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di\Documents\Moji dokumenti 2020\JAVNA NAROČILA\Rekonstrukcija JP 916101 Ropasija\za objavo\"/>
    </mc:Choice>
  </mc:AlternateContent>
  <xr:revisionPtr revIDLastSave="0" documentId="13_ncr:1_{1170D485-49C4-43EB-9751-FCB0E93883C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kapitulacija" sheetId="6" r:id="rId1"/>
    <sheet name="Predracu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6" l="1"/>
  <c r="F23" i="4" l="1"/>
  <c r="F72" i="4" l="1"/>
  <c r="F71" i="4"/>
  <c r="F70" i="4"/>
  <c r="F67" i="4"/>
  <c r="F22" i="4"/>
  <c r="F87" i="4"/>
  <c r="F86" i="4"/>
  <c r="F77" i="4"/>
  <c r="F21" i="4" l="1"/>
  <c r="F20" i="4"/>
  <c r="D37" i="4" l="1"/>
  <c r="C6" i="6"/>
  <c r="F88" i="4" l="1"/>
  <c r="F85" i="4"/>
  <c r="F76" i="4"/>
  <c r="F38" i="4" l="1"/>
  <c r="F37" i="4"/>
  <c r="F42" i="4"/>
  <c r="F24" i="4"/>
  <c r="F35" i="4" l="1"/>
  <c r="F44" i="4"/>
  <c r="F98" i="4"/>
  <c r="F36" i="4"/>
  <c r="F53" i="4" l="1"/>
  <c r="F32" i="4"/>
  <c r="F33" i="4"/>
  <c r="F43" i="4"/>
  <c r="F51" i="4" l="1"/>
  <c r="F75" i="4"/>
  <c r="F84" i="4"/>
  <c r="F91" i="4" s="1"/>
  <c r="F65" i="4"/>
  <c r="F66" i="4"/>
  <c r="F69" i="4"/>
  <c r="F73" i="4"/>
  <c r="F55" i="4"/>
  <c r="F54" i="4"/>
  <c r="F41" i="4"/>
  <c r="F52" i="4"/>
  <c r="F68" i="4"/>
  <c r="F74" i="4"/>
  <c r="F19" i="4"/>
  <c r="F80" i="4" l="1"/>
  <c r="C17" i="6"/>
  <c r="D17" i="6" s="1"/>
  <c r="C18" i="6"/>
  <c r="D18" i="6" s="1"/>
  <c r="F34" i="4"/>
  <c r="F56" i="4"/>
  <c r="F57" i="4"/>
  <c r="F97" i="4"/>
  <c r="F17" i="4"/>
  <c r="F96" i="4"/>
  <c r="F16" i="4"/>
  <c r="F39" i="4"/>
  <c r="F58" i="4"/>
  <c r="F18" i="4"/>
  <c r="F15" i="4"/>
  <c r="F40" i="4"/>
  <c r="F61" i="4" l="1"/>
  <c r="F101" i="4"/>
  <c r="C19" i="6" s="1"/>
  <c r="D19" i="6" s="1"/>
  <c r="F27" i="4"/>
  <c r="C16" i="6"/>
  <c r="D16" i="6" s="1"/>
  <c r="E17" i="6"/>
  <c r="C14" i="6" l="1"/>
  <c r="D14" i="6" s="1"/>
  <c r="E18" i="6"/>
  <c r="E19" i="6"/>
  <c r="E16" i="6"/>
  <c r="F31" i="4"/>
  <c r="F47" i="4" s="1"/>
  <c r="C15" i="6" l="1"/>
  <c r="D15" i="6" s="1"/>
  <c r="F105" i="4" l="1"/>
  <c r="C20" i="6" s="1"/>
  <c r="E14" i="6"/>
  <c r="E15" i="6"/>
  <c r="C23" i="6" l="1"/>
  <c r="D20" i="6"/>
  <c r="F108" i="4"/>
  <c r="F111" i="4" s="1"/>
  <c r="F112" i="4" s="1"/>
  <c r="C24" i="6" s="1"/>
  <c r="D24" i="6" s="1"/>
  <c r="E24" i="6" s="1"/>
  <c r="C25" i="6" l="1"/>
  <c r="F113" i="4"/>
  <c r="E20" i="6"/>
  <c r="D23" i="6"/>
  <c r="F114" i="4" l="1"/>
  <c r="F116" i="4" s="1"/>
  <c r="D25" i="6"/>
  <c r="E25" i="6" s="1"/>
  <c r="E23" i="6"/>
</calcChain>
</file>

<file path=xl/sharedStrings.xml><?xml version="1.0" encoding="utf-8"?>
<sst xmlns="http://schemas.openxmlformats.org/spreadsheetml/2006/main" count="186" uniqueCount="101">
  <si>
    <t>SKUPAJ</t>
  </si>
  <si>
    <t>m2</t>
  </si>
  <si>
    <t>m3</t>
  </si>
  <si>
    <t>m1</t>
  </si>
  <si>
    <t>kos</t>
  </si>
  <si>
    <t>Objekt:</t>
  </si>
  <si>
    <t>Popis del</t>
  </si>
  <si>
    <t>I.</t>
  </si>
  <si>
    <t>PREDDELA</t>
  </si>
  <si>
    <t>Postavitev in zavarovanje prečnih profilov</t>
  </si>
  <si>
    <t>Zakoličba komunalnih vodov</t>
  </si>
  <si>
    <t>Ureditev začasne prometne signalizacije v času gradnje</t>
  </si>
  <si>
    <t>II.</t>
  </si>
  <si>
    <t>ZEMELJSKA DELA</t>
  </si>
  <si>
    <t>Izvedba meritev nosilnosti zemeljskega planuma</t>
  </si>
  <si>
    <t>III.</t>
  </si>
  <si>
    <t>VOZIŠČNE KONSTRUKCIJE</t>
  </si>
  <si>
    <t>IV.</t>
  </si>
  <si>
    <t>ODVODNJAVANJE</t>
  </si>
  <si>
    <t>VI.</t>
  </si>
  <si>
    <t>Zap.št.</t>
  </si>
  <si>
    <t>Količina</t>
  </si>
  <si>
    <t>Vrednost del</t>
  </si>
  <si>
    <t>Čiščenje gradbišča</t>
  </si>
  <si>
    <t>Rezkanje asfaltnega vozišča v debelini do 10 cm</t>
  </si>
  <si>
    <t>Humuziranje brežin brez valjanja v debelini cca 15 cm-strojno skupaj s prevozom iz začasne deponije</t>
  </si>
  <si>
    <t>Zakoličbe trase</t>
  </si>
  <si>
    <t>Vrednost</t>
  </si>
  <si>
    <t>Ponudnik:</t>
  </si>
  <si>
    <t>Izdelava bankin iz drobljenca D32, širine 50cm</t>
  </si>
  <si>
    <t>Zarez asfalta debeline do 10 cm ter premaz robov z dilaplastom</t>
  </si>
  <si>
    <t>Skupaj z DDV</t>
  </si>
  <si>
    <t>VII.</t>
  </si>
  <si>
    <t>OSTALA DELA</t>
  </si>
  <si>
    <t>Geomehanski nadzor</t>
  </si>
  <si>
    <t>NEPREDVIDENA DELA</t>
  </si>
  <si>
    <t>OPREMA CESTE</t>
  </si>
  <si>
    <t>NEPREDVIDENA DELA 5%</t>
  </si>
  <si>
    <t>€</t>
  </si>
  <si>
    <t>REKAPITULACIJA DEL</t>
  </si>
  <si>
    <t>Zidanjem z lomljencem v betonu na podložni beton C15/20 deb.10 cm skupaj s fugiranjem stikov iz FCM</t>
  </si>
  <si>
    <t>Površinski izkop plodne zemljine-humusa, strojno, z odvozom na deponijo in upoštevanjem stroškov deponije</t>
  </si>
  <si>
    <t>Dolžina obnovitvenih del:</t>
  </si>
  <si>
    <t>m</t>
  </si>
  <si>
    <t>POPUST</t>
  </si>
  <si>
    <t>SKUPAJ S POPUSTOM</t>
  </si>
  <si>
    <t>VREDNOST DEL Z DDV</t>
  </si>
  <si>
    <t>Nakladanje, prevoz in vgrajevanje rezkanca</t>
  </si>
  <si>
    <t>Nepredvidena dela</t>
  </si>
  <si>
    <t>Geodetski posnetek</t>
  </si>
  <si>
    <t>V.</t>
  </si>
  <si>
    <t>Podpis ponudnika:</t>
  </si>
  <si>
    <t>žig</t>
  </si>
  <si>
    <t>Naročnik: Občina VRANSKO</t>
  </si>
  <si>
    <t>Vransko 59, 3305 VRANSKO</t>
  </si>
  <si>
    <t>Dolžina odseka:</t>
  </si>
  <si>
    <t>Izdelava vtočnih in iztočnih glav z lomljencem v betonu C15/20 in fugiranjem stikov s FCM</t>
  </si>
  <si>
    <t>DDV</t>
  </si>
  <si>
    <t>Dobava in vgrajevanje drenažnih cevi DK 160 na plast podložnega betona C15/20 z obsipom z filtrom 16/32 mm okrog cevi v debelini 15 cm</t>
  </si>
  <si>
    <t>Ureditev gradbišča skupaj s postavitvijo in odstranitvijo</t>
  </si>
  <si>
    <t>Široki izkop lahke zamljine II./III. kategorije, strojno, z odvozom na deponijo in upoštevanjem stroškov deponije</t>
  </si>
  <si>
    <t>Široki izkop lahke zamljine IV. kategorije, strojno, z odvozom na deponijo in upoštevanjem stroškov deponije</t>
  </si>
  <si>
    <t>Izkopi za temelje, kanalske rove, prepuste, jaške in drenaže širine do 1m in globine do 1,5m v lahki zemljini II./III. kategorije-strojni izkop, ročno planiranje in z odvozom na deponijo in upoštevanjem stroškov deponije</t>
  </si>
  <si>
    <t>Izkopi za temelje, kanalske rove, prepuste, jaške in drenaže širine do 1m in globine do 1,5m v lahki zemljini IV. kategorije-strojni izkop, ročno planiranje in z odvozom na deponijo in upoštevanjem stroškov deponije</t>
  </si>
  <si>
    <t>Dobava in vgrajevanje ločilnega geosintetika minimalne natezne trdnosti 14kN/m po SIST EN 10319</t>
  </si>
  <si>
    <t>Zatravitev humusiranih brežin s travnim semenom</t>
  </si>
  <si>
    <t>Dobava in vgrajevanje drenažnih cevi DK 200 na plast podložnega betona C15/20 z obsipom z filtrom 16/32 mm okrog cevi v debelini 15 cm</t>
  </si>
  <si>
    <t>Dobava in vgrajevanje PVC cevi DN 400 v prepuste, skupaj z obbetoniranjem in priključevanjem na vtočne jaške</t>
  </si>
  <si>
    <t>Zasip izkopanih kanalov in preglednih berm z izkopanim materialom</t>
  </si>
  <si>
    <t>Izdelava planuma drobljenca D32 ali D45 do potrebne nosilnosti in ravnosti</t>
  </si>
  <si>
    <r>
      <t xml:space="preserve">Kompletna izvedba vtočnega jaška </t>
    </r>
    <r>
      <rPr>
        <sz val="10"/>
        <color theme="1"/>
        <rFont val="Symbol"/>
        <family val="1"/>
        <charset val="2"/>
      </rPr>
      <t>F6</t>
    </r>
    <r>
      <rPr>
        <sz val="10"/>
        <color theme="1"/>
        <rFont val="Tahoma"/>
        <family val="2"/>
        <charset val="238"/>
      </rPr>
      <t>00 mm globine do 1,5 m, betonskim pokrovom ter skupaj s priključki cevi in podložnim betonom C15/20 v debelini 10cm</t>
    </r>
  </si>
  <si>
    <t>Zidanjem z lomljencem v betonu na podložni beton C15/20 deb. 10 cm skupaj s fugiranjem stikov iz FCM</t>
  </si>
  <si>
    <t>Dobava in vgrajevanje jeklene varnostne ograje N2 W5 skupaj s stebrički, vijaki in odbojnikom</t>
  </si>
  <si>
    <t>Dobava in vgraditev zaključnice za varnostno ograjo vklljučno s sredstvi za pritrditev iz jeklene pločevine, dolžine 4 m</t>
  </si>
  <si>
    <t>ME</t>
  </si>
  <si>
    <t>Cena/ME</t>
  </si>
  <si>
    <t>Datum:</t>
  </si>
  <si>
    <t>Izdelava nosilne plasti bituminiziranega drobljenca AC 22 base B50/70 A4 v debelini 6 cm-vozišče</t>
  </si>
  <si>
    <t>Izdelava nosilne plasti bituminiziranega drobljenca AC 22 base B50/70 A4 v debelini 6 cm-asfaltna mulda</t>
  </si>
  <si>
    <r>
      <t xml:space="preserve">Kompletna izvedba vtočnega jaška </t>
    </r>
    <r>
      <rPr>
        <sz val="10"/>
        <color theme="1"/>
        <rFont val="Symbol"/>
        <family val="1"/>
        <charset val="2"/>
      </rPr>
      <t>F8</t>
    </r>
    <r>
      <rPr>
        <sz val="10"/>
        <color theme="1"/>
        <rFont val="Tahoma"/>
        <family val="2"/>
        <charset val="238"/>
      </rPr>
      <t>00 mm globine do 1,5 m, betonskim pokrovom ter skupaj s priključki cevi in podložnim betonom C15/20 v debelini 10cm</t>
    </r>
  </si>
  <si>
    <t>Dobava in vgrajevanje drenažnih cevi DK 300 na plast podložnega betona C15/20 z obsipom z filtrom 16/32 mm okrog cevi v debelini 15 cm</t>
  </si>
  <si>
    <t>Dobava in vgrajevanje drenažnih cevi DN 200 na plast podložnega betona C15/20</t>
  </si>
  <si>
    <t>Dobava in vgrajevanje PVC cevi DN 300 v prepuste, skupaj z obbetoniranjem in priključevanjem na vtočne jaške</t>
  </si>
  <si>
    <t xml:space="preserve">Odstranitev panjev z odvozom na deponijo </t>
  </si>
  <si>
    <t>Dobava in vgraditev prometnega znak STOP skupaj s stebričkom in temeljem</t>
  </si>
  <si>
    <r>
      <t>Izdelava tankoslojne prečne in ostalih označb na vozišču z enokomponentno belo barvo, vključno z 250 g/m²</t>
    </r>
    <r>
      <rPr>
        <sz val="10"/>
        <color theme="1"/>
        <rFont val="Tahoma"/>
        <family val="2"/>
        <charset val="238"/>
      </rPr>
      <t xml:space="preserve"> posipa, širine 10 cm</t>
    </r>
  </si>
  <si>
    <r>
      <t>Izdelava tankoslojne prečne in ostalih označb na vozišču z enokomponentno belo barvo, vključno z 250 g/m²</t>
    </r>
    <r>
      <rPr>
        <sz val="10"/>
        <color theme="1"/>
        <rFont val="Tahoma"/>
        <family val="2"/>
        <charset val="238"/>
      </rPr>
      <t xml:space="preserve"> posipa</t>
    </r>
  </si>
  <si>
    <t>Izdelava AB robnih vencev dim. 30x30 cm, armiranih z 4 fi16 mm in vgraditvijo stremen fi 10 mm na razdalji 20 cm, vključno z betonom C30/37 XF3, XC3, vgraditvijo armature, vgraditvijo trikotnih letvic in dvostranskim opažem</t>
  </si>
  <si>
    <t>Dobava in vgrajevanje AB kanalet na peščeno podlago 4-8 mm in debeline 10 cm</t>
  </si>
  <si>
    <t>Posek grmovja skupaj z odvozom na deponijo</t>
  </si>
  <si>
    <t>Izdelava obrabnozaporne plasti bitumenskega betona AC 8 surf B50/70 A3 v debelini 3 cm-vozišče</t>
  </si>
  <si>
    <t>Izdelava obrabnozaporne plasti bitumenskega betona AC 8 surf B50/70 A3 v debelini 3 cm-asfaltna mulda</t>
  </si>
  <si>
    <t>Dobava in vgrajevanje kamnitega materiala 0-125 mm v debelini 40-45cm</t>
  </si>
  <si>
    <t>Izdelava nevezane nosilne plasti drobljenca D32 ali D34 iz kamnine v debelini 15 do 20 cm</t>
  </si>
  <si>
    <t>Posek in odstranitev dreves z debli premera večjega od 25 cm ter odstranitev vej, ročno, skupaj z odvozom na deponijo</t>
  </si>
  <si>
    <t>Posek in odstranitev dreves z debli premera manjšega od 25 cm ter odstranitev vej, ročno, skupaj z odvozom na deponijo</t>
  </si>
  <si>
    <t>Izdelava zemeljskega planuma v zemljini III./IV. kategorije, s planiranjem in valjanjem do potrebne ravnosti in zgoščenosti</t>
  </si>
  <si>
    <t>Izdelava zemeljskega planuma v zemljini III. /IV. kategorije pri izkopu drenaž in prepustov, s planiranjem in valjanjem do potrebne ravnosti in zgoščenosti</t>
  </si>
  <si>
    <t>PONUDBENI PREDRAČUN</t>
  </si>
  <si>
    <t>PONUDBENI PREDRAČUN-REKAPITULACIJA</t>
  </si>
  <si>
    <t>Rekonstrukcija JP 916101 Ropasija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</si>
</sst>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%"/>
    <numFmt numFmtId="166" formatCode="d/m/yyyy;@"/>
  </numFmts>
  <fonts count="22" x14ac:knownFonts="1"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Symbol"/>
      <family val="1"/>
      <charset val="2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i/>
      <sz val="9"/>
      <name val="Tahoma"/>
      <family val="2"/>
      <charset val="238"/>
    </font>
    <font>
      <sz val="9"/>
      <color indexed="8"/>
      <name val="Tahoma"/>
      <family val="2"/>
      <charset val="238"/>
    </font>
    <font>
      <b/>
      <sz val="9"/>
      <name val="Calibri"/>
      <family val="2"/>
      <charset val="238"/>
    </font>
    <font>
      <sz val="9"/>
      <color indexed="10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9"/>
      <color indexed="8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9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4" fontId="4" fillId="0" borderId="0" xfId="1" applyNumberFormat="1" applyFont="1" applyBorder="1" applyAlignment="1">
      <alignment horizontal="center" wrapText="1"/>
    </xf>
    <xf numFmtId="4" fontId="4" fillId="0" borderId="0" xfId="1" applyNumberFormat="1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4" fontId="3" fillId="0" borderId="0" xfId="1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 applyBorder="1" applyAlignment="1">
      <alignment horizontal="left" wrapText="1"/>
    </xf>
    <xf numFmtId="4" fontId="4" fillId="0" borderId="0" xfId="0" applyNumberFormat="1" applyFont="1" applyBorder="1" applyAlignment="1">
      <alignment horizontal="right" wrapText="1"/>
    </xf>
    <xf numFmtId="4" fontId="4" fillId="0" borderId="0" xfId="1" applyNumberFormat="1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10" xfId="0" applyFont="1" applyBorder="1" applyAlignment="1">
      <alignment wrapText="1"/>
    </xf>
    <xf numFmtId="0" fontId="8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wrapText="1"/>
    </xf>
    <xf numFmtId="4" fontId="4" fillId="0" borderId="10" xfId="1" applyNumberFormat="1" applyFont="1" applyBorder="1" applyAlignment="1">
      <alignment horizontal="center" wrapText="1"/>
    </xf>
    <xf numFmtId="4" fontId="4" fillId="0" borderId="2" xfId="1" applyNumberFormat="1" applyFont="1" applyBorder="1" applyAlignment="1">
      <alignment horizontal="right" wrapText="1"/>
    </xf>
    <xf numFmtId="4" fontId="4" fillId="0" borderId="10" xfId="1" applyNumberFormat="1" applyFont="1" applyBorder="1" applyAlignment="1">
      <alignment horizontal="right" wrapText="1"/>
    </xf>
    <xf numFmtId="0" fontId="3" fillId="0" borderId="5" xfId="0" applyFont="1" applyBorder="1" applyAlignment="1">
      <alignment horizontal="left" vertical="top" wrapText="1"/>
    </xf>
    <xf numFmtId="4" fontId="4" fillId="0" borderId="11" xfId="1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wrapText="1"/>
    </xf>
    <xf numFmtId="0" fontId="4" fillId="0" borderId="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wrapText="1"/>
    </xf>
    <xf numFmtId="4" fontId="4" fillId="0" borderId="9" xfId="0" applyNumberFormat="1" applyFont="1" applyBorder="1" applyAlignment="1">
      <alignment horizontal="right" wrapText="1"/>
    </xf>
    <xf numFmtId="4" fontId="4" fillId="0" borderId="7" xfId="0" applyNumberFormat="1" applyFont="1" applyBorder="1" applyAlignment="1">
      <alignment horizontal="right" wrapText="1"/>
    </xf>
    <xf numFmtId="4" fontId="4" fillId="0" borderId="9" xfId="1" applyNumberFormat="1" applyFont="1" applyBorder="1" applyAlignment="1">
      <alignment horizontal="right" wrapText="1"/>
    </xf>
    <xf numFmtId="0" fontId="4" fillId="0" borderId="11" xfId="0" applyFont="1" applyBorder="1" applyAlignment="1">
      <alignment wrapText="1"/>
    </xf>
    <xf numFmtId="4" fontId="4" fillId="0" borderId="11" xfId="0" applyNumberFormat="1" applyFont="1" applyBorder="1" applyAlignment="1">
      <alignment wrapText="1"/>
    </xf>
    <xf numFmtId="0" fontId="4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wrapText="1"/>
    </xf>
    <xf numFmtId="0" fontId="4" fillId="0" borderId="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4" fontId="4" fillId="0" borderId="9" xfId="0" applyNumberFormat="1" applyFont="1" applyBorder="1" applyAlignment="1">
      <alignment wrapText="1"/>
    </xf>
    <xf numFmtId="4" fontId="3" fillId="0" borderId="11" xfId="1" applyNumberFormat="1" applyFont="1" applyBorder="1" applyAlignment="1">
      <alignment horizontal="right" wrapText="1"/>
    </xf>
    <xf numFmtId="4" fontId="3" fillId="0" borderId="9" xfId="1" applyNumberFormat="1" applyFont="1" applyBorder="1" applyAlignment="1">
      <alignment horizontal="right" wrapText="1"/>
    </xf>
    <xf numFmtId="0" fontId="6" fillId="0" borderId="0" xfId="0" applyFont="1" applyAlignment="1">
      <alignment horizontal="left" vertical="top" wrapText="1"/>
    </xf>
    <xf numFmtId="9" fontId="4" fillId="0" borderId="11" xfId="0" applyNumberFormat="1" applyFont="1" applyBorder="1" applyAlignment="1">
      <alignment horizontal="center" wrapText="1"/>
    </xf>
    <xf numFmtId="4" fontId="3" fillId="0" borderId="11" xfId="0" applyNumberFormat="1" applyFont="1" applyBorder="1" applyAlignment="1">
      <alignment wrapText="1"/>
    </xf>
    <xf numFmtId="0" fontId="6" fillId="0" borderId="7" xfId="0" applyFont="1" applyBorder="1" applyAlignment="1">
      <alignment horizontal="left" vertical="top" wrapText="1"/>
    </xf>
    <xf numFmtId="4" fontId="4" fillId="0" borderId="0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4" fontId="3" fillId="0" borderId="10" xfId="1" applyNumberFormat="1" applyFont="1" applyFill="1" applyBorder="1" applyAlignment="1">
      <alignment horizontal="right" wrapText="1"/>
    </xf>
    <xf numFmtId="0" fontId="11" fillId="0" borderId="0" xfId="0" applyFont="1"/>
    <xf numFmtId="0" fontId="14" fillId="0" borderId="0" xfId="0" applyFont="1" applyBorder="1" applyAlignment="1"/>
    <xf numFmtId="0" fontId="13" fillId="0" borderId="0" xfId="0" applyFont="1" applyBorder="1" applyAlignment="1">
      <alignment horizontal="center"/>
    </xf>
    <xf numFmtId="4" fontId="13" fillId="0" borderId="0" xfId="1" applyNumberFormat="1" applyFont="1" applyBorder="1" applyAlignment="1">
      <alignment horizontal="center"/>
    </xf>
    <xf numFmtId="4" fontId="12" fillId="0" borderId="0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16" fillId="0" borderId="0" xfId="0" applyFont="1" applyAlignment="1"/>
    <xf numFmtId="0" fontId="13" fillId="0" borderId="0" xfId="0" applyFont="1" applyBorder="1" applyAlignment="1">
      <alignment horizontal="left"/>
    </xf>
    <xf numFmtId="4" fontId="13" fillId="0" borderId="0" xfId="0" applyNumberFormat="1" applyFont="1" applyBorder="1" applyAlignment="1">
      <alignment horizontal="right"/>
    </xf>
    <xf numFmtId="4" fontId="13" fillId="0" borderId="0" xfId="1" applyNumberFormat="1" applyFont="1" applyBorder="1" applyAlignment="1">
      <alignment horizontal="left"/>
    </xf>
    <xf numFmtId="0" fontId="11" fillId="0" borderId="10" xfId="0" applyFont="1" applyBorder="1"/>
    <xf numFmtId="0" fontId="11" fillId="0" borderId="11" xfId="0" applyFont="1" applyBorder="1"/>
    <xf numFmtId="4" fontId="11" fillId="0" borderId="11" xfId="0" applyNumberFormat="1" applyFont="1" applyBorder="1"/>
    <xf numFmtId="4" fontId="11" fillId="0" borderId="5" xfId="0" applyNumberFormat="1" applyFont="1" applyBorder="1"/>
    <xf numFmtId="0" fontId="11" fillId="0" borderId="4" xfId="0" applyFont="1" applyBorder="1" applyAlignment="1">
      <alignment horizontal="center"/>
    </xf>
    <xf numFmtId="0" fontId="13" fillId="0" borderId="11" xfId="0" applyFont="1" applyFill="1" applyBorder="1" applyAlignment="1">
      <alignment horizontal="left"/>
    </xf>
    <xf numFmtId="0" fontId="11" fillId="0" borderId="11" xfId="0" applyFont="1" applyBorder="1" applyAlignment="1">
      <alignment vertical="top"/>
    </xf>
    <xf numFmtId="0" fontId="11" fillId="0" borderId="6" xfId="0" applyFont="1" applyBorder="1" applyAlignment="1">
      <alignment horizontal="center"/>
    </xf>
    <xf numFmtId="0" fontId="11" fillId="0" borderId="9" xfId="0" applyFont="1" applyBorder="1"/>
    <xf numFmtId="4" fontId="11" fillId="0" borderId="9" xfId="0" applyNumberFormat="1" applyFont="1" applyBorder="1"/>
    <xf numFmtId="4" fontId="11" fillId="0" borderId="8" xfId="0" applyNumberFormat="1" applyFont="1" applyBorder="1"/>
    <xf numFmtId="0" fontId="18" fillId="0" borderId="0" xfId="0" applyFont="1" applyAlignment="1">
      <alignment horizontal="center"/>
    </xf>
    <xf numFmtId="4" fontId="11" fillId="0" borderId="0" xfId="0" applyNumberFormat="1" applyFont="1"/>
    <xf numFmtId="0" fontId="11" fillId="2" borderId="1" xfId="0" applyFont="1" applyFill="1" applyBorder="1"/>
    <xf numFmtId="0" fontId="12" fillId="2" borderId="2" xfId="0" applyFont="1" applyFill="1" applyBorder="1" applyAlignment="1"/>
    <xf numFmtId="0" fontId="13" fillId="2" borderId="2" xfId="0" applyFont="1" applyFill="1" applyBorder="1" applyAlignment="1">
      <alignment horizontal="left" vertical="top"/>
    </xf>
    <xf numFmtId="4" fontId="13" fillId="2" borderId="2" xfId="1" applyNumberFormat="1" applyFont="1" applyFill="1" applyBorder="1" applyAlignment="1">
      <alignment horizontal="center"/>
    </xf>
    <xf numFmtId="4" fontId="13" fillId="2" borderId="3" xfId="1" applyNumberFormat="1" applyFont="1" applyFill="1" applyBorder="1" applyAlignment="1">
      <alignment horizontal="right"/>
    </xf>
    <xf numFmtId="0" fontId="11" fillId="2" borderId="6" xfId="0" applyFont="1" applyFill="1" applyBorder="1"/>
    <xf numFmtId="0" fontId="13" fillId="2" borderId="7" xfId="0" applyFont="1" applyFill="1" applyBorder="1" applyAlignment="1"/>
    <xf numFmtId="4" fontId="13" fillId="2" borderId="7" xfId="1" applyNumberFormat="1" applyFont="1" applyFill="1" applyBorder="1" applyAlignment="1">
      <alignment horizontal="center"/>
    </xf>
    <xf numFmtId="4" fontId="13" fillId="2" borderId="8" xfId="1" applyNumberFormat="1" applyFont="1" applyFill="1" applyBorder="1" applyAlignment="1">
      <alignment horizontal="right"/>
    </xf>
    <xf numFmtId="0" fontId="11" fillId="3" borderId="10" xfId="0" applyFont="1" applyFill="1" applyBorder="1"/>
    <xf numFmtId="0" fontId="12" fillId="3" borderId="10" xfId="0" applyFont="1" applyFill="1" applyBorder="1" applyAlignment="1">
      <alignment horizontal="left"/>
    </xf>
    <xf numFmtId="0" fontId="13" fillId="3" borderId="10" xfId="0" applyFont="1" applyFill="1" applyBorder="1" applyAlignment="1">
      <alignment horizontal="center"/>
    </xf>
    <xf numFmtId="4" fontId="12" fillId="3" borderId="10" xfId="1" applyNumberFormat="1" applyFont="1" applyFill="1" applyBorder="1" applyAlignment="1">
      <alignment horizontal="center"/>
    </xf>
    <xf numFmtId="4" fontId="13" fillId="3" borderId="3" xfId="1" applyNumberFormat="1" applyFont="1" applyFill="1" applyBorder="1" applyAlignment="1">
      <alignment horizontal="right"/>
    </xf>
    <xf numFmtId="0" fontId="12" fillId="3" borderId="11" xfId="0" applyFont="1" applyFill="1" applyBorder="1" applyAlignment="1">
      <alignment horizontal="left"/>
    </xf>
    <xf numFmtId="0" fontId="12" fillId="3" borderId="11" xfId="0" applyFont="1" applyFill="1" applyBorder="1" applyAlignment="1">
      <alignment horizontal="center"/>
    </xf>
    <xf numFmtId="9" fontId="12" fillId="3" borderId="11" xfId="1" applyNumberFormat="1" applyFont="1" applyFill="1" applyBorder="1" applyAlignment="1">
      <alignment horizontal="center"/>
    </xf>
    <xf numFmtId="4" fontId="12" fillId="3" borderId="5" xfId="1" applyNumberFormat="1" applyFont="1" applyFill="1" applyBorder="1" applyAlignment="1">
      <alignment horizontal="right"/>
    </xf>
    <xf numFmtId="0" fontId="11" fillId="3" borderId="9" xfId="0" applyFont="1" applyFill="1" applyBorder="1"/>
    <xf numFmtId="0" fontId="12" fillId="3" borderId="9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center"/>
    </xf>
    <xf numFmtId="0" fontId="11" fillId="4" borderId="11" xfId="0" applyFont="1" applyFill="1" applyBorder="1"/>
    <xf numFmtId="4" fontId="11" fillId="4" borderId="11" xfId="0" applyNumberFormat="1" applyFont="1" applyFill="1" applyBorder="1"/>
    <xf numFmtId="4" fontId="11" fillId="4" borderId="5" xfId="0" applyNumberFormat="1" applyFont="1" applyFill="1" applyBorder="1"/>
    <xf numFmtId="0" fontId="11" fillId="4" borderId="9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left" vertical="top" wrapText="1"/>
    </xf>
    <xf numFmtId="0" fontId="11" fillId="4" borderId="9" xfId="0" applyFont="1" applyFill="1" applyBorder="1"/>
    <xf numFmtId="4" fontId="11" fillId="4" borderId="9" xfId="0" applyNumberFormat="1" applyFont="1" applyFill="1" applyBorder="1"/>
    <xf numFmtId="4" fontId="11" fillId="4" borderId="8" xfId="0" applyNumberFormat="1" applyFont="1" applyFill="1" applyBorder="1"/>
    <xf numFmtId="0" fontId="4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vertical="top"/>
    </xf>
    <xf numFmtId="4" fontId="4" fillId="2" borderId="2" xfId="1" applyNumberFormat="1" applyFont="1" applyFill="1" applyBorder="1" applyAlignment="1">
      <alignment horizontal="center" wrapText="1"/>
    </xf>
    <xf numFmtId="4" fontId="4" fillId="2" borderId="2" xfId="1" applyNumberFormat="1" applyFont="1" applyFill="1" applyBorder="1" applyAlignment="1">
      <alignment horizontal="right" wrapText="1"/>
    </xf>
    <xf numFmtId="4" fontId="4" fillId="2" borderId="3" xfId="1" applyNumberFormat="1" applyFont="1" applyFill="1" applyBorder="1" applyAlignment="1">
      <alignment horizontal="right"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/>
    </xf>
    <xf numFmtId="4" fontId="4" fillId="2" borderId="7" xfId="1" applyNumberFormat="1" applyFont="1" applyFill="1" applyBorder="1" applyAlignment="1">
      <alignment horizontal="right" wrapText="1"/>
    </xf>
    <xf numFmtId="4" fontId="4" fillId="2" borderId="8" xfId="1" applyNumberFormat="1" applyFont="1" applyFill="1" applyBorder="1" applyAlignment="1">
      <alignment horizontal="right" wrapText="1"/>
    </xf>
    <xf numFmtId="0" fontId="3" fillId="3" borderId="5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center" wrapText="1"/>
    </xf>
    <xf numFmtId="4" fontId="4" fillId="4" borderId="11" xfId="0" applyNumberFormat="1" applyFont="1" applyFill="1" applyBorder="1" applyAlignment="1">
      <alignment horizontal="right" wrapText="1"/>
    </xf>
    <xf numFmtId="4" fontId="4" fillId="4" borderId="0" xfId="0" applyNumberFormat="1" applyFont="1" applyFill="1" applyBorder="1" applyAlignment="1">
      <alignment horizontal="right" wrapText="1"/>
    </xf>
    <xf numFmtId="4" fontId="4" fillId="4" borderId="11" xfId="1" applyNumberFormat="1" applyFont="1" applyFill="1" applyBorder="1" applyAlignment="1">
      <alignment horizontal="right" wrapText="1"/>
    </xf>
    <xf numFmtId="0" fontId="3" fillId="4" borderId="5" xfId="0" applyFont="1" applyFill="1" applyBorder="1" applyAlignment="1">
      <alignment horizontal="left" vertical="top" wrapText="1"/>
    </xf>
    <xf numFmtId="4" fontId="3" fillId="4" borderId="11" xfId="1" applyNumberFormat="1" applyFont="1" applyFill="1" applyBorder="1" applyAlignment="1">
      <alignment horizontal="right" wrapText="1"/>
    </xf>
    <xf numFmtId="0" fontId="4" fillId="4" borderId="9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center" wrapText="1"/>
    </xf>
    <xf numFmtId="4" fontId="4" fillId="4" borderId="9" xfId="0" applyNumberFormat="1" applyFont="1" applyFill="1" applyBorder="1" applyAlignment="1">
      <alignment horizontal="right" wrapText="1"/>
    </xf>
    <xf numFmtId="4" fontId="4" fillId="4" borderId="7" xfId="0" applyNumberFormat="1" applyFont="1" applyFill="1" applyBorder="1" applyAlignment="1">
      <alignment horizontal="right" wrapText="1"/>
    </xf>
    <xf numFmtId="4" fontId="3" fillId="4" borderId="9" xfId="1" applyNumberFormat="1" applyFont="1" applyFill="1" applyBorder="1" applyAlignment="1">
      <alignment horizontal="right" wrapText="1"/>
    </xf>
    <xf numFmtId="0" fontId="3" fillId="3" borderId="1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4" fontId="4" fillId="3" borderId="11" xfId="0" applyNumberFormat="1" applyFont="1" applyFill="1" applyBorder="1" applyAlignment="1">
      <alignment horizontal="right" wrapText="1"/>
    </xf>
    <xf numFmtId="4" fontId="4" fillId="3" borderId="0" xfId="0" applyNumberFormat="1" applyFont="1" applyFill="1" applyBorder="1" applyAlignment="1">
      <alignment horizontal="right" wrapText="1"/>
    </xf>
    <xf numFmtId="4" fontId="4" fillId="3" borderId="11" xfId="1" applyNumberFormat="1" applyFont="1" applyFill="1" applyBorder="1" applyAlignment="1">
      <alignment horizontal="right" wrapText="1"/>
    </xf>
    <xf numFmtId="4" fontId="3" fillId="3" borderId="11" xfId="1" applyNumberFormat="1" applyFont="1" applyFill="1" applyBorder="1" applyAlignment="1">
      <alignment horizontal="right" wrapText="1"/>
    </xf>
    <xf numFmtId="0" fontId="4" fillId="4" borderId="11" xfId="0" applyFont="1" applyFill="1" applyBorder="1" applyAlignment="1">
      <alignment wrapText="1"/>
    </xf>
    <xf numFmtId="0" fontId="4" fillId="4" borderId="0" xfId="0" applyFont="1" applyFill="1" applyBorder="1" applyAlignment="1">
      <alignment horizontal="left" vertical="top" wrapText="1"/>
    </xf>
    <xf numFmtId="4" fontId="4" fillId="4" borderId="11" xfId="0" applyNumberFormat="1" applyFont="1" applyFill="1" applyBorder="1" applyAlignment="1">
      <alignment wrapText="1"/>
    </xf>
    <xf numFmtId="0" fontId="3" fillId="4" borderId="0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wrapText="1"/>
    </xf>
    <xf numFmtId="0" fontId="3" fillId="4" borderId="7" xfId="0" applyFont="1" applyFill="1" applyBorder="1" applyAlignment="1">
      <alignment horizontal="left" vertical="top" wrapText="1"/>
    </xf>
    <xf numFmtId="4" fontId="4" fillId="4" borderId="9" xfId="0" applyNumberFormat="1" applyFont="1" applyFill="1" applyBorder="1" applyAlignment="1">
      <alignment wrapText="1"/>
    </xf>
    <xf numFmtId="0" fontId="6" fillId="4" borderId="0" xfId="0" applyFont="1" applyFill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4" fontId="4" fillId="4" borderId="9" xfId="1" applyNumberFormat="1" applyFont="1" applyFill="1" applyBorder="1" applyAlignment="1">
      <alignment horizontal="center" wrapText="1"/>
    </xf>
    <xf numFmtId="4" fontId="4" fillId="4" borderId="7" xfId="1" applyNumberFormat="1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wrapText="1"/>
    </xf>
    <xf numFmtId="0" fontId="4" fillId="4" borderId="6" xfId="0" applyFont="1" applyFill="1" applyBorder="1" applyAlignment="1">
      <alignment horizontal="left" vertical="top" wrapText="1"/>
    </xf>
    <xf numFmtId="4" fontId="4" fillId="4" borderId="7" xfId="1" applyNumberFormat="1" applyFont="1" applyFill="1" applyBorder="1" applyAlignment="1">
      <alignment horizontal="center" wrapText="1"/>
    </xf>
    <xf numFmtId="4" fontId="4" fillId="4" borderId="9" xfId="1" applyNumberFormat="1" applyFont="1" applyFill="1" applyBorder="1" applyAlignment="1">
      <alignment horizontal="right" wrapText="1"/>
    </xf>
    <xf numFmtId="0" fontId="10" fillId="3" borderId="0" xfId="0" applyFont="1" applyFill="1" applyAlignment="1">
      <alignment horizontal="left" vertical="top" wrapText="1"/>
    </xf>
    <xf numFmtId="0" fontId="4" fillId="3" borderId="11" xfId="0" applyFont="1" applyFill="1" applyBorder="1" applyAlignment="1">
      <alignment horizontal="center" wrapText="1"/>
    </xf>
    <xf numFmtId="0" fontId="11" fillId="3" borderId="0" xfId="0" applyFont="1" applyFill="1"/>
    <xf numFmtId="0" fontId="12" fillId="3" borderId="0" xfId="0" applyFont="1" applyFill="1" applyBorder="1" applyAlignment="1">
      <alignment horizontal="left"/>
    </xf>
    <xf numFmtId="4" fontId="13" fillId="3" borderId="0" xfId="0" applyNumberFormat="1" applyFont="1" applyFill="1" applyBorder="1" applyAlignment="1">
      <alignment horizontal="right"/>
    </xf>
    <xf numFmtId="4" fontId="13" fillId="3" borderId="0" xfId="1" applyNumberFormat="1" applyFont="1" applyFill="1" applyBorder="1" applyAlignment="1">
      <alignment horizontal="left"/>
    </xf>
    <xf numFmtId="4" fontId="13" fillId="3" borderId="0" xfId="1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wrapText="1"/>
    </xf>
    <xf numFmtId="4" fontId="4" fillId="3" borderId="0" xfId="1" applyNumberFormat="1" applyFont="1" applyFill="1" applyBorder="1" applyAlignment="1">
      <alignment horizontal="center" wrapText="1"/>
    </xf>
    <xf numFmtId="4" fontId="4" fillId="3" borderId="0" xfId="1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20" fillId="4" borderId="11" xfId="0" applyFont="1" applyFill="1" applyBorder="1"/>
    <xf numFmtId="4" fontId="20" fillId="4" borderId="11" xfId="0" applyNumberFormat="1" applyFont="1" applyFill="1" applyBorder="1"/>
    <xf numFmtId="4" fontId="20" fillId="4" borderId="5" xfId="0" applyNumberFormat="1" applyFont="1" applyFill="1" applyBorder="1"/>
    <xf numFmtId="0" fontId="20" fillId="4" borderId="4" xfId="0" applyFont="1" applyFill="1" applyBorder="1"/>
    <xf numFmtId="0" fontId="21" fillId="4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top" wrapText="1"/>
    </xf>
    <xf numFmtId="4" fontId="3" fillId="3" borderId="11" xfId="0" applyNumberFormat="1" applyFont="1" applyFill="1" applyBorder="1" applyAlignment="1">
      <alignment wrapText="1"/>
    </xf>
    <xf numFmtId="4" fontId="3" fillId="3" borderId="0" xfId="1" applyNumberFormat="1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left" vertical="top" wrapText="1"/>
    </xf>
    <xf numFmtId="9" fontId="3" fillId="3" borderId="7" xfId="0" applyNumberFormat="1" applyFont="1" applyFill="1" applyBorder="1" applyAlignment="1">
      <alignment horizontal="center" wrapText="1"/>
    </xf>
    <xf numFmtId="4" fontId="4" fillId="3" borderId="7" xfId="0" applyNumberFormat="1" applyFont="1" applyFill="1" applyBorder="1" applyAlignment="1">
      <alignment horizontal="right" wrapText="1"/>
    </xf>
    <xf numFmtId="4" fontId="3" fillId="3" borderId="9" xfId="1" applyNumberFormat="1" applyFont="1" applyFill="1" applyBorder="1" applyAlignment="1">
      <alignment horizontal="right" wrapText="1"/>
    </xf>
    <xf numFmtId="4" fontId="4" fillId="3" borderId="11" xfId="1" applyNumberFormat="1" applyFont="1" applyFill="1" applyBorder="1" applyAlignment="1">
      <alignment horizontal="center" wrapText="1"/>
    </xf>
    <xf numFmtId="0" fontId="20" fillId="3" borderId="11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166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21" fillId="2" borderId="7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4" fontId="11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165" fontId="3" fillId="3" borderId="0" xfId="0" applyNumberFormat="1" applyFont="1" applyFill="1" applyBorder="1" applyAlignment="1">
      <alignment horizontal="center" wrapText="1"/>
    </xf>
    <xf numFmtId="4" fontId="13" fillId="2" borderId="7" xfId="1" applyNumberFormat="1" applyFont="1" applyFill="1" applyBorder="1" applyAlignment="1">
      <alignment horizontal="center" wrapText="1"/>
    </xf>
    <xf numFmtId="0" fontId="4" fillId="5" borderId="10" xfId="0" applyFont="1" applyFill="1" applyBorder="1" applyAlignment="1">
      <alignment wrapText="1"/>
    </xf>
    <xf numFmtId="0" fontId="3" fillId="5" borderId="10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center" vertical="top" wrapText="1"/>
    </xf>
    <xf numFmtId="4" fontId="3" fillId="5" borderId="10" xfId="1" applyNumberFormat="1" applyFont="1" applyFill="1" applyBorder="1" applyAlignment="1">
      <alignment horizontal="center" vertical="top"/>
    </xf>
    <xf numFmtId="4" fontId="3" fillId="5" borderId="10" xfId="1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/>
    </xf>
    <xf numFmtId="0" fontId="3" fillId="5" borderId="11" xfId="0" applyFont="1" applyFill="1" applyBorder="1" applyAlignment="1">
      <alignment horizontal="left" vertical="top"/>
    </xf>
    <xf numFmtId="4" fontId="3" fillId="5" borderId="11" xfId="1" applyNumberFormat="1" applyFont="1" applyFill="1" applyBorder="1" applyAlignment="1">
      <alignment horizontal="center" vertical="top"/>
    </xf>
    <xf numFmtId="0" fontId="4" fillId="5" borderId="11" xfId="0" applyFont="1" applyFill="1" applyBorder="1" applyAlignment="1">
      <alignment wrapText="1"/>
    </xf>
    <xf numFmtId="0" fontId="3" fillId="5" borderId="5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center" vertical="top" wrapText="1"/>
    </xf>
    <xf numFmtId="4" fontId="3" fillId="5" borderId="11" xfId="1" applyNumberFormat="1" applyFont="1" applyFill="1" applyBorder="1" applyAlignment="1">
      <alignment horizontal="centerContinuous" vertical="top" wrapText="1"/>
    </xf>
    <xf numFmtId="4" fontId="3" fillId="5" borderId="0" xfId="1" applyNumberFormat="1" applyFont="1" applyFill="1" applyBorder="1" applyAlignment="1">
      <alignment horizontal="centerContinuous" vertical="top" wrapText="1"/>
    </xf>
    <xf numFmtId="4" fontId="7" fillId="5" borderId="11" xfId="1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Navadno" xfId="0" builtinId="0"/>
    <cellStyle name="Vejic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</xdr:colOff>
      <xdr:row>0</xdr:row>
      <xdr:rowOff>40005</xdr:rowOff>
    </xdr:from>
    <xdr:to>
      <xdr:col>0</xdr:col>
      <xdr:colOff>508635</xdr:colOff>
      <xdr:row>2</xdr:row>
      <xdr:rowOff>0</xdr:rowOff>
    </xdr:to>
    <xdr:pic>
      <xdr:nvPicPr>
        <xdr:cNvPr id="3" name="Picture 2" descr="http://upload.wikimedia.org/wikipedia/sl/4/4e/Ob%C4%8Dina_Vransko_grb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" y="40005"/>
          <a:ext cx="39624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51435</xdr:rowOff>
    </xdr:from>
    <xdr:to>
      <xdr:col>0</xdr:col>
      <xdr:colOff>495300</xdr:colOff>
      <xdr:row>1</xdr:row>
      <xdr:rowOff>272415</xdr:rowOff>
    </xdr:to>
    <xdr:pic>
      <xdr:nvPicPr>
        <xdr:cNvPr id="3" name="Picture 2" descr="http://upload.wikimedia.org/wikipedia/sl/4/4e/Ob%C4%8Dina_Vransko_grb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" y="51435"/>
          <a:ext cx="426720" cy="535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activeCell="L29" sqref="L29"/>
    </sheetView>
  </sheetViews>
  <sheetFormatPr defaultColWidth="8.85546875" defaultRowHeight="12.75" x14ac:dyDescent="0.2"/>
  <cols>
    <col min="1" max="1" width="9.7109375" style="50" customWidth="1"/>
    <col min="2" max="2" width="30" style="50" customWidth="1"/>
    <col min="3" max="3" width="15.7109375" style="50" customWidth="1"/>
    <col min="4" max="5" width="15.7109375" style="73" customWidth="1"/>
    <col min="6" max="16384" width="8.85546875" style="50"/>
  </cols>
  <sheetData>
    <row r="1" spans="1:5" ht="21.6" customHeight="1" x14ac:dyDescent="0.2">
      <c r="A1" s="74"/>
      <c r="B1" s="75" t="s">
        <v>53</v>
      </c>
      <c r="C1" s="76"/>
      <c r="D1" s="77"/>
      <c r="E1" s="78"/>
    </row>
    <row r="2" spans="1:5" ht="22.15" customHeight="1" x14ac:dyDescent="0.2">
      <c r="A2" s="79"/>
      <c r="B2" s="80" t="s">
        <v>54</v>
      </c>
      <c r="C2" s="187" t="s">
        <v>28</v>
      </c>
      <c r="D2" s="81"/>
      <c r="E2" s="82"/>
    </row>
    <row r="3" spans="1:5" x14ac:dyDescent="0.2">
      <c r="B3" s="51"/>
      <c r="C3" s="52"/>
      <c r="D3" s="53"/>
      <c r="E3" s="54"/>
    </row>
    <row r="4" spans="1:5" x14ac:dyDescent="0.2">
      <c r="A4" s="165" t="s">
        <v>5</v>
      </c>
      <c r="B4" s="55" t="str">
        <f>Predracun!B4</f>
        <v>Rekonstrukcija JP 916101 Ropasija</v>
      </c>
      <c r="C4" s="52"/>
      <c r="D4" s="53"/>
      <c r="E4" s="56"/>
    </row>
    <row r="5" spans="1:5" x14ac:dyDescent="0.2">
      <c r="B5" s="57"/>
      <c r="C5" s="52"/>
      <c r="D5" s="53"/>
      <c r="E5" s="56"/>
    </row>
    <row r="6" spans="1:5" x14ac:dyDescent="0.2">
      <c r="B6" s="58" t="s">
        <v>42</v>
      </c>
      <c r="C6" s="59">
        <f>Predracun!C6</f>
        <v>752</v>
      </c>
      <c r="D6" s="60" t="s">
        <v>43</v>
      </c>
      <c r="E6" s="56"/>
    </row>
    <row r="7" spans="1:5" x14ac:dyDescent="0.2">
      <c r="B7" s="58"/>
      <c r="C7" s="59"/>
      <c r="D7" s="60"/>
      <c r="E7" s="56"/>
    </row>
    <row r="8" spans="1:5" x14ac:dyDescent="0.2">
      <c r="A8" s="155"/>
      <c r="B8" s="156" t="s">
        <v>99</v>
      </c>
      <c r="C8" s="157"/>
      <c r="D8" s="158"/>
      <c r="E8" s="159"/>
    </row>
    <row r="9" spans="1:5" x14ac:dyDescent="0.2">
      <c r="B9" s="58"/>
      <c r="C9" s="52"/>
      <c r="D9" s="53"/>
      <c r="E9" s="56"/>
    </row>
    <row r="10" spans="1:5" x14ac:dyDescent="0.2">
      <c r="A10" s="83"/>
      <c r="B10" s="84"/>
      <c r="C10" s="85"/>
      <c r="D10" s="86" t="s">
        <v>57</v>
      </c>
      <c r="E10" s="87"/>
    </row>
    <row r="11" spans="1:5" x14ac:dyDescent="0.2">
      <c r="A11" s="181" t="s">
        <v>20</v>
      </c>
      <c r="B11" s="88" t="s">
        <v>39</v>
      </c>
      <c r="C11" s="89" t="s">
        <v>22</v>
      </c>
      <c r="D11" s="90">
        <v>0.22</v>
      </c>
      <c r="E11" s="91" t="s">
        <v>31</v>
      </c>
    </row>
    <row r="12" spans="1:5" x14ac:dyDescent="0.2">
      <c r="A12" s="92"/>
      <c r="B12" s="93"/>
      <c r="C12" s="182" t="s">
        <v>38</v>
      </c>
      <c r="D12" s="182" t="s">
        <v>38</v>
      </c>
      <c r="E12" s="183" t="s">
        <v>38</v>
      </c>
    </row>
    <row r="13" spans="1:5" x14ac:dyDescent="0.2">
      <c r="A13" s="61"/>
      <c r="B13" s="62"/>
      <c r="C13" s="62"/>
      <c r="D13" s="63"/>
      <c r="E13" s="64"/>
    </row>
    <row r="14" spans="1:5" x14ac:dyDescent="0.2">
      <c r="A14" s="65" t="s">
        <v>7</v>
      </c>
      <c r="B14" s="66" t="s">
        <v>8</v>
      </c>
      <c r="C14" s="63">
        <f>Predracun!F27</f>
        <v>0</v>
      </c>
      <c r="D14" s="63">
        <f>ROUND(D$11*C14,2)</f>
        <v>0</v>
      </c>
      <c r="E14" s="64">
        <f>SUM(C14:D14)</f>
        <v>0</v>
      </c>
    </row>
    <row r="15" spans="1:5" x14ac:dyDescent="0.2">
      <c r="A15" s="65" t="s">
        <v>12</v>
      </c>
      <c r="B15" s="66" t="s">
        <v>13</v>
      </c>
      <c r="C15" s="63">
        <f>Predracun!F47</f>
        <v>0</v>
      </c>
      <c r="D15" s="63">
        <f t="shared" ref="D15:D20" si="0">ROUND(D$11*C15,2)</f>
        <v>0</v>
      </c>
      <c r="E15" s="64">
        <f t="shared" ref="E15:E20" si="1">SUM(C15:D15)</f>
        <v>0</v>
      </c>
    </row>
    <row r="16" spans="1:5" x14ac:dyDescent="0.2">
      <c r="A16" s="65" t="s">
        <v>15</v>
      </c>
      <c r="B16" s="67" t="s">
        <v>16</v>
      </c>
      <c r="C16" s="63">
        <f>Predracun!F61</f>
        <v>0</v>
      </c>
      <c r="D16" s="63">
        <f t="shared" si="0"/>
        <v>0</v>
      </c>
      <c r="E16" s="64">
        <f t="shared" si="1"/>
        <v>0</v>
      </c>
    </row>
    <row r="17" spans="1:5" x14ac:dyDescent="0.2">
      <c r="A17" s="65" t="s">
        <v>17</v>
      </c>
      <c r="B17" s="66" t="s">
        <v>18</v>
      </c>
      <c r="C17" s="63">
        <f>Predracun!F80</f>
        <v>0</v>
      </c>
      <c r="D17" s="63">
        <f t="shared" si="0"/>
        <v>0</v>
      </c>
      <c r="E17" s="64">
        <f t="shared" si="1"/>
        <v>0</v>
      </c>
    </row>
    <row r="18" spans="1:5" x14ac:dyDescent="0.2">
      <c r="A18" s="65" t="s">
        <v>50</v>
      </c>
      <c r="B18" s="62" t="s">
        <v>36</v>
      </c>
      <c r="C18" s="63">
        <f>Predracun!F91</f>
        <v>0</v>
      </c>
      <c r="D18" s="63">
        <f t="shared" si="0"/>
        <v>0</v>
      </c>
      <c r="E18" s="64">
        <f t="shared" si="1"/>
        <v>0</v>
      </c>
    </row>
    <row r="19" spans="1:5" x14ac:dyDescent="0.2">
      <c r="A19" s="65" t="s">
        <v>19</v>
      </c>
      <c r="B19" s="62" t="s">
        <v>33</v>
      </c>
      <c r="C19" s="63">
        <f>Predracun!F101</f>
        <v>0</v>
      </c>
      <c r="D19" s="63">
        <f t="shared" si="0"/>
        <v>0</v>
      </c>
      <c r="E19" s="64">
        <f t="shared" si="1"/>
        <v>0</v>
      </c>
    </row>
    <row r="20" spans="1:5" x14ac:dyDescent="0.2">
      <c r="A20" s="65" t="s">
        <v>32</v>
      </c>
      <c r="B20" s="62" t="s">
        <v>37</v>
      </c>
      <c r="C20" s="63">
        <f>Predracun!F105</f>
        <v>0</v>
      </c>
      <c r="D20" s="63">
        <f t="shared" si="0"/>
        <v>0</v>
      </c>
      <c r="E20" s="64">
        <f t="shared" si="1"/>
        <v>0</v>
      </c>
    </row>
    <row r="21" spans="1:5" x14ac:dyDescent="0.2">
      <c r="A21" s="68"/>
      <c r="B21" s="69"/>
      <c r="C21" s="70"/>
      <c r="D21" s="70"/>
      <c r="E21" s="71"/>
    </row>
    <row r="22" spans="1:5" x14ac:dyDescent="0.2">
      <c r="A22" s="94"/>
      <c r="B22" s="95"/>
      <c r="C22" s="96"/>
      <c r="D22" s="96"/>
      <c r="E22" s="97"/>
    </row>
    <row r="23" spans="1:5" x14ac:dyDescent="0.2">
      <c r="A23" s="94"/>
      <c r="B23" s="166" t="s">
        <v>0</v>
      </c>
      <c r="C23" s="167">
        <f>SUM(C14:C22)</f>
        <v>0</v>
      </c>
      <c r="D23" s="167">
        <f>SUM(D14:D20)</f>
        <v>0</v>
      </c>
      <c r="E23" s="168">
        <f>SUM(C23:D23)</f>
        <v>0</v>
      </c>
    </row>
    <row r="24" spans="1:5" x14ac:dyDescent="0.2">
      <c r="A24" s="94"/>
      <c r="B24" s="169" t="s">
        <v>44</v>
      </c>
      <c r="C24" s="167">
        <f>Predracun!F112</f>
        <v>0</v>
      </c>
      <c r="D24" s="167">
        <f>ROUND(20%*C24,2)</f>
        <v>0</v>
      </c>
      <c r="E24" s="168">
        <f>SUM(C24:D24)</f>
        <v>0</v>
      </c>
    </row>
    <row r="25" spans="1:5" x14ac:dyDescent="0.2">
      <c r="A25" s="94"/>
      <c r="B25" s="170" t="s">
        <v>45</v>
      </c>
      <c r="C25" s="167">
        <f>SUM(C23:C24)</f>
        <v>0</v>
      </c>
      <c r="D25" s="167">
        <f>SUM(D23:D24)</f>
        <v>0</v>
      </c>
      <c r="E25" s="167">
        <f>SUM(C25:D25)</f>
        <v>0</v>
      </c>
    </row>
    <row r="26" spans="1:5" x14ac:dyDescent="0.2">
      <c r="A26" s="98"/>
      <c r="B26" s="99"/>
      <c r="C26" s="100"/>
      <c r="D26" s="101"/>
      <c r="E26" s="102"/>
    </row>
    <row r="31" spans="1:5" x14ac:dyDescent="0.2">
      <c r="A31" s="184" t="s">
        <v>76</v>
      </c>
      <c r="B31" s="185"/>
      <c r="C31" s="188" t="s">
        <v>52</v>
      </c>
      <c r="D31" s="189" t="s">
        <v>51</v>
      </c>
    </row>
  </sheetData>
  <pageMargins left="0.78740157480314965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6"/>
  <sheetViews>
    <sheetView zoomScaleNormal="100" workbookViewId="0">
      <pane ySplit="12" topLeftCell="A98" activePane="bottomLeft" state="frozen"/>
      <selection pane="bottomLeft" activeCell="J107" sqref="J107"/>
    </sheetView>
  </sheetViews>
  <sheetFormatPr defaultColWidth="10.140625" defaultRowHeight="11.25" x14ac:dyDescent="0.15"/>
  <cols>
    <col min="1" max="1" width="8.28515625" style="5" customWidth="1"/>
    <col min="2" max="2" width="39.5703125" style="5" customWidth="1"/>
    <col min="3" max="3" width="8.7109375" style="2" customWidth="1"/>
    <col min="4" max="4" width="10" style="3" customWidth="1"/>
    <col min="5" max="6" width="12.28515625" style="4" customWidth="1"/>
    <col min="7" max="7" width="10.42578125" style="5" bestFit="1" customWidth="1"/>
    <col min="8" max="256" width="10.140625" style="5"/>
    <col min="257" max="257" width="7.7109375" style="5" customWidth="1"/>
    <col min="258" max="258" width="40.28515625" style="5" customWidth="1"/>
    <col min="259" max="259" width="7.42578125" style="5" customWidth="1"/>
    <col min="260" max="260" width="9.28515625" style="5" customWidth="1"/>
    <col min="261" max="261" width="11.85546875" style="5" customWidth="1"/>
    <col min="262" max="262" width="17.28515625" style="5" customWidth="1"/>
    <col min="263" max="512" width="10.140625" style="5"/>
    <col min="513" max="513" width="7.7109375" style="5" customWidth="1"/>
    <col min="514" max="514" width="40.28515625" style="5" customWidth="1"/>
    <col min="515" max="515" width="7.42578125" style="5" customWidth="1"/>
    <col min="516" max="516" width="9.28515625" style="5" customWidth="1"/>
    <col min="517" max="517" width="11.85546875" style="5" customWidth="1"/>
    <col min="518" max="518" width="17.28515625" style="5" customWidth="1"/>
    <col min="519" max="768" width="10.140625" style="5"/>
    <col min="769" max="769" width="7.7109375" style="5" customWidth="1"/>
    <col min="770" max="770" width="40.28515625" style="5" customWidth="1"/>
    <col min="771" max="771" width="7.42578125" style="5" customWidth="1"/>
    <col min="772" max="772" width="9.28515625" style="5" customWidth="1"/>
    <col min="773" max="773" width="11.85546875" style="5" customWidth="1"/>
    <col min="774" max="774" width="17.28515625" style="5" customWidth="1"/>
    <col min="775" max="1024" width="10.140625" style="5"/>
    <col min="1025" max="1025" width="7.7109375" style="5" customWidth="1"/>
    <col min="1026" max="1026" width="40.28515625" style="5" customWidth="1"/>
    <col min="1027" max="1027" width="7.42578125" style="5" customWidth="1"/>
    <col min="1028" max="1028" width="9.28515625" style="5" customWidth="1"/>
    <col min="1029" max="1029" width="11.85546875" style="5" customWidth="1"/>
    <col min="1030" max="1030" width="17.28515625" style="5" customWidth="1"/>
    <col min="1031" max="1280" width="10.140625" style="5"/>
    <col min="1281" max="1281" width="7.7109375" style="5" customWidth="1"/>
    <col min="1282" max="1282" width="40.28515625" style="5" customWidth="1"/>
    <col min="1283" max="1283" width="7.42578125" style="5" customWidth="1"/>
    <col min="1284" max="1284" width="9.28515625" style="5" customWidth="1"/>
    <col min="1285" max="1285" width="11.85546875" style="5" customWidth="1"/>
    <col min="1286" max="1286" width="17.28515625" style="5" customWidth="1"/>
    <col min="1287" max="1536" width="10.140625" style="5"/>
    <col min="1537" max="1537" width="7.7109375" style="5" customWidth="1"/>
    <col min="1538" max="1538" width="40.28515625" style="5" customWidth="1"/>
    <col min="1539" max="1539" width="7.42578125" style="5" customWidth="1"/>
    <col min="1540" max="1540" width="9.28515625" style="5" customWidth="1"/>
    <col min="1541" max="1541" width="11.85546875" style="5" customWidth="1"/>
    <col min="1542" max="1542" width="17.28515625" style="5" customWidth="1"/>
    <col min="1543" max="1792" width="10.140625" style="5"/>
    <col min="1793" max="1793" width="7.7109375" style="5" customWidth="1"/>
    <col min="1794" max="1794" width="40.28515625" style="5" customWidth="1"/>
    <col min="1795" max="1795" width="7.42578125" style="5" customWidth="1"/>
    <col min="1796" max="1796" width="9.28515625" style="5" customWidth="1"/>
    <col min="1797" max="1797" width="11.85546875" style="5" customWidth="1"/>
    <col min="1798" max="1798" width="17.28515625" style="5" customWidth="1"/>
    <col min="1799" max="2048" width="10.140625" style="5"/>
    <col min="2049" max="2049" width="7.7109375" style="5" customWidth="1"/>
    <col min="2050" max="2050" width="40.28515625" style="5" customWidth="1"/>
    <col min="2051" max="2051" width="7.42578125" style="5" customWidth="1"/>
    <col min="2052" max="2052" width="9.28515625" style="5" customWidth="1"/>
    <col min="2053" max="2053" width="11.85546875" style="5" customWidth="1"/>
    <col min="2054" max="2054" width="17.28515625" style="5" customWidth="1"/>
    <col min="2055" max="2304" width="10.140625" style="5"/>
    <col min="2305" max="2305" width="7.7109375" style="5" customWidth="1"/>
    <col min="2306" max="2306" width="40.28515625" style="5" customWidth="1"/>
    <col min="2307" max="2307" width="7.42578125" style="5" customWidth="1"/>
    <col min="2308" max="2308" width="9.28515625" style="5" customWidth="1"/>
    <col min="2309" max="2309" width="11.85546875" style="5" customWidth="1"/>
    <col min="2310" max="2310" width="17.28515625" style="5" customWidth="1"/>
    <col min="2311" max="2560" width="10.140625" style="5"/>
    <col min="2561" max="2561" width="7.7109375" style="5" customWidth="1"/>
    <col min="2562" max="2562" width="40.28515625" style="5" customWidth="1"/>
    <col min="2563" max="2563" width="7.42578125" style="5" customWidth="1"/>
    <col min="2564" max="2564" width="9.28515625" style="5" customWidth="1"/>
    <col min="2565" max="2565" width="11.85546875" style="5" customWidth="1"/>
    <col min="2566" max="2566" width="17.28515625" style="5" customWidth="1"/>
    <col min="2567" max="2816" width="10.140625" style="5"/>
    <col min="2817" max="2817" width="7.7109375" style="5" customWidth="1"/>
    <col min="2818" max="2818" width="40.28515625" style="5" customWidth="1"/>
    <col min="2819" max="2819" width="7.42578125" style="5" customWidth="1"/>
    <col min="2820" max="2820" width="9.28515625" style="5" customWidth="1"/>
    <col min="2821" max="2821" width="11.85546875" style="5" customWidth="1"/>
    <col min="2822" max="2822" width="17.28515625" style="5" customWidth="1"/>
    <col min="2823" max="3072" width="10.140625" style="5"/>
    <col min="3073" max="3073" width="7.7109375" style="5" customWidth="1"/>
    <col min="3074" max="3074" width="40.28515625" style="5" customWidth="1"/>
    <col min="3075" max="3075" width="7.42578125" style="5" customWidth="1"/>
    <col min="3076" max="3076" width="9.28515625" style="5" customWidth="1"/>
    <col min="3077" max="3077" width="11.85546875" style="5" customWidth="1"/>
    <col min="3078" max="3078" width="17.28515625" style="5" customWidth="1"/>
    <col min="3079" max="3328" width="10.140625" style="5"/>
    <col min="3329" max="3329" width="7.7109375" style="5" customWidth="1"/>
    <col min="3330" max="3330" width="40.28515625" style="5" customWidth="1"/>
    <col min="3331" max="3331" width="7.42578125" style="5" customWidth="1"/>
    <col min="3332" max="3332" width="9.28515625" style="5" customWidth="1"/>
    <col min="3333" max="3333" width="11.85546875" style="5" customWidth="1"/>
    <col min="3334" max="3334" width="17.28515625" style="5" customWidth="1"/>
    <col min="3335" max="3584" width="10.140625" style="5"/>
    <col min="3585" max="3585" width="7.7109375" style="5" customWidth="1"/>
    <col min="3586" max="3586" width="40.28515625" style="5" customWidth="1"/>
    <col min="3587" max="3587" width="7.42578125" style="5" customWidth="1"/>
    <col min="3588" max="3588" width="9.28515625" style="5" customWidth="1"/>
    <col min="3589" max="3589" width="11.85546875" style="5" customWidth="1"/>
    <col min="3590" max="3590" width="17.28515625" style="5" customWidth="1"/>
    <col min="3591" max="3840" width="10.140625" style="5"/>
    <col min="3841" max="3841" width="7.7109375" style="5" customWidth="1"/>
    <col min="3842" max="3842" width="40.28515625" style="5" customWidth="1"/>
    <col min="3843" max="3843" width="7.42578125" style="5" customWidth="1"/>
    <col min="3844" max="3844" width="9.28515625" style="5" customWidth="1"/>
    <col min="3845" max="3845" width="11.85546875" style="5" customWidth="1"/>
    <col min="3846" max="3846" width="17.28515625" style="5" customWidth="1"/>
    <col min="3847" max="4096" width="10.140625" style="5"/>
    <col min="4097" max="4097" width="7.7109375" style="5" customWidth="1"/>
    <col min="4098" max="4098" width="40.28515625" style="5" customWidth="1"/>
    <col min="4099" max="4099" width="7.42578125" style="5" customWidth="1"/>
    <col min="4100" max="4100" width="9.28515625" style="5" customWidth="1"/>
    <col min="4101" max="4101" width="11.85546875" style="5" customWidth="1"/>
    <col min="4102" max="4102" width="17.28515625" style="5" customWidth="1"/>
    <col min="4103" max="4352" width="10.140625" style="5"/>
    <col min="4353" max="4353" width="7.7109375" style="5" customWidth="1"/>
    <col min="4354" max="4354" width="40.28515625" style="5" customWidth="1"/>
    <col min="4355" max="4355" width="7.42578125" style="5" customWidth="1"/>
    <col min="4356" max="4356" width="9.28515625" style="5" customWidth="1"/>
    <col min="4357" max="4357" width="11.85546875" style="5" customWidth="1"/>
    <col min="4358" max="4358" width="17.28515625" style="5" customWidth="1"/>
    <col min="4359" max="4608" width="10.140625" style="5"/>
    <col min="4609" max="4609" width="7.7109375" style="5" customWidth="1"/>
    <col min="4610" max="4610" width="40.28515625" style="5" customWidth="1"/>
    <col min="4611" max="4611" width="7.42578125" style="5" customWidth="1"/>
    <col min="4612" max="4612" width="9.28515625" style="5" customWidth="1"/>
    <col min="4613" max="4613" width="11.85546875" style="5" customWidth="1"/>
    <col min="4614" max="4614" width="17.28515625" style="5" customWidth="1"/>
    <col min="4615" max="4864" width="10.140625" style="5"/>
    <col min="4865" max="4865" width="7.7109375" style="5" customWidth="1"/>
    <col min="4866" max="4866" width="40.28515625" style="5" customWidth="1"/>
    <col min="4867" max="4867" width="7.42578125" style="5" customWidth="1"/>
    <col min="4868" max="4868" width="9.28515625" style="5" customWidth="1"/>
    <col min="4869" max="4869" width="11.85546875" style="5" customWidth="1"/>
    <col min="4870" max="4870" width="17.28515625" style="5" customWidth="1"/>
    <col min="4871" max="5120" width="10.140625" style="5"/>
    <col min="5121" max="5121" width="7.7109375" style="5" customWidth="1"/>
    <col min="5122" max="5122" width="40.28515625" style="5" customWidth="1"/>
    <col min="5123" max="5123" width="7.42578125" style="5" customWidth="1"/>
    <col min="5124" max="5124" width="9.28515625" style="5" customWidth="1"/>
    <col min="5125" max="5125" width="11.85546875" style="5" customWidth="1"/>
    <col min="5126" max="5126" width="17.28515625" style="5" customWidth="1"/>
    <col min="5127" max="5376" width="10.140625" style="5"/>
    <col min="5377" max="5377" width="7.7109375" style="5" customWidth="1"/>
    <col min="5378" max="5378" width="40.28515625" style="5" customWidth="1"/>
    <col min="5379" max="5379" width="7.42578125" style="5" customWidth="1"/>
    <col min="5380" max="5380" width="9.28515625" style="5" customWidth="1"/>
    <col min="5381" max="5381" width="11.85546875" style="5" customWidth="1"/>
    <col min="5382" max="5382" width="17.28515625" style="5" customWidth="1"/>
    <col min="5383" max="5632" width="10.140625" style="5"/>
    <col min="5633" max="5633" width="7.7109375" style="5" customWidth="1"/>
    <col min="5634" max="5634" width="40.28515625" style="5" customWidth="1"/>
    <col min="5635" max="5635" width="7.42578125" style="5" customWidth="1"/>
    <col min="5636" max="5636" width="9.28515625" style="5" customWidth="1"/>
    <col min="5637" max="5637" width="11.85546875" style="5" customWidth="1"/>
    <col min="5638" max="5638" width="17.28515625" style="5" customWidth="1"/>
    <col min="5639" max="5888" width="10.140625" style="5"/>
    <col min="5889" max="5889" width="7.7109375" style="5" customWidth="1"/>
    <col min="5890" max="5890" width="40.28515625" style="5" customWidth="1"/>
    <col min="5891" max="5891" width="7.42578125" style="5" customWidth="1"/>
    <col min="5892" max="5892" width="9.28515625" style="5" customWidth="1"/>
    <col min="5893" max="5893" width="11.85546875" style="5" customWidth="1"/>
    <col min="5894" max="5894" width="17.28515625" style="5" customWidth="1"/>
    <col min="5895" max="6144" width="10.140625" style="5"/>
    <col min="6145" max="6145" width="7.7109375" style="5" customWidth="1"/>
    <col min="6146" max="6146" width="40.28515625" style="5" customWidth="1"/>
    <col min="6147" max="6147" width="7.42578125" style="5" customWidth="1"/>
    <col min="6148" max="6148" width="9.28515625" style="5" customWidth="1"/>
    <col min="6149" max="6149" width="11.85546875" style="5" customWidth="1"/>
    <col min="6150" max="6150" width="17.28515625" style="5" customWidth="1"/>
    <col min="6151" max="6400" width="10.140625" style="5"/>
    <col min="6401" max="6401" width="7.7109375" style="5" customWidth="1"/>
    <col min="6402" max="6402" width="40.28515625" style="5" customWidth="1"/>
    <col min="6403" max="6403" width="7.42578125" style="5" customWidth="1"/>
    <col min="6404" max="6404" width="9.28515625" style="5" customWidth="1"/>
    <col min="6405" max="6405" width="11.85546875" style="5" customWidth="1"/>
    <col min="6406" max="6406" width="17.28515625" style="5" customWidth="1"/>
    <col min="6407" max="6656" width="10.140625" style="5"/>
    <col min="6657" max="6657" width="7.7109375" style="5" customWidth="1"/>
    <col min="6658" max="6658" width="40.28515625" style="5" customWidth="1"/>
    <col min="6659" max="6659" width="7.42578125" style="5" customWidth="1"/>
    <col min="6660" max="6660" width="9.28515625" style="5" customWidth="1"/>
    <col min="6661" max="6661" width="11.85546875" style="5" customWidth="1"/>
    <col min="6662" max="6662" width="17.28515625" style="5" customWidth="1"/>
    <col min="6663" max="6912" width="10.140625" style="5"/>
    <col min="6913" max="6913" width="7.7109375" style="5" customWidth="1"/>
    <col min="6914" max="6914" width="40.28515625" style="5" customWidth="1"/>
    <col min="6915" max="6915" width="7.42578125" style="5" customWidth="1"/>
    <col min="6916" max="6916" width="9.28515625" style="5" customWidth="1"/>
    <col min="6917" max="6917" width="11.85546875" style="5" customWidth="1"/>
    <col min="6918" max="6918" width="17.28515625" style="5" customWidth="1"/>
    <col min="6919" max="7168" width="10.140625" style="5"/>
    <col min="7169" max="7169" width="7.7109375" style="5" customWidth="1"/>
    <col min="7170" max="7170" width="40.28515625" style="5" customWidth="1"/>
    <col min="7171" max="7171" width="7.42578125" style="5" customWidth="1"/>
    <col min="7172" max="7172" width="9.28515625" style="5" customWidth="1"/>
    <col min="7173" max="7173" width="11.85546875" style="5" customWidth="1"/>
    <col min="7174" max="7174" width="17.28515625" style="5" customWidth="1"/>
    <col min="7175" max="7424" width="10.140625" style="5"/>
    <col min="7425" max="7425" width="7.7109375" style="5" customWidth="1"/>
    <col min="7426" max="7426" width="40.28515625" style="5" customWidth="1"/>
    <col min="7427" max="7427" width="7.42578125" style="5" customWidth="1"/>
    <col min="7428" max="7428" width="9.28515625" style="5" customWidth="1"/>
    <col min="7429" max="7429" width="11.85546875" style="5" customWidth="1"/>
    <col min="7430" max="7430" width="17.28515625" style="5" customWidth="1"/>
    <col min="7431" max="7680" width="10.140625" style="5"/>
    <col min="7681" max="7681" width="7.7109375" style="5" customWidth="1"/>
    <col min="7682" max="7682" width="40.28515625" style="5" customWidth="1"/>
    <col min="7683" max="7683" width="7.42578125" style="5" customWidth="1"/>
    <col min="7684" max="7684" width="9.28515625" style="5" customWidth="1"/>
    <col min="7685" max="7685" width="11.85546875" style="5" customWidth="1"/>
    <col min="7686" max="7686" width="17.28515625" style="5" customWidth="1"/>
    <col min="7687" max="7936" width="10.140625" style="5"/>
    <col min="7937" max="7937" width="7.7109375" style="5" customWidth="1"/>
    <col min="7938" max="7938" width="40.28515625" style="5" customWidth="1"/>
    <col min="7939" max="7939" width="7.42578125" style="5" customWidth="1"/>
    <col min="7940" max="7940" width="9.28515625" style="5" customWidth="1"/>
    <col min="7941" max="7941" width="11.85546875" style="5" customWidth="1"/>
    <col min="7942" max="7942" width="17.28515625" style="5" customWidth="1"/>
    <col min="7943" max="8192" width="10.140625" style="5"/>
    <col min="8193" max="8193" width="7.7109375" style="5" customWidth="1"/>
    <col min="8194" max="8194" width="40.28515625" style="5" customWidth="1"/>
    <col min="8195" max="8195" width="7.42578125" style="5" customWidth="1"/>
    <col min="8196" max="8196" width="9.28515625" style="5" customWidth="1"/>
    <col min="8197" max="8197" width="11.85546875" style="5" customWidth="1"/>
    <col min="8198" max="8198" width="17.28515625" style="5" customWidth="1"/>
    <col min="8199" max="8448" width="10.140625" style="5"/>
    <col min="8449" max="8449" width="7.7109375" style="5" customWidth="1"/>
    <col min="8450" max="8450" width="40.28515625" style="5" customWidth="1"/>
    <col min="8451" max="8451" width="7.42578125" style="5" customWidth="1"/>
    <col min="8452" max="8452" width="9.28515625" style="5" customWidth="1"/>
    <col min="8453" max="8453" width="11.85546875" style="5" customWidth="1"/>
    <col min="8454" max="8454" width="17.28515625" style="5" customWidth="1"/>
    <col min="8455" max="8704" width="10.140625" style="5"/>
    <col min="8705" max="8705" width="7.7109375" style="5" customWidth="1"/>
    <col min="8706" max="8706" width="40.28515625" style="5" customWidth="1"/>
    <col min="8707" max="8707" width="7.42578125" style="5" customWidth="1"/>
    <col min="8708" max="8708" width="9.28515625" style="5" customWidth="1"/>
    <col min="8709" max="8709" width="11.85546875" style="5" customWidth="1"/>
    <col min="8710" max="8710" width="17.28515625" style="5" customWidth="1"/>
    <col min="8711" max="8960" width="10.140625" style="5"/>
    <col min="8961" max="8961" width="7.7109375" style="5" customWidth="1"/>
    <col min="8962" max="8962" width="40.28515625" style="5" customWidth="1"/>
    <col min="8963" max="8963" width="7.42578125" style="5" customWidth="1"/>
    <col min="8964" max="8964" width="9.28515625" style="5" customWidth="1"/>
    <col min="8965" max="8965" width="11.85546875" style="5" customWidth="1"/>
    <col min="8966" max="8966" width="17.28515625" style="5" customWidth="1"/>
    <col min="8967" max="9216" width="10.140625" style="5"/>
    <col min="9217" max="9217" width="7.7109375" style="5" customWidth="1"/>
    <col min="9218" max="9218" width="40.28515625" style="5" customWidth="1"/>
    <col min="9219" max="9219" width="7.42578125" style="5" customWidth="1"/>
    <col min="9220" max="9220" width="9.28515625" style="5" customWidth="1"/>
    <col min="9221" max="9221" width="11.85546875" style="5" customWidth="1"/>
    <col min="9222" max="9222" width="17.28515625" style="5" customWidth="1"/>
    <col min="9223" max="9472" width="10.140625" style="5"/>
    <col min="9473" max="9473" width="7.7109375" style="5" customWidth="1"/>
    <col min="9474" max="9474" width="40.28515625" style="5" customWidth="1"/>
    <col min="9475" max="9475" width="7.42578125" style="5" customWidth="1"/>
    <col min="9476" max="9476" width="9.28515625" style="5" customWidth="1"/>
    <col min="9477" max="9477" width="11.85546875" style="5" customWidth="1"/>
    <col min="9478" max="9478" width="17.28515625" style="5" customWidth="1"/>
    <col min="9479" max="9728" width="10.140625" style="5"/>
    <col min="9729" max="9729" width="7.7109375" style="5" customWidth="1"/>
    <col min="9730" max="9730" width="40.28515625" style="5" customWidth="1"/>
    <col min="9731" max="9731" width="7.42578125" style="5" customWidth="1"/>
    <col min="9732" max="9732" width="9.28515625" style="5" customWidth="1"/>
    <col min="9733" max="9733" width="11.85546875" style="5" customWidth="1"/>
    <col min="9734" max="9734" width="17.28515625" style="5" customWidth="1"/>
    <col min="9735" max="9984" width="10.140625" style="5"/>
    <col min="9985" max="9985" width="7.7109375" style="5" customWidth="1"/>
    <col min="9986" max="9986" width="40.28515625" style="5" customWidth="1"/>
    <col min="9987" max="9987" width="7.42578125" style="5" customWidth="1"/>
    <col min="9988" max="9988" width="9.28515625" style="5" customWidth="1"/>
    <col min="9989" max="9989" width="11.85546875" style="5" customWidth="1"/>
    <col min="9990" max="9990" width="17.28515625" style="5" customWidth="1"/>
    <col min="9991" max="10240" width="10.140625" style="5"/>
    <col min="10241" max="10241" width="7.7109375" style="5" customWidth="1"/>
    <col min="10242" max="10242" width="40.28515625" style="5" customWidth="1"/>
    <col min="10243" max="10243" width="7.42578125" style="5" customWidth="1"/>
    <col min="10244" max="10244" width="9.28515625" style="5" customWidth="1"/>
    <col min="10245" max="10245" width="11.85546875" style="5" customWidth="1"/>
    <col min="10246" max="10246" width="17.28515625" style="5" customWidth="1"/>
    <col min="10247" max="10496" width="10.140625" style="5"/>
    <col min="10497" max="10497" width="7.7109375" style="5" customWidth="1"/>
    <col min="10498" max="10498" width="40.28515625" style="5" customWidth="1"/>
    <col min="10499" max="10499" width="7.42578125" style="5" customWidth="1"/>
    <col min="10500" max="10500" width="9.28515625" style="5" customWidth="1"/>
    <col min="10501" max="10501" width="11.85546875" style="5" customWidth="1"/>
    <col min="10502" max="10502" width="17.28515625" style="5" customWidth="1"/>
    <col min="10503" max="10752" width="10.140625" style="5"/>
    <col min="10753" max="10753" width="7.7109375" style="5" customWidth="1"/>
    <col min="10754" max="10754" width="40.28515625" style="5" customWidth="1"/>
    <col min="10755" max="10755" width="7.42578125" style="5" customWidth="1"/>
    <col min="10756" max="10756" width="9.28515625" style="5" customWidth="1"/>
    <col min="10757" max="10757" width="11.85546875" style="5" customWidth="1"/>
    <col min="10758" max="10758" width="17.28515625" style="5" customWidth="1"/>
    <col min="10759" max="11008" width="10.140625" style="5"/>
    <col min="11009" max="11009" width="7.7109375" style="5" customWidth="1"/>
    <col min="11010" max="11010" width="40.28515625" style="5" customWidth="1"/>
    <col min="11011" max="11011" width="7.42578125" style="5" customWidth="1"/>
    <col min="11012" max="11012" width="9.28515625" style="5" customWidth="1"/>
    <col min="11013" max="11013" width="11.85546875" style="5" customWidth="1"/>
    <col min="11014" max="11014" width="17.28515625" style="5" customWidth="1"/>
    <col min="11015" max="11264" width="10.140625" style="5"/>
    <col min="11265" max="11265" width="7.7109375" style="5" customWidth="1"/>
    <col min="11266" max="11266" width="40.28515625" style="5" customWidth="1"/>
    <col min="11267" max="11267" width="7.42578125" style="5" customWidth="1"/>
    <col min="11268" max="11268" width="9.28515625" style="5" customWidth="1"/>
    <col min="11269" max="11269" width="11.85546875" style="5" customWidth="1"/>
    <col min="11270" max="11270" width="17.28515625" style="5" customWidth="1"/>
    <col min="11271" max="11520" width="10.140625" style="5"/>
    <col min="11521" max="11521" width="7.7109375" style="5" customWidth="1"/>
    <col min="11522" max="11522" width="40.28515625" style="5" customWidth="1"/>
    <col min="11523" max="11523" width="7.42578125" style="5" customWidth="1"/>
    <col min="11524" max="11524" width="9.28515625" style="5" customWidth="1"/>
    <col min="11525" max="11525" width="11.85546875" style="5" customWidth="1"/>
    <col min="11526" max="11526" width="17.28515625" style="5" customWidth="1"/>
    <col min="11527" max="11776" width="10.140625" style="5"/>
    <col min="11777" max="11777" width="7.7109375" style="5" customWidth="1"/>
    <col min="11778" max="11778" width="40.28515625" style="5" customWidth="1"/>
    <col min="11779" max="11779" width="7.42578125" style="5" customWidth="1"/>
    <col min="11780" max="11780" width="9.28515625" style="5" customWidth="1"/>
    <col min="11781" max="11781" width="11.85546875" style="5" customWidth="1"/>
    <col min="11782" max="11782" width="17.28515625" style="5" customWidth="1"/>
    <col min="11783" max="12032" width="10.140625" style="5"/>
    <col min="12033" max="12033" width="7.7109375" style="5" customWidth="1"/>
    <col min="12034" max="12034" width="40.28515625" style="5" customWidth="1"/>
    <col min="12035" max="12035" width="7.42578125" style="5" customWidth="1"/>
    <col min="12036" max="12036" width="9.28515625" style="5" customWidth="1"/>
    <col min="12037" max="12037" width="11.85546875" style="5" customWidth="1"/>
    <col min="12038" max="12038" width="17.28515625" style="5" customWidth="1"/>
    <col min="12039" max="12288" width="10.140625" style="5"/>
    <col min="12289" max="12289" width="7.7109375" style="5" customWidth="1"/>
    <col min="12290" max="12290" width="40.28515625" style="5" customWidth="1"/>
    <col min="12291" max="12291" width="7.42578125" style="5" customWidth="1"/>
    <col min="12292" max="12292" width="9.28515625" style="5" customWidth="1"/>
    <col min="12293" max="12293" width="11.85546875" style="5" customWidth="1"/>
    <col min="12294" max="12294" width="17.28515625" style="5" customWidth="1"/>
    <col min="12295" max="12544" width="10.140625" style="5"/>
    <col min="12545" max="12545" width="7.7109375" style="5" customWidth="1"/>
    <col min="12546" max="12546" width="40.28515625" style="5" customWidth="1"/>
    <col min="12547" max="12547" width="7.42578125" style="5" customWidth="1"/>
    <col min="12548" max="12548" width="9.28515625" style="5" customWidth="1"/>
    <col min="12549" max="12549" width="11.85546875" style="5" customWidth="1"/>
    <col min="12550" max="12550" width="17.28515625" style="5" customWidth="1"/>
    <col min="12551" max="12800" width="10.140625" style="5"/>
    <col min="12801" max="12801" width="7.7109375" style="5" customWidth="1"/>
    <col min="12802" max="12802" width="40.28515625" style="5" customWidth="1"/>
    <col min="12803" max="12803" width="7.42578125" style="5" customWidth="1"/>
    <col min="12804" max="12804" width="9.28515625" style="5" customWidth="1"/>
    <col min="12805" max="12805" width="11.85546875" style="5" customWidth="1"/>
    <col min="12806" max="12806" width="17.28515625" style="5" customWidth="1"/>
    <col min="12807" max="13056" width="10.140625" style="5"/>
    <col min="13057" max="13057" width="7.7109375" style="5" customWidth="1"/>
    <col min="13058" max="13058" width="40.28515625" style="5" customWidth="1"/>
    <col min="13059" max="13059" width="7.42578125" style="5" customWidth="1"/>
    <col min="13060" max="13060" width="9.28515625" style="5" customWidth="1"/>
    <col min="13061" max="13061" width="11.85546875" style="5" customWidth="1"/>
    <col min="13062" max="13062" width="17.28515625" style="5" customWidth="1"/>
    <col min="13063" max="13312" width="10.140625" style="5"/>
    <col min="13313" max="13313" width="7.7109375" style="5" customWidth="1"/>
    <col min="13314" max="13314" width="40.28515625" style="5" customWidth="1"/>
    <col min="13315" max="13315" width="7.42578125" style="5" customWidth="1"/>
    <col min="13316" max="13316" width="9.28515625" style="5" customWidth="1"/>
    <col min="13317" max="13317" width="11.85546875" style="5" customWidth="1"/>
    <col min="13318" max="13318" width="17.28515625" style="5" customWidth="1"/>
    <col min="13319" max="13568" width="10.140625" style="5"/>
    <col min="13569" max="13569" width="7.7109375" style="5" customWidth="1"/>
    <col min="13570" max="13570" width="40.28515625" style="5" customWidth="1"/>
    <col min="13571" max="13571" width="7.42578125" style="5" customWidth="1"/>
    <col min="13572" max="13572" width="9.28515625" style="5" customWidth="1"/>
    <col min="13573" max="13573" width="11.85546875" style="5" customWidth="1"/>
    <col min="13574" max="13574" width="17.28515625" style="5" customWidth="1"/>
    <col min="13575" max="13824" width="10.140625" style="5"/>
    <col min="13825" max="13825" width="7.7109375" style="5" customWidth="1"/>
    <col min="13826" max="13826" width="40.28515625" style="5" customWidth="1"/>
    <col min="13827" max="13827" width="7.42578125" style="5" customWidth="1"/>
    <col min="13828" max="13828" width="9.28515625" style="5" customWidth="1"/>
    <col min="13829" max="13829" width="11.85546875" style="5" customWidth="1"/>
    <col min="13830" max="13830" width="17.28515625" style="5" customWidth="1"/>
    <col min="13831" max="14080" width="10.140625" style="5"/>
    <col min="14081" max="14081" width="7.7109375" style="5" customWidth="1"/>
    <col min="14082" max="14082" width="40.28515625" style="5" customWidth="1"/>
    <col min="14083" max="14083" width="7.42578125" style="5" customWidth="1"/>
    <col min="14084" max="14084" width="9.28515625" style="5" customWidth="1"/>
    <col min="14085" max="14085" width="11.85546875" style="5" customWidth="1"/>
    <col min="14086" max="14086" width="17.28515625" style="5" customWidth="1"/>
    <col min="14087" max="14336" width="10.140625" style="5"/>
    <col min="14337" max="14337" width="7.7109375" style="5" customWidth="1"/>
    <col min="14338" max="14338" width="40.28515625" style="5" customWidth="1"/>
    <col min="14339" max="14339" width="7.42578125" style="5" customWidth="1"/>
    <col min="14340" max="14340" width="9.28515625" style="5" customWidth="1"/>
    <col min="14341" max="14341" width="11.85546875" style="5" customWidth="1"/>
    <col min="14342" max="14342" width="17.28515625" style="5" customWidth="1"/>
    <col min="14343" max="14592" width="10.140625" style="5"/>
    <col min="14593" max="14593" width="7.7109375" style="5" customWidth="1"/>
    <col min="14594" max="14594" width="40.28515625" style="5" customWidth="1"/>
    <col min="14595" max="14595" width="7.42578125" style="5" customWidth="1"/>
    <col min="14596" max="14596" width="9.28515625" style="5" customWidth="1"/>
    <col min="14597" max="14597" width="11.85546875" style="5" customWidth="1"/>
    <col min="14598" max="14598" width="17.28515625" style="5" customWidth="1"/>
    <col min="14599" max="14848" width="10.140625" style="5"/>
    <col min="14849" max="14849" width="7.7109375" style="5" customWidth="1"/>
    <col min="14850" max="14850" width="40.28515625" style="5" customWidth="1"/>
    <col min="14851" max="14851" width="7.42578125" style="5" customWidth="1"/>
    <col min="14852" max="14852" width="9.28515625" style="5" customWidth="1"/>
    <col min="14853" max="14853" width="11.85546875" style="5" customWidth="1"/>
    <col min="14854" max="14854" width="17.28515625" style="5" customWidth="1"/>
    <col min="14855" max="15104" width="10.140625" style="5"/>
    <col min="15105" max="15105" width="7.7109375" style="5" customWidth="1"/>
    <col min="15106" max="15106" width="40.28515625" style="5" customWidth="1"/>
    <col min="15107" max="15107" width="7.42578125" style="5" customWidth="1"/>
    <col min="15108" max="15108" width="9.28515625" style="5" customWidth="1"/>
    <col min="15109" max="15109" width="11.85546875" style="5" customWidth="1"/>
    <col min="15110" max="15110" width="17.28515625" style="5" customWidth="1"/>
    <col min="15111" max="15360" width="10.140625" style="5"/>
    <col min="15361" max="15361" width="7.7109375" style="5" customWidth="1"/>
    <col min="15362" max="15362" width="40.28515625" style="5" customWidth="1"/>
    <col min="15363" max="15363" width="7.42578125" style="5" customWidth="1"/>
    <col min="15364" max="15364" width="9.28515625" style="5" customWidth="1"/>
    <col min="15365" max="15365" width="11.85546875" style="5" customWidth="1"/>
    <col min="15366" max="15366" width="17.28515625" style="5" customWidth="1"/>
    <col min="15367" max="15616" width="10.140625" style="5"/>
    <col min="15617" max="15617" width="7.7109375" style="5" customWidth="1"/>
    <col min="15618" max="15618" width="40.28515625" style="5" customWidth="1"/>
    <col min="15619" max="15619" width="7.42578125" style="5" customWidth="1"/>
    <col min="15620" max="15620" width="9.28515625" style="5" customWidth="1"/>
    <col min="15621" max="15621" width="11.85546875" style="5" customWidth="1"/>
    <col min="15622" max="15622" width="17.28515625" style="5" customWidth="1"/>
    <col min="15623" max="15872" width="10.140625" style="5"/>
    <col min="15873" max="15873" width="7.7109375" style="5" customWidth="1"/>
    <col min="15874" max="15874" width="40.28515625" style="5" customWidth="1"/>
    <col min="15875" max="15875" width="7.42578125" style="5" customWidth="1"/>
    <col min="15876" max="15876" width="9.28515625" style="5" customWidth="1"/>
    <col min="15877" max="15877" width="11.85546875" style="5" customWidth="1"/>
    <col min="15878" max="15878" width="17.28515625" style="5" customWidth="1"/>
    <col min="15879" max="16128" width="10.140625" style="5"/>
    <col min="16129" max="16129" width="7.7109375" style="5" customWidth="1"/>
    <col min="16130" max="16130" width="40.28515625" style="5" customWidth="1"/>
    <col min="16131" max="16131" width="7.42578125" style="5" customWidth="1"/>
    <col min="16132" max="16132" width="9.28515625" style="5" customWidth="1"/>
    <col min="16133" max="16133" width="11.85546875" style="5" customWidth="1"/>
    <col min="16134" max="16134" width="17.28515625" style="5" customWidth="1"/>
    <col min="16135" max="16384" width="10.140625" style="5"/>
  </cols>
  <sheetData>
    <row r="1" spans="1:6" ht="24.95" customHeight="1" x14ac:dyDescent="0.15">
      <c r="A1" s="103"/>
      <c r="B1" s="104" t="s">
        <v>53</v>
      </c>
      <c r="C1" s="105"/>
      <c r="D1" s="106"/>
      <c r="E1" s="107"/>
      <c r="F1" s="108"/>
    </row>
    <row r="2" spans="1:6" ht="24.95" customHeight="1" x14ac:dyDescent="0.2">
      <c r="A2" s="109"/>
      <c r="B2" s="110" t="s">
        <v>54</v>
      </c>
      <c r="C2" s="111" t="s">
        <v>28</v>
      </c>
      <c r="D2" s="192"/>
      <c r="E2" s="112"/>
      <c r="F2" s="113"/>
    </row>
    <row r="3" spans="1:6" x14ac:dyDescent="0.15">
      <c r="A3" s="1"/>
      <c r="B3" s="6"/>
      <c r="C3" s="7"/>
      <c r="E3" s="8"/>
    </row>
    <row r="4" spans="1:6" ht="15.75" customHeight="1" x14ac:dyDescent="0.15">
      <c r="A4" s="164" t="s">
        <v>5</v>
      </c>
      <c r="B4" s="9" t="s">
        <v>100</v>
      </c>
    </row>
    <row r="5" spans="1:6" x14ac:dyDescent="0.15">
      <c r="B5" s="10"/>
    </row>
    <row r="6" spans="1:6" x14ac:dyDescent="0.15">
      <c r="B6" s="11" t="s">
        <v>55</v>
      </c>
      <c r="C6" s="12">
        <v>752</v>
      </c>
      <c r="D6" s="13" t="s">
        <v>43</v>
      </c>
    </row>
    <row r="7" spans="1:6" x14ac:dyDescent="0.15">
      <c r="A7" s="1"/>
      <c r="B7" s="14"/>
    </row>
    <row r="8" spans="1:6" x14ac:dyDescent="0.15">
      <c r="A8" s="160"/>
      <c r="B8" s="161" t="s">
        <v>98</v>
      </c>
      <c r="C8" s="130"/>
      <c r="D8" s="162"/>
      <c r="E8" s="163"/>
      <c r="F8" s="163"/>
    </row>
    <row r="9" spans="1:6" x14ac:dyDescent="0.15">
      <c r="A9" s="1"/>
      <c r="B9" s="14"/>
    </row>
    <row r="10" spans="1:6" ht="13.9" customHeight="1" x14ac:dyDescent="0.15">
      <c r="A10" s="193"/>
      <c r="B10" s="194"/>
      <c r="C10" s="195"/>
      <c r="D10" s="196"/>
      <c r="E10" s="197"/>
      <c r="F10" s="197"/>
    </row>
    <row r="11" spans="1:6" ht="13.15" customHeight="1" x14ac:dyDescent="0.15">
      <c r="A11" s="198" t="s">
        <v>20</v>
      </c>
      <c r="B11" s="199" t="s">
        <v>6</v>
      </c>
      <c r="C11" s="198" t="s">
        <v>74</v>
      </c>
      <c r="D11" s="200" t="s">
        <v>21</v>
      </c>
      <c r="E11" s="200" t="s">
        <v>75</v>
      </c>
      <c r="F11" s="200" t="s">
        <v>27</v>
      </c>
    </row>
    <row r="12" spans="1:6" ht="13.9" customHeight="1" x14ac:dyDescent="0.15">
      <c r="A12" s="201"/>
      <c r="B12" s="202"/>
      <c r="C12" s="203"/>
      <c r="D12" s="204"/>
      <c r="E12" s="205"/>
      <c r="F12" s="206" t="s">
        <v>38</v>
      </c>
    </row>
    <row r="13" spans="1:6" x14ac:dyDescent="0.15">
      <c r="A13" s="15"/>
      <c r="B13" s="16"/>
      <c r="C13" s="17"/>
      <c r="D13" s="18"/>
      <c r="E13" s="19"/>
      <c r="F13" s="20"/>
    </row>
    <row r="14" spans="1:6" x14ac:dyDescent="0.15">
      <c r="A14" s="129" t="s">
        <v>7</v>
      </c>
      <c r="B14" s="114" t="s">
        <v>8</v>
      </c>
      <c r="C14" s="130"/>
      <c r="D14" s="180"/>
      <c r="E14" s="163"/>
      <c r="F14" s="133"/>
    </row>
    <row r="15" spans="1:6" ht="13.15" customHeight="1" x14ac:dyDescent="0.15">
      <c r="A15" s="207">
        <v>1</v>
      </c>
      <c r="B15" s="24" t="s">
        <v>26</v>
      </c>
      <c r="C15" s="2" t="s">
        <v>3</v>
      </c>
      <c r="D15" s="25">
        <v>752</v>
      </c>
      <c r="E15" s="12"/>
      <c r="F15" s="22">
        <f>ROUND(D15*E15,2)</f>
        <v>0</v>
      </c>
    </row>
    <row r="16" spans="1:6" x14ac:dyDescent="0.15">
      <c r="A16" s="207">
        <v>2</v>
      </c>
      <c r="B16" s="24" t="s">
        <v>9</v>
      </c>
      <c r="C16" s="2" t="s">
        <v>4</v>
      </c>
      <c r="D16" s="25">
        <v>38</v>
      </c>
      <c r="E16" s="12"/>
      <c r="F16" s="22">
        <f t="shared" ref="F16:F24" si="0">ROUND(D16*E16,2)</f>
        <v>0</v>
      </c>
    </row>
    <row r="17" spans="1:6" x14ac:dyDescent="0.15">
      <c r="A17" s="207">
        <v>3</v>
      </c>
      <c r="B17" s="24" t="s">
        <v>10</v>
      </c>
      <c r="C17" s="2" t="s">
        <v>4</v>
      </c>
      <c r="D17" s="25">
        <v>1</v>
      </c>
      <c r="E17" s="12"/>
      <c r="F17" s="22">
        <f t="shared" si="0"/>
        <v>0</v>
      </c>
    </row>
    <row r="18" spans="1:6" ht="22.5" x14ac:dyDescent="0.15">
      <c r="A18" s="207">
        <v>4</v>
      </c>
      <c r="B18" s="24" t="s">
        <v>11</v>
      </c>
      <c r="C18" s="2" t="s">
        <v>4</v>
      </c>
      <c r="D18" s="25">
        <v>1</v>
      </c>
      <c r="E18" s="12"/>
      <c r="F18" s="22">
        <f t="shared" si="0"/>
        <v>0</v>
      </c>
    </row>
    <row r="19" spans="1:6" x14ac:dyDescent="0.15">
      <c r="A19" s="207">
        <v>5</v>
      </c>
      <c r="B19" s="26" t="s">
        <v>24</v>
      </c>
      <c r="C19" s="2" t="s">
        <v>1</v>
      </c>
      <c r="D19" s="25">
        <v>12</v>
      </c>
      <c r="E19" s="12"/>
      <c r="F19" s="22">
        <f t="shared" si="0"/>
        <v>0</v>
      </c>
    </row>
    <row r="20" spans="1:6" ht="33.75" x14ac:dyDescent="0.15">
      <c r="A20" s="207">
        <v>6</v>
      </c>
      <c r="B20" s="24" t="s">
        <v>95</v>
      </c>
      <c r="C20" s="2" t="s">
        <v>4</v>
      </c>
      <c r="D20" s="25">
        <v>3</v>
      </c>
      <c r="E20" s="12"/>
      <c r="F20" s="22">
        <f t="shared" si="0"/>
        <v>0</v>
      </c>
    </row>
    <row r="21" spans="1:6" ht="33.75" x14ac:dyDescent="0.15">
      <c r="A21" s="207">
        <v>7</v>
      </c>
      <c r="B21" s="24" t="s">
        <v>94</v>
      </c>
      <c r="C21" s="2" t="s">
        <v>4</v>
      </c>
      <c r="D21" s="25">
        <v>6</v>
      </c>
      <c r="E21" s="12"/>
      <c r="F21" s="22">
        <f t="shared" si="0"/>
        <v>0</v>
      </c>
    </row>
    <row r="22" spans="1:6" x14ac:dyDescent="0.15">
      <c r="A22" s="207">
        <v>8</v>
      </c>
      <c r="B22" s="24" t="s">
        <v>83</v>
      </c>
      <c r="C22" s="2" t="s">
        <v>4</v>
      </c>
      <c r="D22" s="25">
        <v>9</v>
      </c>
      <c r="E22" s="12"/>
      <c r="F22" s="22">
        <f t="shared" si="0"/>
        <v>0</v>
      </c>
    </row>
    <row r="23" spans="1:6" x14ac:dyDescent="0.15">
      <c r="A23" s="207">
        <v>9</v>
      </c>
      <c r="B23" s="24" t="s">
        <v>89</v>
      </c>
      <c r="C23" s="2" t="s">
        <v>1</v>
      </c>
      <c r="D23" s="25">
        <v>225</v>
      </c>
      <c r="E23" s="12"/>
      <c r="F23" s="22">
        <f t="shared" si="0"/>
        <v>0</v>
      </c>
    </row>
    <row r="24" spans="1:6" ht="22.5" x14ac:dyDescent="0.15">
      <c r="A24" s="207">
        <v>10</v>
      </c>
      <c r="B24" s="26" t="s">
        <v>59</v>
      </c>
      <c r="C24" s="2" t="s">
        <v>4</v>
      </c>
      <c r="D24" s="25">
        <v>1</v>
      </c>
      <c r="E24" s="12"/>
      <c r="F24" s="22">
        <f t="shared" si="0"/>
        <v>0</v>
      </c>
    </row>
    <row r="25" spans="1:6" x14ac:dyDescent="0.15">
      <c r="A25" s="27"/>
      <c r="B25" s="28"/>
      <c r="C25" s="29"/>
      <c r="D25" s="30"/>
      <c r="E25" s="31"/>
      <c r="F25" s="32"/>
    </row>
    <row r="26" spans="1:6" x14ac:dyDescent="0.15">
      <c r="A26" s="115"/>
      <c r="B26" s="116"/>
      <c r="C26" s="117"/>
      <c r="D26" s="118"/>
      <c r="E26" s="119"/>
      <c r="F26" s="120"/>
    </row>
    <row r="27" spans="1:6" x14ac:dyDescent="0.15">
      <c r="A27" s="115"/>
      <c r="B27" s="121" t="s">
        <v>0</v>
      </c>
      <c r="C27" s="117"/>
      <c r="D27" s="118"/>
      <c r="E27" s="119"/>
      <c r="F27" s="122">
        <f>SUM(F15:F26)</f>
        <v>0</v>
      </c>
    </row>
    <row r="28" spans="1:6" x14ac:dyDescent="0.15">
      <c r="A28" s="123"/>
      <c r="B28" s="124"/>
      <c r="C28" s="125"/>
      <c r="D28" s="126"/>
      <c r="E28" s="127"/>
      <c r="F28" s="128"/>
    </row>
    <row r="29" spans="1:6" s="1" customFormat="1" x14ac:dyDescent="0.15">
      <c r="A29" s="33"/>
      <c r="B29" s="26"/>
      <c r="C29" s="2"/>
      <c r="D29" s="34"/>
      <c r="E29" s="12"/>
      <c r="F29" s="22"/>
    </row>
    <row r="30" spans="1:6" s="1" customFormat="1" x14ac:dyDescent="0.15">
      <c r="A30" s="129" t="s">
        <v>12</v>
      </c>
      <c r="B30" s="114" t="s">
        <v>13</v>
      </c>
      <c r="C30" s="130"/>
      <c r="D30" s="131"/>
      <c r="E30" s="132"/>
      <c r="F30" s="133"/>
    </row>
    <row r="31" spans="1:6" s="1" customFormat="1" ht="34.5" customHeight="1" x14ac:dyDescent="0.15">
      <c r="A31" s="207">
        <v>1</v>
      </c>
      <c r="B31" s="26" t="s">
        <v>41</v>
      </c>
      <c r="C31" s="2" t="s">
        <v>2</v>
      </c>
      <c r="D31" s="25">
        <v>168</v>
      </c>
      <c r="E31" s="12"/>
      <c r="F31" s="22">
        <f t="shared" ref="F31:F44" si="1">ROUND(D31*E31,2)</f>
        <v>0</v>
      </c>
    </row>
    <row r="32" spans="1:6" s="1" customFormat="1" ht="37.5" customHeight="1" x14ac:dyDescent="0.15">
      <c r="A32" s="207">
        <v>2</v>
      </c>
      <c r="B32" s="26" t="s">
        <v>60</v>
      </c>
      <c r="C32" s="2" t="s">
        <v>2</v>
      </c>
      <c r="D32" s="25">
        <v>658</v>
      </c>
      <c r="E32" s="12"/>
      <c r="F32" s="22">
        <f t="shared" si="1"/>
        <v>0</v>
      </c>
    </row>
    <row r="33" spans="1:6" s="1" customFormat="1" ht="36" customHeight="1" x14ac:dyDescent="0.15">
      <c r="A33" s="207">
        <v>3</v>
      </c>
      <c r="B33" s="26" t="s">
        <v>61</v>
      </c>
      <c r="C33" s="2" t="s">
        <v>2</v>
      </c>
      <c r="D33" s="25">
        <v>72</v>
      </c>
      <c r="E33" s="12"/>
      <c r="F33" s="22">
        <f t="shared" si="1"/>
        <v>0</v>
      </c>
    </row>
    <row r="34" spans="1:6" s="1" customFormat="1" ht="60.75" customHeight="1" x14ac:dyDescent="0.15">
      <c r="A34" s="207">
        <v>4</v>
      </c>
      <c r="B34" s="26" t="s">
        <v>62</v>
      </c>
      <c r="C34" s="2" t="s">
        <v>2</v>
      </c>
      <c r="D34" s="25">
        <v>476</v>
      </c>
      <c r="E34" s="12"/>
      <c r="F34" s="22">
        <f t="shared" si="1"/>
        <v>0</v>
      </c>
    </row>
    <row r="35" spans="1:6" s="1" customFormat="1" ht="62.25" customHeight="1" x14ac:dyDescent="0.15">
      <c r="A35" s="207">
        <v>5</v>
      </c>
      <c r="B35" s="26" t="s">
        <v>63</v>
      </c>
      <c r="C35" s="2" t="s">
        <v>2</v>
      </c>
      <c r="D35" s="25">
        <v>48</v>
      </c>
      <c r="E35" s="12"/>
      <c r="F35" s="22">
        <f t="shared" si="1"/>
        <v>0</v>
      </c>
    </row>
    <row r="36" spans="1:6" s="1" customFormat="1" ht="35.450000000000003" customHeight="1" x14ac:dyDescent="0.15">
      <c r="A36" s="207">
        <v>6</v>
      </c>
      <c r="B36" s="35" t="s">
        <v>96</v>
      </c>
      <c r="C36" s="23" t="s">
        <v>1</v>
      </c>
      <c r="D36" s="25">
        <v>712</v>
      </c>
      <c r="E36" s="12"/>
      <c r="F36" s="22">
        <f t="shared" si="1"/>
        <v>0</v>
      </c>
    </row>
    <row r="37" spans="1:6" s="1" customFormat="1" ht="48.75" customHeight="1" x14ac:dyDescent="0.15">
      <c r="A37" s="207">
        <v>7</v>
      </c>
      <c r="B37" s="35" t="s">
        <v>97</v>
      </c>
      <c r="C37" s="23" t="s">
        <v>1</v>
      </c>
      <c r="D37" s="25">
        <f>395+71+43+22</f>
        <v>531</v>
      </c>
      <c r="E37" s="12"/>
      <c r="F37" s="22">
        <f t="shared" si="1"/>
        <v>0</v>
      </c>
    </row>
    <row r="38" spans="1:6" s="1" customFormat="1" ht="25.5" customHeight="1" x14ac:dyDescent="0.15">
      <c r="A38" s="207">
        <v>8</v>
      </c>
      <c r="B38" s="35" t="s">
        <v>68</v>
      </c>
      <c r="C38" s="23" t="s">
        <v>2</v>
      </c>
      <c r="D38" s="25">
        <v>218</v>
      </c>
      <c r="E38" s="12"/>
      <c r="F38" s="22">
        <f t="shared" si="1"/>
        <v>0</v>
      </c>
    </row>
    <row r="39" spans="1:6" s="1" customFormat="1" x14ac:dyDescent="0.15">
      <c r="A39" s="207">
        <v>9</v>
      </c>
      <c r="B39" s="35" t="s">
        <v>14</v>
      </c>
      <c r="C39" s="23" t="s">
        <v>4</v>
      </c>
      <c r="D39" s="25">
        <v>12</v>
      </c>
      <c r="E39" s="12"/>
      <c r="F39" s="22">
        <f t="shared" si="1"/>
        <v>0</v>
      </c>
    </row>
    <row r="40" spans="1:6" ht="26.25" customHeight="1" x14ac:dyDescent="0.15">
      <c r="A40" s="207">
        <v>10</v>
      </c>
      <c r="B40" s="35" t="s">
        <v>92</v>
      </c>
      <c r="C40" s="23" t="s">
        <v>2</v>
      </c>
      <c r="D40" s="25">
        <v>2243</v>
      </c>
      <c r="E40" s="12"/>
      <c r="F40" s="22">
        <f t="shared" si="1"/>
        <v>0</v>
      </c>
    </row>
    <row r="41" spans="1:6" ht="24" customHeight="1" x14ac:dyDescent="0.15">
      <c r="A41" s="207">
        <v>11</v>
      </c>
      <c r="B41" s="26" t="s">
        <v>25</v>
      </c>
      <c r="C41" s="2" t="s">
        <v>1</v>
      </c>
      <c r="D41" s="25">
        <v>1920</v>
      </c>
      <c r="E41" s="12"/>
      <c r="F41" s="22">
        <f t="shared" si="1"/>
        <v>0</v>
      </c>
    </row>
    <row r="42" spans="1:6" ht="15" customHeight="1" x14ac:dyDescent="0.15">
      <c r="A42" s="207">
        <v>12</v>
      </c>
      <c r="B42" s="26" t="s">
        <v>65</v>
      </c>
      <c r="C42" s="2" t="s">
        <v>1</v>
      </c>
      <c r="D42" s="25">
        <v>1920</v>
      </c>
      <c r="E42" s="12"/>
      <c r="F42" s="22">
        <f t="shared" si="1"/>
        <v>0</v>
      </c>
    </row>
    <row r="43" spans="1:6" x14ac:dyDescent="0.15">
      <c r="A43" s="207">
        <v>13</v>
      </c>
      <c r="B43" s="26" t="s">
        <v>47</v>
      </c>
      <c r="C43" s="2" t="s">
        <v>2</v>
      </c>
      <c r="D43" s="25">
        <v>4</v>
      </c>
      <c r="E43" s="12"/>
      <c r="F43" s="22">
        <f t="shared" si="1"/>
        <v>0</v>
      </c>
    </row>
    <row r="44" spans="1:6" ht="33.75" x14ac:dyDescent="0.15">
      <c r="A44" s="207">
        <v>14</v>
      </c>
      <c r="B44" s="26" t="s">
        <v>64</v>
      </c>
      <c r="C44" s="2" t="s">
        <v>1</v>
      </c>
      <c r="D44" s="25">
        <v>525</v>
      </c>
      <c r="E44" s="12"/>
      <c r="F44" s="22">
        <f t="shared" si="1"/>
        <v>0</v>
      </c>
    </row>
    <row r="45" spans="1:6" x14ac:dyDescent="0.15">
      <c r="A45" s="27"/>
      <c r="B45" s="28"/>
      <c r="C45" s="29"/>
      <c r="D45" s="30"/>
      <c r="E45" s="31"/>
      <c r="F45" s="32"/>
    </row>
    <row r="46" spans="1:6" x14ac:dyDescent="0.15">
      <c r="A46" s="115"/>
      <c r="B46" s="116"/>
      <c r="C46" s="117"/>
      <c r="D46" s="118"/>
      <c r="E46" s="119"/>
      <c r="F46" s="120"/>
    </row>
    <row r="47" spans="1:6" x14ac:dyDescent="0.15">
      <c r="A47" s="115"/>
      <c r="B47" s="121" t="s">
        <v>0</v>
      </c>
      <c r="C47" s="117"/>
      <c r="D47" s="118"/>
      <c r="E47" s="119"/>
      <c r="F47" s="122">
        <f>SUM(F31:F46)</f>
        <v>0</v>
      </c>
    </row>
    <row r="48" spans="1:6" x14ac:dyDescent="0.15">
      <c r="A48" s="123"/>
      <c r="B48" s="124"/>
      <c r="C48" s="125"/>
      <c r="D48" s="126"/>
      <c r="E48" s="127"/>
      <c r="F48" s="128"/>
    </row>
    <row r="49" spans="1:6" ht="12.75" customHeight="1" x14ac:dyDescent="0.15">
      <c r="A49" s="33"/>
      <c r="B49" s="26"/>
      <c r="D49" s="34"/>
      <c r="E49" s="12"/>
      <c r="F49" s="22"/>
    </row>
    <row r="50" spans="1:6" x14ac:dyDescent="0.15">
      <c r="A50" s="129" t="s">
        <v>15</v>
      </c>
      <c r="B50" s="114" t="s">
        <v>16</v>
      </c>
      <c r="C50" s="130"/>
      <c r="D50" s="131"/>
      <c r="E50" s="132"/>
      <c r="F50" s="133"/>
    </row>
    <row r="51" spans="1:6" ht="22.5" x14ac:dyDescent="0.15">
      <c r="A51" s="207">
        <v>1</v>
      </c>
      <c r="B51" s="35" t="s">
        <v>30</v>
      </c>
      <c r="C51" s="23" t="s">
        <v>3</v>
      </c>
      <c r="D51" s="25">
        <v>12</v>
      </c>
      <c r="E51" s="12"/>
      <c r="F51" s="22">
        <f t="shared" ref="F51:F58" si="2">ROUND(D51*E51,2)</f>
        <v>0</v>
      </c>
    </row>
    <row r="52" spans="1:6" s="36" customFormat="1" ht="24" customHeight="1" x14ac:dyDescent="0.15">
      <c r="A52" s="207">
        <v>2</v>
      </c>
      <c r="B52" s="26" t="s">
        <v>93</v>
      </c>
      <c r="C52" s="2" t="s">
        <v>2</v>
      </c>
      <c r="D52" s="25">
        <v>752</v>
      </c>
      <c r="E52" s="12"/>
      <c r="F52" s="22">
        <f t="shared" si="2"/>
        <v>0</v>
      </c>
    </row>
    <row r="53" spans="1:6" s="36" customFormat="1" ht="24" customHeight="1" x14ac:dyDescent="0.15">
      <c r="A53" s="207">
        <v>3</v>
      </c>
      <c r="B53" s="26" t="s">
        <v>69</v>
      </c>
      <c r="C53" s="2" t="s">
        <v>1</v>
      </c>
      <c r="D53" s="25">
        <v>3123</v>
      </c>
      <c r="E53" s="12"/>
      <c r="F53" s="22">
        <f t="shared" si="2"/>
        <v>0</v>
      </c>
    </row>
    <row r="54" spans="1:6" ht="24" customHeight="1" x14ac:dyDescent="0.15">
      <c r="A54" s="207">
        <v>4</v>
      </c>
      <c r="B54" s="26" t="s">
        <v>77</v>
      </c>
      <c r="C54" s="2" t="s">
        <v>1</v>
      </c>
      <c r="D54" s="25">
        <v>2686</v>
      </c>
      <c r="E54" s="12"/>
      <c r="F54" s="22">
        <f t="shared" si="2"/>
        <v>0</v>
      </c>
    </row>
    <row r="55" spans="1:6" ht="37.5" customHeight="1" x14ac:dyDescent="0.15">
      <c r="A55" s="207">
        <v>5</v>
      </c>
      <c r="B55" s="26" t="s">
        <v>78</v>
      </c>
      <c r="C55" s="2" t="s">
        <v>3</v>
      </c>
      <c r="D55" s="25">
        <v>1166</v>
      </c>
      <c r="E55" s="12"/>
      <c r="F55" s="22">
        <f t="shared" si="2"/>
        <v>0</v>
      </c>
    </row>
    <row r="56" spans="1:6" ht="33.75" x14ac:dyDescent="0.15">
      <c r="A56" s="207">
        <v>6</v>
      </c>
      <c r="B56" s="26" t="s">
        <v>90</v>
      </c>
      <c r="C56" s="2" t="s">
        <v>1</v>
      </c>
      <c r="D56" s="25">
        <v>2868</v>
      </c>
      <c r="E56" s="12"/>
      <c r="F56" s="22">
        <f t="shared" si="2"/>
        <v>0</v>
      </c>
    </row>
    <row r="57" spans="1:6" ht="35.25" customHeight="1" x14ac:dyDescent="0.15">
      <c r="A57" s="207">
        <v>7</v>
      </c>
      <c r="B57" s="26" t="s">
        <v>91</v>
      </c>
      <c r="C57" s="2" t="s">
        <v>3</v>
      </c>
      <c r="D57" s="25">
        <v>1166</v>
      </c>
      <c r="E57" s="12"/>
      <c r="F57" s="22">
        <f t="shared" si="2"/>
        <v>0</v>
      </c>
    </row>
    <row r="58" spans="1:6" ht="12" customHeight="1" x14ac:dyDescent="0.15">
      <c r="A58" s="207">
        <v>8</v>
      </c>
      <c r="B58" s="26" t="s">
        <v>29</v>
      </c>
      <c r="C58" s="2" t="s">
        <v>3</v>
      </c>
      <c r="D58" s="25">
        <v>355</v>
      </c>
      <c r="E58" s="12"/>
      <c r="F58" s="22">
        <f t="shared" si="2"/>
        <v>0</v>
      </c>
    </row>
    <row r="59" spans="1:6" ht="12" customHeight="1" x14ac:dyDescent="0.15">
      <c r="A59" s="27"/>
      <c r="B59" s="28"/>
      <c r="C59" s="29"/>
      <c r="D59" s="30"/>
      <c r="E59" s="31"/>
      <c r="F59" s="32"/>
    </row>
    <row r="60" spans="1:6" ht="14.45" customHeight="1" x14ac:dyDescent="0.15">
      <c r="A60" s="115"/>
      <c r="B60" s="116"/>
      <c r="C60" s="117"/>
      <c r="D60" s="118"/>
      <c r="E60" s="119"/>
      <c r="F60" s="120"/>
    </row>
    <row r="61" spans="1:6" ht="12.6" customHeight="1" x14ac:dyDescent="0.15">
      <c r="A61" s="115"/>
      <c r="B61" s="121" t="s">
        <v>0</v>
      </c>
      <c r="C61" s="117"/>
      <c r="D61" s="118"/>
      <c r="E61" s="119"/>
      <c r="F61" s="122">
        <f>SUM(F51:F60)</f>
        <v>0</v>
      </c>
    </row>
    <row r="62" spans="1:6" ht="12.6" customHeight="1" x14ac:dyDescent="0.15">
      <c r="A62" s="123"/>
      <c r="B62" s="124"/>
      <c r="C62" s="125"/>
      <c r="D62" s="126"/>
      <c r="E62" s="127"/>
      <c r="F62" s="128"/>
    </row>
    <row r="63" spans="1:6" ht="12.75" customHeight="1" x14ac:dyDescent="0.15">
      <c r="A63" s="33"/>
      <c r="B63" s="26"/>
      <c r="D63" s="34"/>
      <c r="E63" s="12"/>
      <c r="F63" s="22"/>
    </row>
    <row r="64" spans="1:6" x14ac:dyDescent="0.15">
      <c r="A64" s="129" t="s">
        <v>17</v>
      </c>
      <c r="B64" s="114" t="s">
        <v>18</v>
      </c>
      <c r="C64" s="130"/>
      <c r="D64" s="131"/>
      <c r="E64" s="132"/>
      <c r="F64" s="133"/>
    </row>
    <row r="65" spans="1:6" ht="33.75" x14ac:dyDescent="0.15">
      <c r="A65" s="207">
        <v>1</v>
      </c>
      <c r="B65" s="26" t="s">
        <v>58</v>
      </c>
      <c r="C65" s="2" t="s">
        <v>3</v>
      </c>
      <c r="D65" s="25">
        <v>383</v>
      </c>
      <c r="E65" s="12"/>
      <c r="F65" s="22">
        <f t="shared" ref="F65:F77" si="3">ROUND(D65*E65,2)</f>
        <v>0</v>
      </c>
    </row>
    <row r="66" spans="1:6" ht="33.75" x14ac:dyDescent="0.15">
      <c r="A66" s="207">
        <v>2</v>
      </c>
      <c r="B66" s="26" t="s">
        <v>66</v>
      </c>
      <c r="C66" s="2" t="s">
        <v>3</v>
      </c>
      <c r="D66" s="25">
        <v>225</v>
      </c>
      <c r="E66" s="12"/>
      <c r="F66" s="22">
        <f t="shared" si="3"/>
        <v>0</v>
      </c>
    </row>
    <row r="67" spans="1:6" ht="33.75" x14ac:dyDescent="0.15">
      <c r="A67" s="207">
        <v>3</v>
      </c>
      <c r="B67" s="26" t="s">
        <v>80</v>
      </c>
      <c r="C67" s="2" t="s">
        <v>3</v>
      </c>
      <c r="D67" s="25">
        <v>46</v>
      </c>
      <c r="E67" s="12"/>
      <c r="F67" s="22">
        <f t="shared" si="3"/>
        <v>0</v>
      </c>
    </row>
    <row r="68" spans="1:6" ht="52.5" customHeight="1" x14ac:dyDescent="0.15">
      <c r="A68" s="207">
        <v>4</v>
      </c>
      <c r="B68" s="35" t="s">
        <v>70</v>
      </c>
      <c r="C68" s="23" t="s">
        <v>4</v>
      </c>
      <c r="D68" s="25">
        <v>12</v>
      </c>
      <c r="E68" s="12"/>
      <c r="F68" s="22">
        <f t="shared" si="3"/>
        <v>0</v>
      </c>
    </row>
    <row r="69" spans="1:6" ht="54" customHeight="1" x14ac:dyDescent="0.15">
      <c r="A69" s="207">
        <v>5</v>
      </c>
      <c r="B69" s="35" t="s">
        <v>79</v>
      </c>
      <c r="C69" s="23" t="s">
        <v>4</v>
      </c>
      <c r="D69" s="25">
        <v>3</v>
      </c>
      <c r="E69" s="12"/>
      <c r="F69" s="22">
        <f t="shared" si="3"/>
        <v>0</v>
      </c>
    </row>
    <row r="70" spans="1:6" ht="24" customHeight="1" x14ac:dyDescent="0.15">
      <c r="A70" s="207">
        <v>6</v>
      </c>
      <c r="B70" s="35" t="s">
        <v>88</v>
      </c>
      <c r="C70" s="23" t="s">
        <v>3</v>
      </c>
      <c r="D70" s="25">
        <v>71</v>
      </c>
      <c r="E70" s="12"/>
      <c r="F70" s="22">
        <f t="shared" si="3"/>
        <v>0</v>
      </c>
    </row>
    <row r="71" spans="1:6" ht="25.5" customHeight="1" x14ac:dyDescent="0.15">
      <c r="A71" s="207">
        <v>7</v>
      </c>
      <c r="B71" s="26" t="s">
        <v>81</v>
      </c>
      <c r="C71" s="2" t="s">
        <v>3</v>
      </c>
      <c r="D71" s="25">
        <v>9</v>
      </c>
      <c r="E71" s="12"/>
      <c r="F71" s="22">
        <f t="shared" si="3"/>
        <v>0</v>
      </c>
    </row>
    <row r="72" spans="1:6" ht="25.5" customHeight="1" x14ac:dyDescent="0.15">
      <c r="A72" s="207">
        <v>8</v>
      </c>
      <c r="B72" s="35" t="s">
        <v>82</v>
      </c>
      <c r="C72" s="23" t="s">
        <v>3</v>
      </c>
      <c r="D72" s="25">
        <v>28</v>
      </c>
      <c r="E72" s="12"/>
      <c r="F72" s="22">
        <f t="shared" si="3"/>
        <v>0</v>
      </c>
    </row>
    <row r="73" spans="1:6" ht="37.5" customHeight="1" x14ac:dyDescent="0.15">
      <c r="A73" s="207">
        <v>9</v>
      </c>
      <c r="B73" s="35" t="s">
        <v>67</v>
      </c>
      <c r="C73" s="23" t="s">
        <v>3</v>
      </c>
      <c r="D73" s="25">
        <v>6</v>
      </c>
      <c r="E73" s="12"/>
      <c r="F73" s="22">
        <f t="shared" si="3"/>
        <v>0</v>
      </c>
    </row>
    <row r="74" spans="1:6" ht="22.5" customHeight="1" x14ac:dyDescent="0.15">
      <c r="A74" s="207">
        <v>10</v>
      </c>
      <c r="B74" s="35" t="s">
        <v>56</v>
      </c>
      <c r="C74" s="23" t="s">
        <v>4</v>
      </c>
      <c r="D74" s="25">
        <v>4</v>
      </c>
      <c r="E74" s="12"/>
      <c r="F74" s="22">
        <f t="shared" si="3"/>
        <v>0</v>
      </c>
    </row>
    <row r="75" spans="1:6" ht="38.25" customHeight="1" x14ac:dyDescent="0.15">
      <c r="A75" s="207">
        <v>11</v>
      </c>
      <c r="B75" s="35" t="s">
        <v>40</v>
      </c>
      <c r="C75" s="23" t="s">
        <v>1</v>
      </c>
      <c r="D75" s="25">
        <v>55</v>
      </c>
      <c r="E75" s="12"/>
      <c r="F75" s="22">
        <f t="shared" si="3"/>
        <v>0</v>
      </c>
    </row>
    <row r="76" spans="1:6" ht="38.25" customHeight="1" x14ac:dyDescent="0.15">
      <c r="A76" s="207">
        <v>12</v>
      </c>
      <c r="B76" s="35" t="s">
        <v>71</v>
      </c>
      <c r="C76" s="23" t="s">
        <v>2</v>
      </c>
      <c r="D76" s="25">
        <v>27</v>
      </c>
      <c r="E76" s="12"/>
      <c r="F76" s="22">
        <f t="shared" si="3"/>
        <v>0</v>
      </c>
    </row>
    <row r="77" spans="1:6" ht="60" customHeight="1" x14ac:dyDescent="0.15">
      <c r="A77" s="207">
        <v>13</v>
      </c>
      <c r="B77" s="35" t="s">
        <v>87</v>
      </c>
      <c r="C77" s="23" t="s">
        <v>3</v>
      </c>
      <c r="D77" s="25">
        <v>12</v>
      </c>
      <c r="E77" s="12"/>
      <c r="F77" s="22">
        <f t="shared" si="3"/>
        <v>0</v>
      </c>
    </row>
    <row r="78" spans="1:6" ht="13.15" customHeight="1" x14ac:dyDescent="0.15">
      <c r="A78" s="27"/>
      <c r="B78" s="37"/>
      <c r="C78" s="27"/>
      <c r="D78" s="30"/>
      <c r="E78" s="31"/>
      <c r="F78" s="32"/>
    </row>
    <row r="79" spans="1:6" x14ac:dyDescent="0.15">
      <c r="A79" s="135"/>
      <c r="B79" s="136"/>
      <c r="C79" s="115"/>
      <c r="D79" s="137"/>
      <c r="E79" s="119"/>
      <c r="F79" s="120"/>
    </row>
    <row r="80" spans="1:6" x14ac:dyDescent="0.15">
      <c r="A80" s="135"/>
      <c r="B80" s="138" t="s">
        <v>0</v>
      </c>
      <c r="C80" s="115"/>
      <c r="D80" s="137"/>
      <c r="E80" s="119"/>
      <c r="F80" s="122">
        <f>SUM(F65:F79)</f>
        <v>0</v>
      </c>
    </row>
    <row r="81" spans="1:6" x14ac:dyDescent="0.15">
      <c r="A81" s="139"/>
      <c r="B81" s="140"/>
      <c r="C81" s="123"/>
      <c r="D81" s="141"/>
      <c r="E81" s="127"/>
      <c r="F81" s="128"/>
    </row>
    <row r="82" spans="1:6" x14ac:dyDescent="0.15">
      <c r="A82" s="33"/>
      <c r="B82" s="38"/>
      <c r="C82" s="23"/>
      <c r="D82" s="34"/>
      <c r="E82" s="12"/>
      <c r="F82" s="40"/>
    </row>
    <row r="83" spans="1:6" x14ac:dyDescent="0.15">
      <c r="A83" s="129" t="s">
        <v>50</v>
      </c>
      <c r="B83" s="114" t="s">
        <v>36</v>
      </c>
      <c r="C83" s="130"/>
      <c r="D83" s="131"/>
      <c r="E83" s="132"/>
      <c r="F83" s="133"/>
    </row>
    <row r="84" spans="1:6" ht="25.15" customHeight="1" x14ac:dyDescent="0.15">
      <c r="A84" s="207">
        <v>1</v>
      </c>
      <c r="B84" s="26" t="s">
        <v>84</v>
      </c>
      <c r="C84" s="2" t="s">
        <v>4</v>
      </c>
      <c r="D84" s="25">
        <v>1</v>
      </c>
      <c r="E84" s="12"/>
      <c r="F84" s="22">
        <f t="shared" ref="F84:F88" si="4">ROUND(D84*E84,2)</f>
        <v>0</v>
      </c>
    </row>
    <row r="85" spans="1:6" ht="25.15" customHeight="1" x14ac:dyDescent="0.15">
      <c r="A85" s="207">
        <v>2</v>
      </c>
      <c r="B85" s="26" t="s">
        <v>72</v>
      </c>
      <c r="C85" s="2" t="s">
        <v>3</v>
      </c>
      <c r="D85" s="25">
        <v>60</v>
      </c>
      <c r="E85" s="12"/>
      <c r="F85" s="22">
        <f t="shared" si="4"/>
        <v>0</v>
      </c>
    </row>
    <row r="86" spans="1:6" ht="25.15" customHeight="1" x14ac:dyDescent="0.15">
      <c r="A86" s="207">
        <v>3</v>
      </c>
      <c r="B86" s="26" t="s">
        <v>73</v>
      </c>
      <c r="C86" s="2" t="s">
        <v>4</v>
      </c>
      <c r="D86" s="25">
        <v>6</v>
      </c>
      <c r="E86" s="12"/>
      <c r="F86" s="22">
        <f t="shared" si="4"/>
        <v>0</v>
      </c>
    </row>
    <row r="87" spans="1:6" ht="36" customHeight="1" x14ac:dyDescent="0.15">
      <c r="A87" s="207">
        <v>4</v>
      </c>
      <c r="B87" s="190" t="s">
        <v>85</v>
      </c>
      <c r="C87" s="23" t="s">
        <v>3</v>
      </c>
      <c r="D87" s="25">
        <v>12</v>
      </c>
      <c r="E87" s="12"/>
      <c r="F87" s="22">
        <f t="shared" si="4"/>
        <v>0</v>
      </c>
    </row>
    <row r="88" spans="1:6" ht="34.5" customHeight="1" x14ac:dyDescent="0.15">
      <c r="A88" s="207">
        <v>5</v>
      </c>
      <c r="B88" s="190" t="s">
        <v>86</v>
      </c>
      <c r="C88" s="23" t="s">
        <v>1</v>
      </c>
      <c r="D88" s="25">
        <v>6</v>
      </c>
      <c r="E88" s="12"/>
      <c r="F88" s="22">
        <f t="shared" si="4"/>
        <v>0</v>
      </c>
    </row>
    <row r="89" spans="1:6" x14ac:dyDescent="0.15">
      <c r="A89" s="27"/>
      <c r="B89" s="28"/>
      <c r="C89" s="29"/>
      <c r="D89" s="30"/>
      <c r="E89" s="31"/>
      <c r="F89" s="32"/>
    </row>
    <row r="90" spans="1:6" x14ac:dyDescent="0.15">
      <c r="A90" s="115"/>
      <c r="B90" s="116"/>
      <c r="C90" s="117"/>
      <c r="D90" s="118"/>
      <c r="E90" s="119"/>
      <c r="F90" s="120"/>
    </row>
    <row r="91" spans="1:6" x14ac:dyDescent="0.15">
      <c r="A91" s="115"/>
      <c r="B91" s="121" t="s">
        <v>0</v>
      </c>
      <c r="C91" s="117"/>
      <c r="D91" s="118"/>
      <c r="E91" s="119"/>
      <c r="F91" s="122">
        <f>SUM(F84:F90)</f>
        <v>0</v>
      </c>
    </row>
    <row r="92" spans="1:6" x14ac:dyDescent="0.15">
      <c r="A92" s="123"/>
      <c r="B92" s="124"/>
      <c r="C92" s="125"/>
      <c r="D92" s="126"/>
      <c r="E92" s="127"/>
      <c r="F92" s="128"/>
    </row>
    <row r="93" spans="1:6" x14ac:dyDescent="0.15">
      <c r="A93" s="23"/>
      <c r="B93" s="21"/>
      <c r="D93" s="25"/>
      <c r="E93" s="12"/>
      <c r="F93" s="40"/>
    </row>
    <row r="94" spans="1:6" x14ac:dyDescent="0.15">
      <c r="A94" s="129" t="s">
        <v>19</v>
      </c>
      <c r="B94" s="114" t="s">
        <v>33</v>
      </c>
      <c r="C94" s="130"/>
      <c r="D94" s="131"/>
      <c r="E94" s="132"/>
      <c r="F94" s="134"/>
    </row>
    <row r="95" spans="1:6" x14ac:dyDescent="0.15">
      <c r="A95" s="23"/>
      <c r="B95" s="21"/>
      <c r="D95" s="25"/>
      <c r="E95" s="12"/>
      <c r="F95" s="40"/>
    </row>
    <row r="96" spans="1:6" x14ac:dyDescent="0.15">
      <c r="A96" s="207">
        <v>1</v>
      </c>
      <c r="B96" s="26" t="s">
        <v>34</v>
      </c>
      <c r="C96" s="2" t="s">
        <v>3</v>
      </c>
      <c r="D96" s="25">
        <v>752</v>
      </c>
      <c r="E96" s="12"/>
      <c r="F96" s="22">
        <f t="shared" ref="F96:F98" si="5">ROUND(D96*E96,2)</f>
        <v>0</v>
      </c>
    </row>
    <row r="97" spans="1:7" x14ac:dyDescent="0.15">
      <c r="A97" s="207">
        <v>2</v>
      </c>
      <c r="B97" s="26" t="s">
        <v>23</v>
      </c>
      <c r="C97" s="2" t="s">
        <v>3</v>
      </c>
      <c r="D97" s="25">
        <v>752</v>
      </c>
      <c r="E97" s="12"/>
      <c r="F97" s="22">
        <f t="shared" si="5"/>
        <v>0</v>
      </c>
    </row>
    <row r="98" spans="1:7" x14ac:dyDescent="0.15">
      <c r="A98" s="207">
        <v>3</v>
      </c>
      <c r="B98" s="26" t="s">
        <v>49</v>
      </c>
      <c r="C98" s="2" t="s">
        <v>3</v>
      </c>
      <c r="D98" s="25">
        <v>752</v>
      </c>
      <c r="E98" s="12"/>
      <c r="F98" s="22">
        <f t="shared" si="5"/>
        <v>0</v>
      </c>
    </row>
    <row r="99" spans="1:7" x14ac:dyDescent="0.15">
      <c r="A99" s="27"/>
      <c r="B99" s="28"/>
      <c r="C99" s="29"/>
      <c r="D99" s="30"/>
      <c r="E99" s="31"/>
      <c r="F99" s="41"/>
    </row>
    <row r="100" spans="1:7" x14ac:dyDescent="0.15">
      <c r="A100" s="115"/>
      <c r="B100" s="116"/>
      <c r="C100" s="117"/>
      <c r="D100" s="118"/>
      <c r="E100" s="119"/>
      <c r="F100" s="122"/>
    </row>
    <row r="101" spans="1:7" x14ac:dyDescent="0.15">
      <c r="A101" s="115"/>
      <c r="B101" s="121" t="s">
        <v>0</v>
      </c>
      <c r="C101" s="117"/>
      <c r="D101" s="118"/>
      <c r="E101" s="119"/>
      <c r="F101" s="122">
        <f>SUM(F96:F100)</f>
        <v>0</v>
      </c>
    </row>
    <row r="102" spans="1:7" x14ac:dyDescent="0.15">
      <c r="A102" s="123"/>
      <c r="B102" s="124"/>
      <c r="C102" s="125"/>
      <c r="D102" s="126"/>
      <c r="E102" s="127"/>
      <c r="F102" s="128"/>
    </row>
    <row r="103" spans="1:7" x14ac:dyDescent="0.15">
      <c r="A103" s="23"/>
      <c r="B103" s="26"/>
      <c r="D103" s="25"/>
      <c r="E103" s="12"/>
      <c r="F103" s="22"/>
    </row>
    <row r="104" spans="1:7" x14ac:dyDescent="0.15">
      <c r="A104" s="129" t="s">
        <v>32</v>
      </c>
      <c r="B104" s="153" t="s">
        <v>35</v>
      </c>
      <c r="C104" s="154"/>
      <c r="D104" s="131"/>
      <c r="E104" s="132"/>
      <c r="F104" s="133"/>
    </row>
    <row r="105" spans="1:7" x14ac:dyDescent="0.15">
      <c r="A105" s="207">
        <v>1</v>
      </c>
      <c r="B105" s="42" t="s">
        <v>48</v>
      </c>
      <c r="C105" s="43">
        <v>0.05</v>
      </c>
      <c r="D105" s="25"/>
      <c r="E105" s="12"/>
      <c r="F105" s="44">
        <f>SUM(F27,F47,F61,F80,F91,F101)*C105</f>
        <v>0</v>
      </c>
    </row>
    <row r="106" spans="1:7" x14ac:dyDescent="0.15">
      <c r="A106" s="27"/>
      <c r="B106" s="45"/>
      <c r="C106" s="27"/>
      <c r="D106" s="30"/>
      <c r="E106" s="31"/>
      <c r="F106" s="39"/>
    </row>
    <row r="107" spans="1:7" x14ac:dyDescent="0.15">
      <c r="A107" s="115"/>
      <c r="B107" s="142"/>
      <c r="C107" s="115"/>
      <c r="D107" s="118"/>
      <c r="E107" s="119"/>
      <c r="F107" s="122"/>
    </row>
    <row r="108" spans="1:7" x14ac:dyDescent="0.15">
      <c r="A108" s="115"/>
      <c r="B108" s="121" t="s">
        <v>0</v>
      </c>
      <c r="C108" s="117"/>
      <c r="D108" s="118"/>
      <c r="E108" s="119"/>
      <c r="F108" s="122">
        <f>SUM(F27,F47,F61,F80,F91,F101,F105)</f>
        <v>0</v>
      </c>
    </row>
    <row r="109" spans="1:7" x14ac:dyDescent="0.15">
      <c r="A109" s="139"/>
      <c r="B109" s="143"/>
      <c r="C109" s="125"/>
      <c r="D109" s="144"/>
      <c r="E109" s="145"/>
      <c r="F109" s="128"/>
      <c r="G109" s="46"/>
    </row>
    <row r="110" spans="1:7" x14ac:dyDescent="0.15">
      <c r="A110" s="47"/>
      <c r="B110" s="48"/>
      <c r="F110" s="49"/>
    </row>
    <row r="111" spans="1:7" x14ac:dyDescent="0.15">
      <c r="A111" s="171"/>
      <c r="B111" s="172" t="s">
        <v>0</v>
      </c>
      <c r="C111" s="130"/>
      <c r="D111" s="162"/>
      <c r="E111" s="163"/>
      <c r="F111" s="173">
        <f>F108</f>
        <v>0</v>
      </c>
    </row>
    <row r="112" spans="1:7" x14ac:dyDescent="0.15">
      <c r="A112" s="171"/>
      <c r="B112" s="172" t="s">
        <v>44</v>
      </c>
      <c r="C112" s="191">
        <v>0</v>
      </c>
      <c r="D112" s="174"/>
      <c r="E112" s="163"/>
      <c r="F112" s="173">
        <f>-ROUND(C112*F111,2)</f>
        <v>0</v>
      </c>
    </row>
    <row r="113" spans="1:6" x14ac:dyDescent="0.15">
      <c r="A113" s="171"/>
      <c r="B113" s="172" t="s">
        <v>45</v>
      </c>
      <c r="C113" s="130"/>
      <c r="D113" s="162"/>
      <c r="E113" s="163"/>
      <c r="F113" s="173">
        <f>SUM(F111:F112)</f>
        <v>0</v>
      </c>
    </row>
    <row r="114" spans="1:6" x14ac:dyDescent="0.15">
      <c r="A114" s="175"/>
      <c r="B114" s="176" t="s">
        <v>57</v>
      </c>
      <c r="C114" s="177">
        <v>0.22</v>
      </c>
      <c r="D114" s="178"/>
      <c r="E114" s="178"/>
      <c r="F114" s="179">
        <f>ROUND(C114*F113,2)</f>
        <v>0</v>
      </c>
    </row>
    <row r="115" spans="1:6" x14ac:dyDescent="0.15">
      <c r="A115" s="146"/>
      <c r="B115" s="147"/>
      <c r="C115" s="117"/>
      <c r="D115" s="119"/>
      <c r="E115" s="119"/>
      <c r="F115" s="122"/>
    </row>
    <row r="116" spans="1:6" ht="12.75" customHeight="1" x14ac:dyDescent="0.15">
      <c r="A116" s="146"/>
      <c r="B116" s="148" t="s">
        <v>46</v>
      </c>
      <c r="C116" s="117"/>
      <c r="D116" s="119"/>
      <c r="E116" s="119"/>
      <c r="F116" s="122">
        <f>SUM(F113:F114)</f>
        <v>0</v>
      </c>
    </row>
    <row r="117" spans="1:6" x14ac:dyDescent="0.15">
      <c r="A117" s="149"/>
      <c r="B117" s="150"/>
      <c r="C117" s="125"/>
      <c r="D117" s="151"/>
      <c r="E117" s="145"/>
      <c r="F117" s="152"/>
    </row>
    <row r="118" spans="1:6" x14ac:dyDescent="0.15">
      <c r="B118" s="35"/>
    </row>
    <row r="119" spans="1:6" x14ac:dyDescent="0.15">
      <c r="B119" s="35"/>
    </row>
    <row r="120" spans="1:6" ht="12.75" x14ac:dyDescent="0.2">
      <c r="A120" s="184" t="s">
        <v>76</v>
      </c>
      <c r="B120" s="185"/>
      <c r="C120" s="72" t="s">
        <v>52</v>
      </c>
      <c r="D120" s="73"/>
      <c r="E120" s="186" t="s">
        <v>51</v>
      </c>
    </row>
    <row r="121" spans="1:6" x14ac:dyDescent="0.15">
      <c r="B121" s="35"/>
    </row>
    <row r="122" spans="1:6" x14ac:dyDescent="0.15">
      <c r="B122" s="35"/>
    </row>
    <row r="123" spans="1:6" x14ac:dyDescent="0.15">
      <c r="B123" s="35"/>
    </row>
    <row r="124" spans="1:6" x14ac:dyDescent="0.15">
      <c r="B124" s="35"/>
    </row>
    <row r="125" spans="1:6" x14ac:dyDescent="0.15">
      <c r="B125" s="35"/>
    </row>
    <row r="126" spans="1:6" x14ac:dyDescent="0.15">
      <c r="B126" s="35"/>
    </row>
    <row r="127" spans="1:6" x14ac:dyDescent="0.15">
      <c r="B127" s="35"/>
    </row>
    <row r="128" spans="1:6" x14ac:dyDescent="0.15">
      <c r="B128" s="35"/>
    </row>
    <row r="129" spans="2:2" x14ac:dyDescent="0.15">
      <c r="B129" s="35"/>
    </row>
    <row r="130" spans="2:2" x14ac:dyDescent="0.15">
      <c r="B130" s="35"/>
    </row>
    <row r="131" spans="2:2" x14ac:dyDescent="0.15">
      <c r="B131" s="35"/>
    </row>
    <row r="132" spans="2:2" x14ac:dyDescent="0.15">
      <c r="B132" s="35"/>
    </row>
    <row r="133" spans="2:2" x14ac:dyDescent="0.15">
      <c r="B133" s="35"/>
    </row>
    <row r="134" spans="2:2" x14ac:dyDescent="0.15">
      <c r="B134" s="35"/>
    </row>
    <row r="135" spans="2:2" x14ac:dyDescent="0.15">
      <c r="B135" s="35"/>
    </row>
    <row r="136" spans="2:2" x14ac:dyDescent="0.15">
      <c r="B136" s="35"/>
    </row>
    <row r="137" spans="2:2" x14ac:dyDescent="0.15">
      <c r="B137" s="35"/>
    </row>
    <row r="138" spans="2:2" x14ac:dyDescent="0.15">
      <c r="B138" s="35"/>
    </row>
    <row r="139" spans="2:2" x14ac:dyDescent="0.15">
      <c r="B139" s="35"/>
    </row>
    <row r="140" spans="2:2" x14ac:dyDescent="0.15">
      <c r="B140" s="35"/>
    </row>
    <row r="141" spans="2:2" x14ac:dyDescent="0.15">
      <c r="B141" s="35"/>
    </row>
    <row r="142" spans="2:2" x14ac:dyDescent="0.15">
      <c r="B142" s="35"/>
    </row>
    <row r="143" spans="2:2" x14ac:dyDescent="0.15">
      <c r="B143" s="35"/>
    </row>
    <row r="144" spans="2:2" x14ac:dyDescent="0.15">
      <c r="B144" s="35"/>
    </row>
    <row r="145" spans="2:2" x14ac:dyDescent="0.15">
      <c r="B145" s="35"/>
    </row>
    <row r="146" spans="2:2" x14ac:dyDescent="0.15">
      <c r="B146" s="35"/>
    </row>
    <row r="147" spans="2:2" x14ac:dyDescent="0.15">
      <c r="B147" s="35"/>
    </row>
    <row r="148" spans="2:2" x14ac:dyDescent="0.15">
      <c r="B148" s="35"/>
    </row>
    <row r="149" spans="2:2" x14ac:dyDescent="0.15">
      <c r="B149" s="35"/>
    </row>
    <row r="150" spans="2:2" x14ac:dyDescent="0.15">
      <c r="B150" s="35"/>
    </row>
    <row r="151" spans="2:2" x14ac:dyDescent="0.15">
      <c r="B151" s="35"/>
    </row>
    <row r="152" spans="2:2" x14ac:dyDescent="0.15">
      <c r="B152" s="35"/>
    </row>
    <row r="153" spans="2:2" x14ac:dyDescent="0.15">
      <c r="B153" s="35"/>
    </row>
    <row r="154" spans="2:2" x14ac:dyDescent="0.15">
      <c r="B154" s="35"/>
    </row>
    <row r="155" spans="2:2" x14ac:dyDescent="0.15">
      <c r="B155" s="35"/>
    </row>
    <row r="156" spans="2:2" x14ac:dyDescent="0.15">
      <c r="B156" s="35"/>
    </row>
    <row r="157" spans="2:2" x14ac:dyDescent="0.15">
      <c r="B157" s="35"/>
    </row>
    <row r="158" spans="2:2" x14ac:dyDescent="0.15">
      <c r="B158" s="35"/>
    </row>
    <row r="159" spans="2:2" x14ac:dyDescent="0.15">
      <c r="B159" s="35"/>
    </row>
    <row r="160" spans="2:2" x14ac:dyDescent="0.15">
      <c r="B160" s="35"/>
    </row>
    <row r="161" spans="2:2" x14ac:dyDescent="0.15">
      <c r="B161" s="35"/>
    </row>
    <row r="162" spans="2:2" x14ac:dyDescent="0.15">
      <c r="B162" s="35"/>
    </row>
    <row r="163" spans="2:2" x14ac:dyDescent="0.15">
      <c r="B163" s="35"/>
    </row>
    <row r="164" spans="2:2" x14ac:dyDescent="0.15">
      <c r="B164" s="35"/>
    </row>
    <row r="165" spans="2:2" x14ac:dyDescent="0.15">
      <c r="B165" s="35"/>
    </row>
    <row r="166" spans="2:2" x14ac:dyDescent="0.15">
      <c r="B166" s="35"/>
    </row>
    <row r="167" spans="2:2" x14ac:dyDescent="0.15">
      <c r="B167" s="35"/>
    </row>
    <row r="168" spans="2:2" x14ac:dyDescent="0.15">
      <c r="B168" s="35"/>
    </row>
    <row r="169" spans="2:2" x14ac:dyDescent="0.15">
      <c r="B169" s="35"/>
    </row>
    <row r="170" spans="2:2" x14ac:dyDescent="0.15">
      <c r="B170" s="35"/>
    </row>
    <row r="171" spans="2:2" x14ac:dyDescent="0.15">
      <c r="B171" s="35"/>
    </row>
    <row r="172" spans="2:2" x14ac:dyDescent="0.15">
      <c r="B172" s="35"/>
    </row>
    <row r="173" spans="2:2" x14ac:dyDescent="0.15">
      <c r="B173" s="35"/>
    </row>
    <row r="174" spans="2:2" x14ac:dyDescent="0.15">
      <c r="B174" s="35"/>
    </row>
    <row r="175" spans="2:2" x14ac:dyDescent="0.15">
      <c r="B175" s="35"/>
    </row>
    <row r="176" spans="2:2" x14ac:dyDescent="0.15">
      <c r="B176" s="35"/>
    </row>
    <row r="177" spans="2:2" x14ac:dyDescent="0.15">
      <c r="B177" s="35"/>
    </row>
    <row r="178" spans="2:2" x14ac:dyDescent="0.15">
      <c r="B178" s="35"/>
    </row>
    <row r="179" spans="2:2" x14ac:dyDescent="0.15">
      <c r="B179" s="35"/>
    </row>
    <row r="180" spans="2:2" x14ac:dyDescent="0.15">
      <c r="B180" s="35"/>
    </row>
    <row r="181" spans="2:2" x14ac:dyDescent="0.15">
      <c r="B181" s="35"/>
    </row>
    <row r="182" spans="2:2" x14ac:dyDescent="0.15">
      <c r="B182" s="35"/>
    </row>
    <row r="183" spans="2:2" x14ac:dyDescent="0.15">
      <c r="B183" s="35"/>
    </row>
    <row r="184" spans="2:2" x14ac:dyDescent="0.15">
      <c r="B184" s="35"/>
    </row>
    <row r="185" spans="2:2" x14ac:dyDescent="0.15">
      <c r="B185" s="35"/>
    </row>
    <row r="186" spans="2:2" x14ac:dyDescent="0.15">
      <c r="B186" s="35"/>
    </row>
    <row r="187" spans="2:2" x14ac:dyDescent="0.15">
      <c r="B187" s="35"/>
    </row>
    <row r="188" spans="2:2" x14ac:dyDescent="0.15">
      <c r="B188" s="35"/>
    </row>
    <row r="189" spans="2:2" x14ac:dyDescent="0.15">
      <c r="B189" s="35"/>
    </row>
    <row r="190" spans="2:2" x14ac:dyDescent="0.15">
      <c r="B190" s="35"/>
    </row>
    <row r="191" spans="2:2" x14ac:dyDescent="0.15">
      <c r="B191" s="35"/>
    </row>
    <row r="192" spans="2:2" x14ac:dyDescent="0.15">
      <c r="B192" s="35"/>
    </row>
    <row r="193" spans="2:2" x14ac:dyDescent="0.15">
      <c r="B193" s="35"/>
    </row>
    <row r="194" spans="2:2" x14ac:dyDescent="0.15">
      <c r="B194" s="35"/>
    </row>
    <row r="195" spans="2:2" x14ac:dyDescent="0.15">
      <c r="B195" s="35"/>
    </row>
    <row r="196" spans="2:2" x14ac:dyDescent="0.15">
      <c r="B196" s="35"/>
    </row>
    <row r="197" spans="2:2" x14ac:dyDescent="0.15">
      <c r="B197" s="35"/>
    </row>
    <row r="198" spans="2:2" x14ac:dyDescent="0.15">
      <c r="B198" s="35"/>
    </row>
    <row r="199" spans="2:2" x14ac:dyDescent="0.15">
      <c r="B199" s="35"/>
    </row>
    <row r="200" spans="2:2" x14ac:dyDescent="0.15">
      <c r="B200" s="35"/>
    </row>
    <row r="201" spans="2:2" x14ac:dyDescent="0.15">
      <c r="B201" s="35"/>
    </row>
    <row r="202" spans="2:2" x14ac:dyDescent="0.15">
      <c r="B202" s="35"/>
    </row>
    <row r="203" spans="2:2" x14ac:dyDescent="0.15">
      <c r="B203" s="35"/>
    </row>
    <row r="204" spans="2:2" x14ac:dyDescent="0.15">
      <c r="B204" s="35"/>
    </row>
    <row r="205" spans="2:2" x14ac:dyDescent="0.15">
      <c r="B205" s="35"/>
    </row>
    <row r="206" spans="2:2" x14ac:dyDescent="0.15">
      <c r="B206" s="35"/>
    </row>
    <row r="207" spans="2:2" x14ac:dyDescent="0.15">
      <c r="B207" s="35"/>
    </row>
    <row r="208" spans="2:2" x14ac:dyDescent="0.15">
      <c r="B208" s="35"/>
    </row>
    <row r="209" spans="2:2" x14ac:dyDescent="0.15">
      <c r="B209" s="35"/>
    </row>
    <row r="210" spans="2:2" x14ac:dyDescent="0.15">
      <c r="B210" s="35"/>
    </row>
    <row r="211" spans="2:2" x14ac:dyDescent="0.15">
      <c r="B211" s="35"/>
    </row>
    <row r="212" spans="2:2" x14ac:dyDescent="0.15">
      <c r="B212" s="35"/>
    </row>
    <row r="213" spans="2:2" x14ac:dyDescent="0.15">
      <c r="B213" s="35"/>
    </row>
    <row r="214" spans="2:2" x14ac:dyDescent="0.15">
      <c r="B214" s="35"/>
    </row>
    <row r="215" spans="2:2" x14ac:dyDescent="0.15">
      <c r="B215" s="35"/>
    </row>
    <row r="216" spans="2:2" x14ac:dyDescent="0.15">
      <c r="B216" s="35"/>
    </row>
    <row r="217" spans="2:2" x14ac:dyDescent="0.15">
      <c r="B217" s="35"/>
    </row>
    <row r="218" spans="2:2" x14ac:dyDescent="0.15">
      <c r="B218" s="35"/>
    </row>
    <row r="219" spans="2:2" x14ac:dyDescent="0.15">
      <c r="B219" s="35"/>
    </row>
    <row r="220" spans="2:2" x14ac:dyDescent="0.15">
      <c r="B220" s="35"/>
    </row>
    <row r="221" spans="2:2" x14ac:dyDescent="0.15">
      <c r="B221" s="35"/>
    </row>
    <row r="222" spans="2:2" x14ac:dyDescent="0.15">
      <c r="B222" s="35"/>
    </row>
    <row r="223" spans="2:2" x14ac:dyDescent="0.15">
      <c r="B223" s="35"/>
    </row>
    <row r="224" spans="2:2" x14ac:dyDescent="0.15">
      <c r="B224" s="35"/>
    </row>
    <row r="225" spans="2:2" x14ac:dyDescent="0.15">
      <c r="B225" s="35"/>
    </row>
    <row r="226" spans="2:2" x14ac:dyDescent="0.15">
      <c r="B226" s="35"/>
    </row>
    <row r="227" spans="2:2" x14ac:dyDescent="0.15">
      <c r="B227" s="35"/>
    </row>
    <row r="228" spans="2:2" x14ac:dyDescent="0.15">
      <c r="B228" s="35"/>
    </row>
    <row r="229" spans="2:2" x14ac:dyDescent="0.15">
      <c r="B229" s="35"/>
    </row>
    <row r="230" spans="2:2" x14ac:dyDescent="0.15">
      <c r="B230" s="35"/>
    </row>
    <row r="231" spans="2:2" x14ac:dyDescent="0.15">
      <c r="B231" s="35"/>
    </row>
    <row r="232" spans="2:2" x14ac:dyDescent="0.15">
      <c r="B232" s="35"/>
    </row>
    <row r="233" spans="2:2" x14ac:dyDescent="0.15">
      <c r="B233" s="35"/>
    </row>
    <row r="234" spans="2:2" x14ac:dyDescent="0.15">
      <c r="B234" s="35"/>
    </row>
    <row r="235" spans="2:2" x14ac:dyDescent="0.15">
      <c r="B235" s="35"/>
    </row>
    <row r="236" spans="2:2" x14ac:dyDescent="0.15">
      <c r="B236" s="35"/>
    </row>
    <row r="237" spans="2:2" x14ac:dyDescent="0.15">
      <c r="B237" s="35"/>
    </row>
    <row r="238" spans="2:2" x14ac:dyDescent="0.15">
      <c r="B238" s="35"/>
    </row>
    <row r="239" spans="2:2" x14ac:dyDescent="0.15">
      <c r="B239" s="35"/>
    </row>
    <row r="240" spans="2:2" x14ac:dyDescent="0.15">
      <c r="B240" s="35"/>
    </row>
    <row r="241" spans="2:2" x14ac:dyDescent="0.15">
      <c r="B241" s="35"/>
    </row>
    <row r="242" spans="2:2" x14ac:dyDescent="0.15">
      <c r="B242" s="35"/>
    </row>
    <row r="243" spans="2:2" x14ac:dyDescent="0.15">
      <c r="B243" s="35"/>
    </row>
    <row r="244" spans="2:2" x14ac:dyDescent="0.15">
      <c r="B244" s="35"/>
    </row>
    <row r="245" spans="2:2" x14ac:dyDescent="0.15">
      <c r="B245" s="35"/>
    </row>
    <row r="246" spans="2:2" x14ac:dyDescent="0.15">
      <c r="B246" s="35"/>
    </row>
    <row r="247" spans="2:2" x14ac:dyDescent="0.15">
      <c r="B247" s="35"/>
    </row>
    <row r="248" spans="2:2" x14ac:dyDescent="0.15">
      <c r="B248" s="35"/>
    </row>
    <row r="249" spans="2:2" x14ac:dyDescent="0.15">
      <c r="B249" s="35"/>
    </row>
    <row r="250" spans="2:2" x14ac:dyDescent="0.15">
      <c r="B250" s="35"/>
    </row>
    <row r="251" spans="2:2" x14ac:dyDescent="0.15">
      <c r="B251" s="35"/>
    </row>
    <row r="252" spans="2:2" x14ac:dyDescent="0.15">
      <c r="B252" s="35"/>
    </row>
    <row r="253" spans="2:2" x14ac:dyDescent="0.15">
      <c r="B253" s="35"/>
    </row>
    <row r="254" spans="2:2" x14ac:dyDescent="0.15">
      <c r="B254" s="35"/>
    </row>
    <row r="255" spans="2:2" x14ac:dyDescent="0.15">
      <c r="B255" s="35"/>
    </row>
    <row r="256" spans="2:2" x14ac:dyDescent="0.15">
      <c r="B256" s="35"/>
    </row>
    <row r="257" spans="2:2" x14ac:dyDescent="0.15">
      <c r="B257" s="35"/>
    </row>
    <row r="258" spans="2:2" x14ac:dyDescent="0.15">
      <c r="B258" s="35"/>
    </row>
    <row r="259" spans="2:2" x14ac:dyDescent="0.15">
      <c r="B259" s="35"/>
    </row>
    <row r="260" spans="2:2" x14ac:dyDescent="0.15">
      <c r="B260" s="35"/>
    </row>
    <row r="261" spans="2:2" x14ac:dyDescent="0.15">
      <c r="B261" s="35"/>
    </row>
    <row r="262" spans="2:2" x14ac:dyDescent="0.15">
      <c r="B262" s="35"/>
    </row>
    <row r="263" spans="2:2" x14ac:dyDescent="0.15">
      <c r="B263" s="35"/>
    </row>
    <row r="264" spans="2:2" x14ac:dyDescent="0.15">
      <c r="B264" s="35"/>
    </row>
    <row r="265" spans="2:2" x14ac:dyDescent="0.15">
      <c r="B265" s="35"/>
    </row>
    <row r="266" spans="2:2" x14ac:dyDescent="0.15">
      <c r="B266" s="35"/>
    </row>
    <row r="267" spans="2:2" x14ac:dyDescent="0.15">
      <c r="B267" s="35"/>
    </row>
    <row r="268" spans="2:2" x14ac:dyDescent="0.15">
      <c r="B268" s="35"/>
    </row>
    <row r="269" spans="2:2" x14ac:dyDescent="0.15">
      <c r="B269" s="35"/>
    </row>
    <row r="270" spans="2:2" x14ac:dyDescent="0.15">
      <c r="B270" s="35"/>
    </row>
    <row r="271" spans="2:2" x14ac:dyDescent="0.15">
      <c r="B271" s="35"/>
    </row>
    <row r="272" spans="2:2" x14ac:dyDescent="0.15">
      <c r="B272" s="35"/>
    </row>
    <row r="273" spans="2:2" x14ac:dyDescent="0.15">
      <c r="B273" s="35"/>
    </row>
    <row r="274" spans="2:2" x14ac:dyDescent="0.15">
      <c r="B274" s="35"/>
    </row>
    <row r="275" spans="2:2" x14ac:dyDescent="0.15">
      <c r="B275" s="35"/>
    </row>
    <row r="276" spans="2:2" x14ac:dyDescent="0.15">
      <c r="B276" s="35"/>
    </row>
  </sheetData>
  <printOptions horizontalCentered="1"/>
  <pageMargins left="0.78740157480314965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Rekapitulacija</vt:lpstr>
      <vt:lpstr>Predracun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Teharska cesta 4, 3000 Celje</dc:title>
  <dc:creator>Marjan NOVAK</dc:creator>
  <cp:keywords>Paritet d.o.o. Celje</cp:keywords>
  <cp:lastModifiedBy>Rudi</cp:lastModifiedBy>
  <cp:lastPrinted>2020-01-20T08:18:43Z</cp:lastPrinted>
  <dcterms:created xsi:type="dcterms:W3CDTF">2011-11-16T09:32:40Z</dcterms:created>
  <dcterms:modified xsi:type="dcterms:W3CDTF">2020-01-20T10:18:24Z</dcterms:modified>
</cp:coreProperties>
</file>