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KOMUNALA\SANACIJA PLAZU ČREŠKOVA 32\"/>
    </mc:Choice>
  </mc:AlternateContent>
  <bookViews>
    <workbookView xWindow="0" yWindow="0" windowWidth="24000" windowHeight="9600"/>
  </bookViews>
  <sheets>
    <sheet name="Popis del" sheetId="4" r:id="rId1"/>
  </sheets>
  <definedNames>
    <definedName name="_xlnm.Print_Area" localSheetId="0">'Popis del'!$A$1:$F$139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2" i="4" l="1"/>
  <c r="B130" i="4"/>
  <c r="B128" i="4"/>
  <c r="A128" i="4"/>
  <c r="B126" i="4"/>
  <c r="A126" i="4"/>
  <c r="D74" i="4"/>
  <c r="D62" i="4"/>
  <c r="I56" i="4"/>
  <c r="I48" i="4"/>
  <c r="J45" i="4"/>
  <c r="I45" i="4"/>
  <c r="H45" i="4"/>
  <c r="I42" i="4"/>
  <c r="I37" i="4"/>
  <c r="I36" i="4"/>
  <c r="I34" i="4"/>
  <c r="M33" i="4"/>
  <c r="I33" i="4"/>
  <c r="I35" i="4" s="1"/>
  <c r="M30" i="4"/>
  <c r="M27" i="4"/>
  <c r="I27" i="4"/>
  <c r="I24" i="4"/>
</calcChain>
</file>

<file path=xl/sharedStrings.xml><?xml version="1.0" encoding="utf-8"?>
<sst xmlns="http://schemas.openxmlformats.org/spreadsheetml/2006/main" count="152" uniqueCount="118">
  <si>
    <t>1.00</t>
  </si>
  <si>
    <t>REKAPITULACIJA</t>
  </si>
  <si>
    <t>SKUPAJ</t>
  </si>
  <si>
    <t>SKUPAJ z DDV</t>
  </si>
  <si>
    <t>PREDDELA</t>
  </si>
  <si>
    <t>SKUPAJ PREDDELA</t>
  </si>
  <si>
    <t>TUJE STORITVE</t>
  </si>
  <si>
    <t>SKUPAJ TUJE STORITVE</t>
  </si>
  <si>
    <t>kos</t>
  </si>
  <si>
    <t>0</t>
  </si>
  <si>
    <t>m2</t>
  </si>
  <si>
    <t>22% DDV</t>
  </si>
  <si>
    <t>Projektantski nadzor</t>
  </si>
  <si>
    <t>m3</t>
  </si>
  <si>
    <t>1.01</t>
  </si>
  <si>
    <t>1.03</t>
  </si>
  <si>
    <t>2.01</t>
  </si>
  <si>
    <t>2.00</t>
  </si>
  <si>
    <t>OPOMBA</t>
  </si>
  <si>
    <t>Vse postavke vključujejo ves potreben material, opremo in delo za izvedbo posamezne postavke.</t>
  </si>
  <si>
    <t>0.01</t>
  </si>
  <si>
    <t>13 311</t>
  </si>
  <si>
    <t>13 312</t>
  </si>
  <si>
    <t>Pri vseh postavkah je potrebno upoštevati vse prevoze in transporte.</t>
  </si>
  <si>
    <t>Organizacija gradbišča – postavitev začasnih objektov</t>
  </si>
  <si>
    <t>2.02</t>
  </si>
  <si>
    <t>m</t>
  </si>
  <si>
    <t>2.03</t>
  </si>
  <si>
    <t>kg/m</t>
  </si>
  <si>
    <t>2.04</t>
  </si>
  <si>
    <t>2.05</t>
  </si>
  <si>
    <t>2.06</t>
  </si>
  <si>
    <t>2.07</t>
  </si>
  <si>
    <t>Organizacija gradbišča – odstranitev začasnih objektov</t>
  </si>
  <si>
    <t>km</t>
  </si>
  <si>
    <t>ZEMELJSKA DELA</t>
  </si>
  <si>
    <t>Široki izkop zemljine – 2. kategorije strojno z odvozom</t>
  </si>
  <si>
    <t>Površinski izkop plodne zemljine – 1. kategorije – strojno z odrivom do 50 m</t>
  </si>
  <si>
    <t>21 112</t>
  </si>
  <si>
    <t>Ureditev planuma temeljnih tal vezljive zemljine – 3. kategorije</t>
  </si>
  <si>
    <t>22 112</t>
  </si>
  <si>
    <t>Dobava in vgraditev geotekstilije za ločilno plast (po načrtu), natezna trdnost nad 12 do 14 kN/m2</t>
  </si>
  <si>
    <t>23 312</t>
  </si>
  <si>
    <t>24 212</t>
  </si>
  <si>
    <t>25 117</t>
  </si>
  <si>
    <t>Humuziranje brežine brez valjanja, v debelini nad 15 cm - strojno</t>
  </si>
  <si>
    <t>Doplačilo za zatravitev s semenom</t>
  </si>
  <si>
    <t>25 151</t>
  </si>
  <si>
    <t>SKUPAJ ZEMELJSKA DELA</t>
  </si>
  <si>
    <t>4.00</t>
  </si>
  <si>
    <t>ODVODNJAVANJE</t>
  </si>
  <si>
    <t>Izdelava vzdolžne in prečne drenaže, globoke 2,1 do 4,0 m, iz zmesi kamnitih zrn, obvite z geosintetikom, na podložni plasti iz cementnega betona, s trdimi plastičnimi cevmi premera 20 cm</t>
  </si>
  <si>
    <t>42 257</t>
  </si>
  <si>
    <t>4.01</t>
  </si>
  <si>
    <t>4.02</t>
  </si>
  <si>
    <t>Izdelava betonskega iztoka obloženega s kamnom</t>
  </si>
  <si>
    <t>SKUPAJ ODVODNJAVANJE</t>
  </si>
  <si>
    <t>Geomehanski nadzor</t>
  </si>
  <si>
    <t>6.00</t>
  </si>
  <si>
    <t>6.01</t>
  </si>
  <si>
    <t>6.02</t>
  </si>
  <si>
    <t>6.03</t>
  </si>
  <si>
    <t>Projekt PID z geodetskim posnetkom</t>
  </si>
  <si>
    <t>NEPREDVIDENI STROŠKI 10%</t>
  </si>
  <si>
    <t>4.03</t>
  </si>
  <si>
    <t>1.02</t>
  </si>
  <si>
    <t>Obnova in zavarovanje zakoličbe trase komunalnih vodov v hribovitem terenu</t>
  </si>
  <si>
    <t>11 133</t>
  </si>
  <si>
    <t>21 214</t>
  </si>
  <si>
    <t>21 212</t>
  </si>
  <si>
    <t>Široki izkop zemljine – 2. kategorije strojno z odrivom do 50m</t>
  </si>
  <si>
    <t>Zasip z vezljivo zemljino – 2. kategorije - strojno</t>
  </si>
  <si>
    <t>21 332</t>
  </si>
  <si>
    <t>24 218</t>
  </si>
  <si>
    <t>Zasip z zrnato kamnino skeletni zasip 32-250 mm  z dobavo iz kamnoloma</t>
  </si>
  <si>
    <t>42 315</t>
  </si>
  <si>
    <t>Zasip cevne drenaže z zmesjo kamnitih zrn, obvito z geosintetikom, z 1.6 m3/m1, po načrtu</t>
  </si>
  <si>
    <t>Izdelava kanalizacije iz cevi iz polivinilklorida, vključno s podložno plastjo iz zmesi kamnitih zrn, premera 20 cm, v globini do 1,0 m</t>
  </si>
  <si>
    <t>43 521</t>
  </si>
  <si>
    <t>Doplačilo za izdelavo kanalizacije v globini 2,1 do 4 m s cevmi premera do 30 cm</t>
  </si>
  <si>
    <t>4.04</t>
  </si>
  <si>
    <t>4.05</t>
  </si>
  <si>
    <t>44 175</t>
  </si>
  <si>
    <t>4.06</t>
  </si>
  <si>
    <t>4.07</t>
  </si>
  <si>
    <t>4.08</t>
  </si>
  <si>
    <t>Dobava in vgraditev pokrova iz ojačenega cementnega betona, krožnega prereza s premerom 100 cm</t>
  </si>
  <si>
    <t>44 917</t>
  </si>
  <si>
    <t>Razpiranje gradbene jame za drenažo in kanalizacijo</t>
  </si>
  <si>
    <t>2.08</t>
  </si>
  <si>
    <t>2.09</t>
  </si>
  <si>
    <t>2.10</t>
  </si>
  <si>
    <t>PROJEKTANTSKI PREDRAČUN za sanacijo plazu nad objektom Čreškova 32</t>
  </si>
  <si>
    <t>Izkop slabo nosilne zemljine – 2. kategorije za temelje, kanalske rove, prepuste, jaške in drenaže, širine do 1,5 m in globine do 2,5 m – strojno, planiranje dna ročno</t>
  </si>
  <si>
    <t>25 161</t>
  </si>
  <si>
    <t>2.13</t>
  </si>
  <si>
    <t>Izdelava biotorkreta na brežinah</t>
  </si>
  <si>
    <t>Opomba: kokosova mreža, natezne</t>
  </si>
  <si>
    <t>trdnosti 25 kN/m2</t>
  </si>
  <si>
    <t>25 181</t>
  </si>
  <si>
    <t>2.14</t>
  </si>
  <si>
    <t xml:space="preserve">Zasaditev raznih drevesnih in grmovnih </t>
  </si>
  <si>
    <t>vrst na brežini, do 40 cm</t>
  </si>
  <si>
    <t xml:space="preserve">Opomba: mlada sadika, pahljačasta </t>
  </si>
  <si>
    <t>panešplja (Cotoneaster horizontalis)</t>
  </si>
  <si>
    <t>Opomba: mlada sadika, brin (Juniperus</t>
  </si>
  <si>
    <t>x Media</t>
  </si>
  <si>
    <t>Opomba: mlada sadika, okroglasti</t>
  </si>
  <si>
    <t>planinski bor (Pinus Mugo Var. Pomilo)</t>
  </si>
  <si>
    <t>2.11</t>
  </si>
  <si>
    <t>Izdelava jaška iz cementnega betona, krožnega prereza s premerom 100 cm, globokega  do 7,5m</t>
  </si>
  <si>
    <t>2.12</t>
  </si>
  <si>
    <t xml:space="preserve">Postavka vključuje vrtanje (fi 30 cm), </t>
  </si>
  <si>
    <t xml:space="preserve">izkope, zalitje z betonom (C25/30, XC2, </t>
  </si>
  <si>
    <t xml:space="preserve">XA1), vtisk HEA profilov, izdelava </t>
  </si>
  <si>
    <t>betonske kape (min. fi 80 cm)</t>
  </si>
  <si>
    <t>Dobava in vgradnja profilov HEA 200, l=4m</t>
  </si>
  <si>
    <t>kpl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</si>
</sst>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 CE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color rgb="FF00B050"/>
      <name val="Calibri"/>
      <family val="2"/>
      <charset val="238"/>
      <scheme val="minor"/>
    </font>
    <font>
      <sz val="1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3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4" fontId="4" fillId="0" borderId="0" xfId="0" applyNumberFormat="1" applyFont="1"/>
    <xf numFmtId="4" fontId="2" fillId="0" borderId="0" xfId="0" applyNumberFormat="1" applyFont="1"/>
    <xf numFmtId="0" fontId="4" fillId="0" borderId="0" xfId="0" applyFont="1"/>
    <xf numFmtId="0" fontId="2" fillId="0" borderId="0" xfId="0" applyFont="1"/>
    <xf numFmtId="49" fontId="5" fillId="0" borderId="0" xfId="0" applyNumberFormat="1" applyFont="1" applyAlignment="1">
      <alignment horizontal="left"/>
    </xf>
    <xf numFmtId="4" fontId="6" fillId="0" borderId="0" xfId="0" applyNumberFormat="1" applyFont="1"/>
    <xf numFmtId="4" fontId="5" fillId="0" borderId="0" xfId="0" applyNumberFormat="1" applyFont="1"/>
    <xf numFmtId="0" fontId="5" fillId="0" borderId="0" xfId="0" applyFont="1"/>
    <xf numFmtId="49" fontId="2" fillId="0" borderId="1" xfId="0" applyNumberFormat="1" applyFont="1" applyBorder="1" applyAlignment="1">
      <alignment horizontal="left"/>
    </xf>
    <xf numFmtId="49" fontId="2" fillId="0" borderId="2" xfId="0" applyNumberFormat="1" applyFont="1" applyBorder="1" applyAlignment="1">
      <alignment horizontal="left"/>
    </xf>
    <xf numFmtId="4" fontId="4" fillId="0" borderId="2" xfId="0" applyNumberFormat="1" applyFont="1" applyBorder="1"/>
    <xf numFmtId="4" fontId="2" fillId="0" borderId="2" xfId="0" applyNumberFormat="1" applyFont="1" applyBorder="1"/>
    <xf numFmtId="4" fontId="2" fillId="0" borderId="3" xfId="0" applyNumberFormat="1" applyFont="1" applyBorder="1"/>
    <xf numFmtId="0" fontId="7" fillId="0" borderId="0" xfId="0" applyFont="1"/>
    <xf numFmtId="2" fontId="2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0" fontId="1" fillId="0" borderId="0" xfId="0" applyFont="1" applyAlignment="1">
      <alignment horizontal="justify" vertical="center"/>
    </xf>
    <xf numFmtId="49" fontId="2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right" vertical="top"/>
    </xf>
    <xf numFmtId="49" fontId="3" fillId="0" borderId="0" xfId="0" applyNumberFormat="1" applyFont="1" applyAlignment="1">
      <alignment horizontal="right" vertical="top"/>
    </xf>
    <xf numFmtId="0" fontId="2" fillId="0" borderId="0" xfId="0" applyFont="1" applyAlignment="1">
      <alignment vertical="top"/>
    </xf>
    <xf numFmtId="2" fontId="2" fillId="0" borderId="0" xfId="0" applyNumberFormat="1" applyFont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49" fontId="8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4" fontId="8" fillId="0" borderId="0" xfId="0" applyNumberFormat="1" applyFont="1"/>
    <xf numFmtId="49" fontId="8" fillId="0" borderId="0" xfId="0" applyNumberFormat="1" applyFont="1"/>
    <xf numFmtId="0" fontId="8" fillId="0" borderId="0" xfId="0" applyFont="1"/>
    <xf numFmtId="49" fontId="3" fillId="0" borderId="0" xfId="0" applyNumberFormat="1" applyFont="1" applyAlignment="1">
      <alignment horizontal="left" wrapText="1"/>
    </xf>
    <xf numFmtId="0" fontId="0" fillId="0" borderId="0" xfId="0" applyAlignment="1">
      <alignment wrapText="1"/>
    </xf>
  </cellXfs>
  <cellStyles count="1">
    <cellStyle name="Navad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52"/>
  <sheetViews>
    <sheetView tabSelected="1" view="pageBreakPreview" topLeftCell="A9" zoomScaleNormal="100" zoomScaleSheetLayoutView="100" workbookViewId="0">
      <selection activeCell="F135" sqref="F135"/>
    </sheetView>
  </sheetViews>
  <sheetFormatPr defaultColWidth="9.140625" defaultRowHeight="12.75" x14ac:dyDescent="0.2"/>
  <cols>
    <col min="1" max="1" width="6.140625" style="22" customWidth="1"/>
    <col min="2" max="2" width="31.7109375" style="2" customWidth="1"/>
    <col min="3" max="3" width="9.140625" style="2"/>
    <col min="4" max="4" width="13.28515625" style="3" customWidth="1"/>
    <col min="5" max="5" width="13.28515625" style="4" customWidth="1"/>
    <col min="6" max="6" width="13.7109375" style="4" customWidth="1"/>
    <col min="7" max="16384" width="9.140625" style="6"/>
  </cols>
  <sheetData>
    <row r="1" spans="1:7" x14ac:dyDescent="0.2">
      <c r="B1" s="33" t="s">
        <v>92</v>
      </c>
      <c r="C1" s="34"/>
      <c r="D1" s="34"/>
      <c r="E1" s="34"/>
      <c r="F1" s="34"/>
      <c r="G1" s="5"/>
    </row>
    <row r="2" spans="1:7" x14ac:dyDescent="0.2">
      <c r="B2" s="1"/>
    </row>
    <row r="3" spans="1:7" s="10" customFormat="1" x14ac:dyDescent="0.2">
      <c r="A3" s="23" t="s">
        <v>20</v>
      </c>
      <c r="B3" s="7" t="s">
        <v>18</v>
      </c>
      <c r="C3" s="7"/>
      <c r="D3" s="8"/>
      <c r="E3" s="9"/>
      <c r="F3" s="9"/>
    </row>
    <row r="4" spans="1:7" s="10" customFormat="1" x14ac:dyDescent="0.2">
      <c r="A4" s="23"/>
      <c r="B4" s="7" t="s">
        <v>19</v>
      </c>
      <c r="C4" s="7"/>
      <c r="D4" s="8"/>
      <c r="E4" s="9"/>
      <c r="F4" s="9"/>
    </row>
    <row r="5" spans="1:7" s="10" customFormat="1" x14ac:dyDescent="0.2">
      <c r="A5" s="23"/>
      <c r="B5" s="7" t="s">
        <v>23</v>
      </c>
      <c r="C5" s="7"/>
      <c r="D5" s="8"/>
      <c r="E5" s="9"/>
      <c r="F5" s="9"/>
    </row>
    <row r="6" spans="1:7" s="10" customFormat="1" x14ac:dyDescent="0.2">
      <c r="A6" s="23"/>
      <c r="B6" s="7"/>
      <c r="C6" s="7"/>
      <c r="D6" s="8"/>
      <c r="E6" s="9"/>
      <c r="F6" s="9"/>
    </row>
    <row r="7" spans="1:7" x14ac:dyDescent="0.2">
      <c r="B7" s="1"/>
    </row>
    <row r="8" spans="1:7" x14ac:dyDescent="0.2">
      <c r="A8" s="24" t="s">
        <v>0</v>
      </c>
      <c r="B8" s="1" t="s">
        <v>4</v>
      </c>
    </row>
    <row r="9" spans="1:7" x14ac:dyDescent="0.2">
      <c r="A9" s="24"/>
      <c r="B9" s="1"/>
    </row>
    <row r="10" spans="1:7" x14ac:dyDescent="0.2">
      <c r="B10" s="2" t="s">
        <v>67</v>
      </c>
    </row>
    <row r="11" spans="1:7" ht="38.25" x14ac:dyDescent="0.2">
      <c r="A11" s="22" t="s">
        <v>14</v>
      </c>
      <c r="B11" s="20" t="s">
        <v>66</v>
      </c>
      <c r="C11" s="2" t="s">
        <v>34</v>
      </c>
      <c r="D11" s="4">
        <v>0.12</v>
      </c>
    </row>
    <row r="12" spans="1:7" x14ac:dyDescent="0.2">
      <c r="D12" s="4"/>
    </row>
    <row r="13" spans="1:7" x14ac:dyDescent="0.2">
      <c r="B13" s="20" t="s">
        <v>21</v>
      </c>
      <c r="D13" s="4"/>
    </row>
    <row r="14" spans="1:7" ht="25.5" x14ac:dyDescent="0.2">
      <c r="A14" s="22" t="s">
        <v>65</v>
      </c>
      <c r="B14" s="20" t="s">
        <v>24</v>
      </c>
      <c r="C14" s="2" t="s">
        <v>8</v>
      </c>
      <c r="D14" s="4">
        <v>1</v>
      </c>
    </row>
    <row r="15" spans="1:7" x14ac:dyDescent="0.2">
      <c r="B15" s="20"/>
      <c r="D15" s="4"/>
    </row>
    <row r="16" spans="1:7" x14ac:dyDescent="0.2">
      <c r="B16" s="20" t="s">
        <v>22</v>
      </c>
      <c r="D16" s="4"/>
    </row>
    <row r="17" spans="1:13" ht="25.5" x14ac:dyDescent="0.2">
      <c r="A17" s="22" t="s">
        <v>15</v>
      </c>
      <c r="B17" s="20" t="s">
        <v>33</v>
      </c>
      <c r="C17" s="2" t="s">
        <v>8</v>
      </c>
      <c r="D17" s="4">
        <v>1</v>
      </c>
    </row>
    <row r="18" spans="1:13" ht="13.5" thickBot="1" x14ac:dyDescent="0.25">
      <c r="B18" s="20"/>
      <c r="D18" s="4"/>
    </row>
    <row r="19" spans="1:13" ht="13.5" thickBot="1" x14ac:dyDescent="0.25">
      <c r="A19" s="24"/>
      <c r="B19" s="11" t="s">
        <v>5</v>
      </c>
      <c r="C19" s="12"/>
      <c r="D19" s="13"/>
      <c r="E19" s="14"/>
      <c r="F19" s="15"/>
    </row>
    <row r="20" spans="1:13" x14ac:dyDescent="0.2">
      <c r="A20" s="25"/>
      <c r="B20" s="6"/>
      <c r="C20" s="6"/>
      <c r="D20" s="6"/>
      <c r="E20" s="6"/>
      <c r="F20" s="6"/>
    </row>
    <row r="21" spans="1:13" x14ac:dyDescent="0.2">
      <c r="A21" s="24" t="s">
        <v>17</v>
      </c>
      <c r="B21" s="1" t="s">
        <v>35</v>
      </c>
    </row>
    <row r="22" spans="1:13" x14ac:dyDescent="0.2">
      <c r="A22" s="24"/>
      <c r="B22" s="1"/>
    </row>
    <row r="23" spans="1:13" x14ac:dyDescent="0.2">
      <c r="A23" s="22" t="s">
        <v>16</v>
      </c>
      <c r="B23" s="20" t="s">
        <v>38</v>
      </c>
    </row>
    <row r="24" spans="1:13" ht="26.25" customHeight="1" x14ac:dyDescent="0.2">
      <c r="B24" s="21" t="s">
        <v>37</v>
      </c>
      <c r="C24" s="2" t="s">
        <v>13</v>
      </c>
      <c r="D24" s="4">
        <v>324</v>
      </c>
      <c r="I24" s="6">
        <f>1620*0.2</f>
        <v>324</v>
      </c>
    </row>
    <row r="25" spans="1:13" x14ac:dyDescent="0.2">
      <c r="B25" s="20"/>
      <c r="D25" s="4"/>
    </row>
    <row r="26" spans="1:13" x14ac:dyDescent="0.2">
      <c r="A26" s="22" t="s">
        <v>25</v>
      </c>
      <c r="B26" s="20" t="s">
        <v>69</v>
      </c>
      <c r="D26" s="4"/>
    </row>
    <row r="27" spans="1:13" ht="25.5" x14ac:dyDescent="0.2">
      <c r="B27" s="20" t="s">
        <v>70</v>
      </c>
      <c r="C27" s="2" t="s">
        <v>13</v>
      </c>
      <c r="D27" s="4">
        <v>1350</v>
      </c>
      <c r="I27" s="6">
        <f>70*25</f>
        <v>1750</v>
      </c>
      <c r="K27" s="6">
        <v>60.3</v>
      </c>
      <c r="L27" s="6" t="s">
        <v>28</v>
      </c>
      <c r="M27" s="6">
        <f>5*K27*1.5</f>
        <v>452.25</v>
      </c>
    </row>
    <row r="28" spans="1:13" x14ac:dyDescent="0.2">
      <c r="B28" s="20"/>
      <c r="D28" s="4"/>
    </row>
    <row r="29" spans="1:13" x14ac:dyDescent="0.2">
      <c r="A29" s="22" t="s">
        <v>27</v>
      </c>
      <c r="B29" s="20" t="s">
        <v>68</v>
      </c>
      <c r="D29" s="4"/>
    </row>
    <row r="30" spans="1:13" ht="25.5" x14ac:dyDescent="0.2">
      <c r="B30" s="20" t="s">
        <v>36</v>
      </c>
      <c r="C30" s="2" t="s">
        <v>13</v>
      </c>
      <c r="D30" s="4">
        <v>400</v>
      </c>
      <c r="I30" s="6">
        <v>81.099999999999994</v>
      </c>
      <c r="K30" s="6">
        <v>60.3</v>
      </c>
      <c r="L30" s="6" t="s">
        <v>28</v>
      </c>
      <c r="M30" s="6">
        <f>5*K30*1.5</f>
        <v>452.25</v>
      </c>
    </row>
    <row r="31" spans="1:13" x14ac:dyDescent="0.2">
      <c r="B31" s="20"/>
      <c r="D31" s="4"/>
    </row>
    <row r="32" spans="1:13" x14ac:dyDescent="0.2">
      <c r="A32" s="22" t="s">
        <v>29</v>
      </c>
      <c r="B32" s="20" t="s">
        <v>72</v>
      </c>
      <c r="D32" s="4"/>
    </row>
    <row r="33" spans="1:13" ht="63.75" x14ac:dyDescent="0.2">
      <c r="B33" s="20" t="s">
        <v>93</v>
      </c>
      <c r="C33" s="2" t="s">
        <v>13</v>
      </c>
      <c r="D33" s="4">
        <v>405</v>
      </c>
      <c r="I33" s="6">
        <f>70*1.5*2.5</f>
        <v>262.5</v>
      </c>
      <c r="K33" s="6">
        <v>60.3</v>
      </c>
      <c r="L33" s="6" t="s">
        <v>28</v>
      </c>
      <c r="M33" s="6">
        <f>5*K33*1.5</f>
        <v>452.25</v>
      </c>
    </row>
    <row r="34" spans="1:13" x14ac:dyDescent="0.2">
      <c r="B34" s="20"/>
      <c r="D34" s="4"/>
      <c r="I34" s="6">
        <f>71.3*2*1</f>
        <v>142.6</v>
      </c>
    </row>
    <row r="35" spans="1:13" x14ac:dyDescent="0.2">
      <c r="A35" s="22" t="s">
        <v>30</v>
      </c>
      <c r="B35" s="20" t="s">
        <v>40</v>
      </c>
      <c r="D35" s="4"/>
      <c r="I35" s="6">
        <f>SUM(I33:I34)</f>
        <v>405.1</v>
      </c>
    </row>
    <row r="36" spans="1:13" ht="25.5" x14ac:dyDescent="0.2">
      <c r="B36" s="20" t="s">
        <v>39</v>
      </c>
      <c r="C36" s="2" t="s">
        <v>10</v>
      </c>
      <c r="D36" s="4">
        <v>110</v>
      </c>
      <c r="I36" s="6">
        <f>212*1.5</f>
        <v>318</v>
      </c>
    </row>
    <row r="37" spans="1:13" x14ac:dyDescent="0.2">
      <c r="B37" s="20"/>
      <c r="I37" s="6">
        <f>70*0.5</f>
        <v>35</v>
      </c>
    </row>
    <row r="38" spans="1:13" x14ac:dyDescent="0.2">
      <c r="A38" s="22" t="s">
        <v>31</v>
      </c>
      <c r="B38" s="20" t="s">
        <v>42</v>
      </c>
      <c r="D38" s="4"/>
    </row>
    <row r="39" spans="1:13" ht="38.25" x14ac:dyDescent="0.2">
      <c r="B39" s="20" t="s">
        <v>41</v>
      </c>
      <c r="C39" s="2" t="s">
        <v>10</v>
      </c>
      <c r="D39" s="4">
        <v>840</v>
      </c>
      <c r="J39" s="6">
        <v>12</v>
      </c>
      <c r="K39" s="6">
        <v>113</v>
      </c>
    </row>
    <row r="40" spans="1:13" x14ac:dyDescent="0.2">
      <c r="B40" s="20"/>
      <c r="D40" s="4"/>
    </row>
    <row r="41" spans="1:13" x14ac:dyDescent="0.2">
      <c r="A41" s="22" t="s">
        <v>32</v>
      </c>
      <c r="B41" s="20" t="s">
        <v>43</v>
      </c>
      <c r="D41" s="4"/>
    </row>
    <row r="42" spans="1:13" ht="25.5" x14ac:dyDescent="0.2">
      <c r="B42" s="20" t="s">
        <v>71</v>
      </c>
      <c r="C42" s="2" t="s">
        <v>13</v>
      </c>
      <c r="D42" s="4">
        <v>1400</v>
      </c>
      <c r="I42" s="6">
        <f>6*70*2</f>
        <v>840</v>
      </c>
    </row>
    <row r="43" spans="1:13" x14ac:dyDescent="0.2">
      <c r="B43" s="20"/>
      <c r="D43" s="4"/>
    </row>
    <row r="44" spans="1:13" x14ac:dyDescent="0.2">
      <c r="A44" s="22" t="s">
        <v>89</v>
      </c>
      <c r="B44" s="20" t="s">
        <v>73</v>
      </c>
      <c r="D44" s="4"/>
    </row>
    <row r="45" spans="1:13" ht="25.5" x14ac:dyDescent="0.2">
      <c r="B45" s="20" t="s">
        <v>74</v>
      </c>
      <c r="C45" s="2" t="s">
        <v>13</v>
      </c>
      <c r="D45" s="4">
        <v>78</v>
      </c>
      <c r="H45" s="6">
        <f>69.5*1.5*0.75</f>
        <v>78.1875</v>
      </c>
      <c r="I45" s="6">
        <f>20*70</f>
        <v>1400</v>
      </c>
      <c r="J45" s="6">
        <f>212*0.75*1.5</f>
        <v>238.5</v>
      </c>
    </row>
    <row r="46" spans="1:13" x14ac:dyDescent="0.2">
      <c r="B46" s="20"/>
      <c r="D46" s="4"/>
    </row>
    <row r="47" spans="1:13" x14ac:dyDescent="0.2">
      <c r="A47" s="22" t="s">
        <v>90</v>
      </c>
      <c r="B47" s="20" t="s">
        <v>44</v>
      </c>
      <c r="D47" s="4"/>
    </row>
    <row r="48" spans="1:13" ht="25.5" x14ac:dyDescent="0.2">
      <c r="B48" s="20" t="s">
        <v>45</v>
      </c>
      <c r="C48" s="2" t="s">
        <v>10</v>
      </c>
      <c r="D48" s="4">
        <v>1620</v>
      </c>
      <c r="I48" s="6">
        <f>1800*0.15</f>
        <v>270</v>
      </c>
    </row>
    <row r="49" spans="1:9" x14ac:dyDescent="0.2">
      <c r="B49" s="20"/>
      <c r="D49" s="4"/>
    </row>
    <row r="50" spans="1:9" x14ac:dyDescent="0.2">
      <c r="A50" s="22" t="s">
        <v>91</v>
      </c>
      <c r="B50" s="20" t="s">
        <v>47</v>
      </c>
      <c r="D50" s="4"/>
    </row>
    <row r="51" spans="1:9" x14ac:dyDescent="0.2">
      <c r="B51" s="20" t="s">
        <v>46</v>
      </c>
      <c r="C51" s="2" t="s">
        <v>10</v>
      </c>
      <c r="D51" s="4">
        <v>1260</v>
      </c>
    </row>
    <row r="52" spans="1:9" x14ac:dyDescent="0.2">
      <c r="D52" s="4"/>
    </row>
    <row r="53" spans="1:9" x14ac:dyDescent="0.2">
      <c r="B53" s="2" t="s">
        <v>94</v>
      </c>
      <c r="D53" s="4"/>
    </row>
    <row r="54" spans="1:9" x14ac:dyDescent="0.2">
      <c r="A54" s="22" t="s">
        <v>109</v>
      </c>
      <c r="B54" s="2" t="s">
        <v>96</v>
      </c>
      <c r="C54" s="6"/>
      <c r="D54" s="6"/>
      <c r="E54" s="6"/>
      <c r="F54" s="6"/>
    </row>
    <row r="55" spans="1:9" x14ac:dyDescent="0.2">
      <c r="B55" s="2" t="s">
        <v>97</v>
      </c>
      <c r="D55" s="4"/>
    </row>
    <row r="56" spans="1:9" x14ac:dyDescent="0.2">
      <c r="B56" s="2" t="s">
        <v>98</v>
      </c>
      <c r="C56" s="2" t="s">
        <v>10</v>
      </c>
      <c r="D56" s="4">
        <v>420</v>
      </c>
      <c r="I56" s="6">
        <f>13*30</f>
        <v>390</v>
      </c>
    </row>
    <row r="57" spans="1:9" x14ac:dyDescent="0.2">
      <c r="D57" s="4"/>
    </row>
    <row r="58" spans="1:9" x14ac:dyDescent="0.2">
      <c r="B58" s="2" t="s">
        <v>99</v>
      </c>
      <c r="D58" s="4"/>
    </row>
    <row r="59" spans="1:9" x14ac:dyDescent="0.2">
      <c r="A59" s="22" t="s">
        <v>111</v>
      </c>
      <c r="B59" s="2" t="s">
        <v>101</v>
      </c>
      <c r="D59" s="4"/>
    </row>
    <row r="60" spans="1:9" x14ac:dyDescent="0.2">
      <c r="B60" s="2" t="s">
        <v>102</v>
      </c>
      <c r="C60" s="6"/>
      <c r="D60" s="6"/>
      <c r="E60" s="6"/>
      <c r="F60" s="6"/>
    </row>
    <row r="61" spans="1:9" x14ac:dyDescent="0.2">
      <c r="B61" s="2" t="s">
        <v>103</v>
      </c>
      <c r="D61" s="4"/>
    </row>
    <row r="62" spans="1:9" x14ac:dyDescent="0.2">
      <c r="B62" s="2" t="s">
        <v>104</v>
      </c>
      <c r="C62" s="2" t="s">
        <v>8</v>
      </c>
      <c r="D62" s="4">
        <f>4*30*2</f>
        <v>240</v>
      </c>
    </row>
    <row r="63" spans="1:9" x14ac:dyDescent="0.2">
      <c r="C63" s="6"/>
      <c r="D63" s="6"/>
      <c r="E63" s="6"/>
      <c r="F63" s="6"/>
    </row>
    <row r="64" spans="1:9" x14ac:dyDescent="0.2">
      <c r="B64" s="2" t="s">
        <v>99</v>
      </c>
      <c r="D64" s="4"/>
    </row>
    <row r="65" spans="1:7" x14ac:dyDescent="0.2">
      <c r="A65" s="22" t="s">
        <v>95</v>
      </c>
      <c r="B65" s="2" t="s">
        <v>101</v>
      </c>
      <c r="D65" s="4"/>
    </row>
    <row r="66" spans="1:7" x14ac:dyDescent="0.2">
      <c r="B66" s="2" t="s">
        <v>102</v>
      </c>
      <c r="C66" s="6"/>
      <c r="D66" s="6"/>
      <c r="E66" s="6"/>
      <c r="F66" s="6"/>
    </row>
    <row r="67" spans="1:7" x14ac:dyDescent="0.2">
      <c r="B67" s="2" t="s">
        <v>105</v>
      </c>
      <c r="D67" s="4"/>
    </row>
    <row r="68" spans="1:7" x14ac:dyDescent="0.2">
      <c r="B68" s="2" t="s">
        <v>106</v>
      </c>
      <c r="C68" s="2" t="s">
        <v>8</v>
      </c>
      <c r="D68" s="4">
        <v>12</v>
      </c>
    </row>
    <row r="69" spans="1:7" x14ac:dyDescent="0.2">
      <c r="D69" s="4"/>
    </row>
    <row r="70" spans="1:7" x14ac:dyDescent="0.2">
      <c r="B70" s="2" t="s">
        <v>99</v>
      </c>
      <c r="D70" s="4"/>
    </row>
    <row r="71" spans="1:7" x14ac:dyDescent="0.2">
      <c r="A71" s="22" t="s">
        <v>100</v>
      </c>
      <c r="B71" s="2" t="s">
        <v>101</v>
      </c>
      <c r="D71" s="4"/>
    </row>
    <row r="72" spans="1:7" x14ac:dyDescent="0.2">
      <c r="B72" s="2" t="s">
        <v>102</v>
      </c>
      <c r="C72" s="6"/>
      <c r="D72" s="6"/>
      <c r="E72" s="6"/>
      <c r="F72" s="6"/>
    </row>
    <row r="73" spans="1:7" x14ac:dyDescent="0.2">
      <c r="B73" s="2" t="s">
        <v>107</v>
      </c>
      <c r="D73" s="4"/>
    </row>
    <row r="74" spans="1:7" x14ac:dyDescent="0.2">
      <c r="B74" s="2" t="s">
        <v>108</v>
      </c>
      <c r="C74" s="2" t="s">
        <v>8</v>
      </c>
      <c r="D74" s="4">
        <f>3*30*0.2</f>
        <v>18</v>
      </c>
    </row>
    <row r="75" spans="1:7" s="32" customFormat="1" x14ac:dyDescent="0.2">
      <c r="A75" s="28"/>
      <c r="B75" s="29" t="s">
        <v>9</v>
      </c>
      <c r="C75" s="29"/>
      <c r="D75" s="30"/>
      <c r="E75" s="30"/>
      <c r="F75" s="30"/>
      <c r="G75" s="31"/>
    </row>
    <row r="76" spans="1:7" s="32" customFormat="1" x14ac:dyDescent="0.2">
      <c r="A76" s="28" t="s">
        <v>61</v>
      </c>
      <c r="B76" s="29" t="s">
        <v>116</v>
      </c>
      <c r="C76" s="29"/>
      <c r="D76" s="30"/>
      <c r="E76" s="30"/>
      <c r="F76" s="30"/>
      <c r="G76" s="31"/>
    </row>
    <row r="77" spans="1:7" s="32" customFormat="1" x14ac:dyDescent="0.2">
      <c r="A77" s="28"/>
      <c r="B77" s="29" t="s">
        <v>112</v>
      </c>
      <c r="C77" s="29"/>
      <c r="D77" s="30"/>
      <c r="E77" s="30"/>
      <c r="F77" s="30"/>
      <c r="G77" s="31"/>
    </row>
    <row r="78" spans="1:7" s="32" customFormat="1" x14ac:dyDescent="0.2">
      <c r="A78" s="28"/>
      <c r="B78" s="29" t="s">
        <v>113</v>
      </c>
      <c r="C78" s="29"/>
      <c r="D78" s="30"/>
      <c r="E78" s="30"/>
      <c r="F78" s="30"/>
      <c r="G78" s="31"/>
    </row>
    <row r="79" spans="1:7" s="32" customFormat="1" x14ac:dyDescent="0.2">
      <c r="A79" s="28"/>
      <c r="B79" s="29" t="s">
        <v>114</v>
      </c>
      <c r="C79" s="29"/>
      <c r="D79" s="30"/>
      <c r="E79" s="30"/>
      <c r="F79" s="30"/>
      <c r="G79" s="31"/>
    </row>
    <row r="80" spans="1:7" s="32" customFormat="1" x14ac:dyDescent="0.2">
      <c r="A80" s="28"/>
      <c r="B80" s="29" t="s">
        <v>115</v>
      </c>
      <c r="C80" s="29" t="s">
        <v>8</v>
      </c>
      <c r="D80" s="30">
        <v>28</v>
      </c>
      <c r="E80" s="30"/>
      <c r="F80" s="30"/>
      <c r="G80" s="31"/>
    </row>
    <row r="81" spans="1:7" ht="15.75" thickBot="1" x14ac:dyDescent="0.25">
      <c r="B81" s="19"/>
      <c r="D81" s="4"/>
    </row>
    <row r="82" spans="1:7" ht="13.5" thickBot="1" x14ac:dyDescent="0.25">
      <c r="A82" s="24"/>
      <c r="B82" s="11" t="s">
        <v>48</v>
      </c>
      <c r="C82" s="12"/>
      <c r="D82" s="14"/>
      <c r="E82" s="14"/>
      <c r="F82" s="15"/>
    </row>
    <row r="83" spans="1:7" x14ac:dyDescent="0.2">
      <c r="A83" s="24"/>
    </row>
    <row r="84" spans="1:7" x14ac:dyDescent="0.2">
      <c r="A84" s="24" t="s">
        <v>49</v>
      </c>
      <c r="B84" s="1" t="s">
        <v>50</v>
      </c>
      <c r="G84" s="16"/>
    </row>
    <row r="85" spans="1:7" x14ac:dyDescent="0.2">
      <c r="A85" s="24"/>
      <c r="B85" s="1"/>
      <c r="G85" s="16"/>
    </row>
    <row r="86" spans="1:7" x14ac:dyDescent="0.2">
      <c r="A86" s="24"/>
      <c r="B86" s="20" t="s">
        <v>52</v>
      </c>
      <c r="G86" s="16"/>
    </row>
    <row r="87" spans="1:7" ht="65.25" customHeight="1" x14ac:dyDescent="0.2">
      <c r="A87" s="22" t="s">
        <v>53</v>
      </c>
      <c r="B87" s="21" t="s">
        <v>51</v>
      </c>
      <c r="C87" s="2" t="s">
        <v>26</v>
      </c>
      <c r="D87" s="4">
        <v>69.5</v>
      </c>
      <c r="G87" s="16"/>
    </row>
    <row r="88" spans="1:7" x14ac:dyDescent="0.2">
      <c r="B88" s="21"/>
      <c r="G88" s="16"/>
    </row>
    <row r="89" spans="1:7" x14ac:dyDescent="0.2">
      <c r="B89" s="21" t="s">
        <v>75</v>
      </c>
      <c r="G89" s="16"/>
    </row>
    <row r="90" spans="1:7" ht="38.25" x14ac:dyDescent="0.2">
      <c r="A90" s="22" t="s">
        <v>54</v>
      </c>
      <c r="B90" s="21" t="s">
        <v>76</v>
      </c>
      <c r="C90" s="2" t="s">
        <v>26</v>
      </c>
      <c r="D90" s="4">
        <v>69.5</v>
      </c>
      <c r="G90" s="16"/>
    </row>
    <row r="91" spans="1:7" x14ac:dyDescent="0.2">
      <c r="B91" s="21"/>
      <c r="D91" s="4"/>
      <c r="G91" s="16"/>
    </row>
    <row r="92" spans="1:7" ht="51" x14ac:dyDescent="0.2">
      <c r="A92" s="22" t="s">
        <v>64</v>
      </c>
      <c r="B92" s="20" t="s">
        <v>77</v>
      </c>
      <c r="C92" s="2" t="s">
        <v>26</v>
      </c>
      <c r="D92" s="4">
        <v>71.3</v>
      </c>
      <c r="G92" s="16"/>
    </row>
    <row r="93" spans="1:7" x14ac:dyDescent="0.2">
      <c r="A93" s="25"/>
      <c r="B93" s="6"/>
      <c r="C93" s="6"/>
      <c r="D93" s="6"/>
      <c r="E93" s="6"/>
      <c r="F93" s="6"/>
      <c r="G93" s="16"/>
    </row>
    <row r="94" spans="1:7" x14ac:dyDescent="0.2">
      <c r="B94" s="21" t="s">
        <v>78</v>
      </c>
      <c r="D94" s="4"/>
      <c r="G94" s="16"/>
    </row>
    <row r="95" spans="1:7" ht="38.25" x14ac:dyDescent="0.2">
      <c r="A95" s="22" t="s">
        <v>80</v>
      </c>
      <c r="B95" s="21" t="s">
        <v>79</v>
      </c>
      <c r="C95" s="2" t="s">
        <v>26</v>
      </c>
      <c r="D95" s="4">
        <v>10</v>
      </c>
      <c r="G95" s="16"/>
    </row>
    <row r="96" spans="1:7" x14ac:dyDescent="0.2">
      <c r="B96" s="21"/>
      <c r="D96" s="4"/>
      <c r="G96" s="16"/>
    </row>
    <row r="97" spans="1:7" x14ac:dyDescent="0.2">
      <c r="B97" s="21" t="s">
        <v>82</v>
      </c>
      <c r="D97" s="4"/>
      <c r="G97" s="16"/>
    </row>
    <row r="98" spans="1:7" ht="38.25" x14ac:dyDescent="0.2">
      <c r="A98" s="22" t="s">
        <v>81</v>
      </c>
      <c r="B98" s="21" t="s">
        <v>110</v>
      </c>
      <c r="C98" s="2" t="s">
        <v>8</v>
      </c>
      <c r="D98" s="4">
        <v>2</v>
      </c>
      <c r="G98" s="16"/>
    </row>
    <row r="99" spans="1:7" x14ac:dyDescent="0.2">
      <c r="B99" s="21"/>
      <c r="D99" s="4"/>
      <c r="G99" s="16"/>
    </row>
    <row r="100" spans="1:7" x14ac:dyDescent="0.2">
      <c r="B100" s="21" t="s">
        <v>87</v>
      </c>
      <c r="D100" s="4"/>
      <c r="G100" s="16"/>
    </row>
    <row r="101" spans="1:7" ht="38.25" x14ac:dyDescent="0.2">
      <c r="A101" s="22" t="s">
        <v>83</v>
      </c>
      <c r="B101" s="21" t="s">
        <v>86</v>
      </c>
      <c r="C101" s="2" t="s">
        <v>8</v>
      </c>
      <c r="D101" s="4">
        <v>2</v>
      </c>
      <c r="G101" s="16"/>
    </row>
    <row r="102" spans="1:7" x14ac:dyDescent="0.2">
      <c r="B102" s="21"/>
      <c r="D102" s="4"/>
      <c r="G102" s="16"/>
    </row>
    <row r="103" spans="1:7" x14ac:dyDescent="0.2">
      <c r="B103" s="21" t="s">
        <v>9</v>
      </c>
      <c r="G103" s="16"/>
    </row>
    <row r="104" spans="1:7" ht="25.5" x14ac:dyDescent="0.2">
      <c r="A104" s="22" t="s">
        <v>84</v>
      </c>
      <c r="B104" s="21" t="s">
        <v>55</v>
      </c>
      <c r="C104" s="2" t="s">
        <v>8</v>
      </c>
      <c r="D104" s="4">
        <v>1</v>
      </c>
      <c r="G104" s="16"/>
    </row>
    <row r="105" spans="1:7" x14ac:dyDescent="0.2">
      <c r="B105" s="21"/>
      <c r="D105" s="4"/>
      <c r="G105" s="16"/>
    </row>
    <row r="106" spans="1:7" x14ac:dyDescent="0.2">
      <c r="B106" s="21" t="s">
        <v>9</v>
      </c>
      <c r="D106" s="4"/>
      <c r="G106" s="16"/>
    </row>
    <row r="107" spans="1:7" ht="25.5" x14ac:dyDescent="0.2">
      <c r="A107" s="22" t="s">
        <v>85</v>
      </c>
      <c r="B107" s="21" t="s">
        <v>88</v>
      </c>
      <c r="C107" s="2" t="s">
        <v>26</v>
      </c>
      <c r="D107" s="4">
        <v>75</v>
      </c>
      <c r="G107" s="16"/>
    </row>
    <row r="108" spans="1:7" x14ac:dyDescent="0.2">
      <c r="B108" s="21"/>
      <c r="D108" s="4"/>
      <c r="G108" s="16"/>
    </row>
    <row r="109" spans="1:7" ht="13.5" thickBot="1" x14ac:dyDescent="0.25">
      <c r="B109" s="21"/>
      <c r="D109" s="4"/>
      <c r="G109" s="16"/>
    </row>
    <row r="110" spans="1:7" ht="13.5" thickBot="1" x14ac:dyDescent="0.25">
      <c r="A110" s="24"/>
      <c r="B110" s="11" t="s">
        <v>56</v>
      </c>
      <c r="C110" s="12"/>
      <c r="D110" s="13"/>
      <c r="E110" s="14"/>
      <c r="F110" s="15"/>
      <c r="G110" s="16"/>
    </row>
    <row r="111" spans="1:7" x14ac:dyDescent="0.2">
      <c r="A111" s="24"/>
      <c r="B111" s="1"/>
      <c r="G111" s="16"/>
    </row>
    <row r="112" spans="1:7" x14ac:dyDescent="0.2">
      <c r="A112" s="24" t="s">
        <v>58</v>
      </c>
      <c r="B112" s="1" t="s">
        <v>6</v>
      </c>
      <c r="G112" s="16"/>
    </row>
    <row r="113" spans="1:7" x14ac:dyDescent="0.2">
      <c r="A113" s="24"/>
      <c r="B113" s="1"/>
      <c r="G113" s="16"/>
    </row>
    <row r="114" spans="1:7" x14ac:dyDescent="0.2">
      <c r="A114" s="22" t="s">
        <v>59</v>
      </c>
      <c r="B114" s="21" t="s">
        <v>12</v>
      </c>
      <c r="C114" s="2" t="s">
        <v>117</v>
      </c>
      <c r="D114" s="4">
        <v>1</v>
      </c>
      <c r="G114" s="16"/>
    </row>
    <row r="115" spans="1:7" x14ac:dyDescent="0.2">
      <c r="B115" s="1"/>
      <c r="G115" s="16"/>
    </row>
    <row r="116" spans="1:7" x14ac:dyDescent="0.2">
      <c r="A116" s="22" t="s">
        <v>60</v>
      </c>
      <c r="B116" s="21" t="s">
        <v>57</v>
      </c>
      <c r="C116" s="2" t="s">
        <v>117</v>
      </c>
      <c r="D116" s="4">
        <v>1</v>
      </c>
      <c r="G116" s="16"/>
    </row>
    <row r="117" spans="1:7" x14ac:dyDescent="0.2">
      <c r="B117" s="21"/>
      <c r="D117" s="4"/>
      <c r="G117" s="16"/>
    </row>
    <row r="118" spans="1:7" x14ac:dyDescent="0.2">
      <c r="A118" s="22" t="s">
        <v>61</v>
      </c>
      <c r="B118" s="21" t="s">
        <v>62</v>
      </c>
      <c r="C118" s="2" t="s">
        <v>8</v>
      </c>
      <c r="D118" s="4">
        <v>1</v>
      </c>
      <c r="G118" s="16"/>
    </row>
    <row r="119" spans="1:7" ht="13.5" thickBot="1" x14ac:dyDescent="0.25">
      <c r="B119" s="21"/>
      <c r="D119" s="4"/>
      <c r="G119" s="16"/>
    </row>
    <row r="120" spans="1:7" ht="13.5" thickBot="1" x14ac:dyDescent="0.25">
      <c r="A120" s="24"/>
      <c r="B120" s="11" t="s">
        <v>7</v>
      </c>
      <c r="C120" s="12"/>
      <c r="D120" s="13"/>
      <c r="E120" s="14"/>
      <c r="F120" s="15"/>
      <c r="G120" s="16"/>
    </row>
    <row r="121" spans="1:7" x14ac:dyDescent="0.2">
      <c r="A121" s="24"/>
      <c r="B121" s="1"/>
      <c r="G121" s="16"/>
    </row>
    <row r="122" spans="1:7" x14ac:dyDescent="0.2">
      <c r="A122" s="24"/>
      <c r="B122" s="1"/>
      <c r="G122" s="16"/>
    </row>
    <row r="123" spans="1:7" x14ac:dyDescent="0.2">
      <c r="A123" s="24"/>
      <c r="B123" s="1" t="s">
        <v>1</v>
      </c>
    </row>
    <row r="124" spans="1:7" x14ac:dyDescent="0.2">
      <c r="A124" s="24"/>
      <c r="B124" s="1"/>
    </row>
    <row r="125" spans="1:7" x14ac:dyDescent="0.2">
      <c r="A125" s="25"/>
      <c r="B125" s="1"/>
      <c r="G125" s="5"/>
    </row>
    <row r="126" spans="1:7" x14ac:dyDescent="0.2">
      <c r="A126" s="26" t="str">
        <f>A8</f>
        <v>1.00</v>
      </c>
      <c r="B126" s="17" t="str">
        <f>B8</f>
        <v>PREDDELA</v>
      </c>
      <c r="G126" s="4"/>
    </row>
    <row r="127" spans="1:7" x14ac:dyDescent="0.2">
      <c r="A127" s="26"/>
      <c r="B127" s="17"/>
      <c r="G127" s="4"/>
    </row>
    <row r="128" spans="1:7" x14ac:dyDescent="0.2">
      <c r="A128" s="26" t="str">
        <f>A21</f>
        <v>2.00</v>
      </c>
      <c r="B128" s="17" t="str">
        <f>B21</f>
        <v>ZEMELJSKA DELA</v>
      </c>
    </row>
    <row r="129" spans="1:6" x14ac:dyDescent="0.2">
      <c r="A129" s="26"/>
      <c r="B129" s="17"/>
    </row>
    <row r="130" spans="1:6" x14ac:dyDescent="0.2">
      <c r="A130" s="26">
        <v>4</v>
      </c>
      <c r="B130" s="17" t="str">
        <f>B84</f>
        <v>ODVODNJAVANJE</v>
      </c>
    </row>
    <row r="131" spans="1:6" x14ac:dyDescent="0.2">
      <c r="A131" s="26"/>
      <c r="B131" s="17"/>
    </row>
    <row r="132" spans="1:6" x14ac:dyDescent="0.2">
      <c r="A132" s="26">
        <v>6</v>
      </c>
      <c r="B132" s="17" t="str">
        <f>B112</f>
        <v>TUJE STORITVE</v>
      </c>
    </row>
    <row r="133" spans="1:6" x14ac:dyDescent="0.2">
      <c r="A133" s="26"/>
      <c r="B133" s="17"/>
    </row>
    <row r="134" spans="1:6" x14ac:dyDescent="0.2">
      <c r="A134" s="26">
        <v>7</v>
      </c>
      <c r="B134" s="17" t="s">
        <v>63</v>
      </c>
    </row>
    <row r="135" spans="1:6" x14ac:dyDescent="0.2">
      <c r="A135" s="26"/>
      <c r="B135" s="17"/>
    </row>
    <row r="136" spans="1:6" ht="13.5" thickBot="1" x14ac:dyDescent="0.25">
      <c r="A136" s="24"/>
      <c r="B136" s="1"/>
    </row>
    <row r="137" spans="1:6" ht="13.5" thickBot="1" x14ac:dyDescent="0.25">
      <c r="A137" s="24"/>
      <c r="B137" s="11" t="s">
        <v>2</v>
      </c>
      <c r="C137" s="12"/>
      <c r="D137" s="13"/>
      <c r="E137" s="14"/>
      <c r="F137" s="15"/>
    </row>
    <row r="138" spans="1:6" ht="13.5" thickBot="1" x14ac:dyDescent="0.25">
      <c r="A138" s="24"/>
      <c r="B138" s="2" t="s">
        <v>11</v>
      </c>
    </row>
    <row r="139" spans="1:6" ht="13.5" thickBot="1" x14ac:dyDescent="0.25">
      <c r="B139" s="11" t="s">
        <v>3</v>
      </c>
      <c r="C139" s="12"/>
      <c r="D139" s="13"/>
      <c r="E139" s="14"/>
      <c r="F139" s="15"/>
    </row>
    <row r="140" spans="1:6" x14ac:dyDescent="0.2">
      <c r="A140" s="26"/>
      <c r="B140" s="17"/>
    </row>
    <row r="144" spans="1:6" x14ac:dyDescent="0.2">
      <c r="A144" s="25"/>
      <c r="B144" s="6"/>
      <c r="C144" s="6"/>
      <c r="D144" s="6"/>
      <c r="E144" s="6"/>
      <c r="F144" s="6"/>
    </row>
    <row r="145" spans="1:6" x14ac:dyDescent="0.2">
      <c r="A145" s="25"/>
      <c r="B145" s="6"/>
      <c r="C145" s="6"/>
      <c r="D145" s="6"/>
      <c r="E145" s="6"/>
      <c r="F145" s="6"/>
    </row>
    <row r="146" spans="1:6" x14ac:dyDescent="0.2">
      <c r="D146" s="4"/>
    </row>
    <row r="149" spans="1:6" x14ac:dyDescent="0.2">
      <c r="D149" s="4"/>
    </row>
    <row r="150" spans="1:6" x14ac:dyDescent="0.2">
      <c r="A150" s="25"/>
      <c r="B150" s="6"/>
      <c r="C150" s="6"/>
      <c r="D150" s="6"/>
      <c r="E150" s="6"/>
      <c r="F150" s="6"/>
    </row>
    <row r="151" spans="1:6" x14ac:dyDescent="0.2">
      <c r="A151" s="25"/>
      <c r="B151" s="6"/>
      <c r="C151" s="6"/>
      <c r="D151" s="6"/>
      <c r="E151" s="6"/>
      <c r="F151" s="6"/>
    </row>
    <row r="152" spans="1:6" x14ac:dyDescent="0.2">
      <c r="A152" s="25"/>
      <c r="B152" s="6"/>
      <c r="C152" s="6"/>
      <c r="D152" s="6"/>
      <c r="E152" s="6"/>
      <c r="F152" s="6"/>
    </row>
    <row r="153" spans="1:6" x14ac:dyDescent="0.2">
      <c r="A153" s="25"/>
      <c r="B153" s="6"/>
      <c r="C153" s="6"/>
      <c r="D153" s="6"/>
      <c r="E153" s="6"/>
      <c r="F153" s="6"/>
    </row>
    <row r="154" spans="1:6" x14ac:dyDescent="0.2">
      <c r="D154" s="4"/>
    </row>
    <row r="155" spans="1:6" x14ac:dyDescent="0.2">
      <c r="D155" s="4"/>
    </row>
    <row r="156" spans="1:6" x14ac:dyDescent="0.2">
      <c r="D156" s="4"/>
    </row>
    <row r="157" spans="1:6" x14ac:dyDescent="0.2">
      <c r="D157" s="4"/>
    </row>
    <row r="158" spans="1:6" x14ac:dyDescent="0.2">
      <c r="A158" s="25"/>
      <c r="B158" s="6"/>
      <c r="C158" s="6"/>
      <c r="D158" s="6"/>
      <c r="E158" s="6"/>
      <c r="F158" s="6"/>
    </row>
    <row r="159" spans="1:6" x14ac:dyDescent="0.2">
      <c r="A159" s="25"/>
      <c r="B159" s="6"/>
      <c r="C159" s="6"/>
      <c r="D159" s="6"/>
      <c r="E159" s="6"/>
      <c r="F159" s="6"/>
    </row>
    <row r="160" spans="1:6" x14ac:dyDescent="0.2">
      <c r="A160" s="25"/>
      <c r="B160" s="6"/>
      <c r="C160" s="6"/>
      <c r="D160" s="6"/>
      <c r="E160" s="6"/>
      <c r="F160" s="6"/>
    </row>
    <row r="161" spans="1:6" x14ac:dyDescent="0.2">
      <c r="A161" s="25"/>
      <c r="B161" s="6"/>
      <c r="C161" s="6"/>
      <c r="D161" s="6"/>
      <c r="E161" s="6"/>
      <c r="F161" s="6"/>
    </row>
    <row r="162" spans="1:6" x14ac:dyDescent="0.2">
      <c r="A162" s="25"/>
      <c r="B162" s="6"/>
      <c r="C162" s="6"/>
      <c r="D162" s="6"/>
      <c r="E162" s="6"/>
      <c r="F162" s="6"/>
    </row>
    <row r="163" spans="1:6" x14ac:dyDescent="0.2">
      <c r="D163" s="4"/>
    </row>
    <row r="165" spans="1:6" x14ac:dyDescent="0.2">
      <c r="D165" s="4"/>
    </row>
    <row r="166" spans="1:6" ht="13.5" thickBot="1" x14ac:dyDescent="0.25">
      <c r="D166" s="4"/>
    </row>
    <row r="167" spans="1:6" ht="13.5" thickBot="1" x14ac:dyDescent="0.25">
      <c r="A167" s="24"/>
      <c r="B167" s="11"/>
      <c r="C167" s="12"/>
      <c r="D167" s="13"/>
      <c r="E167" s="14"/>
      <c r="F167" s="15"/>
    </row>
    <row r="168" spans="1:6" x14ac:dyDescent="0.2">
      <c r="A168" s="24"/>
    </row>
    <row r="169" spans="1:6" x14ac:dyDescent="0.2">
      <c r="A169" s="24"/>
      <c r="B169" s="1"/>
    </row>
    <row r="170" spans="1:6" x14ac:dyDescent="0.2">
      <c r="A170" s="24"/>
      <c r="B170" s="1"/>
    </row>
    <row r="173" spans="1:6" x14ac:dyDescent="0.2">
      <c r="D173" s="4"/>
    </row>
    <row r="174" spans="1:6" x14ac:dyDescent="0.2">
      <c r="C174" s="6"/>
      <c r="D174" s="6"/>
      <c r="E174" s="6"/>
      <c r="F174" s="6"/>
    </row>
    <row r="179" spans="4:4" x14ac:dyDescent="0.2">
      <c r="D179" s="4"/>
    </row>
    <row r="180" spans="4:4" x14ac:dyDescent="0.2">
      <c r="D180" s="4"/>
    </row>
    <row r="181" spans="4:4" x14ac:dyDescent="0.2">
      <c r="D181" s="4"/>
    </row>
    <row r="182" spans="4:4" x14ac:dyDescent="0.2">
      <c r="D182" s="4"/>
    </row>
    <row r="183" spans="4:4" x14ac:dyDescent="0.2">
      <c r="D183" s="4"/>
    </row>
    <row r="184" spans="4:4" x14ac:dyDescent="0.2">
      <c r="D184" s="4"/>
    </row>
    <row r="185" spans="4:4" x14ac:dyDescent="0.2">
      <c r="D185" s="4"/>
    </row>
    <row r="186" spans="4:4" x14ac:dyDescent="0.2">
      <c r="D186" s="4"/>
    </row>
    <row r="187" spans="4:4" x14ac:dyDescent="0.2">
      <c r="D187" s="4"/>
    </row>
    <row r="188" spans="4:4" x14ac:dyDescent="0.2">
      <c r="D188" s="4"/>
    </row>
    <row r="189" spans="4:4" x14ac:dyDescent="0.2">
      <c r="D189" s="4"/>
    </row>
    <row r="190" spans="4:4" x14ac:dyDescent="0.2">
      <c r="D190" s="4"/>
    </row>
    <row r="191" spans="4:4" x14ac:dyDescent="0.2">
      <c r="D191" s="4"/>
    </row>
    <row r="192" spans="4:4" x14ac:dyDescent="0.2">
      <c r="D192" s="4"/>
    </row>
    <row r="193" spans="1:6" x14ac:dyDescent="0.2">
      <c r="D193" s="4"/>
    </row>
    <row r="195" spans="1:6" x14ac:dyDescent="0.2">
      <c r="D195" s="4"/>
    </row>
    <row r="196" spans="1:6" x14ac:dyDescent="0.2">
      <c r="D196" s="4"/>
    </row>
    <row r="197" spans="1:6" x14ac:dyDescent="0.2">
      <c r="D197" s="4"/>
    </row>
    <row r="198" spans="1:6" x14ac:dyDescent="0.2">
      <c r="D198" s="4"/>
    </row>
    <row r="199" spans="1:6" x14ac:dyDescent="0.2">
      <c r="D199" s="4"/>
    </row>
    <row r="200" spans="1:6" x14ac:dyDescent="0.2">
      <c r="D200" s="4"/>
    </row>
    <row r="201" spans="1:6" x14ac:dyDescent="0.2">
      <c r="D201" s="4"/>
    </row>
    <row r="202" spans="1:6" x14ac:dyDescent="0.2">
      <c r="D202" s="4"/>
    </row>
    <row r="203" spans="1:6" x14ac:dyDescent="0.2">
      <c r="D203" s="4"/>
    </row>
    <row r="204" spans="1:6" x14ac:dyDescent="0.2">
      <c r="D204" s="4"/>
    </row>
    <row r="205" spans="1:6" x14ac:dyDescent="0.2">
      <c r="D205" s="4"/>
    </row>
    <row r="206" spans="1:6" x14ac:dyDescent="0.2">
      <c r="A206" s="25"/>
      <c r="B206" s="6"/>
      <c r="C206" s="6"/>
      <c r="D206" s="6"/>
      <c r="E206" s="6"/>
      <c r="F206" s="6"/>
    </row>
    <row r="207" spans="1:6" x14ac:dyDescent="0.2">
      <c r="A207" s="25"/>
      <c r="B207" s="6"/>
      <c r="C207" s="6"/>
      <c r="D207" s="6"/>
      <c r="E207" s="6"/>
      <c r="F207" s="6"/>
    </row>
    <row r="208" spans="1:6" x14ac:dyDescent="0.2">
      <c r="A208" s="25"/>
      <c r="B208" s="6"/>
      <c r="C208" s="6"/>
      <c r="D208" s="6"/>
      <c r="E208" s="6"/>
      <c r="F208" s="6"/>
    </row>
    <row r="209" spans="1:6" x14ac:dyDescent="0.2">
      <c r="D209" s="4"/>
    </row>
    <row r="210" spans="1:6" x14ac:dyDescent="0.2">
      <c r="D210" s="4"/>
    </row>
    <row r="213" spans="1:6" x14ac:dyDescent="0.2">
      <c r="D213" s="4"/>
    </row>
    <row r="214" spans="1:6" x14ac:dyDescent="0.2">
      <c r="D214" s="4"/>
    </row>
    <row r="215" spans="1:6" x14ac:dyDescent="0.2">
      <c r="D215" s="4"/>
    </row>
    <row r="216" spans="1:6" x14ac:dyDescent="0.2">
      <c r="D216" s="4"/>
    </row>
    <row r="217" spans="1:6" x14ac:dyDescent="0.2">
      <c r="D217" s="4"/>
    </row>
    <row r="218" spans="1:6" x14ac:dyDescent="0.2">
      <c r="C218" s="6"/>
      <c r="D218" s="6"/>
      <c r="E218" s="6"/>
      <c r="F218" s="6"/>
    </row>
    <row r="219" spans="1:6" x14ac:dyDescent="0.2">
      <c r="D219" s="4"/>
    </row>
    <row r="220" spans="1:6" ht="13.5" thickBot="1" x14ac:dyDescent="0.25">
      <c r="D220" s="4"/>
    </row>
    <row r="221" spans="1:6" ht="13.5" thickBot="1" x14ac:dyDescent="0.25">
      <c r="A221" s="24"/>
      <c r="B221" s="11"/>
      <c r="C221" s="12"/>
      <c r="D221" s="13"/>
      <c r="E221" s="14"/>
      <c r="F221" s="15"/>
    </row>
    <row r="222" spans="1:6" x14ac:dyDescent="0.2">
      <c r="A222" s="24"/>
    </row>
    <row r="223" spans="1:6" x14ac:dyDescent="0.2">
      <c r="A223" s="24"/>
      <c r="B223" s="1"/>
    </row>
    <row r="224" spans="1:6" x14ac:dyDescent="0.2">
      <c r="A224" s="24"/>
      <c r="B224" s="1"/>
    </row>
    <row r="228" spans="1:6" x14ac:dyDescent="0.2">
      <c r="D228" s="4"/>
    </row>
    <row r="229" spans="1:6" ht="13.5" thickBot="1" x14ac:dyDescent="0.25"/>
    <row r="230" spans="1:6" ht="13.5" thickBot="1" x14ac:dyDescent="0.25">
      <c r="A230" s="24"/>
      <c r="B230" s="11"/>
      <c r="C230" s="12"/>
      <c r="D230" s="13"/>
      <c r="E230" s="14"/>
      <c r="F230" s="15"/>
    </row>
    <row r="231" spans="1:6" x14ac:dyDescent="0.2">
      <c r="A231" s="24"/>
      <c r="D231" s="4"/>
    </row>
    <row r="232" spans="1:6" x14ac:dyDescent="0.2">
      <c r="A232" s="24"/>
      <c r="B232" s="1"/>
      <c r="D232" s="4"/>
    </row>
    <row r="233" spans="1:6" x14ac:dyDescent="0.2">
      <c r="A233" s="27"/>
      <c r="B233" s="18"/>
      <c r="C233" s="18"/>
      <c r="D233" s="4"/>
    </row>
    <row r="234" spans="1:6" x14ac:dyDescent="0.2">
      <c r="D234" s="4"/>
    </row>
    <row r="235" spans="1:6" x14ac:dyDescent="0.2">
      <c r="D235" s="4"/>
    </row>
    <row r="236" spans="1:6" x14ac:dyDescent="0.2">
      <c r="D236" s="4"/>
    </row>
    <row r="237" spans="1:6" x14ac:dyDescent="0.2">
      <c r="D237" s="4"/>
    </row>
    <row r="238" spans="1:6" x14ac:dyDescent="0.2">
      <c r="D238" s="4"/>
    </row>
    <row r="239" spans="1:6" x14ac:dyDescent="0.2">
      <c r="D239" s="4"/>
    </row>
    <row r="240" spans="1:6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1:6" x14ac:dyDescent="0.2">
      <c r="D289" s="4"/>
    </row>
    <row r="290" spans="1:6" x14ac:dyDescent="0.2">
      <c r="D290" s="4"/>
    </row>
    <row r="291" spans="1:6" x14ac:dyDescent="0.2">
      <c r="D291" s="4"/>
    </row>
    <row r="292" spans="1:6" x14ac:dyDescent="0.2">
      <c r="D292" s="4"/>
    </row>
    <row r="293" spans="1:6" x14ac:dyDescent="0.2">
      <c r="D293" s="4"/>
    </row>
    <row r="294" spans="1:6" x14ac:dyDescent="0.2">
      <c r="D294" s="4"/>
    </row>
    <row r="295" spans="1:6" x14ac:dyDescent="0.2">
      <c r="D295" s="4"/>
    </row>
    <row r="296" spans="1:6" x14ac:dyDescent="0.2">
      <c r="D296" s="4"/>
    </row>
    <row r="297" spans="1:6" x14ac:dyDescent="0.2">
      <c r="D297" s="4"/>
    </row>
    <row r="298" spans="1:6" x14ac:dyDescent="0.2">
      <c r="A298" s="27"/>
      <c r="B298" s="18"/>
      <c r="C298" s="18"/>
      <c r="E298" s="3"/>
      <c r="F298" s="3"/>
    </row>
    <row r="313" spans="1:7" x14ac:dyDescent="0.2">
      <c r="A313" s="25"/>
      <c r="B313" s="6"/>
      <c r="C313" s="6"/>
      <c r="D313" s="6"/>
      <c r="E313" s="6"/>
      <c r="F313" s="6"/>
      <c r="G313" s="5"/>
    </row>
    <row r="314" spans="1:7" x14ac:dyDescent="0.2">
      <c r="A314" s="25"/>
      <c r="B314" s="6"/>
      <c r="C314" s="6"/>
      <c r="D314" s="6"/>
      <c r="E314" s="6"/>
      <c r="F314" s="6"/>
      <c r="G314" s="5"/>
    </row>
    <row r="315" spans="1:7" x14ac:dyDescent="0.2">
      <c r="A315" s="25"/>
      <c r="B315" s="6"/>
      <c r="C315" s="6"/>
      <c r="D315" s="6"/>
      <c r="E315" s="6"/>
      <c r="F315" s="6"/>
      <c r="G315" s="5"/>
    </row>
    <row r="316" spans="1:7" x14ac:dyDescent="0.2">
      <c r="A316" s="25"/>
      <c r="B316" s="6"/>
      <c r="C316" s="6"/>
      <c r="D316" s="6"/>
      <c r="E316" s="6"/>
      <c r="F316" s="6"/>
      <c r="G316" s="5"/>
    </row>
    <row r="317" spans="1:7" x14ac:dyDescent="0.2">
      <c r="A317" s="25"/>
      <c r="B317" s="6"/>
      <c r="C317" s="6"/>
      <c r="D317" s="6"/>
      <c r="E317" s="6"/>
      <c r="F317" s="6"/>
      <c r="G317" s="5"/>
    </row>
    <row r="318" spans="1:7" x14ac:dyDescent="0.2">
      <c r="A318" s="25"/>
      <c r="B318" s="6"/>
      <c r="C318" s="6"/>
      <c r="D318" s="6"/>
      <c r="E318" s="6"/>
      <c r="F318" s="6"/>
      <c r="G318" s="5"/>
    </row>
    <row r="323" spans="1:1" x14ac:dyDescent="0.2">
      <c r="A323" s="24"/>
    </row>
    <row r="324" spans="1:1" x14ac:dyDescent="0.2">
      <c r="A324" s="24"/>
    </row>
    <row r="325" spans="1:1" x14ac:dyDescent="0.2">
      <c r="A325" s="24"/>
    </row>
    <row r="326" spans="1:1" x14ac:dyDescent="0.2">
      <c r="A326" s="24"/>
    </row>
    <row r="327" spans="1:1" x14ac:dyDescent="0.2">
      <c r="A327" s="24"/>
    </row>
    <row r="328" spans="1:1" x14ac:dyDescent="0.2">
      <c r="A328" s="24"/>
    </row>
    <row r="329" spans="1:1" x14ac:dyDescent="0.2">
      <c r="A329" s="24"/>
    </row>
    <row r="330" spans="1:1" x14ac:dyDescent="0.2">
      <c r="A330" s="24"/>
    </row>
    <row r="331" spans="1:1" x14ac:dyDescent="0.2">
      <c r="A331" s="24"/>
    </row>
    <row r="332" spans="1:1" x14ac:dyDescent="0.2">
      <c r="A332" s="24"/>
    </row>
    <row r="333" spans="1:1" x14ac:dyDescent="0.2">
      <c r="A333" s="24"/>
    </row>
    <row r="334" spans="1:1" x14ac:dyDescent="0.2">
      <c r="A334" s="24"/>
    </row>
    <row r="335" spans="1:1" x14ac:dyDescent="0.2">
      <c r="A335" s="24"/>
    </row>
    <row r="336" spans="1:1" x14ac:dyDescent="0.2">
      <c r="A336" s="24"/>
    </row>
    <row r="337" spans="1:2" x14ac:dyDescent="0.2">
      <c r="A337" s="24"/>
    </row>
    <row r="338" spans="1:2" x14ac:dyDescent="0.2">
      <c r="A338" s="24"/>
    </row>
    <row r="339" spans="1:2" x14ac:dyDescent="0.2">
      <c r="A339" s="24"/>
    </row>
    <row r="340" spans="1:2" x14ac:dyDescent="0.2">
      <c r="A340" s="24"/>
    </row>
    <row r="341" spans="1:2" x14ac:dyDescent="0.2">
      <c r="A341" s="24"/>
    </row>
    <row r="342" spans="1:2" x14ac:dyDescent="0.2">
      <c r="A342" s="24"/>
    </row>
    <row r="343" spans="1:2" x14ac:dyDescent="0.2">
      <c r="A343" s="24"/>
    </row>
    <row r="344" spans="1:2" x14ac:dyDescent="0.2">
      <c r="A344" s="24"/>
    </row>
    <row r="345" spans="1:2" x14ac:dyDescent="0.2">
      <c r="A345" s="24"/>
    </row>
    <row r="346" spans="1:2" x14ac:dyDescent="0.2">
      <c r="A346" s="24"/>
    </row>
    <row r="347" spans="1:2" x14ac:dyDescent="0.2">
      <c r="A347" s="24"/>
    </row>
    <row r="348" spans="1:2" x14ac:dyDescent="0.2">
      <c r="A348" s="24"/>
    </row>
    <row r="349" spans="1:2" x14ac:dyDescent="0.2">
      <c r="A349" s="24"/>
    </row>
    <row r="350" spans="1:2" x14ac:dyDescent="0.2">
      <c r="A350" s="24"/>
    </row>
    <row r="351" spans="1:2" x14ac:dyDescent="0.2">
      <c r="A351" s="24"/>
      <c r="B351" s="1"/>
    </row>
    <row r="352" spans="1:2" x14ac:dyDescent="0.2">
      <c r="A352" s="24"/>
      <c r="B352" s="1"/>
    </row>
    <row r="371" spans="1:2" x14ac:dyDescent="0.2">
      <c r="B371" s="1"/>
    </row>
    <row r="372" spans="1:2" x14ac:dyDescent="0.2">
      <c r="B372" s="1"/>
    </row>
    <row r="373" spans="1:2" x14ac:dyDescent="0.2">
      <c r="B373" s="1"/>
    </row>
    <row r="374" spans="1:2" x14ac:dyDescent="0.2">
      <c r="B374" s="1"/>
    </row>
    <row r="375" spans="1:2" x14ac:dyDescent="0.2">
      <c r="B375" s="1"/>
    </row>
    <row r="376" spans="1:2" x14ac:dyDescent="0.2">
      <c r="A376" s="24"/>
      <c r="B376" s="1"/>
    </row>
    <row r="377" spans="1:2" x14ac:dyDescent="0.2">
      <c r="A377" s="24"/>
      <c r="B377" s="1"/>
    </row>
    <row r="378" spans="1:2" x14ac:dyDescent="0.2">
      <c r="B378" s="1"/>
    </row>
    <row r="404" spans="1:2" x14ac:dyDescent="0.2">
      <c r="A404" s="24"/>
    </row>
    <row r="405" spans="1:2" x14ac:dyDescent="0.2">
      <c r="A405" s="24"/>
      <c r="B405" s="1"/>
    </row>
    <row r="406" spans="1:2" x14ac:dyDescent="0.2">
      <c r="A406" s="24"/>
    </row>
    <row r="407" spans="1:2" x14ac:dyDescent="0.2">
      <c r="A407" s="24"/>
    </row>
    <row r="408" spans="1:2" x14ac:dyDescent="0.2">
      <c r="A408" s="24"/>
      <c r="B408" s="1"/>
    </row>
    <row r="409" spans="1:2" x14ac:dyDescent="0.2">
      <c r="B409" s="1"/>
    </row>
    <row r="431" spans="1:2" x14ac:dyDescent="0.2">
      <c r="A431" s="24"/>
    </row>
    <row r="432" spans="1:2" x14ac:dyDescent="0.2">
      <c r="A432" s="24"/>
      <c r="B432" s="1"/>
    </row>
    <row r="433" spans="1:2" x14ac:dyDescent="0.2">
      <c r="A433" s="24"/>
    </row>
    <row r="434" spans="1:2" x14ac:dyDescent="0.2">
      <c r="A434" s="24"/>
    </row>
    <row r="435" spans="1:2" x14ac:dyDescent="0.2">
      <c r="A435" s="24"/>
      <c r="B435" s="1"/>
    </row>
    <row r="436" spans="1:2" x14ac:dyDescent="0.2">
      <c r="B436" s="1"/>
    </row>
    <row r="506" spans="1:2" x14ac:dyDescent="0.2">
      <c r="A506" s="24"/>
    </row>
    <row r="507" spans="1:2" x14ac:dyDescent="0.2">
      <c r="A507" s="24"/>
      <c r="B507" s="1"/>
    </row>
    <row r="508" spans="1:2" x14ac:dyDescent="0.2">
      <c r="A508" s="24"/>
    </row>
    <row r="509" spans="1:2" x14ac:dyDescent="0.2">
      <c r="A509" s="24"/>
    </row>
    <row r="510" spans="1:2" x14ac:dyDescent="0.2">
      <c r="A510" s="24"/>
      <c r="B510" s="1"/>
    </row>
    <row r="511" spans="1:2" x14ac:dyDescent="0.2">
      <c r="B511" s="1"/>
    </row>
    <row r="543" spans="1:2" x14ac:dyDescent="0.2">
      <c r="A543" s="24"/>
    </row>
    <row r="544" spans="1:2" x14ac:dyDescent="0.2">
      <c r="A544" s="24"/>
      <c r="B544" s="1"/>
    </row>
    <row r="545" spans="1:2" x14ac:dyDescent="0.2">
      <c r="A545" s="24"/>
    </row>
    <row r="546" spans="1:2" x14ac:dyDescent="0.2">
      <c r="A546" s="24"/>
    </row>
    <row r="547" spans="1:2" x14ac:dyDescent="0.2">
      <c r="A547" s="24"/>
      <c r="B547" s="1"/>
    </row>
    <row r="548" spans="1:2" x14ac:dyDescent="0.2">
      <c r="B548" s="1"/>
    </row>
    <row r="600" spans="1:2" x14ac:dyDescent="0.2">
      <c r="A600" s="24"/>
    </row>
    <row r="601" spans="1:2" x14ac:dyDescent="0.2">
      <c r="A601" s="24"/>
      <c r="B601" s="1"/>
    </row>
    <row r="602" spans="1:2" x14ac:dyDescent="0.2">
      <c r="A602" s="24"/>
    </row>
    <row r="603" spans="1:2" x14ac:dyDescent="0.2">
      <c r="A603" s="24"/>
    </row>
    <row r="604" spans="1:2" x14ac:dyDescent="0.2">
      <c r="A604" s="24"/>
      <c r="B604" s="1"/>
    </row>
    <row r="605" spans="1:2" x14ac:dyDescent="0.2">
      <c r="B605" s="1"/>
    </row>
    <row r="635" spans="1:2" x14ac:dyDescent="0.2">
      <c r="A635" s="24"/>
    </row>
    <row r="636" spans="1:2" x14ac:dyDescent="0.2">
      <c r="A636" s="24"/>
      <c r="B636" s="1"/>
    </row>
    <row r="637" spans="1:2" x14ac:dyDescent="0.2">
      <c r="A637" s="24"/>
    </row>
    <row r="638" spans="1:2" x14ac:dyDescent="0.2">
      <c r="A638" s="24"/>
    </row>
    <row r="639" spans="1:2" x14ac:dyDescent="0.2">
      <c r="A639" s="24"/>
      <c r="B639" s="1"/>
    </row>
    <row r="640" spans="1:2" x14ac:dyDescent="0.2">
      <c r="B640" s="1"/>
    </row>
    <row r="653" spans="1:2" x14ac:dyDescent="0.2">
      <c r="A653" s="24"/>
    </row>
    <row r="654" spans="1:2" x14ac:dyDescent="0.2">
      <c r="A654" s="24"/>
      <c r="B654" s="1"/>
    </row>
    <row r="655" spans="1:2" x14ac:dyDescent="0.2">
      <c r="A655" s="24"/>
    </row>
    <row r="656" spans="1:2" x14ac:dyDescent="0.2">
      <c r="A656" s="24"/>
    </row>
    <row r="657" spans="1:2" x14ac:dyDescent="0.2">
      <c r="A657" s="24"/>
      <c r="B657" s="1"/>
    </row>
    <row r="658" spans="1:2" x14ac:dyDescent="0.2">
      <c r="B658" s="1"/>
    </row>
    <row r="718" spans="1:2" x14ac:dyDescent="0.2">
      <c r="A718" s="24"/>
    </row>
    <row r="719" spans="1:2" x14ac:dyDescent="0.2">
      <c r="A719" s="24"/>
      <c r="B719" s="1"/>
    </row>
    <row r="720" spans="1:2" x14ac:dyDescent="0.2">
      <c r="A720" s="24"/>
    </row>
    <row r="721" spans="1:2" x14ac:dyDescent="0.2">
      <c r="A721" s="24"/>
    </row>
    <row r="722" spans="1:2" x14ac:dyDescent="0.2">
      <c r="A722" s="24"/>
      <c r="B722" s="1"/>
    </row>
    <row r="723" spans="1:2" x14ac:dyDescent="0.2">
      <c r="B723" s="1"/>
    </row>
    <row r="735" spans="1:2" x14ac:dyDescent="0.2">
      <c r="A735" s="24"/>
    </row>
    <row r="736" spans="1:2" x14ac:dyDescent="0.2">
      <c r="A736" s="24"/>
      <c r="B736" s="1"/>
    </row>
    <row r="737" spans="1:2" x14ac:dyDescent="0.2">
      <c r="A737" s="24"/>
    </row>
    <row r="738" spans="1:2" x14ac:dyDescent="0.2">
      <c r="A738" s="24"/>
    </row>
    <row r="739" spans="1:2" x14ac:dyDescent="0.2">
      <c r="A739" s="24"/>
      <c r="B739" s="1"/>
    </row>
    <row r="740" spans="1:2" x14ac:dyDescent="0.2">
      <c r="B740" s="1"/>
    </row>
    <row r="779" spans="1:2" x14ac:dyDescent="0.2">
      <c r="A779" s="24"/>
    </row>
    <row r="780" spans="1:2" x14ac:dyDescent="0.2">
      <c r="A780" s="24"/>
      <c r="B780" s="1"/>
    </row>
    <row r="781" spans="1:2" x14ac:dyDescent="0.2">
      <c r="A781" s="24"/>
    </row>
    <row r="782" spans="1:2" x14ac:dyDescent="0.2">
      <c r="A782" s="24"/>
    </row>
    <row r="783" spans="1:2" x14ac:dyDescent="0.2">
      <c r="A783" s="24"/>
      <c r="B783" s="1"/>
    </row>
    <row r="784" spans="1:2" x14ac:dyDescent="0.2">
      <c r="B784" s="1"/>
    </row>
    <row r="790" spans="1:2" x14ac:dyDescent="0.2">
      <c r="A790" s="24"/>
    </row>
    <row r="791" spans="1:2" x14ac:dyDescent="0.2">
      <c r="A791" s="24"/>
      <c r="B791" s="1"/>
    </row>
    <row r="792" spans="1:2" x14ac:dyDescent="0.2">
      <c r="A792" s="24"/>
    </row>
    <row r="793" spans="1:2" x14ac:dyDescent="0.2">
      <c r="A793" s="24"/>
      <c r="B793" s="1"/>
    </row>
    <row r="794" spans="1:2" x14ac:dyDescent="0.2">
      <c r="A794" s="24"/>
      <c r="B794" s="1"/>
    </row>
    <row r="795" spans="1:2" x14ac:dyDescent="0.2">
      <c r="A795" s="24"/>
      <c r="B795" s="1"/>
    </row>
    <row r="796" spans="1:2" x14ac:dyDescent="0.2">
      <c r="A796" s="24"/>
      <c r="B796" s="1"/>
    </row>
    <row r="797" spans="1:2" x14ac:dyDescent="0.2">
      <c r="A797" s="26"/>
      <c r="B797" s="1"/>
    </row>
    <row r="798" spans="1:2" x14ac:dyDescent="0.2">
      <c r="A798" s="26"/>
      <c r="B798" s="17"/>
    </row>
    <row r="799" spans="1:2" x14ac:dyDescent="0.2">
      <c r="A799" s="26"/>
      <c r="B799" s="17"/>
    </row>
    <row r="800" spans="1:2" x14ac:dyDescent="0.2">
      <c r="A800" s="26"/>
      <c r="B800" s="17"/>
    </row>
    <row r="801" spans="1:2" x14ac:dyDescent="0.2">
      <c r="A801" s="26"/>
      <c r="B801" s="17"/>
    </row>
    <row r="802" spans="1:2" x14ac:dyDescent="0.2">
      <c r="A802" s="26"/>
      <c r="B802" s="17"/>
    </row>
    <row r="803" spans="1:2" x14ac:dyDescent="0.2">
      <c r="A803" s="26"/>
      <c r="B803" s="17"/>
    </row>
    <row r="804" spans="1:2" x14ac:dyDescent="0.2">
      <c r="A804" s="26"/>
      <c r="B804" s="17"/>
    </row>
    <row r="805" spans="1:2" x14ac:dyDescent="0.2">
      <c r="A805" s="26"/>
      <c r="B805" s="17"/>
    </row>
    <row r="806" spans="1:2" x14ac:dyDescent="0.2">
      <c r="A806" s="26"/>
      <c r="B806" s="17"/>
    </row>
    <row r="807" spans="1:2" x14ac:dyDescent="0.2">
      <c r="A807" s="26"/>
      <c r="B807" s="17"/>
    </row>
    <row r="808" spans="1:2" x14ac:dyDescent="0.2">
      <c r="A808" s="26"/>
      <c r="B808" s="17"/>
    </row>
    <row r="809" spans="1:2" x14ac:dyDescent="0.2">
      <c r="A809" s="26"/>
      <c r="B809" s="17"/>
    </row>
    <row r="810" spans="1:2" x14ac:dyDescent="0.2">
      <c r="A810" s="26"/>
      <c r="B810" s="17"/>
    </row>
    <row r="811" spans="1:2" x14ac:dyDescent="0.2">
      <c r="A811" s="26"/>
      <c r="B811" s="17"/>
    </row>
    <row r="812" spans="1:2" x14ac:dyDescent="0.2">
      <c r="A812" s="26"/>
      <c r="B812" s="17"/>
    </row>
    <row r="813" spans="1:2" x14ac:dyDescent="0.2">
      <c r="A813" s="26"/>
      <c r="B813" s="17"/>
    </row>
    <row r="814" spans="1:2" x14ac:dyDescent="0.2">
      <c r="A814" s="26"/>
      <c r="B814" s="17"/>
    </row>
    <row r="815" spans="1:2" x14ac:dyDescent="0.2">
      <c r="A815" s="26"/>
      <c r="B815" s="17"/>
    </row>
    <row r="816" spans="1:2" x14ac:dyDescent="0.2">
      <c r="A816" s="26"/>
      <c r="B816" s="17"/>
    </row>
    <row r="817" spans="1:2" x14ac:dyDescent="0.2">
      <c r="A817" s="26"/>
      <c r="B817" s="17"/>
    </row>
    <row r="818" spans="1:2" x14ac:dyDescent="0.2">
      <c r="A818" s="24"/>
      <c r="B818" s="17"/>
    </row>
    <row r="819" spans="1:2" x14ac:dyDescent="0.2">
      <c r="A819" s="24"/>
      <c r="B819" s="1"/>
    </row>
    <row r="820" spans="1:2" x14ac:dyDescent="0.2">
      <c r="A820" s="24"/>
    </row>
    <row r="821" spans="1:2" x14ac:dyDescent="0.2">
      <c r="A821" s="24"/>
    </row>
    <row r="849" spans="1:2" x14ac:dyDescent="0.2">
      <c r="A849" s="26"/>
    </row>
    <row r="850" spans="1:2" x14ac:dyDescent="0.2">
      <c r="A850" s="26"/>
      <c r="B850" s="17"/>
    </row>
    <row r="851" spans="1:2" x14ac:dyDescent="0.2">
      <c r="A851" s="26"/>
      <c r="B851" s="17"/>
    </row>
    <row r="852" spans="1:2" x14ac:dyDescent="0.2">
      <c r="B852" s="17"/>
    </row>
  </sheetData>
  <mergeCells count="1">
    <mergeCell ref="B1:F1"/>
  </mergeCells>
  <printOptions gridLines="1"/>
  <pageMargins left="0.78740157480314965" right="0.74803149606299213" top="0.98425196850393704" bottom="0.98425196850393704" header="0.59055118110236227" footer="0.59055118110236227"/>
  <pageSetup paperSize="9" fitToHeight="0" orientation="portrait" horizontalDpi="300" verticalDpi="300" r:id="rId1"/>
  <headerFooter alignWithMargins="0">
    <oddHeader>&amp;L
              Opis postavke                                        Enota         Količina             Cena/enoto        Skupaj</oddHeader>
    <oddFooter>&amp;C&amp;P / &amp;N</oddFooter>
  </headerFooter>
  <rowBreaks count="3" manualBreakCount="3">
    <brk id="39" max="5" man="1"/>
    <brk id="82" max="16383" man="1"/>
    <brk id="33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Popis del</vt:lpstr>
      <vt:lpstr>'Popis del'!Področje_tiskanja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Mateja_HP</dc:creator>
  <cp:lastModifiedBy>Mateja Kozikar</cp:lastModifiedBy>
  <cp:lastPrinted>2024-06-12T07:13:18Z</cp:lastPrinted>
  <dcterms:created xsi:type="dcterms:W3CDTF">1999-11-15T12:20:29Z</dcterms:created>
  <dcterms:modified xsi:type="dcterms:W3CDTF">2024-06-19T10:50:14Z</dcterms:modified>
</cp:coreProperties>
</file>