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3740" tabRatio="819" activeTab="3"/>
  </bookViews>
  <sheets>
    <sheet name="REKAPITULACIJA" sheetId="1" r:id="rId1"/>
    <sheet name="A-Pripr. dela" sheetId="8" r:id="rId2"/>
    <sheet name="B-Zem. dela" sheetId="2" r:id="rId3"/>
    <sheet name="C-vodovod" sheetId="12" r:id="rId4"/>
    <sheet name="D-Cest. in zaklj. dela" sheetId="11" r:id="rId5"/>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2" l="1"/>
  <c r="F17" i="2"/>
  <c r="F6" i="8"/>
  <c r="F7" i="8"/>
  <c r="F8" i="8"/>
  <c r="F9" i="8"/>
  <c r="F10" i="8"/>
  <c r="F11" i="8"/>
  <c r="F12" i="8"/>
  <c r="F8" i="11"/>
  <c r="F9" i="11"/>
  <c r="F10" i="11"/>
  <c r="F11" i="11"/>
  <c r="F12" i="11"/>
  <c r="F13" i="11"/>
  <c r="F8" i="12"/>
  <c r="F9" i="12"/>
  <c r="F11" i="12"/>
  <c r="F12" i="12"/>
  <c r="F13" i="12"/>
  <c r="F14" i="12"/>
  <c r="F15" i="12"/>
  <c r="F16" i="12"/>
  <c r="F17" i="12"/>
  <c r="F18" i="12"/>
  <c r="F19" i="12"/>
  <c r="F20" i="12"/>
  <c r="F21" i="12"/>
  <c r="F22" i="12"/>
  <c r="F23" i="12"/>
  <c r="F11" i="2" l="1"/>
  <c r="F10" i="2"/>
  <c r="B14" i="11" l="1"/>
  <c r="F7" i="11" l="1"/>
  <c r="F14" i="11" s="1"/>
  <c r="D9" i="1" s="1"/>
  <c r="F8" i="2" l="1"/>
  <c r="F7" i="2" l="1"/>
  <c r="F15" i="2" l="1"/>
  <c r="F9" i="2" l="1"/>
  <c r="F12" i="2"/>
  <c r="B6" i="1" l="1"/>
  <c r="F14" i="2" l="1"/>
  <c r="B9" i="1" l="1"/>
  <c r="B8" i="1"/>
  <c r="B7" i="1"/>
  <c r="A9" i="1"/>
  <c r="A8" i="1"/>
  <c r="A7" i="1"/>
  <c r="A6" i="1"/>
  <c r="A14" i="11"/>
  <c r="B24" i="12"/>
  <c r="A24" i="12"/>
  <c r="B19" i="2"/>
  <c r="A19" i="2"/>
  <c r="B13" i="8"/>
  <c r="A13" i="8"/>
  <c r="F5" i="8" l="1"/>
  <c r="F13" i="8" s="1"/>
  <c r="D6" i="1" s="1"/>
  <c r="F7" i="12"/>
  <c r="F24" i="12" s="1"/>
  <c r="D8" i="1" s="1"/>
  <c r="F16" i="2"/>
  <c r="F13" i="2" l="1"/>
  <c r="F19" i="2" s="1"/>
  <c r="D7" i="1" s="1"/>
  <c r="D10" i="1" s="1"/>
  <c r="D11" i="1" l="1"/>
  <c r="D12" i="1" s="1"/>
  <c r="D13" i="1" s="1"/>
</calcChain>
</file>

<file path=xl/sharedStrings.xml><?xml version="1.0" encoding="utf-8"?>
<sst xmlns="http://schemas.openxmlformats.org/spreadsheetml/2006/main" count="137" uniqueCount="86">
  <si>
    <t>Zap. št</t>
  </si>
  <si>
    <t>POSTAVKA</t>
  </si>
  <si>
    <t>Enota</t>
  </si>
  <si>
    <t>Količina</t>
  </si>
  <si>
    <t>Cena na enoto</t>
  </si>
  <si>
    <t>Cena skupaj</t>
  </si>
  <si>
    <t>kom</t>
  </si>
  <si>
    <t>m</t>
  </si>
  <si>
    <t>A.</t>
  </si>
  <si>
    <t>Skupaj brez DDV:</t>
  </si>
  <si>
    <t>Skupaj z DDV:</t>
  </si>
  <si>
    <t xml:space="preserve">REKAPITULACIJA </t>
  </si>
  <si>
    <t>B.</t>
  </si>
  <si>
    <t>Postavite gradbenih profilov in nivelacija vzdolžnih padcev.</t>
  </si>
  <si>
    <t>C.</t>
  </si>
  <si>
    <t>D.</t>
  </si>
  <si>
    <t>E.</t>
  </si>
  <si>
    <t>Opis</t>
  </si>
  <si>
    <t>Nadzor geologa nad gradnjo ter izdelava poročila s strani geologa</t>
  </si>
  <si>
    <t>ur</t>
  </si>
  <si>
    <t xml:space="preserve">Projektantski nadzor nad gradnjo </t>
  </si>
  <si>
    <t>ZEMELJSKA DELA</t>
  </si>
  <si>
    <t xml:space="preserve"> PRIPRAVLJALNA DELA</t>
  </si>
  <si>
    <t>kompl.</t>
  </si>
  <si>
    <t xml:space="preserve">Strojno ročni zasip jarka z izkopanim materialom s stranskega odmeta z izločanjem kamenja nad fi 10cm oziroma po navodilih nadzora, s komprimiranjem v plasteh do zbitosti 97% SPP. </t>
  </si>
  <si>
    <t>22% DDV:</t>
  </si>
  <si>
    <r>
      <t>m</t>
    </r>
    <r>
      <rPr>
        <vertAlign val="superscript"/>
        <sz val="10"/>
        <color theme="1"/>
        <rFont val="Arial Narrow"/>
        <family val="2"/>
        <charset val="238"/>
      </rPr>
      <t>2</t>
    </r>
  </si>
  <si>
    <r>
      <t>m</t>
    </r>
    <r>
      <rPr>
        <vertAlign val="superscript"/>
        <sz val="10"/>
        <color theme="1"/>
        <rFont val="Arial Narrow"/>
        <family val="2"/>
        <charset val="238"/>
      </rPr>
      <t>3</t>
    </r>
  </si>
  <si>
    <t>Humusiranje travnih površin s poprej odstranjenim humusom, grabljenje in odstranjevanje kamenja, gnojenje ter zasejanje s travnim semenom.</t>
  </si>
  <si>
    <t>Površinski izkop plodne zemljine v povprečni debelini 20cm z deponiranjem ob trasi. Material predviden za ponovno uporabo.</t>
  </si>
  <si>
    <t>Izdelava nevezane nosilne plasti enakomerno zrnatega drobljenca iz kamnine 0-32 Me2 min.  80MPa v debelini 40cm na območju obnove vozišča</t>
  </si>
  <si>
    <t>Ročna izravnava  dna jarka s točnostjo +- 3cm jarka v predvidenem nagibu in utrjevanje do Me2=30Mpa</t>
  </si>
  <si>
    <t>Nakladanje, odvoz in trajno deponiranje viškov izkopanega materiala, vključno s stroški trajnega deponiranja. Naročniku je potrebno po končanih delih predati originalne evidenčne liste predaje odpadkov.</t>
  </si>
  <si>
    <t>Rušenje asfalta debeline do 12cm, nakladanje ter odvoz na stalno  deponijo, vključno s stroški trajnega deponiranja. Naročniku je potrebno po končanih delih predati originalne evidenčne liste predaje odpadkov.</t>
  </si>
  <si>
    <t>MONTAŽA VODOVODA</t>
  </si>
  <si>
    <t xml:space="preserve">POPIS MATERIALA IN DEL ZA VODOVOD </t>
  </si>
  <si>
    <t>MJ DN100/d90, z vsem potrebnim drobnim materialom in tesnili</t>
  </si>
  <si>
    <t>Obnovitev in zavarovanje zakoličene osi trase vodovoda</t>
  </si>
  <si>
    <t>Trasna in višinska zakoličba vseh komunalnih in energetskih vodov ter oznaka križanj na celotnem območju predvidene gradnje</t>
  </si>
  <si>
    <t>Priprava in ogranizacija gradbišča z gradbiščno tablo vključno z vsemi potrebnimi deli na celotni trasi predvidene gradnje. V tej postavki je potrebno zajeti tudi stroške začasnih dovoznih poti ter vzpostavitev v prvotno stanje. Izvajalec si mora ogledati traso predvidene gradnje in v to postavko vključiti vsa potrebna dela pri organizaciji, pripravi, zavarovanju in čiščenju gradbišča.</t>
  </si>
  <si>
    <t>Zavarovanje in križanje predvidenega vodovoda z obstoječimi komunalnimi vodi. V ceni za enoto naj izvajalec predvidi ročni izkop pri odkrivanju voda, zaščito le-tega in nadzor upravljalca;  KRS in TK - Glej detajl križanja.</t>
  </si>
  <si>
    <t>Zavarovanje in križanje predvidenega vodovod z obstoječimi komunalnimi vodi. V ceni za enoto naj izvajalec predvidi ročni izkop pri odkrivanju voda, zaščito le-tega in nadzor upravljalca;  ELEKTRIKA  - Glej detajl križanja.</t>
  </si>
  <si>
    <t xml:space="preserve">Strojno ročni široki izkop v  zemljini 3.in 4 ktg., širine dna jarka 0,70m in povprečne globine do 1,35m oziroma po podatkih iz vzdolžnega profila, s stranskim odmetom. Material predviden delno  za zasip delno za odvoz na trajno deponijo.                   </t>
  </si>
  <si>
    <t>Izdelava  nosilne plasti bituminizirane zmesi  AC 22 base B 50/70  A3  v debelini 7cm za obnovo vozišča</t>
  </si>
  <si>
    <t>Izdelava obrabne in zaporne plasti bituminizirane zmesi  AC 11 surf B 50/70  A3 v debelini 4cm za obnovo vozišča</t>
  </si>
  <si>
    <t>CESTARSKA IN ZAKLJUČNA DELA</t>
  </si>
  <si>
    <t xml:space="preserve">Nepredvidena dela v vrednosti 5% vseh del </t>
  </si>
  <si>
    <t>3.4.4</t>
  </si>
  <si>
    <t>Dobava, transporti, polaganje in montaža cevi PE100-RC DN/OD 63 mm, PN16 (SDR11), tip 2 po PAS 1075, kot npr. Egeplast 9010 RCplus, primerna za polaganje brez peščene posteljice, spojena z elektrofuzijskimi spojkami, položena vijugasto na peščeno posteljico v predvidenih naklonih. Dolžina je zaradi vijuganja povečana cca 3.0%. Cev mora biti spojena s tipskimi spojkami za elektrofuzijsko varjenje. Strošek varjenja  in spojk mora biti vračunan v ceni za enoto cevi.</t>
  </si>
  <si>
    <t xml:space="preserve">Kompletna nabava in montaža fazonov, zasunov na cevovodu min PN 16 z vsemi potrebnimi tesnili in drobnim materialom </t>
  </si>
  <si>
    <t>Opomba: Za vse postavke, ki zajemajo material velja, da je potrebno v ceni za enoto vkalkulirati nabavno ceno, nakladanje, prevoz, razkladanje, prenos do mesta vgraditve ter vgrajevanje ali polaganje, antikorozijsko zaščito vseh fazonov in armatur, ves drobni montažni material in tesnila!</t>
  </si>
  <si>
    <t>OPOMBA: Pri prirobničnih spojih je potrebno uporabljati ojačana prirobnična tesnila, ki imajo vulkaniziran jekleni obroč in profilirani notranji rob kot npr. KLINGER. Pri prirobničnih spojih obvezno uporabljati samo INOX vijake.</t>
  </si>
  <si>
    <t>OPOMBA: Vse PE cevi se spajajo z uporabo spojk za elektrofuzijsko varjenje. Spajanje PE cevi s čelnim varjenjem je dovoljena le v primeru uvlačenja nove cevi v obstoječo cev ali v primeru uvlačenja cevi v vrtino. Cena postavke fazonskih kosov za elektrofuzijsko varjenje zajema tudi varjenje kosov.</t>
  </si>
  <si>
    <t>N KOS DN 50 VRS</t>
  </si>
  <si>
    <t>FF kos DN 50 L=300 mm</t>
  </si>
  <si>
    <t>PODZEMNI HIDRANT DN 50 kot. npr. HAWLE  IN LTŽ cestno kapo za podzemne hidrante, ki se vgradi v povozne in utrjene površine, z obbetoniranjem z betonom MB 20</t>
  </si>
  <si>
    <t>EV ZASUN DN 50 Z VGRADNO ARMATURO IN LTŽ cestno kapo za podzemne zasune z napisom vodovod s pokrovom pravokotne oblike dimenzij 190 x 190 mm, ki se vgradi v povozne in utrjene površine (vzorec si lahko izvajalec ogleda na sedežu VO-KA), z obbetoniranjem z betonom MB 20</t>
  </si>
  <si>
    <t xml:space="preserve">Vgradja opozorilnega traku VODOVOD </t>
  </si>
  <si>
    <t xml:space="preserve">Nabava in postavitev tipskih označevalnih tablic cevovoda vključno s temeljem po zahtevah upravljalca vodovoda. Mesta se določijo v soglasju z lastniki zemljišč. </t>
  </si>
  <si>
    <t xml:space="preserve">Nabava in vgraditev betona C16/20 za obbetoniranje lokov, odcepov in podstavkov za armaturo </t>
  </si>
  <si>
    <t>m3</t>
  </si>
  <si>
    <t>PE koleno 90° za cev PE DN/OD 63 mm za elektrofuzijsko varjenje (ELGEF)</t>
  </si>
  <si>
    <t>kpl</t>
  </si>
  <si>
    <t>PE koleno 45° za cev PE DN/OD 63 mm za elektrofuzijsko varjenje (ELGEF)</t>
  </si>
  <si>
    <t>PE končnik za cev PE DN/OD 90 mm  za elektrofuzijsko varjenje in prirobnica DN 80</t>
  </si>
  <si>
    <t>PE dvojna obojka za cev PE DN/OD 90 mm za elektrofuzijsko varjenje (ELGEF)</t>
  </si>
  <si>
    <t>PE redukcija za cev PE DN/OD 90 mm  na DN/OD 63 mm za elektrofuzijsko varjenje (ELGEF)</t>
  </si>
  <si>
    <t>PE končnik za cev PE DN/OD 63 mm  za elektrofuzijsko varjenje in prirobnica DN 50</t>
  </si>
  <si>
    <t>PE dvojna obojka za cev PE DN/OD 63 mm za elektrofuzijsko varjenje (ELGEF)</t>
  </si>
  <si>
    <t>OPOMBA: Za vse postavke, ki zajemajo material velja, da je potrebno v ceni za enoto vkalkulirati nabavno ceno, prevoz, razkladanje, prenos do mesta vgraditve ter vgrajevanje ali polaganje.</t>
  </si>
  <si>
    <r>
      <t xml:space="preserve">Geodetski posnetek izvedenega stanja in izdelava geodetskega načrta za vpis v GJI (situacije, podolžne profile, pisane podolžne profile, inventarne liste, izjava odgovornega geodeta - vpis v ZKGJI). Investitorju je potrebno predati dokumentacijo v </t>
    </r>
    <r>
      <rPr>
        <b/>
        <sz val="10"/>
        <color theme="1"/>
        <rFont val="Arial Narrow"/>
        <family val="2"/>
        <charset val="238"/>
      </rPr>
      <t>štirih izvodih</t>
    </r>
    <r>
      <rPr>
        <sz val="10"/>
        <color theme="1"/>
        <rFont val="Arial Narrow"/>
        <family val="2"/>
        <charset val="238"/>
      </rPr>
      <t>, pri geodetskem posnetku je potrebno dostaviti podatke tudi v digitalni obliki (berljivo z Arcview pisani podolžni profil v TXT)</t>
    </r>
  </si>
  <si>
    <t>kpl.</t>
  </si>
  <si>
    <r>
      <t xml:space="preserve">Izdelava PID-a in dokazila o zanesljivosti objekta. Investitorju je potrebno predati dokumentacijo v </t>
    </r>
    <r>
      <rPr>
        <b/>
        <sz val="10"/>
        <color theme="1"/>
        <rFont val="Arial Narrow"/>
        <family val="2"/>
        <charset val="238"/>
      </rPr>
      <t>treh izvodih</t>
    </r>
    <r>
      <rPr>
        <sz val="10"/>
        <color theme="1"/>
        <rFont val="Arial Narrow"/>
        <family val="2"/>
        <charset val="238"/>
      </rPr>
      <t>.</t>
    </r>
  </si>
  <si>
    <t>Spiranje in dezinfekcija cevovoda po končani gradnji, z odvzemom vzorcev vode, analizami (Escherichia coli, Koliformne bakterije, Enterokoki, skupno število mikroorganizmov pri 22°C in 37°C) ter strokovnim mnenjem; skladno s standardom SIST EN 805:2000, vključno z izdelavo zapisnika. Preiskava vode mora biti opravljena v akreditiranem laboratoriju skladno s pravilnikom o pitni vodi.</t>
  </si>
  <si>
    <t>Tlačni preizkus vodovoda, skladno s standardom SIST EN 805:2000, vključno z izdelavo zapisnika.</t>
  </si>
  <si>
    <t>Nabava in vgraditev zaščitnih cevi alkaten d110 (TT, elektro kabli) z obbetoniranjem C12/15 l=3.00 m za izvedbo križanja, vključno z vsemi potrebnimi deli in materialom.</t>
  </si>
  <si>
    <t xml:space="preserve">OPOMBA: Za vse postavke, ki zajemajo izkop velja, da je potrebno v ceni za enoto izkopa vkalkulirati tudi strošek črpanja talne vode. </t>
  </si>
  <si>
    <t>Morebitni dodatni ročni izkop s stranskim odmetom.</t>
  </si>
  <si>
    <t>Dobava, prevoz in izdelava profilirane posteljice za predvideno cev in obsip cevi  s peskom 4-8mm v debelini 15 cm nad  temenom cevi po detajlu polaganja cevovoda</t>
  </si>
  <si>
    <t>Valjanje in planiranje planuma ceste ter fina priprava pred asfaltiranjem, z zaklinjanjem tampona.</t>
  </si>
  <si>
    <t>m2</t>
  </si>
  <si>
    <t>Izdelava meritev zbitosti zasipa z izdelavo končnega poročila s strani pooblaščene organizacije.</t>
  </si>
  <si>
    <t>OPOMBA: Nepredvidena dela naročita naročnik in nadzorni organ.Izvajalec je dolžan sporočiti ceno za enoto izdelka pred izvedbo del. Brez soglasja naročnika in nadzora se nepredvidenih del ne sme izvesti!</t>
  </si>
  <si>
    <t>OPOMBA: Za vse stalne in začasne deponije materiala odgovarja izvajalec sam. V ceni za enoto je potrebno upoštevati strošek stalne oziroma začasne deponije. Deponiranje mora biti urejeno v skladu z veljavno zakonodajo.</t>
  </si>
  <si>
    <t xml:space="preserve">OPOMBA: V popisih ali grafičnih prilogah so pri določenih pozicijah navedena komercialna imena posameznih proizvodov. Navedba proizvoda ni zahteva naročnika in njena izpolnitev za ponudnika ni zavezujoča. Služi zgolj kot primer (opis) na trgu prisotnega proizvoda, čigar uporabnost ter kvaliteta materialov in izvedbe izpolnjujejo naročnikova pričakovanja. Ponudnik lahko ponudi katerikoli podoben proizvod drugega proizvajalca, ki pa mora enakovredno služiti svojemu namenu in biti enake ali boljše kvalitete od navedenega. V tem primeru je ponudnik dolžan  navesti podatke o proizvodu : Izdelovalec, Tip, Kataloška številka in je naprošen, da kot izkaz tehničnih lastnosti proizvoda priloži verodostojna dokazila kot so: katalog, prospekt ali drug ustrezen uraden material s tehničnimi specifikacijami ponujenega elementa opreme oziroma izjava proizvajalca, da ima takšne karakteristike. V primeru, da ponudnik ne bo navedel podatkov o ponujenem proizvodu, bo veljalo, da je ponudil proizvod proizvajalca, katerega komercialno ime je navedeno v popisu. </t>
  </si>
  <si>
    <t>OPOMBA: V enotnih cenah je vedno  potrebno zajeti dobavo, izdelavo, montažo in ves vezni ter pritrdilni material za navedeno postavko, četudi tekst postavke eksplicitno ne navaja tega.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</si>
</sst>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SIT&quot;_-;\-* #,##0.00\ &quot;SIT&quot;_-;_-* &quot;-&quot;??\ &quot;SIT&quot;_-;_-@_-"/>
    <numFmt numFmtId="165" formatCode="#,##0.00\ [$€-1]"/>
    <numFmt numFmtId="166" formatCode="#,##0.00\ [$€-1];\-#,##0.00\ [$€-1]"/>
    <numFmt numFmtId="167" formatCode="#,##0.00\ &quot;€&quot;"/>
  </numFmts>
  <fonts count="10" x14ac:knownFonts="1">
    <font>
      <sz val="10"/>
      <name val="Arial"/>
      <charset val="238"/>
    </font>
    <font>
      <sz val="10"/>
      <name val="Arial"/>
      <family val="2"/>
      <charset val="238"/>
    </font>
    <font>
      <sz val="8"/>
      <name val="Arial"/>
      <family val="2"/>
      <charset val="238"/>
    </font>
    <font>
      <sz val="10"/>
      <color theme="1"/>
      <name val="Arial Narrow"/>
      <family val="2"/>
      <charset val="238"/>
    </font>
    <font>
      <vertAlign val="superscript"/>
      <sz val="10"/>
      <color theme="1"/>
      <name val="Arial Narrow"/>
      <family val="2"/>
      <charset val="238"/>
    </font>
    <font>
      <b/>
      <sz val="10"/>
      <color theme="1"/>
      <name val="Arial Narrow"/>
      <family val="2"/>
      <charset val="238"/>
    </font>
    <font>
      <b/>
      <sz val="14"/>
      <color theme="1"/>
      <name val="Arial Narrow"/>
      <family val="2"/>
      <charset val="238"/>
    </font>
    <font>
      <b/>
      <sz val="12"/>
      <color theme="1"/>
      <name val="Arial Narrow"/>
      <family val="2"/>
      <charset val="238"/>
    </font>
    <font>
      <b/>
      <i/>
      <sz val="10"/>
      <color theme="1"/>
      <name val="Arial Narrow"/>
      <family val="2"/>
      <charset val="238"/>
    </font>
    <font>
      <b/>
      <i/>
      <sz val="10"/>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34">
    <border>
      <left/>
      <right/>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medium">
        <color indexed="64"/>
      </right>
      <top/>
      <bottom style="thin">
        <color indexed="64"/>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bottom style="thin">
        <color theme="0" tint="-0.499984740745262"/>
      </bottom>
      <diagonal/>
    </border>
  </borders>
  <cellStyleXfs count="3">
    <xf numFmtId="0" fontId="0" fillId="0" borderId="0"/>
    <xf numFmtId="164" fontId="1" fillId="0" borderId="0" applyFont="0" applyFill="0" applyBorder="0" applyAlignment="0" applyProtection="0"/>
    <xf numFmtId="0" fontId="1" fillId="0" borderId="0"/>
  </cellStyleXfs>
  <cellXfs count="195">
    <xf numFmtId="0" fontId="0" fillId="0" borderId="0" xfId="0"/>
    <xf numFmtId="0" fontId="3" fillId="0" borderId="0" xfId="0" applyFont="1"/>
    <xf numFmtId="0" fontId="5" fillId="0" borderId="0" xfId="0" applyFont="1"/>
    <xf numFmtId="0" fontId="6" fillId="0" borderId="0" xfId="0" applyFont="1" applyAlignment="1">
      <alignment vertical="center"/>
    </xf>
    <xf numFmtId="0" fontId="6" fillId="0" borderId="0" xfId="0" applyFont="1"/>
    <xf numFmtId="0" fontId="7" fillId="0" borderId="0" xfId="0" applyFont="1" applyAlignment="1">
      <alignment horizontal="center" vertical="top"/>
    </xf>
    <xf numFmtId="0" fontId="7" fillId="0" borderId="0" xfId="0" applyFont="1"/>
    <xf numFmtId="0" fontId="7" fillId="0" borderId="0" xfId="0" applyFont="1" applyAlignment="1">
      <alignment horizontal="center"/>
    </xf>
    <xf numFmtId="2" fontId="7" fillId="0" borderId="0" xfId="0" applyNumberFormat="1" applyFont="1" applyAlignment="1">
      <alignment horizontal="center"/>
    </xf>
    <xf numFmtId="0" fontId="5" fillId="0" borderId="0" xfId="0" applyFont="1" applyAlignment="1">
      <alignment horizontal="center" vertical="top"/>
    </xf>
    <xf numFmtId="0" fontId="5" fillId="0" borderId="0" xfId="0" applyFont="1" applyAlignment="1">
      <alignment horizontal="center"/>
    </xf>
    <xf numFmtId="2" fontId="5" fillId="0" borderId="0" xfId="0" applyNumberFormat="1" applyFont="1" applyAlignment="1">
      <alignment horizontal="center"/>
    </xf>
    <xf numFmtId="0" fontId="5" fillId="0" borderId="0" xfId="0" applyFont="1" applyAlignment="1">
      <alignment vertical="center"/>
    </xf>
    <xf numFmtId="0" fontId="5" fillId="0" borderId="0" xfId="0" applyFont="1" applyBorder="1" applyAlignment="1">
      <alignment vertical="center"/>
    </xf>
    <xf numFmtId="0" fontId="3" fillId="0" borderId="0" xfId="0" applyFont="1" applyAlignment="1">
      <alignment horizontal="center" vertical="top"/>
    </xf>
    <xf numFmtId="0" fontId="3" fillId="0" borderId="0" xfId="0" applyFont="1" applyAlignment="1">
      <alignment horizontal="center"/>
    </xf>
    <xf numFmtId="2" fontId="3" fillId="0" borderId="0" xfId="0" applyNumberFormat="1" applyFont="1" applyAlignment="1">
      <alignment horizontal="center"/>
    </xf>
    <xf numFmtId="0" fontId="3" fillId="0" borderId="0" xfId="0" applyFont="1" applyBorder="1" applyAlignment="1">
      <alignment horizontal="center" vertical="top"/>
    </xf>
    <xf numFmtId="0" fontId="3" fillId="0" borderId="0" xfId="0" applyFont="1" applyBorder="1"/>
    <xf numFmtId="0" fontId="3" fillId="0" borderId="0" xfId="0" applyFont="1" applyBorder="1" applyAlignment="1">
      <alignment horizontal="center"/>
    </xf>
    <xf numFmtId="2" fontId="3" fillId="0" borderId="0" xfId="0" applyNumberFormat="1" applyFont="1" applyBorder="1" applyAlignment="1">
      <alignment horizontal="center"/>
    </xf>
    <xf numFmtId="165" fontId="3" fillId="0" borderId="0" xfId="0" applyNumberFormat="1" applyFont="1" applyBorder="1"/>
    <xf numFmtId="0" fontId="3" fillId="0" borderId="25" xfId="0" applyFont="1" applyBorder="1" applyAlignment="1">
      <alignment vertical="top" wrapText="1"/>
    </xf>
    <xf numFmtId="0" fontId="5" fillId="3" borderId="15" xfId="0" applyFont="1" applyFill="1" applyBorder="1" applyAlignment="1">
      <alignment horizontal="center" vertical="center"/>
    </xf>
    <xf numFmtId="2" fontId="5" fillId="3" borderId="15" xfId="0" applyNumberFormat="1" applyFont="1" applyFill="1" applyBorder="1" applyAlignment="1">
      <alignment horizontal="center" vertical="center"/>
    </xf>
    <xf numFmtId="0" fontId="5" fillId="3" borderId="16" xfId="0" applyFont="1" applyFill="1" applyBorder="1" applyAlignment="1">
      <alignment horizontal="center" vertical="center"/>
    </xf>
    <xf numFmtId="165" fontId="3" fillId="0" borderId="0" xfId="0" applyNumberFormat="1" applyFont="1"/>
    <xf numFmtId="0" fontId="3" fillId="0" borderId="2" xfId="0" applyFont="1" applyBorder="1" applyAlignment="1">
      <alignment wrapText="1"/>
    </xf>
    <xf numFmtId="165" fontId="3" fillId="0" borderId="0" xfId="1" applyNumberFormat="1" applyFont="1" applyBorder="1" applyAlignment="1">
      <alignment horizontal="right"/>
    </xf>
    <xf numFmtId="0" fontId="3" fillId="0" borderId="9" xfId="0" applyFont="1" applyBorder="1" applyAlignment="1">
      <alignment horizontal="center"/>
    </xf>
    <xf numFmtId="0" fontId="5" fillId="0" borderId="14" xfId="0" applyFont="1" applyBorder="1" applyAlignment="1">
      <alignment horizontal="center" vertical="center"/>
    </xf>
    <xf numFmtId="0" fontId="5" fillId="0" borderId="16" xfId="0" applyFont="1" applyFill="1" applyBorder="1" applyAlignment="1">
      <alignment horizontal="left" vertical="center"/>
    </xf>
    <xf numFmtId="0" fontId="3" fillId="0" borderId="0" xfId="0" applyFont="1" applyBorder="1" applyAlignment="1">
      <alignment horizontal="center" vertical="center"/>
    </xf>
    <xf numFmtId="0" fontId="5" fillId="0" borderId="14" xfId="0" applyFont="1" applyFill="1" applyBorder="1" applyAlignment="1">
      <alignment horizontal="center" vertical="center"/>
    </xf>
    <xf numFmtId="0" fontId="5" fillId="0" borderId="19" xfId="0" applyFont="1" applyFill="1" applyBorder="1" applyAlignment="1">
      <alignment vertical="center"/>
    </xf>
    <xf numFmtId="0" fontId="5" fillId="0" borderId="19" xfId="0" applyFont="1" applyFill="1" applyBorder="1" applyAlignment="1">
      <alignment horizontal="center" vertical="center"/>
    </xf>
    <xf numFmtId="2" fontId="5" fillId="0" borderId="19" xfId="0" applyNumberFormat="1" applyFont="1" applyFill="1" applyBorder="1" applyAlignment="1">
      <alignment horizontal="center" vertical="center"/>
    </xf>
    <xf numFmtId="164" fontId="5" fillId="0" borderId="19" xfId="1" applyFont="1" applyFill="1" applyBorder="1" applyAlignment="1">
      <alignment horizontal="right" vertical="center"/>
    </xf>
    <xf numFmtId="165" fontId="5" fillId="0" borderId="16" xfId="1" applyNumberFormat="1" applyFont="1" applyFill="1" applyBorder="1" applyAlignment="1">
      <alignment horizontal="right" vertical="center"/>
    </xf>
    <xf numFmtId="0" fontId="3" fillId="0" borderId="0" xfId="0" applyFont="1" applyFill="1" applyAlignment="1">
      <alignment vertical="center"/>
    </xf>
    <xf numFmtId="0" fontId="3" fillId="0" borderId="0" xfId="0" applyFont="1" applyFill="1"/>
    <xf numFmtId="0" fontId="3" fillId="0" borderId="19" xfId="0" applyFont="1" applyFill="1" applyBorder="1" applyAlignment="1">
      <alignment horizontal="center"/>
    </xf>
    <xf numFmtId="2" fontId="3" fillId="0" borderId="19" xfId="0" applyNumberFormat="1" applyFont="1" applyFill="1" applyBorder="1" applyAlignment="1">
      <alignment horizontal="center"/>
    </xf>
    <xf numFmtId="164" fontId="3" fillId="0" borderId="19" xfId="1" applyFont="1" applyFill="1" applyBorder="1" applyAlignment="1">
      <alignment horizontal="right"/>
    </xf>
    <xf numFmtId="0" fontId="5" fillId="0" borderId="0" xfId="0" applyFont="1" applyBorder="1"/>
    <xf numFmtId="2" fontId="3" fillId="0" borderId="10" xfId="0" applyNumberFormat="1" applyFont="1" applyBorder="1" applyAlignment="1">
      <alignment horizontal="center"/>
    </xf>
    <xf numFmtId="0" fontId="3" fillId="0" borderId="17" xfId="0" applyFont="1" applyBorder="1" applyAlignment="1">
      <alignment horizontal="center" vertical="top"/>
    </xf>
    <xf numFmtId="0" fontId="3" fillId="0" borderId="1" xfId="0" applyFont="1" applyBorder="1" applyAlignment="1">
      <alignment horizontal="center" vertical="center"/>
    </xf>
    <xf numFmtId="0" fontId="5" fillId="3" borderId="14" xfId="0" applyFont="1" applyFill="1" applyBorder="1" applyAlignment="1">
      <alignment horizontal="center" vertical="center" wrapText="1"/>
    </xf>
    <xf numFmtId="0" fontId="3" fillId="3" borderId="0" xfId="0" applyFont="1" applyFill="1" applyAlignment="1">
      <alignment vertical="center"/>
    </xf>
    <xf numFmtId="49" fontId="6" fillId="0" borderId="24" xfId="0" applyNumberFormat="1" applyFont="1" applyBorder="1" applyAlignment="1">
      <alignment horizontal="center" vertical="center"/>
    </xf>
    <xf numFmtId="165" fontId="3" fillId="0" borderId="0" xfId="0" applyNumberFormat="1" applyFont="1" applyFill="1" applyBorder="1"/>
    <xf numFmtId="0" fontId="3" fillId="0" borderId="7" xfId="0" applyFont="1" applyBorder="1" applyAlignment="1">
      <alignment horizontal="center" vertical="top"/>
    </xf>
    <xf numFmtId="0" fontId="3" fillId="0" borderId="0" xfId="0" applyFont="1" applyBorder="1" applyAlignment="1">
      <alignment wrapText="1"/>
    </xf>
    <xf numFmtId="0" fontId="3" fillId="0" borderId="0" xfId="0" applyFont="1" applyAlignment="1">
      <alignment vertical="center"/>
    </xf>
    <xf numFmtId="0" fontId="5" fillId="0" borderId="18" xfId="0" applyFont="1" applyFill="1" applyBorder="1" applyAlignment="1">
      <alignment horizontal="center" vertical="center"/>
    </xf>
    <xf numFmtId="0" fontId="5" fillId="0" borderId="24" xfId="0" applyFont="1" applyFill="1" applyBorder="1" applyAlignment="1">
      <alignment vertical="center"/>
    </xf>
    <xf numFmtId="0" fontId="3" fillId="0" borderId="8" xfId="0" applyFont="1" applyBorder="1" applyAlignment="1">
      <alignment horizontal="center"/>
    </xf>
    <xf numFmtId="2" fontId="3" fillId="0" borderId="21" xfId="0" applyNumberFormat="1" applyFont="1" applyBorder="1" applyAlignment="1">
      <alignment horizontal="center"/>
    </xf>
    <xf numFmtId="165" fontId="3" fillId="0" borderId="21" xfId="1" applyNumberFormat="1" applyFont="1" applyBorder="1" applyAlignment="1">
      <alignment horizontal="right"/>
    </xf>
    <xf numFmtId="165" fontId="3" fillId="0" borderId="27" xfId="1" applyNumberFormat="1" applyFont="1" applyBorder="1" applyAlignment="1">
      <alignment horizontal="right"/>
    </xf>
    <xf numFmtId="0" fontId="5" fillId="0" borderId="0" xfId="0" applyFont="1" applyFill="1" applyBorder="1" applyAlignment="1">
      <alignment vertical="center"/>
    </xf>
    <xf numFmtId="0" fontId="3" fillId="0" borderId="0" xfId="0" applyFont="1" applyBorder="1" applyAlignment="1" applyProtection="1">
      <alignment horizontal="center" vertical="top"/>
      <protection locked="0"/>
    </xf>
    <xf numFmtId="0" fontId="3" fillId="0" borderId="0" xfId="0" applyFont="1" applyBorder="1" applyProtection="1">
      <protection locked="0"/>
    </xf>
    <xf numFmtId="0" fontId="3" fillId="0" borderId="0" xfId="0" applyFont="1" applyBorder="1" applyAlignment="1" applyProtection="1">
      <alignment horizontal="center"/>
      <protection locked="0"/>
    </xf>
    <xf numFmtId="2" fontId="3" fillId="0" borderId="0" xfId="0" applyNumberFormat="1" applyFont="1" applyBorder="1" applyAlignment="1" applyProtection="1">
      <alignment horizontal="center"/>
      <protection locked="0"/>
    </xf>
    <xf numFmtId="165" fontId="3" fillId="0" borderId="0" xfId="0" applyNumberFormat="1" applyFont="1" applyBorder="1" applyProtection="1">
      <protection locked="0"/>
    </xf>
    <xf numFmtId="0" fontId="5" fillId="0" borderId="18" xfId="0" applyFont="1" applyBorder="1" applyAlignment="1" applyProtection="1">
      <alignment horizontal="center" vertical="center"/>
      <protection locked="0"/>
    </xf>
    <xf numFmtId="0" fontId="5" fillId="0" borderId="24" xfId="0" applyFont="1" applyFill="1" applyBorder="1" applyAlignment="1" applyProtection="1">
      <alignment vertical="center"/>
      <protection locked="0"/>
    </xf>
    <xf numFmtId="0" fontId="5" fillId="2" borderId="0" xfId="0" applyFont="1" applyFill="1" applyBorder="1" applyAlignment="1" applyProtection="1">
      <alignment horizontal="center" vertical="center"/>
      <protection locked="0"/>
    </xf>
    <xf numFmtId="2" fontId="5" fillId="2" borderId="0" xfId="0" applyNumberFormat="1" applyFont="1" applyFill="1" applyBorder="1" applyAlignment="1" applyProtection="1">
      <alignment horizontal="center" vertical="center"/>
      <protection locked="0"/>
    </xf>
    <xf numFmtId="165" fontId="5" fillId="0" borderId="0" xfId="0" applyNumberFormat="1" applyFont="1" applyBorder="1" applyAlignment="1" applyProtection="1">
      <alignment vertical="center"/>
      <protection locked="0"/>
    </xf>
    <xf numFmtId="0" fontId="5" fillId="0" borderId="0" xfId="0" applyFont="1" applyBorder="1" applyAlignment="1" applyProtection="1">
      <alignment vertical="center"/>
      <protection locked="0"/>
    </xf>
    <xf numFmtId="0" fontId="8" fillId="0" borderId="0" xfId="0" applyFont="1" applyBorder="1" applyAlignment="1" applyProtection="1">
      <alignment vertical="top" wrapText="1"/>
      <protection locked="0"/>
    </xf>
    <xf numFmtId="0" fontId="5" fillId="2" borderId="0" xfId="0" applyFont="1" applyFill="1" applyBorder="1" applyAlignment="1" applyProtection="1">
      <alignment horizontal="center"/>
      <protection locked="0"/>
    </xf>
    <xf numFmtId="2" fontId="5" fillId="2" borderId="0" xfId="0" applyNumberFormat="1" applyFont="1" applyFill="1" applyBorder="1" applyAlignment="1" applyProtection="1">
      <alignment horizontal="center"/>
      <protection locked="0"/>
    </xf>
    <xf numFmtId="0" fontId="3" fillId="0" borderId="25" xfId="0" applyFont="1" applyFill="1" applyBorder="1" applyAlignment="1" applyProtection="1">
      <alignment horizontal="center" vertical="top"/>
      <protection locked="0"/>
    </xf>
    <xf numFmtId="0" fontId="3" fillId="0" borderId="25" xfId="0" applyFont="1" applyBorder="1" applyAlignment="1" applyProtection="1">
      <alignment horizontal="center"/>
      <protection locked="0"/>
    </xf>
    <xf numFmtId="165" fontId="3" fillId="0" borderId="25" xfId="1" applyNumberFormat="1" applyFont="1" applyBorder="1" applyAlignment="1" applyProtection="1">
      <alignment horizontal="right"/>
      <protection locked="0"/>
    </xf>
    <xf numFmtId="165" fontId="3" fillId="0" borderId="25" xfId="0" applyNumberFormat="1" applyFont="1" applyBorder="1" applyAlignment="1" applyProtection="1">
      <alignment horizontal="right"/>
      <protection locked="0"/>
    </xf>
    <xf numFmtId="0" fontId="3" fillId="0" borderId="25" xfId="0" applyFont="1" applyBorder="1" applyAlignment="1" applyProtection="1">
      <alignment horizontal="center" vertical="top"/>
      <protection locked="0"/>
    </xf>
    <xf numFmtId="0" fontId="3" fillId="0" borderId="0" xfId="0" applyFont="1" applyFill="1" applyBorder="1" applyProtection="1">
      <protection locked="0"/>
    </xf>
    <xf numFmtId="0" fontId="3" fillId="0" borderId="6" xfId="0" applyFont="1" applyFill="1" applyBorder="1"/>
    <xf numFmtId="0" fontId="3" fillId="0" borderId="5" xfId="0" applyFont="1" applyBorder="1" applyAlignment="1">
      <alignment horizontal="center" vertical="center"/>
    </xf>
    <xf numFmtId="0" fontId="3" fillId="0" borderId="1" xfId="0" applyFont="1" applyBorder="1" applyAlignment="1">
      <alignment horizontal="left" vertical="center"/>
    </xf>
    <xf numFmtId="167" fontId="3" fillId="0" borderId="5" xfId="0" applyNumberFormat="1" applyFont="1" applyBorder="1" applyAlignment="1">
      <alignment horizontal="right" vertical="center"/>
    </xf>
    <xf numFmtId="0" fontId="3" fillId="0" borderId="1" xfId="0" applyFont="1" applyBorder="1" applyAlignment="1">
      <alignment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2" fontId="3" fillId="0" borderId="22" xfId="0" applyNumberFormat="1" applyFont="1" applyBorder="1" applyAlignment="1">
      <alignment vertical="center" wrapText="1"/>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13" xfId="0" applyFont="1" applyBorder="1" applyAlignment="1">
      <alignment horizontal="center" vertical="center"/>
    </xf>
    <xf numFmtId="167" fontId="3" fillId="0" borderId="4" xfId="0" applyNumberFormat="1" applyFont="1" applyBorder="1" applyAlignment="1">
      <alignment horizontal="right" vertical="center"/>
    </xf>
    <xf numFmtId="0" fontId="3" fillId="0" borderId="21" xfId="0" applyFont="1" applyBorder="1" applyAlignment="1">
      <alignment horizontal="center" vertical="center"/>
    </xf>
    <xf numFmtId="0" fontId="3" fillId="0" borderId="8" xfId="0" applyFont="1" applyBorder="1" applyAlignment="1">
      <alignment vertical="center"/>
    </xf>
    <xf numFmtId="0" fontId="3" fillId="0" borderId="11" xfId="0" applyFont="1" applyBorder="1" applyAlignment="1">
      <alignment horizontal="center" vertical="center"/>
    </xf>
    <xf numFmtId="167" fontId="3" fillId="0" borderId="21" xfId="0" applyNumberFormat="1" applyFont="1" applyBorder="1" applyAlignment="1">
      <alignment horizontal="right" vertical="center"/>
    </xf>
    <xf numFmtId="0" fontId="3" fillId="0" borderId="8"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center" wrapText="1"/>
    </xf>
    <xf numFmtId="2" fontId="3" fillId="0" borderId="0" xfId="0" applyNumberFormat="1" applyFont="1" applyAlignment="1">
      <alignment horizontal="center" wrapText="1"/>
    </xf>
    <xf numFmtId="165" fontId="3" fillId="0" borderId="0" xfId="0" applyNumberFormat="1" applyFont="1" applyAlignment="1">
      <alignment wrapText="1"/>
    </xf>
    <xf numFmtId="0" fontId="5" fillId="0" borderId="14" xfId="0" applyFont="1" applyBorder="1" applyAlignment="1">
      <alignment horizontal="center" vertical="center" wrapText="1"/>
    </xf>
    <xf numFmtId="0" fontId="5" fillId="0" borderId="16" xfId="0" applyFont="1" applyFill="1" applyBorder="1" applyAlignment="1">
      <alignment horizontal="left" vertical="center" wrapText="1"/>
    </xf>
    <xf numFmtId="0" fontId="5" fillId="0" borderId="0" xfId="0" applyFont="1" applyAlignment="1">
      <alignment horizontal="center" wrapText="1"/>
    </xf>
    <xf numFmtId="2" fontId="5" fillId="0" borderId="0" xfId="0" applyNumberFormat="1" applyFont="1" applyAlignment="1">
      <alignment horizontal="center" wrapText="1"/>
    </xf>
    <xf numFmtId="165" fontId="5" fillId="0" borderId="0" xfId="0" applyNumberFormat="1" applyFont="1" applyAlignment="1">
      <alignment wrapText="1"/>
    </xf>
    <xf numFmtId="0" fontId="5" fillId="0" borderId="0" xfId="0" applyFont="1" applyAlignment="1">
      <alignment wrapText="1"/>
    </xf>
    <xf numFmtId="0" fontId="3" fillId="0" borderId="0" xfId="0" applyFont="1" applyFill="1" applyAlignment="1">
      <alignment wrapText="1"/>
    </xf>
    <xf numFmtId="0" fontId="5" fillId="0" borderId="14" xfId="0" applyFont="1" applyFill="1" applyBorder="1" applyAlignment="1">
      <alignment horizontal="center" vertical="center" wrapText="1"/>
    </xf>
    <xf numFmtId="0" fontId="5" fillId="0" borderId="19" xfId="0" applyFont="1" applyFill="1" applyBorder="1" applyAlignment="1">
      <alignment vertical="center" wrapText="1"/>
    </xf>
    <xf numFmtId="0" fontId="3" fillId="0" borderId="19" xfId="0" applyFont="1" applyFill="1" applyBorder="1" applyAlignment="1">
      <alignment horizontal="center" wrapText="1"/>
    </xf>
    <xf numFmtId="2" fontId="3" fillId="0" borderId="19" xfId="0" applyNumberFormat="1" applyFont="1" applyFill="1" applyBorder="1" applyAlignment="1">
      <alignment horizontal="center" wrapText="1"/>
    </xf>
    <xf numFmtId="164" fontId="3" fillId="0" borderId="19" xfId="1" applyFont="1" applyFill="1" applyBorder="1" applyAlignment="1">
      <alignment horizontal="right" wrapText="1"/>
    </xf>
    <xf numFmtId="165" fontId="5" fillId="0" borderId="16" xfId="1" applyNumberFormat="1" applyFont="1" applyFill="1" applyBorder="1" applyAlignment="1">
      <alignment horizontal="right" vertical="center" wrapText="1"/>
    </xf>
    <xf numFmtId="0" fontId="5" fillId="0" borderId="0" xfId="0" applyFont="1" applyBorder="1" applyAlignment="1">
      <alignment wrapText="1"/>
    </xf>
    <xf numFmtId="0" fontId="3" fillId="3" borderId="0" xfId="0" applyFont="1" applyFill="1" applyAlignment="1">
      <alignment horizontal="center" vertical="center" wrapText="1"/>
    </xf>
    <xf numFmtId="0" fontId="3" fillId="0" borderId="25" xfId="0" applyFont="1" applyBorder="1" applyAlignment="1">
      <alignment horizontal="center" wrapText="1"/>
    </xf>
    <xf numFmtId="2" fontId="3" fillId="0" borderId="25" xfId="0" applyNumberFormat="1" applyFont="1" applyBorder="1" applyAlignment="1">
      <alignment horizontal="right" wrapText="1"/>
    </xf>
    <xf numFmtId="166" fontId="3" fillId="0" borderId="25" xfId="1" applyNumberFormat="1" applyFont="1" applyBorder="1" applyAlignment="1">
      <alignment horizontal="right" wrapText="1"/>
    </xf>
    <xf numFmtId="165" fontId="3" fillId="0" borderId="25" xfId="0" applyNumberFormat="1" applyFont="1" applyBorder="1" applyAlignment="1">
      <alignment horizontal="right" wrapText="1"/>
    </xf>
    <xf numFmtId="0" fontId="3" fillId="0" borderId="0" xfId="0" applyFont="1" applyBorder="1" applyAlignment="1">
      <alignment vertical="center"/>
    </xf>
    <xf numFmtId="0" fontId="3" fillId="0" borderId="25" xfId="0" applyFont="1" applyBorder="1" applyAlignment="1">
      <alignment horizontal="center" vertical="top"/>
    </xf>
    <xf numFmtId="0" fontId="3" fillId="0" borderId="25" xfId="0" applyFont="1" applyBorder="1" applyAlignment="1">
      <alignment horizontal="center"/>
    </xf>
    <xf numFmtId="2" fontId="3" fillId="0" borderId="25" xfId="0" applyNumberFormat="1" applyFont="1" applyBorder="1" applyAlignment="1">
      <alignment horizontal="right"/>
    </xf>
    <xf numFmtId="165" fontId="3" fillId="0" borderId="25" xfId="1" applyNumberFormat="1" applyFont="1" applyBorder="1" applyAlignment="1">
      <alignment horizontal="right"/>
    </xf>
    <xf numFmtId="0" fontId="3" fillId="0" borderId="26" xfId="0" applyFont="1" applyBorder="1" applyAlignment="1">
      <alignment vertical="top" wrapText="1"/>
    </xf>
    <xf numFmtId="0" fontId="3" fillId="0" borderId="25" xfId="0" applyFont="1" applyFill="1" applyBorder="1" applyAlignment="1">
      <alignment horizontal="center" vertical="top" wrapText="1"/>
    </xf>
    <xf numFmtId="0" fontId="3" fillId="0" borderId="25" xfId="0" applyFont="1" applyBorder="1" applyAlignment="1">
      <alignment horizontal="right" wrapText="1"/>
    </xf>
    <xf numFmtId="165" fontId="3" fillId="0" borderId="25" xfId="1" applyNumberFormat="1" applyFont="1" applyBorder="1" applyAlignment="1">
      <alignment horizontal="right" wrapText="1"/>
    </xf>
    <xf numFmtId="0" fontId="3" fillId="0" borderId="26" xfId="0" applyFont="1" applyFill="1" applyBorder="1" applyAlignment="1">
      <alignment horizontal="center" vertical="top" wrapText="1"/>
    </xf>
    <xf numFmtId="0" fontId="3" fillId="0" borderId="26" xfId="0" applyFont="1" applyBorder="1" applyAlignment="1">
      <alignment horizontal="center" wrapText="1"/>
    </xf>
    <xf numFmtId="166" fontId="3" fillId="0" borderId="26" xfId="1" applyNumberFormat="1" applyFont="1" applyBorder="1" applyAlignment="1">
      <alignment horizontal="right" wrapText="1"/>
    </xf>
    <xf numFmtId="165" fontId="3" fillId="0" borderId="26" xfId="0" applyNumberFormat="1" applyFont="1" applyBorder="1" applyAlignment="1">
      <alignment horizontal="right" wrapText="1"/>
    </xf>
    <xf numFmtId="2" fontId="3" fillId="0" borderId="25" xfId="0" applyNumberFormat="1" applyFont="1" applyBorder="1" applyAlignment="1" applyProtection="1">
      <alignment horizontal="right"/>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vertical="center"/>
      <protection locked="0"/>
    </xf>
    <xf numFmtId="0" fontId="5" fillId="0" borderId="19" xfId="0" applyFont="1" applyFill="1" applyBorder="1" applyAlignment="1" applyProtection="1">
      <alignment vertical="center"/>
      <protection locked="0"/>
    </xf>
    <xf numFmtId="165" fontId="5" fillId="0" borderId="30" xfId="0" applyNumberFormat="1" applyFont="1" applyFill="1" applyBorder="1" applyAlignment="1" applyProtection="1">
      <alignment vertical="center"/>
      <protection locked="0"/>
    </xf>
    <xf numFmtId="165" fontId="5" fillId="0" borderId="3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center" vertical="top" wrapText="1"/>
      <protection locked="0"/>
    </xf>
    <xf numFmtId="0" fontId="3" fillId="0" borderId="25" xfId="0" applyFont="1" applyBorder="1" applyAlignment="1" applyProtection="1">
      <alignment horizontal="center" wrapText="1"/>
      <protection locked="0"/>
    </xf>
    <xf numFmtId="165" fontId="3" fillId="0" borderId="25" xfId="1" applyNumberFormat="1" applyFont="1" applyBorder="1" applyAlignment="1" applyProtection="1">
      <alignment horizontal="right" wrapText="1"/>
      <protection locked="0"/>
    </xf>
    <xf numFmtId="0" fontId="3" fillId="0" borderId="0" xfId="0" applyFont="1" applyBorder="1" applyAlignment="1" applyProtection="1">
      <alignment wrapText="1"/>
      <protection locked="0"/>
    </xf>
    <xf numFmtId="2" fontId="3" fillId="0" borderId="25" xfId="0" applyNumberFormat="1" applyFont="1" applyBorder="1" applyAlignment="1" applyProtection="1">
      <alignment horizontal="right"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center" vertical="top" wrapText="1"/>
      <protection locked="0"/>
    </xf>
    <xf numFmtId="0" fontId="3" fillId="0" borderId="0" xfId="0" applyFont="1" applyBorder="1" applyAlignment="1" applyProtection="1">
      <alignment horizontal="center" wrapText="1"/>
      <protection locked="0"/>
    </xf>
    <xf numFmtId="2" fontId="3" fillId="0" borderId="0" xfId="0" applyNumberFormat="1" applyFont="1" applyBorder="1" applyAlignment="1" applyProtection="1">
      <alignment horizontal="center" wrapText="1"/>
      <protection locked="0"/>
    </xf>
    <xf numFmtId="0" fontId="3" fillId="0" borderId="25" xfId="0" applyFont="1" applyBorder="1" applyAlignment="1" applyProtection="1">
      <alignment vertical="center" wrapText="1"/>
      <protection locked="0"/>
    </xf>
    <xf numFmtId="0" fontId="3" fillId="0" borderId="32" xfId="0" applyFont="1" applyFill="1" applyBorder="1" applyAlignment="1" applyProtection="1">
      <alignment horizontal="center" vertical="top"/>
      <protection locked="0"/>
    </xf>
    <xf numFmtId="0" fontId="3" fillId="0" borderId="32" xfId="0" applyFont="1" applyBorder="1" applyAlignment="1" applyProtection="1">
      <alignment vertical="center" wrapText="1"/>
      <protection locked="0"/>
    </xf>
    <xf numFmtId="0" fontId="3" fillId="0" borderId="32" xfId="0" applyFont="1" applyBorder="1" applyAlignment="1" applyProtection="1">
      <alignment horizontal="center"/>
      <protection locked="0"/>
    </xf>
    <xf numFmtId="165" fontId="3" fillId="0" borderId="32" xfId="1" applyNumberFormat="1" applyFont="1" applyBorder="1" applyAlignment="1" applyProtection="1">
      <alignment horizontal="right"/>
      <protection locked="0"/>
    </xf>
    <xf numFmtId="0" fontId="3" fillId="3" borderId="0" xfId="0" applyFont="1" applyFill="1" applyBorder="1" applyAlignment="1" applyProtection="1">
      <alignment horizontal="center" vertical="center"/>
      <protection locked="0"/>
    </xf>
    <xf numFmtId="2" fontId="3" fillId="0" borderId="25" xfId="0" applyNumberFormat="1" applyFont="1" applyBorder="1" applyAlignment="1"/>
    <xf numFmtId="166" fontId="3" fillId="0" borderId="25" xfId="1" applyNumberFormat="1" applyFont="1" applyBorder="1" applyAlignment="1"/>
    <xf numFmtId="0" fontId="3" fillId="0" borderId="25" xfId="0" applyFont="1" applyBorder="1" applyAlignment="1">
      <alignment vertical="center" wrapText="1"/>
    </xf>
    <xf numFmtId="165" fontId="3" fillId="0" borderId="25" xfId="1" applyNumberFormat="1" applyFont="1" applyBorder="1" applyAlignment="1"/>
    <xf numFmtId="167" fontId="3" fillId="0" borderId="25" xfId="0" applyNumberFormat="1" applyFont="1" applyBorder="1" applyAlignment="1">
      <alignment horizontal="right"/>
    </xf>
    <xf numFmtId="0" fontId="3" fillId="0" borderId="25" xfId="0" applyFont="1" applyFill="1" applyBorder="1" applyAlignment="1">
      <alignment vertical="center" wrapText="1"/>
    </xf>
    <xf numFmtId="2" fontId="3" fillId="0" borderId="25" xfId="0" applyNumberFormat="1" applyFont="1" applyFill="1" applyBorder="1" applyAlignment="1">
      <alignment wrapText="1"/>
    </xf>
    <xf numFmtId="167" fontId="3" fillId="0" borderId="25" xfId="0" applyNumberFormat="1" applyFont="1" applyFill="1" applyBorder="1" applyAlignment="1">
      <alignment horizontal="right" wrapText="1"/>
    </xf>
    <xf numFmtId="1" fontId="3" fillId="0" borderId="25" xfId="0" applyNumberFormat="1" applyFont="1" applyBorder="1" applyAlignment="1">
      <alignment horizontal="center" vertical="top"/>
    </xf>
    <xf numFmtId="0" fontId="3" fillId="0" borderId="26" xfId="0" applyFont="1" applyBorder="1" applyAlignment="1">
      <alignment vertical="center" wrapText="1"/>
    </xf>
    <xf numFmtId="0" fontId="3" fillId="0" borderId="26" xfId="0" applyFont="1" applyBorder="1" applyAlignment="1">
      <alignment horizontal="center"/>
    </xf>
    <xf numFmtId="0" fontId="5" fillId="3" borderId="15" xfId="0" applyFont="1" applyFill="1" applyBorder="1" applyAlignment="1">
      <alignment horizontal="center" vertical="center" wrapText="1"/>
    </xf>
    <xf numFmtId="2" fontId="5" fillId="3" borderId="15" xfId="0" applyNumberFormat="1" applyFont="1" applyFill="1" applyBorder="1" applyAlignment="1">
      <alignment horizontal="center" vertical="center" wrapText="1"/>
    </xf>
    <xf numFmtId="164" fontId="5" fillId="3" borderId="15" xfId="1"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4"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protection locked="0"/>
    </xf>
    <xf numFmtId="2" fontId="5" fillId="3" borderId="15" xfId="0" applyNumberFormat="1" applyFont="1" applyFill="1" applyBorder="1" applyAlignment="1" applyProtection="1">
      <alignment horizontal="center" vertical="center"/>
      <protection locked="0"/>
    </xf>
    <xf numFmtId="164" fontId="5" fillId="3" borderId="15" xfId="1"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1" fontId="3" fillId="0" borderId="25" xfId="0" applyNumberFormat="1" applyFont="1" applyBorder="1" applyAlignment="1" applyProtection="1">
      <alignment horizontal="center"/>
      <protection locked="0"/>
    </xf>
    <xf numFmtId="1" fontId="3" fillId="0" borderId="25" xfId="0" applyNumberFormat="1" applyFont="1" applyBorder="1" applyAlignment="1" applyProtection="1">
      <alignment horizontal="center" wrapText="1"/>
      <protection locked="0"/>
    </xf>
    <xf numFmtId="1" fontId="3" fillId="0" borderId="32" xfId="0" applyNumberFormat="1" applyFont="1" applyBorder="1" applyAlignment="1" applyProtection="1">
      <alignment horizontal="center"/>
      <protection locked="0"/>
    </xf>
    <xf numFmtId="164" fontId="5" fillId="3" borderId="15" xfId="1" applyFont="1" applyFill="1" applyBorder="1" applyAlignment="1">
      <alignment horizontal="center" vertical="center"/>
    </xf>
    <xf numFmtId="0" fontId="9" fillId="0" borderId="21" xfId="0" applyFont="1" applyBorder="1" applyAlignment="1">
      <alignment vertical="center" wrapText="1"/>
    </xf>
    <xf numFmtId="0" fontId="9" fillId="0" borderId="5" xfId="1" applyNumberFormat="1" applyFont="1" applyBorder="1" applyAlignment="1">
      <alignment horizontal="left" vertical="center" wrapText="1"/>
    </xf>
    <xf numFmtId="0" fontId="9" fillId="0" borderId="5"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3" fillId="0" borderId="33" xfId="0" applyFont="1" applyBorder="1" applyAlignment="1">
      <alignment vertical="top" wrapText="1"/>
    </xf>
    <xf numFmtId="0" fontId="5" fillId="0" borderId="5" xfId="0" applyFont="1" applyBorder="1" applyAlignment="1">
      <alignment horizontal="left" vertic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cellXfs>
  <cellStyles count="3">
    <cellStyle name="Navadno" xfId="0" builtinId="0"/>
    <cellStyle name="Navadno 4" xfId="2"/>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Layout" topLeftCell="A10" zoomScaleNormal="100" zoomScaleSheetLayoutView="100" workbookViewId="0">
      <selection activeCell="D10" sqref="D10"/>
    </sheetView>
  </sheetViews>
  <sheetFormatPr defaultRowHeight="12.75" x14ac:dyDescent="0.2"/>
  <cols>
    <col min="1" max="1" width="8.85546875" style="14" customWidth="1"/>
    <col min="2" max="2" width="50.7109375" style="1" customWidth="1"/>
    <col min="3" max="3" width="25.140625" style="15" hidden="1" customWidth="1"/>
    <col min="4" max="4" width="31" style="16" customWidth="1"/>
    <col min="5" max="5" width="38.28515625" style="1" customWidth="1"/>
    <col min="6" max="6" width="23" style="1" customWidth="1"/>
    <col min="7" max="7" width="4.28515625" style="1" customWidth="1"/>
    <col min="8" max="8" width="37.7109375" style="1" customWidth="1"/>
    <col min="9" max="9" width="19.7109375" style="1" customWidth="1"/>
    <col min="10" max="10" width="7.7109375" style="1" customWidth="1"/>
    <col min="11" max="11" width="15" style="1" customWidth="1"/>
    <col min="12" max="12" width="18.5703125" style="1" customWidth="1"/>
    <col min="13" max="16384" width="9.140625" style="1"/>
  </cols>
  <sheetData>
    <row r="1" spans="1:6" s="3" customFormat="1" ht="28.35" customHeight="1" thickBot="1" x14ac:dyDescent="0.25">
      <c r="A1" s="50" t="s">
        <v>47</v>
      </c>
      <c r="B1" s="192" t="s">
        <v>35</v>
      </c>
      <c r="C1" s="193"/>
      <c r="D1" s="194"/>
    </row>
    <row r="2" spans="1:6" s="4" customFormat="1" ht="22.5" customHeight="1" x14ac:dyDescent="0.25"/>
    <row r="3" spans="1:6" s="6" customFormat="1" ht="15.75" x14ac:dyDescent="0.25">
      <c r="A3" s="5"/>
      <c r="C3" s="7"/>
      <c r="D3" s="8"/>
    </row>
    <row r="4" spans="1:6" s="2" customFormat="1" x14ac:dyDescent="0.2">
      <c r="A4" s="9"/>
      <c r="C4" s="10"/>
      <c r="D4" s="11"/>
    </row>
    <row r="5" spans="1:6" s="2" customFormat="1" ht="28.35" customHeight="1" x14ac:dyDescent="0.2">
      <c r="A5" s="46"/>
      <c r="B5" s="82" t="s">
        <v>11</v>
      </c>
      <c r="C5" s="29"/>
      <c r="D5" s="45"/>
    </row>
    <row r="6" spans="1:6" s="12" customFormat="1" ht="28.35" customHeight="1" x14ac:dyDescent="0.2">
      <c r="A6" s="83" t="str">
        <f>'A-Pripr. dela'!A3</f>
        <v>A.</v>
      </c>
      <c r="B6" s="84" t="str">
        <f>'A-Pripr. dela'!B3</f>
        <v xml:space="preserve"> PRIPRAVLJALNA DELA</v>
      </c>
      <c r="C6" s="47"/>
      <c r="D6" s="85">
        <f>'A-Pripr. dela'!F13</f>
        <v>0</v>
      </c>
      <c r="F6" s="13"/>
    </row>
    <row r="7" spans="1:6" s="12" customFormat="1" ht="28.35" customHeight="1" x14ac:dyDescent="0.2">
      <c r="A7" s="83" t="str">
        <f>'B-Zem. dela'!A3</f>
        <v>B.</v>
      </c>
      <c r="B7" s="86" t="str">
        <f>'B-Zem. dela'!B3</f>
        <v>ZEMELJSKA DELA</v>
      </c>
      <c r="C7" s="47"/>
      <c r="D7" s="85">
        <f>'B-Zem. dela'!F19</f>
        <v>0</v>
      </c>
      <c r="F7" s="13"/>
    </row>
    <row r="8" spans="1:6" s="12" customFormat="1" ht="28.35" customHeight="1" x14ac:dyDescent="0.2">
      <c r="A8" s="83" t="str">
        <f>'C-vodovod'!A3</f>
        <v>C.</v>
      </c>
      <c r="B8" s="86" t="str">
        <f>'C-vodovod'!B3</f>
        <v>MONTAŽA VODOVODA</v>
      </c>
      <c r="C8" s="87"/>
      <c r="D8" s="85">
        <f>'C-vodovod'!F24</f>
        <v>0</v>
      </c>
      <c r="F8" s="13"/>
    </row>
    <row r="9" spans="1:6" s="12" customFormat="1" ht="28.35" customHeight="1" x14ac:dyDescent="0.2">
      <c r="A9" s="88" t="str">
        <f>'D-Cest. in zaklj. dela'!A3</f>
        <v>D.</v>
      </c>
      <c r="B9" s="126" t="str">
        <f>'D-Cest. in zaklj. dela'!B3:D3</f>
        <v>CESTARSKA IN ZAKLJUČNA DELA</v>
      </c>
      <c r="C9" s="32"/>
      <c r="D9" s="85">
        <f>'D-Cest. in zaklj. dela'!F14</f>
        <v>0</v>
      </c>
      <c r="F9" s="13"/>
    </row>
    <row r="10" spans="1:6" s="12" customFormat="1" ht="28.35" customHeight="1" thickBot="1" x14ac:dyDescent="0.25">
      <c r="A10" s="89" t="s">
        <v>16</v>
      </c>
      <c r="B10" s="90" t="s">
        <v>46</v>
      </c>
      <c r="C10" s="91"/>
      <c r="D10" s="85">
        <f>(D6+D7+D8+D9)*0.05</f>
        <v>0</v>
      </c>
      <c r="F10" s="13"/>
    </row>
    <row r="11" spans="1:6" s="12" customFormat="1" ht="28.35" customHeight="1" x14ac:dyDescent="0.2">
      <c r="A11" s="92"/>
      <c r="B11" s="93" t="s">
        <v>9</v>
      </c>
      <c r="C11" s="94"/>
      <c r="D11" s="95">
        <f>SUM(D6:D10)</f>
        <v>0</v>
      </c>
      <c r="F11" s="13"/>
    </row>
    <row r="12" spans="1:6" s="12" customFormat="1" ht="28.35" customHeight="1" x14ac:dyDescent="0.2">
      <c r="A12" s="96"/>
      <c r="B12" s="97" t="s">
        <v>25</v>
      </c>
      <c r="C12" s="98"/>
      <c r="D12" s="99">
        <f>D11*0.22</f>
        <v>0</v>
      </c>
      <c r="F12" s="13"/>
    </row>
    <row r="13" spans="1:6" s="12" customFormat="1" ht="28.35" customHeight="1" x14ac:dyDescent="0.2">
      <c r="A13" s="96"/>
      <c r="B13" s="97" t="s">
        <v>10</v>
      </c>
      <c r="C13" s="100"/>
      <c r="D13" s="85">
        <f>SUM(D11:D12)</f>
        <v>0</v>
      </c>
      <c r="F13" s="13"/>
    </row>
    <row r="14" spans="1:6" s="2" customFormat="1" ht="29.25" customHeight="1" x14ac:dyDescent="0.2">
      <c r="A14" s="9"/>
      <c r="C14" s="10"/>
      <c r="D14" s="44"/>
      <c r="F14" s="44"/>
    </row>
    <row r="15" spans="1:6" s="13" customFormat="1" ht="33.950000000000003" customHeight="1" x14ac:dyDescent="0.2">
      <c r="A15" s="101"/>
      <c r="B15" s="191" t="s">
        <v>82</v>
      </c>
      <c r="C15" s="191"/>
      <c r="D15" s="191"/>
    </row>
    <row r="16" spans="1:6" s="13" customFormat="1" ht="42.75" customHeight="1" x14ac:dyDescent="0.2">
      <c r="A16" s="101"/>
      <c r="B16" s="191" t="s">
        <v>83</v>
      </c>
      <c r="C16" s="191"/>
      <c r="D16" s="191"/>
    </row>
    <row r="17" spans="1:4" s="13" customFormat="1" ht="157.5" customHeight="1" x14ac:dyDescent="0.2">
      <c r="A17" s="101"/>
      <c r="B17" s="191" t="s">
        <v>84</v>
      </c>
      <c r="C17" s="191"/>
      <c r="D17" s="191"/>
    </row>
    <row r="18" spans="1:4" s="13" customFormat="1" ht="45" customHeight="1" x14ac:dyDescent="0.2">
      <c r="A18" s="101"/>
      <c r="B18" s="191" t="s">
        <v>85</v>
      </c>
      <c r="C18" s="191"/>
      <c r="D18" s="191"/>
    </row>
  </sheetData>
  <mergeCells count="5">
    <mergeCell ref="B18:D18"/>
    <mergeCell ref="B15:D15"/>
    <mergeCell ref="B16:D16"/>
    <mergeCell ref="B17:D17"/>
    <mergeCell ref="B1:D1"/>
  </mergeCells>
  <phoneticPr fontId="0" type="noConversion"/>
  <pageMargins left="0.78740157480314965" right="0.39370078740157483" top="0.98425196850393704" bottom="0.78740157480314965" header="0" footer="0"/>
  <pageSetup paperSize="9" orientation="portrait" r:id="rId1"/>
  <headerFooter alignWithMargins="0">
    <oddHeader>&amp;C&amp;K00-028 &amp;"Arial,Krepko"VODOVOD BRDCE-2.FAZA&amp;"Arial,Navadno"
– projekt za izvedbo –</oddHeader>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Layout" topLeftCell="A13" zoomScaleNormal="100" zoomScaleSheetLayoutView="100" workbookViewId="0">
      <selection activeCell="E9" sqref="E9"/>
    </sheetView>
  </sheetViews>
  <sheetFormatPr defaultColWidth="8.85546875" defaultRowHeight="12.75" x14ac:dyDescent="0.2"/>
  <cols>
    <col min="1" max="1" width="7.42578125" style="62" customWidth="1"/>
    <col min="2" max="2" width="46.28515625" style="63" customWidth="1"/>
    <col min="3" max="3" width="6" style="64" customWidth="1"/>
    <col min="4" max="4" width="8.7109375" style="65" customWidth="1"/>
    <col min="5" max="6" width="11.5703125" style="63" customWidth="1"/>
    <col min="7" max="7" width="4.28515625" style="63" customWidth="1"/>
    <col min="8" max="8" width="37.7109375" style="63" customWidth="1"/>
    <col min="9" max="9" width="19.7109375" style="63" customWidth="1"/>
    <col min="10" max="10" width="7.7109375" style="63" customWidth="1"/>
    <col min="11" max="11" width="15" style="63" customWidth="1"/>
    <col min="12" max="12" width="18.5703125" style="63" customWidth="1"/>
    <col min="13" max="16384" width="8.85546875" style="63"/>
  </cols>
  <sheetData>
    <row r="1" spans="1:6" s="159" customFormat="1" ht="28.35" customHeight="1" thickBot="1" x14ac:dyDescent="0.25">
      <c r="A1" s="175" t="s">
        <v>0</v>
      </c>
      <c r="B1" s="176" t="s">
        <v>1</v>
      </c>
      <c r="C1" s="176" t="s">
        <v>2</v>
      </c>
      <c r="D1" s="177" t="s">
        <v>3</v>
      </c>
      <c r="E1" s="178" t="s">
        <v>4</v>
      </c>
      <c r="F1" s="179" t="s">
        <v>5</v>
      </c>
    </row>
    <row r="2" spans="1:6" ht="13.5" thickBot="1" x14ac:dyDescent="0.25">
      <c r="E2" s="66"/>
      <c r="F2" s="66"/>
    </row>
    <row r="3" spans="1:6" s="72" customFormat="1" ht="28.35" customHeight="1" thickBot="1" x14ac:dyDescent="0.25">
      <c r="A3" s="67" t="s">
        <v>8</v>
      </c>
      <c r="B3" s="68" t="s">
        <v>22</v>
      </c>
      <c r="C3" s="69"/>
      <c r="D3" s="70"/>
      <c r="E3" s="71"/>
      <c r="F3" s="71"/>
    </row>
    <row r="4" spans="1:6" ht="11.25" customHeight="1" x14ac:dyDescent="0.2">
      <c r="B4" s="73"/>
      <c r="C4" s="74"/>
      <c r="D4" s="75"/>
      <c r="E4" s="66"/>
      <c r="F4" s="66"/>
    </row>
    <row r="5" spans="1:6" ht="17.100000000000001" customHeight="1" x14ac:dyDescent="0.2">
      <c r="A5" s="76">
        <v>1</v>
      </c>
      <c r="B5" s="154" t="s">
        <v>37</v>
      </c>
      <c r="C5" s="77" t="s">
        <v>7</v>
      </c>
      <c r="D5" s="139">
        <v>650</v>
      </c>
      <c r="E5" s="78"/>
      <c r="F5" s="79">
        <f>D5*E5</f>
        <v>0</v>
      </c>
    </row>
    <row r="6" spans="1:6" ht="17.100000000000001" customHeight="1" x14ac:dyDescent="0.2">
      <c r="A6" s="76">
        <v>2</v>
      </c>
      <c r="B6" s="154" t="s">
        <v>13</v>
      </c>
      <c r="C6" s="77" t="s">
        <v>6</v>
      </c>
      <c r="D6" s="180">
        <v>41</v>
      </c>
      <c r="E6" s="78"/>
      <c r="F6" s="79">
        <f t="shared" ref="F6:F12" si="0">D6*E6</f>
        <v>0</v>
      </c>
    </row>
    <row r="7" spans="1:6" ht="79.5" customHeight="1" x14ac:dyDescent="0.2">
      <c r="A7" s="80">
        <v>3</v>
      </c>
      <c r="B7" s="154" t="s">
        <v>39</v>
      </c>
      <c r="C7" s="77" t="s">
        <v>23</v>
      </c>
      <c r="D7" s="180">
        <v>1</v>
      </c>
      <c r="E7" s="78"/>
      <c r="F7" s="79">
        <f t="shared" si="0"/>
        <v>0</v>
      </c>
    </row>
    <row r="8" spans="1:6" s="148" customFormat="1" ht="28.5" customHeight="1" x14ac:dyDescent="0.2">
      <c r="A8" s="145">
        <v>4</v>
      </c>
      <c r="B8" s="154" t="s">
        <v>38</v>
      </c>
      <c r="C8" s="146" t="s">
        <v>7</v>
      </c>
      <c r="D8" s="149">
        <v>650</v>
      </c>
      <c r="E8" s="147"/>
      <c r="F8" s="79">
        <f t="shared" si="0"/>
        <v>0</v>
      </c>
    </row>
    <row r="9" spans="1:6" s="150" customFormat="1" ht="51.75" customHeight="1" x14ac:dyDescent="0.2">
      <c r="A9" s="145">
        <v>5</v>
      </c>
      <c r="B9" s="154" t="s">
        <v>40</v>
      </c>
      <c r="C9" s="146" t="s">
        <v>6</v>
      </c>
      <c r="D9" s="181">
        <v>5</v>
      </c>
      <c r="E9" s="147"/>
      <c r="F9" s="79">
        <f t="shared" si="0"/>
        <v>0</v>
      </c>
    </row>
    <row r="10" spans="1:6" ht="54.75" customHeight="1" x14ac:dyDescent="0.2">
      <c r="A10" s="80">
        <v>6</v>
      </c>
      <c r="B10" s="154" t="s">
        <v>41</v>
      </c>
      <c r="C10" s="77" t="s">
        <v>6</v>
      </c>
      <c r="D10" s="180">
        <v>2</v>
      </c>
      <c r="E10" s="78"/>
      <c r="F10" s="79">
        <f t="shared" si="0"/>
        <v>0</v>
      </c>
    </row>
    <row r="11" spans="1:6" ht="17.100000000000001" customHeight="1" x14ac:dyDescent="0.2">
      <c r="A11" s="76">
        <v>7</v>
      </c>
      <c r="B11" s="154" t="s">
        <v>18</v>
      </c>
      <c r="C11" s="77" t="s">
        <v>19</v>
      </c>
      <c r="D11" s="180">
        <v>6</v>
      </c>
      <c r="E11" s="78"/>
      <c r="F11" s="79">
        <f t="shared" si="0"/>
        <v>0</v>
      </c>
    </row>
    <row r="12" spans="1:6" ht="17.100000000000001" customHeight="1" thickBot="1" x14ac:dyDescent="0.25">
      <c r="A12" s="155">
        <v>8</v>
      </c>
      <c r="B12" s="156" t="s">
        <v>20</v>
      </c>
      <c r="C12" s="157" t="s">
        <v>19</v>
      </c>
      <c r="D12" s="182">
        <v>6</v>
      </c>
      <c r="E12" s="158"/>
      <c r="F12" s="79">
        <f t="shared" si="0"/>
        <v>0</v>
      </c>
    </row>
    <row r="13" spans="1:6" s="81" customFormat="1" ht="28.35" customHeight="1" thickBot="1" x14ac:dyDescent="0.25">
      <c r="A13" s="140" t="str">
        <f>A3</f>
        <v>A.</v>
      </c>
      <c r="B13" s="141" t="str">
        <f>B3</f>
        <v xml:space="preserve"> PRIPRAVLJALNA DELA</v>
      </c>
      <c r="C13" s="142"/>
      <c r="D13" s="142"/>
      <c r="E13" s="143"/>
      <c r="F13" s="144">
        <f>SUM(F5:F12)</f>
        <v>0</v>
      </c>
    </row>
    <row r="18" spans="1:4" s="148" customFormat="1" x14ac:dyDescent="0.2">
      <c r="A18" s="151"/>
      <c r="C18" s="152"/>
      <c r="D18" s="153"/>
    </row>
  </sheetData>
  <phoneticPr fontId="0" type="noConversion"/>
  <pageMargins left="0.78740157480314965" right="0.39370078740157483" top="0.98425196850393704" bottom="0.78740157480314965" header="0" footer="0"/>
  <pageSetup paperSize="9" orientation="portrait" r:id="rId1"/>
  <headerFooter alignWithMargins="0">
    <oddHeader xml:space="preserve">&amp;C&amp;"Arial Narrow,Krepko"&amp;K01+044 VODOVOD BRDCE-2.FAZA
&amp;"Arial Narrow,Navadno"– projekt za izvedbo –&amp;R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zoomScaleSheetLayoutView="100" workbookViewId="0">
      <selection activeCell="E5" sqref="E5"/>
    </sheetView>
  </sheetViews>
  <sheetFormatPr defaultColWidth="8.85546875" defaultRowHeight="12.75" x14ac:dyDescent="0.2"/>
  <cols>
    <col min="1" max="1" width="6.42578125" style="102" customWidth="1"/>
    <col min="2" max="2" width="46.28515625" style="103" customWidth="1"/>
    <col min="3" max="3" width="6" style="104" customWidth="1"/>
    <col min="4" max="4" width="8.7109375" style="105" customWidth="1"/>
    <col min="5" max="5" width="12.5703125" style="103" customWidth="1"/>
    <col min="6" max="6" width="11.5703125" style="103" customWidth="1"/>
    <col min="7" max="16384" width="8.85546875" style="103"/>
  </cols>
  <sheetData>
    <row r="1" spans="1:6" s="121" customFormat="1" ht="28.35" customHeight="1" thickBot="1" x14ac:dyDescent="0.25">
      <c r="A1" s="48" t="s">
        <v>0</v>
      </c>
      <c r="B1" s="171" t="s">
        <v>1</v>
      </c>
      <c r="C1" s="171" t="s">
        <v>2</v>
      </c>
      <c r="D1" s="172" t="s">
        <v>3</v>
      </c>
      <c r="E1" s="173" t="s">
        <v>4</v>
      </c>
      <c r="F1" s="174" t="s">
        <v>5</v>
      </c>
    </row>
    <row r="2" spans="1:6" ht="13.5" thickBot="1" x14ac:dyDescent="0.25">
      <c r="E2" s="106"/>
      <c r="F2" s="106"/>
    </row>
    <row r="3" spans="1:6" s="112" customFormat="1" ht="28.35" customHeight="1" thickBot="1" x14ac:dyDescent="0.25">
      <c r="A3" s="107" t="s">
        <v>12</v>
      </c>
      <c r="B3" s="108" t="s">
        <v>21</v>
      </c>
      <c r="C3" s="109"/>
      <c r="D3" s="110"/>
      <c r="E3" s="111"/>
      <c r="F3" s="111"/>
    </row>
    <row r="4" spans="1:6" s="112" customFormat="1" ht="14.25" customHeight="1" x14ac:dyDescent="0.2">
      <c r="A4" s="187"/>
      <c r="B4" s="188"/>
      <c r="C4" s="109"/>
      <c r="D4" s="110"/>
      <c r="E4" s="111"/>
      <c r="F4" s="111"/>
    </row>
    <row r="5" spans="1:6" s="112" customFormat="1" ht="59.25" customHeight="1" x14ac:dyDescent="0.2">
      <c r="A5" s="187"/>
      <c r="B5" s="189" t="s">
        <v>69</v>
      </c>
      <c r="C5" s="109"/>
      <c r="D5" s="110"/>
      <c r="E5" s="111"/>
      <c r="F5" s="111"/>
    </row>
    <row r="6" spans="1:6" s="112" customFormat="1" ht="53.25" customHeight="1" x14ac:dyDescent="0.2">
      <c r="A6" s="187"/>
      <c r="B6" s="189" t="s">
        <v>76</v>
      </c>
      <c r="C6" s="109"/>
      <c r="D6" s="110"/>
      <c r="E6" s="111"/>
      <c r="F6" s="111"/>
    </row>
    <row r="7" spans="1:6" ht="25.5" x14ac:dyDescent="0.2">
      <c r="A7" s="132">
        <v>1</v>
      </c>
      <c r="B7" s="190" t="s">
        <v>29</v>
      </c>
      <c r="C7" s="122" t="s">
        <v>27</v>
      </c>
      <c r="D7" s="133">
        <v>19.22</v>
      </c>
      <c r="E7" s="134"/>
      <c r="F7" s="125">
        <f>D7*E7</f>
        <v>0</v>
      </c>
    </row>
    <row r="8" spans="1:6" ht="51" x14ac:dyDescent="0.2">
      <c r="A8" s="132">
        <v>2</v>
      </c>
      <c r="B8" s="22" t="s">
        <v>33</v>
      </c>
      <c r="C8" s="122" t="s">
        <v>27</v>
      </c>
      <c r="D8" s="133">
        <v>113.86</v>
      </c>
      <c r="E8" s="124"/>
      <c r="F8" s="125">
        <f t="shared" ref="F8" si="0">D8*E8</f>
        <v>0</v>
      </c>
    </row>
    <row r="9" spans="1:6" ht="51" x14ac:dyDescent="0.2">
      <c r="A9" s="132">
        <v>3</v>
      </c>
      <c r="B9" s="22" t="s">
        <v>42</v>
      </c>
      <c r="C9" s="122" t="s">
        <v>27</v>
      </c>
      <c r="D9" s="133">
        <v>1116.1500000000001</v>
      </c>
      <c r="E9" s="124"/>
      <c r="F9" s="125">
        <f>D9*E9</f>
        <v>0</v>
      </c>
    </row>
    <row r="10" spans="1:6" ht="21" customHeight="1" x14ac:dyDescent="0.2">
      <c r="A10" s="132">
        <v>6</v>
      </c>
      <c r="B10" s="22" t="s">
        <v>77</v>
      </c>
      <c r="C10" s="122" t="s">
        <v>27</v>
      </c>
      <c r="D10" s="133">
        <v>10</v>
      </c>
      <c r="E10" s="124"/>
      <c r="F10" s="125">
        <f>D10*E10</f>
        <v>0</v>
      </c>
    </row>
    <row r="11" spans="1:6" ht="25.5" x14ac:dyDescent="0.2">
      <c r="A11" s="132">
        <v>7</v>
      </c>
      <c r="B11" s="22" t="s">
        <v>31</v>
      </c>
      <c r="C11" s="122" t="s">
        <v>26</v>
      </c>
      <c r="D11" s="133">
        <v>455</v>
      </c>
      <c r="E11" s="124"/>
      <c r="F11" s="125">
        <f>D11*E11</f>
        <v>0</v>
      </c>
    </row>
    <row r="12" spans="1:6" ht="42.75" customHeight="1" x14ac:dyDescent="0.2">
      <c r="A12" s="132">
        <v>8</v>
      </c>
      <c r="B12" s="22" t="s">
        <v>78</v>
      </c>
      <c r="C12" s="122" t="s">
        <v>27</v>
      </c>
      <c r="D12" s="133">
        <v>219.17</v>
      </c>
      <c r="E12" s="124"/>
      <c r="F12" s="125">
        <f>D12*E12</f>
        <v>0</v>
      </c>
    </row>
    <row r="13" spans="1:6" ht="38.25" x14ac:dyDescent="0.2">
      <c r="A13" s="132">
        <v>9</v>
      </c>
      <c r="B13" s="22" t="s">
        <v>24</v>
      </c>
      <c r="C13" s="122" t="s">
        <v>27</v>
      </c>
      <c r="D13" s="133">
        <v>491.68</v>
      </c>
      <c r="E13" s="124"/>
      <c r="F13" s="125">
        <f>D13*E13</f>
        <v>0</v>
      </c>
    </row>
    <row r="14" spans="1:6" ht="39" customHeight="1" x14ac:dyDescent="0.2">
      <c r="A14" s="132">
        <v>10</v>
      </c>
      <c r="B14" s="22" t="s">
        <v>30</v>
      </c>
      <c r="C14" s="122" t="s">
        <v>27</v>
      </c>
      <c r="D14" s="133">
        <v>401.16</v>
      </c>
      <c r="E14" s="124"/>
      <c r="F14" s="125">
        <f t="shared" ref="F14" si="1">D14*E14</f>
        <v>0</v>
      </c>
    </row>
    <row r="15" spans="1:6" ht="38.25" x14ac:dyDescent="0.2">
      <c r="A15" s="132">
        <v>11</v>
      </c>
      <c r="B15" s="22" t="s">
        <v>28</v>
      </c>
      <c r="C15" s="122" t="s">
        <v>26</v>
      </c>
      <c r="D15" s="133">
        <v>134.08000000000001</v>
      </c>
      <c r="E15" s="124"/>
      <c r="F15" s="125">
        <f t="shared" ref="F15" si="2">D15*E15</f>
        <v>0</v>
      </c>
    </row>
    <row r="16" spans="1:6" ht="51" x14ac:dyDescent="0.2">
      <c r="A16" s="135">
        <v>12</v>
      </c>
      <c r="B16" s="131" t="s">
        <v>32</v>
      </c>
      <c r="C16" s="136" t="s">
        <v>27</v>
      </c>
      <c r="D16" s="133">
        <v>624.47</v>
      </c>
      <c r="E16" s="137"/>
      <c r="F16" s="138">
        <f>D16*E16</f>
        <v>0</v>
      </c>
    </row>
    <row r="17" spans="1:6" ht="25.5" x14ac:dyDescent="0.2">
      <c r="A17" s="135">
        <v>13</v>
      </c>
      <c r="B17" s="131" t="s">
        <v>79</v>
      </c>
      <c r="C17" s="136" t="s">
        <v>80</v>
      </c>
      <c r="D17" s="133">
        <v>520</v>
      </c>
      <c r="E17" s="137"/>
      <c r="F17" s="138">
        <f>D17*E17</f>
        <v>0</v>
      </c>
    </row>
    <row r="18" spans="1:6" ht="26.25" thickBot="1" x14ac:dyDescent="0.25">
      <c r="A18" s="135">
        <v>14</v>
      </c>
      <c r="B18" s="131" t="s">
        <v>81</v>
      </c>
      <c r="C18" s="136" t="s">
        <v>7</v>
      </c>
      <c r="D18" s="133">
        <v>650</v>
      </c>
      <c r="E18" s="137"/>
      <c r="F18" s="138">
        <f>D18*E18</f>
        <v>0</v>
      </c>
    </row>
    <row r="19" spans="1:6" s="113" customFormat="1" ht="28.35" customHeight="1" thickBot="1" x14ac:dyDescent="0.25">
      <c r="A19" s="114" t="str">
        <f>A3</f>
        <v>B.</v>
      </c>
      <c r="B19" s="115" t="str">
        <f>B3</f>
        <v>ZEMELJSKA DELA</v>
      </c>
      <c r="C19" s="116"/>
      <c r="D19" s="117"/>
      <c r="E19" s="118"/>
      <c r="F19" s="119">
        <f>SUM(F7:F18)</f>
        <v>0</v>
      </c>
    </row>
    <row r="20" spans="1:6" x14ac:dyDescent="0.2">
      <c r="F20" s="120"/>
    </row>
    <row r="21" spans="1:6" x14ac:dyDescent="0.2">
      <c r="F21" s="120"/>
    </row>
  </sheetData>
  <phoneticPr fontId="0" type="noConversion"/>
  <pageMargins left="0.78740157480314965" right="0.39370078740157483" top="0.98425196850393704" bottom="0.78740157480314965" header="0" footer="0"/>
  <pageSetup paperSize="9" orientation="portrait" r:id="rId1"/>
  <headerFooter alignWithMargins="0">
    <oddHeader>&amp;C&amp;"Arial Narrow,Krepko"&amp;K01+045 VODOVOD BRDCE-2.FAZA
&amp;"Arial Narrow,Navadno"– projekt za izvedbo –</oddHeader>
    <oddFooter>&amp;C&amp;K01+048VIZURA Matko d.o.o.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abSelected="1" view="pageLayout" zoomScaleNormal="100" zoomScaleSheetLayoutView="100" workbookViewId="0">
      <selection activeCell="E13" sqref="E13"/>
    </sheetView>
  </sheetViews>
  <sheetFormatPr defaultColWidth="8.85546875" defaultRowHeight="12.75" x14ac:dyDescent="0.2"/>
  <cols>
    <col min="1" max="1" width="7.28515625" style="14" customWidth="1"/>
    <col min="2" max="2" width="46.28515625" style="1" customWidth="1"/>
    <col min="3" max="3" width="6" style="15" customWidth="1"/>
    <col min="4" max="4" width="8.7109375" style="16" customWidth="1"/>
    <col min="5" max="5" width="11.7109375" style="1" customWidth="1"/>
    <col min="6" max="6" width="11.5703125" style="1" customWidth="1"/>
    <col min="7" max="16384" width="8.85546875" style="1"/>
  </cols>
  <sheetData>
    <row r="1" spans="1:6" s="49" customFormat="1" ht="28.35" customHeight="1" thickBot="1" x14ac:dyDescent="0.25">
      <c r="A1" s="48" t="s">
        <v>0</v>
      </c>
      <c r="B1" s="23" t="s">
        <v>17</v>
      </c>
      <c r="C1" s="23" t="s">
        <v>2</v>
      </c>
      <c r="D1" s="24" t="s">
        <v>3</v>
      </c>
      <c r="E1" s="183" t="s">
        <v>4</v>
      </c>
      <c r="F1" s="25" t="s">
        <v>5</v>
      </c>
    </row>
    <row r="2" spans="1:6" ht="13.5" thickBot="1" x14ac:dyDescent="0.25">
      <c r="E2" s="26"/>
      <c r="F2" s="26"/>
    </row>
    <row r="3" spans="1:6" ht="13.5" thickBot="1" x14ac:dyDescent="0.25">
      <c r="A3" s="30" t="s">
        <v>14</v>
      </c>
      <c r="B3" s="31" t="s">
        <v>34</v>
      </c>
      <c r="E3" s="26"/>
      <c r="F3" s="26"/>
    </row>
    <row r="4" spans="1:6" ht="94.5" customHeight="1" x14ac:dyDescent="0.2">
      <c r="A4" s="32"/>
      <c r="B4" s="184" t="s">
        <v>50</v>
      </c>
      <c r="E4" s="26"/>
      <c r="F4" s="26"/>
    </row>
    <row r="5" spans="1:6" ht="82.5" customHeight="1" x14ac:dyDescent="0.2">
      <c r="A5" s="32"/>
      <c r="B5" s="185" t="s">
        <v>51</v>
      </c>
      <c r="E5" s="26"/>
      <c r="F5" s="26"/>
    </row>
    <row r="6" spans="1:6" ht="102.75" customHeight="1" x14ac:dyDescent="0.2">
      <c r="A6" s="32"/>
      <c r="B6" s="186" t="s">
        <v>52</v>
      </c>
      <c r="E6" s="26"/>
      <c r="F6" s="26"/>
    </row>
    <row r="7" spans="1:6" ht="114.75" customHeight="1" x14ac:dyDescent="0.2">
      <c r="A7" s="127">
        <v>1</v>
      </c>
      <c r="B7" s="162" t="s">
        <v>48</v>
      </c>
      <c r="C7" s="128" t="s">
        <v>7</v>
      </c>
      <c r="D7" s="123">
        <v>650</v>
      </c>
      <c r="E7" s="124"/>
      <c r="F7" s="125">
        <f t="shared" ref="F7:F23" si="0">D7*E7</f>
        <v>0</v>
      </c>
    </row>
    <row r="8" spans="1:6" ht="24" customHeight="1" x14ac:dyDescent="0.2">
      <c r="A8" s="127">
        <v>2</v>
      </c>
      <c r="B8" s="162" t="s">
        <v>57</v>
      </c>
      <c r="C8" s="128" t="s">
        <v>7</v>
      </c>
      <c r="D8" s="123">
        <v>650</v>
      </c>
      <c r="E8" s="124"/>
      <c r="F8" s="125">
        <f t="shared" si="0"/>
        <v>0</v>
      </c>
    </row>
    <row r="9" spans="1:6" ht="36" customHeight="1" x14ac:dyDescent="0.2">
      <c r="A9" s="127">
        <v>3</v>
      </c>
      <c r="B9" s="162" t="s">
        <v>59</v>
      </c>
      <c r="C9" s="128" t="s">
        <v>60</v>
      </c>
      <c r="D9" s="123">
        <v>1</v>
      </c>
      <c r="E9" s="124"/>
      <c r="F9" s="125">
        <f t="shared" si="0"/>
        <v>0</v>
      </c>
    </row>
    <row r="10" spans="1:6" ht="41.25" customHeight="1" x14ac:dyDescent="0.2">
      <c r="A10" s="127"/>
      <c r="B10" s="162" t="s">
        <v>49</v>
      </c>
      <c r="C10" s="128"/>
      <c r="D10" s="160"/>
      <c r="E10" s="161"/>
      <c r="F10" s="163"/>
    </row>
    <row r="11" spans="1:6" ht="17.100000000000001" customHeight="1" x14ac:dyDescent="0.2">
      <c r="A11" s="127">
        <v>4</v>
      </c>
      <c r="B11" s="162" t="s">
        <v>36</v>
      </c>
      <c r="C11" s="128" t="s">
        <v>6</v>
      </c>
      <c r="D11" s="123">
        <v>1</v>
      </c>
      <c r="E11" s="124"/>
      <c r="F11" s="125">
        <f t="shared" si="0"/>
        <v>0</v>
      </c>
    </row>
    <row r="12" spans="1:6" ht="25.5" x14ac:dyDescent="0.2">
      <c r="A12" s="127">
        <v>5</v>
      </c>
      <c r="B12" s="162" t="s">
        <v>61</v>
      </c>
      <c r="C12" s="128" t="s">
        <v>62</v>
      </c>
      <c r="D12" s="123">
        <v>1</v>
      </c>
      <c r="E12" s="124"/>
      <c r="F12" s="125">
        <f t="shared" si="0"/>
        <v>0</v>
      </c>
    </row>
    <row r="13" spans="1:6" ht="25.5" x14ac:dyDescent="0.2">
      <c r="A13" s="127">
        <v>6</v>
      </c>
      <c r="B13" s="162" t="s">
        <v>63</v>
      </c>
      <c r="C13" s="128" t="s">
        <v>62</v>
      </c>
      <c r="D13" s="123">
        <v>1</v>
      </c>
      <c r="E13" s="124"/>
      <c r="F13" s="125">
        <f t="shared" si="0"/>
        <v>0</v>
      </c>
    </row>
    <row r="14" spans="1:6" ht="25.5" x14ac:dyDescent="0.2">
      <c r="A14" s="127">
        <v>7</v>
      </c>
      <c r="B14" s="162" t="s">
        <v>64</v>
      </c>
      <c r="C14" s="128" t="s">
        <v>62</v>
      </c>
      <c r="D14" s="123">
        <v>1</v>
      </c>
      <c r="E14" s="124"/>
      <c r="F14" s="125">
        <f t="shared" si="0"/>
        <v>0</v>
      </c>
    </row>
    <row r="15" spans="1:6" ht="25.5" x14ac:dyDescent="0.2">
      <c r="A15" s="127">
        <v>8</v>
      </c>
      <c r="B15" s="162" t="s">
        <v>65</v>
      </c>
      <c r="C15" s="128" t="s">
        <v>62</v>
      </c>
      <c r="D15" s="123">
        <v>1</v>
      </c>
      <c r="E15" s="124"/>
      <c r="F15" s="125">
        <f t="shared" si="0"/>
        <v>0</v>
      </c>
    </row>
    <row r="16" spans="1:6" ht="25.5" x14ac:dyDescent="0.2">
      <c r="A16" s="127">
        <v>9</v>
      </c>
      <c r="B16" s="162" t="s">
        <v>66</v>
      </c>
      <c r="C16" s="128" t="s">
        <v>62</v>
      </c>
      <c r="D16" s="123">
        <v>1</v>
      </c>
      <c r="E16" s="124"/>
      <c r="F16" s="125">
        <f t="shared" si="0"/>
        <v>0</v>
      </c>
    </row>
    <row r="17" spans="1:6" ht="25.5" x14ac:dyDescent="0.2">
      <c r="A17" s="127">
        <v>10</v>
      </c>
      <c r="B17" s="162" t="s">
        <v>67</v>
      </c>
      <c r="C17" s="128" t="s">
        <v>62</v>
      </c>
      <c r="D17" s="123">
        <v>1</v>
      </c>
      <c r="E17" s="124"/>
      <c r="F17" s="125">
        <f t="shared" si="0"/>
        <v>0</v>
      </c>
    </row>
    <row r="18" spans="1:6" ht="25.5" x14ac:dyDescent="0.2">
      <c r="A18" s="127">
        <v>11</v>
      </c>
      <c r="B18" s="162" t="s">
        <v>68</v>
      </c>
      <c r="C18" s="128" t="s">
        <v>62</v>
      </c>
      <c r="D18" s="123">
        <v>1</v>
      </c>
      <c r="E18" s="124"/>
      <c r="F18" s="125">
        <f t="shared" si="0"/>
        <v>0</v>
      </c>
    </row>
    <row r="19" spans="1:6" ht="76.5" customHeight="1" x14ac:dyDescent="0.2">
      <c r="A19" s="127">
        <v>12</v>
      </c>
      <c r="B19" s="162" t="s">
        <v>56</v>
      </c>
      <c r="C19" s="128" t="s">
        <v>6</v>
      </c>
      <c r="D19" s="123">
        <v>1</v>
      </c>
      <c r="E19" s="124"/>
      <c r="F19" s="125">
        <f t="shared" si="0"/>
        <v>0</v>
      </c>
    </row>
    <row r="20" spans="1:6" ht="17.100000000000001" customHeight="1" x14ac:dyDescent="0.2">
      <c r="A20" s="127">
        <v>13</v>
      </c>
      <c r="B20" s="162" t="s">
        <v>53</v>
      </c>
      <c r="C20" s="128" t="s">
        <v>6</v>
      </c>
      <c r="D20" s="123">
        <v>1</v>
      </c>
      <c r="E20" s="124"/>
      <c r="F20" s="125">
        <f t="shared" si="0"/>
        <v>0</v>
      </c>
    </row>
    <row r="21" spans="1:6" ht="17.100000000000001" customHeight="1" x14ac:dyDescent="0.2">
      <c r="A21" s="127">
        <v>14</v>
      </c>
      <c r="B21" s="162" t="s">
        <v>54</v>
      </c>
      <c r="C21" s="128" t="s">
        <v>6</v>
      </c>
      <c r="D21" s="123">
        <v>1</v>
      </c>
      <c r="E21" s="124"/>
      <c r="F21" s="125">
        <f t="shared" si="0"/>
        <v>0</v>
      </c>
    </row>
    <row r="22" spans="1:6" ht="38.25" x14ac:dyDescent="0.2">
      <c r="A22" s="127">
        <v>15</v>
      </c>
      <c r="B22" s="162" t="s">
        <v>55</v>
      </c>
      <c r="C22" s="128" t="s">
        <v>6</v>
      </c>
      <c r="D22" s="123">
        <v>1</v>
      </c>
      <c r="E22" s="124"/>
      <c r="F22" s="125">
        <f t="shared" si="0"/>
        <v>0</v>
      </c>
    </row>
    <row r="23" spans="1:6" ht="50.25" customHeight="1" thickBot="1" x14ac:dyDescent="0.25">
      <c r="A23" s="127">
        <v>16</v>
      </c>
      <c r="B23" s="169" t="s">
        <v>58</v>
      </c>
      <c r="C23" s="170" t="s">
        <v>6</v>
      </c>
      <c r="D23" s="123">
        <v>1</v>
      </c>
      <c r="E23" s="124"/>
      <c r="F23" s="125">
        <f t="shared" si="0"/>
        <v>0</v>
      </c>
    </row>
    <row r="24" spans="1:6" s="39" customFormat="1" ht="28.35" customHeight="1" thickBot="1" x14ac:dyDescent="0.25">
      <c r="A24" s="33" t="str">
        <f>A3</f>
        <v>C.</v>
      </c>
      <c r="B24" s="34" t="str">
        <f>B3</f>
        <v>MONTAŽA VODOVODA</v>
      </c>
      <c r="C24" s="35"/>
      <c r="D24" s="36"/>
      <c r="E24" s="37"/>
      <c r="F24" s="38">
        <f>SUM(F7:F23)</f>
        <v>0</v>
      </c>
    </row>
    <row r="26" spans="1:6" x14ac:dyDescent="0.2">
      <c r="F26" s="26"/>
    </row>
  </sheetData>
  <phoneticPr fontId="2" type="noConversion"/>
  <pageMargins left="0.78740157480314965" right="0.39370078740157483" top="0.98425196850393704" bottom="0.78740157480314965" header="0" footer="0"/>
  <pageSetup paperSize="9" orientation="portrait" r:id="rId1"/>
  <headerFooter>
    <oddHeader>&amp;C&amp;"Arial Narrow,Krepko"&amp;K01+046 VODOVOD BRDCE-2.FAZA
&amp;"Arial Narrow,Navadno"– projekt za izvedbo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view="pageLayout" topLeftCell="A19" zoomScaleNormal="100" zoomScaleSheetLayoutView="100" workbookViewId="0">
      <selection activeCell="E26" sqref="E26"/>
    </sheetView>
  </sheetViews>
  <sheetFormatPr defaultColWidth="8.85546875" defaultRowHeight="12.75" x14ac:dyDescent="0.2"/>
  <cols>
    <col min="1" max="1" width="6.42578125" style="14" customWidth="1"/>
    <col min="2" max="2" width="46.28515625" style="1" customWidth="1"/>
    <col min="3" max="3" width="5.85546875" style="15" customWidth="1"/>
    <col min="4" max="4" width="8.7109375" style="16" customWidth="1"/>
    <col min="5" max="6" width="11.5703125" style="1" customWidth="1"/>
    <col min="7" max="16384" width="8.85546875" style="1"/>
  </cols>
  <sheetData>
    <row r="1" spans="1:6" s="49" customFormat="1" ht="28.35" customHeight="1" thickBot="1" x14ac:dyDescent="0.25">
      <c r="A1" s="48" t="s">
        <v>0</v>
      </c>
      <c r="B1" s="23" t="s">
        <v>1</v>
      </c>
      <c r="C1" s="23" t="s">
        <v>2</v>
      </c>
      <c r="D1" s="24" t="s">
        <v>3</v>
      </c>
      <c r="E1" s="183" t="s">
        <v>4</v>
      </c>
      <c r="F1" s="25" t="s">
        <v>5</v>
      </c>
    </row>
    <row r="2" spans="1:6" ht="13.5" thickBot="1" x14ac:dyDescent="0.25">
      <c r="A2" s="17"/>
      <c r="B2" s="18"/>
      <c r="C2" s="19"/>
      <c r="D2" s="20"/>
      <c r="E2" s="21"/>
      <c r="F2" s="21"/>
    </row>
    <row r="3" spans="1:6" s="40" customFormat="1" ht="28.35" customHeight="1" thickBot="1" x14ac:dyDescent="0.25">
      <c r="A3" s="55" t="s">
        <v>15</v>
      </c>
      <c r="B3" s="56" t="s">
        <v>45</v>
      </c>
      <c r="C3" s="61"/>
      <c r="D3" s="61"/>
      <c r="E3" s="51"/>
      <c r="F3" s="51"/>
    </row>
    <row r="4" spans="1:6" hidden="1" x14ac:dyDescent="0.2">
      <c r="A4" s="52"/>
      <c r="B4" s="27"/>
      <c r="C4" s="57"/>
      <c r="D4" s="58"/>
      <c r="E4" s="59"/>
      <c r="F4" s="60"/>
    </row>
    <row r="5" spans="1:6" x14ac:dyDescent="0.2">
      <c r="A5" s="17"/>
      <c r="B5" s="53"/>
      <c r="C5" s="19"/>
      <c r="D5" s="20"/>
      <c r="E5" s="28"/>
      <c r="F5" s="28"/>
    </row>
    <row r="6" spans="1:6" ht="67.5" customHeight="1" x14ac:dyDescent="0.2">
      <c r="A6" s="17"/>
      <c r="B6" s="186" t="s">
        <v>69</v>
      </c>
      <c r="C6" s="19"/>
      <c r="D6" s="20"/>
      <c r="E6" s="28"/>
      <c r="F6" s="28"/>
    </row>
    <row r="7" spans="1:6" ht="40.5" customHeight="1" x14ac:dyDescent="0.2">
      <c r="A7" s="168">
        <v>1</v>
      </c>
      <c r="B7" s="162" t="s">
        <v>74</v>
      </c>
      <c r="C7" s="128" t="s">
        <v>7</v>
      </c>
      <c r="D7" s="129">
        <v>650</v>
      </c>
      <c r="E7" s="130"/>
      <c r="F7" s="130">
        <f>D7*E7</f>
        <v>0</v>
      </c>
    </row>
    <row r="8" spans="1:6" ht="89.25" x14ac:dyDescent="0.2">
      <c r="A8" s="168">
        <v>2</v>
      </c>
      <c r="B8" s="162" t="s">
        <v>73</v>
      </c>
      <c r="C8" s="128" t="s">
        <v>7</v>
      </c>
      <c r="D8" s="129">
        <v>650</v>
      </c>
      <c r="E8" s="130"/>
      <c r="F8" s="130">
        <f t="shared" ref="F8:F13" si="0">D8*E8</f>
        <v>0</v>
      </c>
    </row>
    <row r="9" spans="1:6" ht="92.25" customHeight="1" x14ac:dyDescent="0.2">
      <c r="A9" s="168">
        <v>3</v>
      </c>
      <c r="B9" s="162" t="s">
        <v>70</v>
      </c>
      <c r="C9" s="128" t="s">
        <v>7</v>
      </c>
      <c r="D9" s="129">
        <v>650</v>
      </c>
      <c r="E9" s="130"/>
      <c r="F9" s="130">
        <f t="shared" si="0"/>
        <v>0</v>
      </c>
    </row>
    <row r="10" spans="1:6" ht="39" customHeight="1" x14ac:dyDescent="0.2">
      <c r="A10" s="168">
        <v>4</v>
      </c>
      <c r="B10" s="162" t="s">
        <v>72</v>
      </c>
      <c r="C10" s="128" t="s">
        <v>71</v>
      </c>
      <c r="D10" s="129">
        <v>1</v>
      </c>
      <c r="E10" s="130"/>
      <c r="F10" s="130">
        <f t="shared" si="0"/>
        <v>0</v>
      </c>
    </row>
    <row r="11" spans="1:6" ht="56.25" customHeight="1" x14ac:dyDescent="0.2">
      <c r="A11" s="168">
        <v>5</v>
      </c>
      <c r="B11" s="162" t="s">
        <v>75</v>
      </c>
      <c r="C11" s="128" t="s">
        <v>6</v>
      </c>
      <c r="D11" s="129">
        <v>6</v>
      </c>
      <c r="E11" s="130"/>
      <c r="F11" s="130">
        <f t="shared" si="0"/>
        <v>0</v>
      </c>
    </row>
    <row r="12" spans="1:6" s="54" customFormat="1" ht="28.35" customHeight="1" x14ac:dyDescent="0.2">
      <c r="A12" s="127">
        <v>6</v>
      </c>
      <c r="B12" s="162" t="s">
        <v>43</v>
      </c>
      <c r="C12" s="128" t="s">
        <v>26</v>
      </c>
      <c r="D12" s="160">
        <v>518</v>
      </c>
      <c r="E12" s="164"/>
      <c r="F12" s="130">
        <f t="shared" si="0"/>
        <v>0</v>
      </c>
    </row>
    <row r="13" spans="1:6" s="54" customFormat="1" ht="28.35" customHeight="1" thickBot="1" x14ac:dyDescent="0.25">
      <c r="A13" s="127">
        <v>7</v>
      </c>
      <c r="B13" s="165" t="s">
        <v>44</v>
      </c>
      <c r="C13" s="128" t="s">
        <v>26</v>
      </c>
      <c r="D13" s="166">
        <v>518</v>
      </c>
      <c r="E13" s="167"/>
      <c r="F13" s="130">
        <f t="shared" si="0"/>
        <v>0</v>
      </c>
    </row>
    <row r="14" spans="1:6" s="40" customFormat="1" ht="28.35" customHeight="1" thickBot="1" x14ac:dyDescent="0.25">
      <c r="A14" s="33" t="str">
        <f>A3</f>
        <v>D.</v>
      </c>
      <c r="B14" s="34" t="str">
        <f>B3</f>
        <v>CESTARSKA IN ZAKLJUČNA DELA</v>
      </c>
      <c r="C14" s="41"/>
      <c r="D14" s="42"/>
      <c r="E14" s="43"/>
      <c r="F14" s="38">
        <f>SUM(F7:F13)</f>
        <v>0</v>
      </c>
    </row>
    <row r="17" spans="6:6" x14ac:dyDescent="0.2">
      <c r="F17" s="26"/>
    </row>
  </sheetData>
  <phoneticPr fontId="0" type="noConversion"/>
  <pageMargins left="0.78740157480314965" right="0.39370078740157483" top="0.98425196850393704" bottom="0.78740157480314965" header="0" footer="0"/>
  <pageSetup paperSize="9" orientation="portrait" r:id="rId1"/>
  <headerFooter alignWithMargins="0">
    <oddHeader>&amp;C&amp;"Arial Narrow,Krepko"&amp;K01+046 VODOVOD BRDCE-2.FAZA
&amp;"Arial Narrow,Navadno"– projekt za izvedbo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REKAPITULACIJA</vt:lpstr>
      <vt:lpstr>A-Pripr. dela</vt:lpstr>
      <vt:lpstr>B-Zem. dela</vt:lpstr>
      <vt:lpstr>C-vodovod</vt:lpstr>
      <vt:lpstr>D-Cest. in zaklj. dela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dc:title>
  <dc:creator>Matko Franc</dc:creator>
  <cp:lastModifiedBy>Mateja Kozikar</cp:lastModifiedBy>
  <cp:lastPrinted>2020-03-10T07:41:57Z</cp:lastPrinted>
  <dcterms:created xsi:type="dcterms:W3CDTF">1997-01-31T12:20:41Z</dcterms:created>
  <dcterms:modified xsi:type="dcterms:W3CDTF">2020-03-11T08:07:44Z</dcterms:modified>
</cp:coreProperties>
</file>