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11775" yWindow="765" windowWidth="11280" windowHeight="6405" tabRatio="598" firstSheet="1" activeTab="6"/>
  </bookViews>
  <sheets>
    <sheet name="NASLOVNICA" sheetId="4" r:id="rId1"/>
    <sheet name="REKAPITULACIJA" sheetId="3" r:id="rId2"/>
    <sheet name=" ogrevanje A" sheetId="56" r:id="rId3"/>
    <sheet name="prezračevanje prostorov A" sheetId="17" r:id="rId4"/>
    <sheet name="vodovod, kanalizacija A" sheetId="46" r:id="rId5"/>
    <sheet name="Vodovodni priključek" sheetId="63" r:id="rId6"/>
    <sheet name="Toplotna postaja" sheetId="58" r:id="rId7"/>
  </sheets>
  <definedNames>
    <definedName name="_dem1" localSheetId="5">#REF!</definedName>
    <definedName name="_dem1">#REF!</definedName>
    <definedName name="dem" localSheetId="6">#REF!</definedName>
    <definedName name="dem" localSheetId="5">#REF!</definedName>
    <definedName name="dem">#REF!</definedName>
    <definedName name="_xlnm.Print_Area" localSheetId="2">' ogrevanje A'!$A$1:$E$146</definedName>
    <definedName name="_xlnm.Print_Area" localSheetId="3">'prezračevanje prostorov A'!$A$1:$E$66</definedName>
    <definedName name="_xlnm.Print_Area" localSheetId="1">REKAPITULACIJA!$A$4:$E$39</definedName>
    <definedName name="_xlnm.Print_Area" localSheetId="6">'Toplotna postaja'!$A$1:$E$109</definedName>
    <definedName name="_xlnm.Print_Area" localSheetId="4">'vodovod, kanalizacija A'!$A$1:$E$233</definedName>
    <definedName name="_xlnm.Print_Area" localSheetId="5">'Vodovodni priključek'!$A$1:$E$61</definedName>
    <definedName name="_xlnm.Print_Titles" localSheetId="2">' ogrevanje A'!$1:$6</definedName>
    <definedName name="_xlnm.Print_Titles" localSheetId="3">'prezračevanje prostorov A'!$1:$6</definedName>
    <definedName name="_xlnm.Print_Titles" localSheetId="6">'Toplotna postaja'!$1:$6</definedName>
    <definedName name="_xlnm.Print_Titles" localSheetId="4">'vodovod, kanalizacija A'!$1:$6</definedName>
    <definedName name="_xlnm.Print_Titles" localSheetId="5">'Vodovodni priključek'!$1:$6</definedName>
  </definedNames>
  <calcPr calcId="145621"/>
</workbook>
</file>

<file path=xl/calcChain.xml><?xml version="1.0" encoding="utf-8"?>
<calcChain xmlns="http://schemas.openxmlformats.org/spreadsheetml/2006/main">
  <c r="E38" i="63" l="1"/>
  <c r="E34" i="63"/>
  <c r="E30" i="63"/>
  <c r="E26" i="63"/>
  <c r="E22" i="63"/>
  <c r="E18" i="63"/>
  <c r="E17" i="63"/>
  <c r="E57" i="63" s="1"/>
  <c r="E16" i="63"/>
  <c r="A15" i="63"/>
  <c r="A21" i="63" s="1"/>
  <c r="A25" i="63" s="1"/>
  <c r="E12" i="63"/>
  <c r="E15" i="3" l="1"/>
  <c r="A29" i="63"/>
  <c r="A33" i="63" s="1"/>
  <c r="A37" i="63" s="1"/>
  <c r="A41" i="63" s="1"/>
  <c r="A45" i="63" s="1"/>
  <c r="A49" i="63" s="1"/>
  <c r="A54" i="63" s="1"/>
  <c r="B3" i="63" l="1"/>
  <c r="B2" i="63"/>
  <c r="B1" i="63"/>
  <c r="E180" i="46" l="1"/>
  <c r="E174" i="46"/>
  <c r="E199" i="46"/>
  <c r="E169" i="46"/>
  <c r="E163" i="46"/>
  <c r="E158" i="46"/>
  <c r="E150" i="46"/>
  <c r="E124" i="46"/>
  <c r="E108" i="46"/>
  <c r="E107" i="46"/>
  <c r="E103" i="46"/>
  <c r="A27" i="46" l="1"/>
  <c r="A36" i="46" s="1"/>
  <c r="E104" i="56" l="1"/>
  <c r="E103" i="56"/>
  <c r="E102" i="56"/>
  <c r="E94" i="56"/>
  <c r="E78" i="56"/>
  <c r="E75" i="56"/>
  <c r="C18" i="56"/>
  <c r="E17" i="56"/>
  <c r="B2" i="17"/>
  <c r="B2" i="46"/>
  <c r="B2" i="58"/>
  <c r="B2" i="56"/>
  <c r="E154" i="46" l="1"/>
  <c r="E145" i="46"/>
  <c r="E149" i="46"/>
  <c r="E120" i="46"/>
  <c r="E119" i="46"/>
  <c r="E99" i="58"/>
  <c r="E95" i="58"/>
  <c r="E76" i="58"/>
  <c r="E135" i="56" l="1"/>
  <c r="E131" i="56"/>
  <c r="E89" i="46"/>
  <c r="E85" i="46"/>
  <c r="A51" i="46"/>
  <c r="A58" i="46" s="1"/>
  <c r="A64" i="46" s="1"/>
  <c r="A70" i="46" s="1"/>
  <c r="A75" i="46" s="1"/>
  <c r="A80" i="46" s="1"/>
  <c r="A84" i="46" s="1"/>
  <c r="A88" i="46" s="1"/>
  <c r="A92" i="46" s="1"/>
  <c r="E50" i="17"/>
  <c r="E46" i="17"/>
  <c r="E83" i="56"/>
  <c r="E39" i="56"/>
  <c r="E16" i="56"/>
  <c r="E12" i="56"/>
  <c r="E11" i="56"/>
  <c r="E72" i="46"/>
  <c r="A13" i="58"/>
  <c r="H87" i="56"/>
  <c r="I87" i="56" s="1"/>
  <c r="F87" i="56"/>
  <c r="G87" i="56" s="1"/>
  <c r="E87" i="56"/>
  <c r="E67" i="56"/>
  <c r="E215" i="46"/>
  <c r="E42" i="17"/>
  <c r="E38" i="17"/>
  <c r="E37" i="17"/>
  <c r="E80" i="58"/>
  <c r="B3" i="58"/>
  <c r="B1" i="58"/>
  <c r="E91" i="58"/>
  <c r="E72" i="58"/>
  <c r="E68" i="58"/>
  <c r="E64" i="58"/>
  <c r="E60" i="58"/>
  <c r="E57" i="58"/>
  <c r="E53" i="58"/>
  <c r="E48" i="58"/>
  <c r="E42" i="58"/>
  <c r="E38" i="58"/>
  <c r="E34" i="58"/>
  <c r="E30" i="58"/>
  <c r="E26" i="58"/>
  <c r="E22" i="58"/>
  <c r="E18" i="58"/>
  <c r="E14" i="58"/>
  <c r="E10" i="58"/>
  <c r="E192" i="46"/>
  <c r="E127" i="46"/>
  <c r="E132" i="46"/>
  <c r="E48" i="46"/>
  <c r="E115" i="56"/>
  <c r="H89" i="56"/>
  <c r="I89" i="56" s="1"/>
  <c r="H88" i="56"/>
  <c r="I88" i="56" s="1"/>
  <c r="F89" i="56"/>
  <c r="G89" i="56" s="1"/>
  <c r="F88" i="56"/>
  <c r="G88" i="56" s="1"/>
  <c r="B3" i="56"/>
  <c r="B1" i="56"/>
  <c r="E13" i="56"/>
  <c r="E14" i="56"/>
  <c r="E15" i="56"/>
  <c r="E27" i="56"/>
  <c r="E31" i="56"/>
  <c r="E35" i="56"/>
  <c r="E40" i="56"/>
  <c r="E41" i="56"/>
  <c r="E45" i="56"/>
  <c r="E49" i="56"/>
  <c r="E50" i="56"/>
  <c r="E58" i="56"/>
  <c r="E63" i="56"/>
  <c r="E68" i="56"/>
  <c r="E71" i="56"/>
  <c r="E81" i="56"/>
  <c r="E82" i="56"/>
  <c r="E88" i="56"/>
  <c r="E89" i="56"/>
  <c r="E93" i="56"/>
  <c r="E97" i="56"/>
  <c r="E101" i="56"/>
  <c r="E105" i="56"/>
  <c r="E106" i="56"/>
  <c r="E107" i="56"/>
  <c r="E111" i="56"/>
  <c r="E127" i="56"/>
  <c r="A14" i="17"/>
  <c r="A18" i="17" s="1"/>
  <c r="A22" i="17" s="1"/>
  <c r="E11" i="17"/>
  <c r="E15" i="17"/>
  <c r="E19" i="17"/>
  <c r="E23" i="17"/>
  <c r="E24" i="17"/>
  <c r="E28" i="17"/>
  <c r="E29" i="17"/>
  <c r="E33" i="17"/>
  <c r="E55" i="46"/>
  <c r="E61" i="46"/>
  <c r="E67" i="46"/>
  <c r="E77" i="46"/>
  <c r="E81" i="46"/>
  <c r="E93" i="46"/>
  <c r="E118" i="46"/>
  <c r="E112" i="46"/>
  <c r="E113" i="46"/>
  <c r="E114" i="46"/>
  <c r="E125" i="46"/>
  <c r="E126" i="46"/>
  <c r="E131" i="46"/>
  <c r="E136" i="46"/>
  <c r="E137" i="46"/>
  <c r="E141" i="46"/>
  <c r="E184" i="46"/>
  <c r="E211" i="46"/>
  <c r="E33" i="46"/>
  <c r="E24" i="46"/>
  <c r="E231" i="46" s="1"/>
  <c r="A20" i="56"/>
  <c r="A30" i="56" s="1"/>
  <c r="A34" i="56" s="1"/>
  <c r="A38" i="56" s="1"/>
  <c r="A44" i="56" s="1"/>
  <c r="A48" i="56" s="1"/>
  <c r="A53" i="56" s="1"/>
  <c r="A61" i="56" s="1"/>
  <c r="F65" i="56"/>
  <c r="B1" i="17"/>
  <c r="B1" i="46"/>
  <c r="B3" i="46"/>
  <c r="B3" i="17"/>
  <c r="E146" i="56" l="1"/>
  <c r="A66" i="56"/>
  <c r="A70" i="56" s="1"/>
  <c r="E65" i="17"/>
  <c r="E11" i="3" s="1"/>
  <c r="E108" i="58"/>
  <c r="E9" i="3"/>
  <c r="A17" i="58"/>
  <c r="A21" i="58" s="1"/>
  <c r="A25" i="58" s="1"/>
  <c r="A29" i="58" s="1"/>
  <c r="A33" i="58" s="1"/>
  <c r="A37" i="58" s="1"/>
  <c r="A41" i="58" s="1"/>
  <c r="A46" i="58" s="1"/>
  <c r="A51" i="58" s="1"/>
  <c r="A56" i="58" s="1"/>
  <c r="A59" i="58" s="1"/>
  <c r="A63" i="58" s="1"/>
  <c r="A67" i="58" s="1"/>
  <c r="A71" i="58" s="1"/>
  <c r="A96" i="46"/>
  <c r="G90" i="56"/>
  <c r="I90" i="56"/>
  <c r="E13" i="3"/>
  <c r="E17" i="3"/>
  <c r="A86" i="56" l="1"/>
  <c r="A92" i="56" s="1"/>
  <c r="A96" i="56" s="1"/>
  <c r="A100" i="56" s="1"/>
  <c r="A110" i="56" s="1"/>
  <c r="A114" i="56" s="1"/>
  <c r="A118" i="56" s="1"/>
  <c r="A122" i="56" s="1"/>
  <c r="A126" i="56" s="1"/>
  <c r="A130" i="56" s="1"/>
  <c r="A134" i="56" s="1"/>
  <c r="A138" i="56" s="1"/>
  <c r="A142" i="56" s="1"/>
  <c r="A74" i="56"/>
  <c r="A77" i="56" s="1"/>
  <c r="A80" i="56" s="1"/>
  <c r="A75" i="58"/>
  <c r="A79" i="58" s="1"/>
  <c r="A83" i="58" s="1"/>
  <c r="A86" i="58" s="1"/>
  <c r="A89" i="58" s="1"/>
  <c r="A94" i="58" s="1"/>
  <c r="A98" i="58" s="1"/>
  <c r="A102" i="58" s="1"/>
  <c r="A105" i="58" s="1"/>
  <c r="E27" i="3"/>
  <c r="A106" i="46"/>
  <c r="A111" i="46" s="1"/>
  <c r="A117" i="46" s="1"/>
  <c r="A123" i="46" s="1"/>
  <c r="A130" i="46" s="1"/>
  <c r="A135" i="46" s="1"/>
  <c r="A140" i="46" s="1"/>
  <c r="A27" i="17"/>
  <c r="A32" i="17" s="1"/>
  <c r="A36" i="17" s="1"/>
  <c r="E32" i="3" l="1"/>
  <c r="E28" i="3"/>
  <c r="E29" i="3" s="1"/>
  <c r="E30" i="3" s="1"/>
  <c r="A41" i="17"/>
  <c r="A45" i="17" s="1"/>
  <c r="A49" i="17" s="1"/>
  <c r="A53" i="17" s="1"/>
  <c r="A57" i="17" s="1"/>
  <c r="A61" i="17" s="1"/>
  <c r="A144" i="46"/>
  <c r="A148" i="46" s="1"/>
  <c r="A153" i="46" s="1"/>
  <c r="E33" i="3" l="1"/>
  <c r="E34" i="3" s="1"/>
  <c r="E36" i="3" s="1"/>
  <c r="A157" i="46"/>
  <c r="A161" i="46" s="1"/>
  <c r="A172" i="46" s="1"/>
  <c r="A183" i="46" s="1"/>
  <c r="A187" i="46" s="1"/>
  <c r="A191" i="46" s="1"/>
  <c r="A195" i="46" l="1"/>
  <c r="A202" i="46" s="1"/>
  <c r="A206" i="46" s="1"/>
  <c r="A210" i="46" s="1"/>
  <c r="A218" i="46" l="1"/>
  <c r="A222" i="46" s="1"/>
  <c r="A227" i="46" s="1"/>
  <c r="A214" i="46"/>
</calcChain>
</file>

<file path=xl/sharedStrings.xml><?xml version="1.0" encoding="utf-8"?>
<sst xmlns="http://schemas.openxmlformats.org/spreadsheetml/2006/main" count="425" uniqueCount="286">
  <si>
    <t>Vgradnja v vertikalni  položaj in povratek, tlačni razred PN 16 z optičnim odčitavanjem podatkov, predpripravljen za daljinski prenos podatkov s pomočjo M-Bus, z vgradnjo in dobavo M bus modula</t>
  </si>
  <si>
    <t>S parom direktnih temperaturnih tipal Pt500 f5,2mm z dolžino kabla 2m (eno prosto tipalo in eno tipalo vgrajeno v merilnik pretoka) - če je qp do 2,5m3/h</t>
  </si>
  <si>
    <t>Tlačna in trdnostna preizkušnja z hladnim vodnim tlakom 5 bar ter izpihovanjem ecvovoda</t>
  </si>
  <si>
    <t>Krogelna navojna pipa  tlačne stopnje PN 6 z montažnim in tesnilnim materialom</t>
  </si>
  <si>
    <t xml:space="preserve">Manjša nepredvidena dela in stroški  2%                                                     </t>
  </si>
  <si>
    <t>- priključka za vodo 1/2" ZN, z vgrajenim kotnim ventilom</t>
  </si>
  <si>
    <t xml:space="preserve">- PE stenskega odtočnega kolena Ø90, PE prehodnega kosa Ø90/110 mm in garniture manšet Ø90 mm </t>
  </si>
  <si>
    <t xml:space="preserve">kom           </t>
  </si>
  <si>
    <t>Kompletni umivalnik sestoječ iz:</t>
  </si>
  <si>
    <t>PP-HT cev za kanalizacijo (kot npr. Pipelife), vključno z fazonskimi kosi, z dodatki na odrezke, tesnilnim materialom in  podpornimi objemkami obloženimi z gumo (npr. SIKLA)</t>
  </si>
  <si>
    <t xml:space="preserve">DN 32  </t>
  </si>
  <si>
    <t>Ventilator za prezračevanje kopalnic, sanitarij in čistil, za nadometno vgradnjo, V=60 m3/h, U=230 V, P=11 W, I=0.09 A, za sistem posameznega prezračevanja s protipovratno loputo, v lastnem ohišju, s termičnim varovalom proti preobremenitvi, z vklopom s stikalom za luč in z zakasnitvijo izklopa, zaščita IP45, s cevnim priključkom Ø80 mm,  komplet z montažnim materialom
(kot npr. LIMODOR, tip F/M-AP)</t>
  </si>
  <si>
    <t>2,00</t>
  </si>
  <si>
    <t xml:space="preserve">Aluminijaste rešetke za vgradnjo v vrata, komplet z rezanjem vrat in montažnim materialom 
(kot npr. IMP, tip AR-4P) </t>
  </si>
  <si>
    <t>PV-1/125</t>
  </si>
  <si>
    <t>ø100 mm</t>
  </si>
  <si>
    <t xml:space="preserve">Transportni in manipulacijski stroški               </t>
  </si>
  <si>
    <t xml:space="preserve">Pripravljalna in zaključna dela, čiščenje </t>
  </si>
  <si>
    <t>- lesene plastificirane sedežne deske s pokrovom, tečaji in  vijaki, odbijači po izbiri investitorja</t>
  </si>
  <si>
    <t>- montažnega materiala in seta zvočne izolacije</t>
  </si>
  <si>
    <t>Kompletna tuš kad sestoječa iz:</t>
  </si>
  <si>
    <t>Kompletno stranišče kot montažni element za stenski WC za stensko masivno vzidavo sestoječe iz:</t>
  </si>
  <si>
    <t>- podometnega WC splakovalnika UP300 z dvokoličinsko splakovalno tehniko 6-9 l, aktiviranje zgoraj/spredaj</t>
  </si>
  <si>
    <t>(kot npr. Geberit Duofix ali odgovarjajoče)</t>
  </si>
  <si>
    <t xml:space="preserve">- dveh kotnih podometnih ventilov DN15 vključno z
zidno rozeto in vezno pokromano cevko premera 10 mm
dolžine cca. 30 cm (2 x)
</t>
  </si>
  <si>
    <t>- odtočnega ventila, PVC sifona in PP priključnega kolena DN50 z manšeto Ø32</t>
  </si>
  <si>
    <t xml:space="preserve">vključno z odzračnimi pipicami     in opleskom </t>
  </si>
  <si>
    <t xml:space="preserve">vročeodpornega laka, ter     zaščiteni v foliji za </t>
  </si>
  <si>
    <t>transport in montažo + držala</t>
  </si>
  <si>
    <t xml:space="preserve">Tip / višina / dolžina  </t>
  </si>
  <si>
    <t xml:space="preserve">       </t>
  </si>
  <si>
    <t>Radiatorsko zapiralo s holandcem - montiran v povratku z montažnim materialom</t>
  </si>
  <si>
    <t>DN32</t>
  </si>
  <si>
    <t>OPIS</t>
  </si>
  <si>
    <t>Količina</t>
  </si>
  <si>
    <t>Št.</t>
  </si>
  <si>
    <t>kompl</t>
  </si>
  <si>
    <t>Transportni stroški</t>
  </si>
  <si>
    <t>Dobava in montaža (vsebuje tudi drobni montažni material)</t>
  </si>
  <si>
    <t xml:space="preserve">m2            </t>
  </si>
  <si>
    <t>REKAPITULACIJA STROŠKOV :</t>
  </si>
  <si>
    <t xml:space="preserve">PROJEKTANTSKI POPIS </t>
  </si>
  <si>
    <t>MATERIALA IN DEL</t>
  </si>
  <si>
    <t>Strojne instalacije</t>
  </si>
  <si>
    <t>m</t>
  </si>
  <si>
    <t xml:space="preserve">Cu 15x1  </t>
  </si>
  <si>
    <t>kos</t>
  </si>
  <si>
    <t xml:space="preserve">kg            </t>
  </si>
  <si>
    <t>Zaščitno miniziranje neizoliranih cevi, konzol in ostalih nezaščitenih delov po predhodnem čiščenju</t>
  </si>
  <si>
    <t>pavšal</t>
  </si>
  <si>
    <t>Preizkusni zagon, hidravlično uravnovešenje sistema,  toplotni preizkus z izdelavo zapisnika</t>
  </si>
  <si>
    <t xml:space="preserve">Manjša nepredvidena dela in stroški 2%                                                  </t>
  </si>
  <si>
    <t>1,00</t>
  </si>
  <si>
    <t xml:space="preserve">Radiatorski nosilec za radiator    </t>
  </si>
  <si>
    <t xml:space="preserve">Zaključni radiatorski čep 1/2" z odzračno pipico kompletno s  tesnilnim materialom    </t>
  </si>
  <si>
    <t>Pri izdelavi ponudbe je potrebno upoštevati tudi naslednje:</t>
  </si>
  <si>
    <t>- ponudba mora vsebovati tudi vse drobni montažni material</t>
  </si>
  <si>
    <t>ø125 mm</t>
  </si>
  <si>
    <t>- oprema v popisu je usklajena z investitorjem in projektantom, spremembo opreme je potrebno pri ponudbi jasno pripisati, odločitev o zamenjavi se sprejme pred naročilom opreme</t>
  </si>
  <si>
    <t>3,00</t>
  </si>
  <si>
    <t>kompl.</t>
  </si>
  <si>
    <t>ur</t>
  </si>
  <si>
    <t>Manjša nepredvidena dela in stroški 2%</t>
  </si>
  <si>
    <t>SKUPAJ VODOVOD IN KANALIZACIJA</t>
  </si>
  <si>
    <t>DN25</t>
  </si>
  <si>
    <t>m2</t>
  </si>
  <si>
    <t>DN  40</t>
  </si>
  <si>
    <t xml:space="preserve">Cu 18x1  </t>
  </si>
  <si>
    <t>DN40</t>
  </si>
  <si>
    <t>Izdelava PID  projektov (4 izvodi + 1x CD)  in opravljenje projektantskega nadzora vse po ponudbi projektanta</t>
  </si>
  <si>
    <t xml:space="preserve">- nosilnega okvirja površinsko zaščitenega in pocinkanih opornih nog za nadgradnjo na obstoječa tla od 0-20 cm
</t>
  </si>
  <si>
    <t>- dveh kompletnih navojnih palic M12 z osno razdaljo 18-23 cm</t>
  </si>
  <si>
    <t>- zaščite pri vgradnji za revizijsko odprtino</t>
  </si>
  <si>
    <t xml:space="preserve">kompl </t>
  </si>
  <si>
    <t>- montažnega in tesnilnega materiala</t>
  </si>
  <si>
    <t>Izdelava proti požarnih zapor pri prehodu instalacij čez različne požarne sektorje</t>
  </si>
  <si>
    <r>
      <t xml:space="preserve">cev </t>
    </r>
    <r>
      <rPr>
        <sz val="11"/>
        <rFont val="Symbol"/>
        <family val="1"/>
        <charset val="2"/>
      </rPr>
      <t>f</t>
    </r>
    <r>
      <rPr>
        <sz val="11"/>
        <rFont val="Times New Roman CE"/>
        <charset val="238"/>
      </rPr>
      <t>100 mm</t>
    </r>
  </si>
  <si>
    <t>Končno barvanje ne izoliranih bakrenih cevi in konzol. Barva za barvanje bakra mora biti na eopksidni osnovi.</t>
  </si>
  <si>
    <t>Vsa sanitarna keramika in sanitarna oprema je srednjega cenovnega</t>
  </si>
  <si>
    <t>razreda po izbiri arhitekta</t>
  </si>
  <si>
    <t>- pritrdilnega in tesnilnega materiala</t>
  </si>
  <si>
    <t xml:space="preserve">Obešalni in pritrdilni material, ter konzole narejene iz profilnega železa, temeljno obarvanega v skupni teži, objemke za obešanje morajo imeti izolacijsko oblogo </t>
  </si>
  <si>
    <t>Cena V EUR brez DDV</t>
  </si>
  <si>
    <t>SKUPAJ brez DDV</t>
  </si>
  <si>
    <t>DDV</t>
  </si>
  <si>
    <t>Daljinski odčitevalnik za porabo toplotne energije, tople vode posameznih stanovanj tip, komplet z zidno konzolo (vgraditev v podpostajo), softwerom in priključkom za računalnisko odčitevanje, prvim testnim zagonomn nastavitvijo in proučitev osebja</t>
  </si>
  <si>
    <t>(kot npr. ALLMESS Hydrocenter 250)</t>
  </si>
  <si>
    <t>Poševno sedežni ventil  za reg. pretoka komplet z holandci pritrdilnim in tesnilnim materialom. Tlačne stopnje PN6, npr. DANFOSS MSV-C ali odgovarjajoče</t>
  </si>
  <si>
    <t>5,00</t>
  </si>
  <si>
    <t xml:space="preserve">H = 1800 mm  </t>
  </si>
  <si>
    <t>SKUPAJ PREZRAČEVANJE PROSTOROV</t>
  </si>
  <si>
    <t>- dveh podometnih ventilov DN15 s kapo in zidno rozeto</t>
  </si>
  <si>
    <t>Priprava instalacij za pomivalno korito v kuhinji sestoječa iz:</t>
  </si>
  <si>
    <t>Priprava instalacij za pomivalni stroj v kuhinji sestoječ iz:</t>
  </si>
  <si>
    <t>- sifona za pomivalni stroj</t>
  </si>
  <si>
    <t xml:space="preserve">- izpustnega ventila DN15 z navojnim priključkom za dotočno cev </t>
  </si>
  <si>
    <t>Priprava instalacij za pralni stroj sestoječ iz:</t>
  </si>
  <si>
    <t>- sifona za pralni stroj</t>
  </si>
  <si>
    <t>Metlica za WC, s pritrdilnim materialom</t>
  </si>
  <si>
    <t>DN12 (ø16 x 2.0)</t>
  </si>
  <si>
    <t>DN15 (ø20 x 2.25)</t>
  </si>
  <si>
    <t>DN20 (ø25 x 2.5)</t>
  </si>
  <si>
    <t>Izolacija kanalizacijskih cevi dvižnih vodov z izolacijo z zaprto celično strukturo deb. 5 mm. Izolacija izpolnjuje pogoje za preprečevanje rosenja in kondenzacije, ter prenosa hrupa na gradbeno konstrukcijo (kot npr. Armacell Tubolit AR)</t>
  </si>
  <si>
    <t xml:space="preserve">DN 50  </t>
  </si>
  <si>
    <t>Priprava instalacij za montažo vodomerov</t>
  </si>
  <si>
    <t>Revizijska vratca za montažo na steno na mestu čistilnega kosa,
magnetna izvedba z možnostjo prekritja s keramiko, velikost prilagojena velikosti keramike</t>
  </si>
  <si>
    <t>Dobava in vgradnja vmesnih kosov za vodomere pri izpiranju sistema</t>
  </si>
  <si>
    <t>kom.</t>
  </si>
  <si>
    <t>Dezinfekcija, izpiranje vodovodne instalacije in mikrobiološka preiskava vode (vsebnost mineralnih olj..) ter izdaja poročila s strani pooblaščene institucije</t>
  </si>
  <si>
    <t>Tlačna preizkušnja s tlakom p= 12 bar in regulacija</t>
  </si>
  <si>
    <t xml:space="preserve">SKUPAJ OGREVANJE </t>
  </si>
  <si>
    <t>npr. Danfoss SONOMETER 1000 1,0.110 D 3/4"</t>
  </si>
  <si>
    <t>Preboji oz vrtanje skozi zidove, strop  za cevne instalacije (DN15 do DN 100)</t>
  </si>
  <si>
    <t>* Nepredvidena dela se obračunajo po predhodnem naročilu naročnika na osnovi ponudbenih cen oziroma dodatnih analiz in so plačani v višini dejansko opravljenih tako naročenih del.</t>
  </si>
  <si>
    <t>kg / kos</t>
  </si>
  <si>
    <t xml:space="preserve">DN 125  </t>
  </si>
  <si>
    <t xml:space="preserve">DN 110  </t>
  </si>
  <si>
    <t>DN 20</t>
  </si>
  <si>
    <t>Odzračevalni lončki V=2l, komplet z cevjo DN 10 x 8 m, pipico DN10</t>
  </si>
  <si>
    <t>za ogrevanje brez MID certifikata a s možnostijo priklopa impulznmega signala iz vodomera</t>
  </si>
  <si>
    <t>Krogelni ventil za vodo - navojni, komplet s tesnilnim materialom</t>
  </si>
  <si>
    <t>Protipovratni  ventil za vodo - navojni, 
komplet z montažnim in tesnilnim materialom</t>
  </si>
  <si>
    <t>Navezava vodovoda na vodovodno omrežje, praznjenje in polnjenje sistema</t>
  </si>
  <si>
    <t>Pripravljalna dela, zarisovanje, čiščenje in zaključna dela</t>
  </si>
  <si>
    <t xml:space="preserve">Manjša gradbena dela kot so preboji za cevi, izdelava utorov v tlaku in zidu za vodovodne in kanalizacijske cevi, ter zametavanje in fino zaribavanje po vgradnji </t>
  </si>
  <si>
    <t xml:space="preserve">DN 15  </t>
  </si>
  <si>
    <t>DN 25</t>
  </si>
  <si>
    <t>kom</t>
  </si>
  <si>
    <t>8,00</t>
  </si>
  <si>
    <t>Cena(EUR)</t>
  </si>
  <si>
    <t>Skupaj (EUR)</t>
  </si>
  <si>
    <t>kg tipskih profilov, drsnikov</t>
  </si>
  <si>
    <t>Dobava in montaža cevnih objemk z gumi vložkom sistema komplet z pocinkanimi navojnimi palicami dolžine 300 - 900 mm, ves montažni material (matice, vijaki, vložki, drsniki, profili) za obešanje jeklenih in bakrenih cevi</t>
  </si>
  <si>
    <t>Transportni stroški 1%</t>
  </si>
  <si>
    <t>EUR</t>
  </si>
  <si>
    <t xml:space="preserve">Ultrazvočni toplotni števec z računsko enoto s 3,0V (C-cell) baterijo za 12 let, volumskega dela in temperaturnih tipal Pt500. Metrološki razred 2 po EN 1434 in okoljski razred C po EN1434. Kompletno dinamično območje &gt; 1:1500. </t>
  </si>
  <si>
    <t>DN  32</t>
  </si>
  <si>
    <t>B x H = 225 x 125</t>
  </si>
  <si>
    <t xml:space="preserve">- odtočne  garniture za ploščate tuš kadi z odprtino 90 mm </t>
  </si>
  <si>
    <t xml:space="preserve">- dveh kotnih podometnih ventilov DN15 vključno z
zidno rozeto 
</t>
  </si>
  <si>
    <t>Držalo za bombažne brisače, s pritrdilnim materialom</t>
  </si>
  <si>
    <t xml:space="preserve">DN 70  </t>
  </si>
  <si>
    <t xml:space="preserve">DN 110 </t>
  </si>
  <si>
    <t>PVC-U cev za kanalizacijo, položena v tla, izdelana v skladu z standardom EN 1401-1, z dodatki na fazonske kose, odrezke in tesnilnim, spojnim materialom</t>
  </si>
  <si>
    <t xml:space="preserve">kom   </t>
  </si>
  <si>
    <r>
      <t xml:space="preserve">Krogelna pipa tlačne stopnje PN 6, temp.do 100 </t>
    </r>
    <r>
      <rPr>
        <sz val="11"/>
        <rFont val="Symbol"/>
        <family val="1"/>
        <charset val="2"/>
      </rPr>
      <t>°</t>
    </r>
    <r>
      <rPr>
        <sz val="11"/>
        <rFont val="Times New Roman"/>
        <family val="1"/>
        <charset val="238"/>
      </rPr>
      <t>C</t>
    </r>
    <r>
      <rPr>
        <sz val="11"/>
        <rFont val="Times New Roman CE"/>
        <family val="1"/>
        <charset val="238"/>
      </rPr>
      <t>- navojna komplet  pritrdilnim in tesnilnim materialom</t>
    </r>
  </si>
  <si>
    <t>DN 40</t>
  </si>
  <si>
    <t>Polnilna pipica R 3/4" kompletno s  tesnilnim materialom</t>
  </si>
  <si>
    <t>Čistilni kos - navojni komplet z holandci, pritrdilnim in tesnilnim materialom, tlačne stopnje PN 6</t>
  </si>
  <si>
    <t>Nepovratni ventil - navojni komplet z holandci, pritrdilnim in tesnilnim materialom, tlačne stopnje PN 6</t>
  </si>
  <si>
    <r>
      <t xml:space="preserve">Manometer za merilno območje 0-6 bar </t>
    </r>
    <r>
      <rPr>
        <sz val="11"/>
        <rFont val="Symbol"/>
        <family val="1"/>
        <charset val="2"/>
      </rPr>
      <t>f</t>
    </r>
    <r>
      <rPr>
        <sz val="11"/>
        <rFont val="Times New Roman CE"/>
        <family val="1"/>
        <charset val="238"/>
      </rPr>
      <t>=60 mm z manometersko pipco in U celjo</t>
    </r>
  </si>
  <si>
    <r>
      <t xml:space="preserve">Kapilarni termometer  </t>
    </r>
    <r>
      <rPr>
        <sz val="11"/>
        <rFont val="Symbol"/>
        <family val="1"/>
        <charset val="2"/>
      </rPr>
      <t>f</t>
    </r>
    <r>
      <rPr>
        <sz val="11"/>
        <rFont val="Times New Roman CE"/>
        <family val="1"/>
        <charset val="238"/>
      </rPr>
      <t xml:space="preserve"> 100 mm za merilno območje 0-120 </t>
    </r>
    <r>
      <rPr>
        <sz val="11"/>
        <rFont val="Symbol"/>
        <family val="1"/>
        <charset val="2"/>
      </rPr>
      <t>°</t>
    </r>
    <r>
      <rPr>
        <sz val="11"/>
        <rFont val="Times New Roman CE"/>
        <family val="1"/>
        <charset val="238"/>
      </rPr>
      <t xml:space="preserve"> C</t>
    </r>
  </si>
  <si>
    <t>Brezšivna jeklena cev komplet z fazonskimi kosi, materialom za pritrditev, dodatki za odrez, varjenje material, cev iz materiala ST 37.0 pr EN 253 (DIN 1626)</t>
  </si>
  <si>
    <t>Izolacija cevi  z izolacijo debelino 20-50mm kamena volna ,  komplet z spojnim in montažnim materialom in oplaščenjem s Al pločevino de. O,8mm</t>
  </si>
  <si>
    <t>Obešalni in pritrdilni material ter konzole  narejene iz profilnega železa, temeljno obarvanega v skupni teži,</t>
  </si>
  <si>
    <t>Dobava in montaža cevnih objemk z gumi vložkom sistema komplet z pocinkanimi navojnimi palicami dolžine 300 - 900 mm, ves montažni material (matice, vijaki)</t>
  </si>
  <si>
    <t>Tlačna in trdnostna preizkušnja z hladnim vodnim tlakom 5 bar in izdelavo zapisnika</t>
  </si>
  <si>
    <t xml:space="preserve">Preizkusni zagon ter hidravlično  uravnovešenje sistema z izdelavo zapisnika, uznačitev vej, izdelava shem   </t>
  </si>
  <si>
    <t xml:space="preserve">Končno barvanje ne izoliranih jeklenih cevi in konzol </t>
  </si>
  <si>
    <t xml:space="preserve">Manjša nepredvidena dela in stroški   po gradbeni knjigi       (2%)                                             </t>
  </si>
  <si>
    <t>SKUPAJ TOPLOTNA POSTAJA</t>
  </si>
  <si>
    <t>Poševno sedežni ventil  za reg. pretoka komplet z holandci pritrdilnim in tesnilnim materialom. Tlačne stopnje PN6 npr DANFOSS ASV-BD 40</t>
  </si>
  <si>
    <t>Preboji oz vrtanje skozi etažne plošče za kanale prezračevanja, komplet z zatesnitvijo preboja</t>
  </si>
  <si>
    <t>ø100</t>
  </si>
  <si>
    <t>ø125</t>
  </si>
  <si>
    <t>Izdelava preboja strehe za cevi prezračevanja, komplet z obrobo okoli kanala, zatesnitvijo cevi oz. prirobe na streho</t>
  </si>
  <si>
    <t>Preboji oz vrtanje skozi  strop  za cevne instalacije (DN70 - 100)</t>
  </si>
  <si>
    <t>DN  25</t>
  </si>
  <si>
    <t>Cirkulacijska črpalka komplet z protiprirobnicami, tesnilnim in pritrdilnim materialom, opremljena z frekvenčno regulacijo, pretok q=2,2 m3/h, tlačna razlika dp=40kPa, 230V, 500W npr. IMP Pumps NMT 40</t>
  </si>
  <si>
    <r>
      <t>f</t>
    </r>
    <r>
      <rPr>
        <sz val="11"/>
        <rFont val="Times New Roman CE"/>
        <family val="1"/>
        <charset val="238"/>
      </rPr>
      <t xml:space="preserve"> 48</t>
    </r>
  </si>
  <si>
    <t>Priprava instalacij za odtok kondneza varnostnega ventila bojlerja iz:</t>
  </si>
  <si>
    <t>Radiatorski ravni termostatski ventil z dvojno regulacijo  in termostatsko glavo  vgrajen v dovodnem vodu, tesnjen kovina na kovino (holandec s konusom) npr. termostaska glava Danfoss RA 2000 ali odgovarjajoče</t>
  </si>
  <si>
    <t xml:space="preserve">H = 900 mm  </t>
  </si>
  <si>
    <t xml:space="preserve">Cu 22x1  </t>
  </si>
  <si>
    <t>Trde bakrene cevi v palicah, vključno varilni loki, varilni in tesnilni material z izolacijo npr. ITS 19 mm ali odgovarjajoče</t>
  </si>
  <si>
    <t>Izdelava preboja strehe za skupek cevi prezračevanja, komplet z obrobo okoli kanala, zatesnitvijo cevi oz. prirobe na streho</t>
  </si>
  <si>
    <t>- konzolne školjke z zadnjim odtokom izdelane iz sanitarne
keramike (kot npr. Pozzi)</t>
  </si>
  <si>
    <t>- z keramične školjke 65 cm tip npr. Pozzi Ginori Abele "polinvalidski" s tipskimi nosilci za stabilnostpritrditve umivalnika</t>
  </si>
  <si>
    <t xml:space="preserve">- stoječe mešalne armature za toplo in hladno vodo npr. Grohe EUROSMART
</t>
  </si>
  <si>
    <t>- enoročne zidne mešalne baterije za prhanje s pomično konzolo npr. Grohe Eurosmart</t>
  </si>
  <si>
    <t>Oprema tuša:</t>
  </si>
  <si>
    <t>Vodilo za obešanje zavese npr. PBA 4CN.436.00BA</t>
  </si>
  <si>
    <t>Zavesa vodoodporna 2x120x200 npr. PBA 4CN.0SC.00BE.1</t>
  </si>
  <si>
    <t>stol npr. PBA 4CN.447.000B</t>
  </si>
  <si>
    <t>Tuš držalo 90 st npr. PBA 4CN.422.00LB</t>
  </si>
  <si>
    <t>Tuš držalo vertikalno npr. PBA 4CN.436.00BA</t>
  </si>
  <si>
    <t>(kot npr. DA PBA</t>
  </si>
  <si>
    <t>Držalo za milo vogalni, s pritrdilnim materialom npr PBA 4CN.493.0000</t>
  </si>
  <si>
    <t>Držalo za rolo toaletni papir, s pritrdilnim materialom npr PBA 4CN.481.0000</t>
  </si>
  <si>
    <t>Kljukica za obleko, s pritrdilnim materialom npr PBA 4CN.488.000d</t>
  </si>
  <si>
    <t xml:space="preserve">Prezračevalni ventil za odvod zraka, za vgradnjo na kanal, komplet z montažnim materialom
(kot npr. IMP, tip PV-1) </t>
  </si>
  <si>
    <t xml:space="preserve">Okrogli spiralno zaviti kanali, izdelani po DIN EN 1506 iz pocinkane jeklene pločevine, s fazonskimi, spojnim, montažnim in tesnilnim materialom </t>
  </si>
  <si>
    <t xml:space="preserve">Toplotna izolacija ventilacijskih odvodnih in dovodnih kanalov z izolacijskimi cevaki z zaprto celično strukturo deb. 13 mm
(kot npr. Armacell AC/Armaflex) </t>
  </si>
  <si>
    <t xml:space="preserve">  </t>
  </si>
  <si>
    <t>Elektro motorni regulacijski ventil z holandci, tesnilnim in vijačnim materialom opremljen z elektro motronim pogonom za zvezno regulacijo 230V pogon, kvs=10,0m3/h, padec na ventilu dp=10kPa, Proizvod: DANFOSS VRG 3 25/10 pogon AMV 435</t>
  </si>
  <si>
    <t>Potopno temperaturno tipalo Proizvod: npr DANFOSS ESMO 100 z vgradno tulko in privaritvijo tulke v cevovod</t>
  </si>
  <si>
    <t>Zunanje tipalo z podnožjem npr DANFOSS ESMT</t>
  </si>
  <si>
    <t>Raztezna posoda  V= 50l, pmax=3 bar, komplet z montažnim in tesnilnim materialom</t>
  </si>
  <si>
    <t xml:space="preserve">kom    </t>
  </si>
  <si>
    <t>Varnostni ventil, pmax=3 bar, komplet z montažnim in tesnilnim materialom</t>
  </si>
  <si>
    <t xml:space="preserve">Večplastna polietilenska cev z notranjim kovinskim plaščem, (npr.UNIPIPE), položena v tlaku in predelnih stenah, za hladno in toplo vodo, komplet z fitingi iz medenine in izolirana z izolacijo z zaprto celično strukturo deb. 13 mm za hladno vodo in 19 mm za toplo vodo
(kot npr. Armacell Tubolit S+)
</t>
  </si>
  <si>
    <t>objemke (DN15)</t>
  </si>
  <si>
    <t>objemke (DN20)</t>
  </si>
  <si>
    <t>DN20</t>
  </si>
  <si>
    <t>Vodomer za hladno vodo-horizontalni, Qn 6,3, navojna izvedba, z daljinskim MUD-BUS signalom, tip po zahtevah distributerja, komplet z montažnim in tesnilnim materialom</t>
  </si>
  <si>
    <t>OBČINA VOJNIK Kerševa 8, VOJNIK</t>
  </si>
  <si>
    <t>Datum izdelave :04.06.2016</t>
  </si>
  <si>
    <t>REKONSTRUKCIJA POSLOVNO STANOVANJSKEGA OBJEKTA NOVA CERKEV 22</t>
  </si>
  <si>
    <t>Št. projekta 2016-07</t>
  </si>
  <si>
    <t>Jekleni panelni radiatorji z vgrajenimi ventili vključno opleskom vročeodpornega laka, ter zaščiteni v foliji za transport z montažo npr. radiator VOGEL&amp;NOOT ali odgovarjajoče</t>
  </si>
  <si>
    <t>Ogrevanje  prostorov- Sklop A</t>
  </si>
  <si>
    <t>22K / 500 /  1200</t>
  </si>
  <si>
    <t>22K / 500 /  1000</t>
  </si>
  <si>
    <t>21K / 900 /  720</t>
  </si>
  <si>
    <t>21K / 500 /  1000</t>
  </si>
  <si>
    <t>22K / 500 /  1400</t>
  </si>
  <si>
    <t>21K / 500 /  800</t>
  </si>
  <si>
    <t>21K / 900 /  1000</t>
  </si>
  <si>
    <t>Jekleni cevni radiator npr. BIAL CLASSIC</t>
  </si>
  <si>
    <t>1700/450</t>
  </si>
  <si>
    <t xml:space="preserve">H = 500 mm  </t>
  </si>
  <si>
    <t>Magnetni ventil npr. FIRŠT EMV 110-220/9G30 FF  3/4" z holandci</t>
  </si>
  <si>
    <t>Diferenčni termostat  za krmiljenje temp. v bojlerju npr. FIRŠT DT 500</t>
  </si>
  <si>
    <t>Brezšivna jeklena cev komplet z materialom za pritrditev, dodatki za odrez, varjenje material, cev iz materiala ST 37.0 pr EN 253 (DIN 1626) z izolacijo npr. ITS 19 mm ali odgovarjajoče</t>
  </si>
  <si>
    <t xml:space="preserve">DN 40 </t>
  </si>
  <si>
    <t>Ovijanje izolacije cevi na cevnih razvodih v hodnikih belo folijo npr. proizvod Armacell Okapak</t>
  </si>
  <si>
    <t xml:space="preserve">Podometne omarica  z vratci naključ in vratci v beli barvi za vgradnjo merilnih mest na hodniku dimenzije 1000x800x150 mm </t>
  </si>
  <si>
    <t>Manjša gradbena dela kot so preboji za cevi, izdelava utorov v zidu za ogrevalne cevi</t>
  </si>
  <si>
    <t>Izdelava različnih utorov v stenah, vrtanje in ostala gradbena dela pri grobi montaži</t>
  </si>
  <si>
    <t>- Polkrožne tuš kadi 90 x 90 cm iz akrila   s sifonom</t>
  </si>
  <si>
    <t>Kompletno trokadero sestoječ iz:</t>
  </si>
  <si>
    <t>- školjke izdelane iz sanitarne keramike (kot npr. Dolomite)</t>
  </si>
  <si>
    <t xml:space="preserve">- kromirane podstavne mreže </t>
  </si>
  <si>
    <t xml:space="preserve">- izplakovalnega ventila DN20 </t>
  </si>
  <si>
    <t>- podometnega ventila DN20 za hladno in DN15 za toplo vodo</t>
  </si>
  <si>
    <t>- enoročne zidne mešalne armature za prhanje s pomično konzolo</t>
  </si>
  <si>
    <t>DN20 (22 x 1,2)</t>
  </si>
  <si>
    <t>DN40 (42 x 1,5)</t>
  </si>
  <si>
    <t>Nerjavna cev za hladno vodo, izdelana v skladu s DVGW GW541, material 1.4521, spajanje s stisljivimi spoji, položena vidno pod strop kleti, izolirana z izolacijo z zaprto celično strukturo deb. 13 mm npr Geberit Mapres Nerjavno jeklo</t>
  </si>
  <si>
    <t>kot npr. TIKI TRG 80 NB6</t>
  </si>
  <si>
    <t>Varnostna grupa za priključitev električnega grelnika vode,</t>
  </si>
  <si>
    <t>sestoječa iz varnostnega, protipovratnega in zapornega</t>
  </si>
  <si>
    <t>ventila (DN15) in lijaka za odtok izpod</t>
  </si>
  <si>
    <t>varnostnega ventila</t>
  </si>
  <si>
    <t>-kompletno opremljena z vso potrebno armaturo na tlačnem vodu</t>
  </si>
  <si>
    <t>-z nivojskim stikalom za avtomatski vklop/izklop z elektro omaro</t>
  </si>
  <si>
    <t>Kompaktna naprava z črpalko za prečrpavanje odpadnih vod iz  kleti, (kot npr. KSB, tip Ama - Drainer box N 310)</t>
  </si>
  <si>
    <t xml:space="preserve">Tehnični podatki:
- pretok Q=8 m3/h, H=3 m
- moč motorja P=180 W
- el. priključek 230 V, 50 Hz
</t>
  </si>
  <si>
    <t>Prezračevanje prostorov sklop A</t>
  </si>
  <si>
    <t>Vodovod in kanalizacija sklop A</t>
  </si>
  <si>
    <t>kot npr. TIKI TRG 50 NB6</t>
  </si>
  <si>
    <t>Električni grelnik vode V=50 l za vgradnjo na zid el. moči 2 kW, brez cevnega registra</t>
  </si>
  <si>
    <t>Električni grelnik vode V=80 l za vgradnjo na zid el. moči 2 kW z cevnim  registrom</t>
  </si>
  <si>
    <t>4,00</t>
  </si>
  <si>
    <t>Toplotna postaja sekundarna stran</t>
  </si>
  <si>
    <t>Regulator toplotne postaje vodenje sekundarja v odvistnosti od zunanje temperature, npr DANFOSS ECL 310 kartica A 266 z podnožjem</t>
  </si>
  <si>
    <t>OGREVANJE  SKLOP A</t>
  </si>
  <si>
    <t>PREZRAČEVANJE PROSTOROV SKLOP A</t>
  </si>
  <si>
    <t>VODOVOD IN KANALIZACIJA SKLOP A</t>
  </si>
  <si>
    <t>TOPLOTNA POSTAJA</t>
  </si>
  <si>
    <t>Izdelava  odvodnega kanala za skupni odvod cevi prezračevanja iz kuhinjj, sanitarij skozi streho dimenzije 60/30 cmvišine 1,5 m z nosilnim okvirjem, strešico za zaščito proti dežju, zaščitnimi rešetkami na vzdolžni stranici vse po detajlu arhitekta</t>
  </si>
  <si>
    <t xml:space="preserve"> 600/300</t>
  </si>
  <si>
    <t>Navezava razvodov kondneza od podstrešnih razvodov prezračevanja na meteorni odtok</t>
  </si>
  <si>
    <t>Vodovodni priključek</t>
  </si>
  <si>
    <t>Zapiranje vodovodne trase zunanjega omrežja, praznenje, na koncu ponovno polnjenje izpraznjene trase</t>
  </si>
  <si>
    <t>- montažno demontažni kos DN150; prirobnični</t>
  </si>
  <si>
    <t>Podzemni zasun, komplet z vgradno armaturo za podzemno vgradnjo, LTŽ ventilsko kapo s tipsko podložno betonsko ploščo ter s tesnilnim materialom in pritrdilnim materialom iz nerjavnega jekla</t>
  </si>
  <si>
    <t>Cev iz PE materiala, komplet z dodatki za montažo, fazonskimi kosi in zaščitno cevjo</t>
  </si>
  <si>
    <t>PVC trak za označevanje vodovoda rdeče barve z napisom POZOR VODOVOD</t>
  </si>
  <si>
    <t>Pozicijska tablica za označevanje vodovoda in njegovih elementov, skupaj z pritrdilnim materialom</t>
  </si>
  <si>
    <t>Izdelava geodetskega posnetka vodovoda in vpis v kataster komunalnih naprav in napeljav</t>
  </si>
  <si>
    <t>Pripravljalna dela, zakoličba, čiščenje in zaključna dela</t>
  </si>
  <si>
    <t>Nepredvideni stroški zaradi križanj z ostalimi komunalnimi vodi (eventualne prestavitve in zamiki od načrtovane trase)</t>
  </si>
  <si>
    <t>Tlačna preizkušnja s tlakom p = 10 bar</t>
  </si>
  <si>
    <t>SKUPAJ VODOVODNI PRIKLJUČEK</t>
  </si>
  <si>
    <t>Izvedba odcepa na obstoječi LTŽ duktilni cevi DN150,
komplet s tesnilnim materialom in pritrdilnim materialom iz nerjavnega jekla</t>
  </si>
  <si>
    <t>- EU kos DN150</t>
  </si>
  <si>
    <t>- T kos DN100/50/100; prirobnični</t>
  </si>
  <si>
    <t>DN50, PN16</t>
  </si>
  <si>
    <r>
      <t>f</t>
    </r>
    <r>
      <rPr>
        <sz val="11"/>
        <rFont val="Times New Roman CE"/>
        <family val="1"/>
        <charset val="238"/>
      </rPr>
      <t xml:space="preserve"> DN 50 x 4,6 (6/4")</t>
    </r>
  </si>
  <si>
    <t>VODOVODNI PRIKLJUČEK</t>
  </si>
  <si>
    <t>I faza</t>
  </si>
  <si>
    <t>12203 – druge poslovne stavbe</t>
  </si>
  <si>
    <t xml:space="preserve">SKUPAJ z DDV </t>
  </si>
  <si>
    <t>11220 – večstanovanjske stavbe</t>
  </si>
  <si>
    <t>SKUPAJ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</si>
</sst>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S_k_-;\-* #,##0.00\ _S_k_-;_-* &quot;-&quot;??\ _S_k_-;_-@_-"/>
    <numFmt numFmtId="165" formatCode="0.0"/>
    <numFmt numFmtId="166" formatCode="#,##0.00\ _S_I_T"/>
    <numFmt numFmtId="167" formatCode="#,##0.00\ &quot;€&quot;"/>
  </numFmts>
  <fonts count="6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name val="Symbol"/>
      <family val="1"/>
      <charset val="2"/>
    </font>
    <font>
      <sz val="12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 CE"/>
      <charset val="238"/>
    </font>
    <font>
      <b/>
      <sz val="11"/>
      <color indexed="9"/>
      <name val="Times New Roman CE"/>
      <charset val="238"/>
    </font>
    <font>
      <b/>
      <sz val="11"/>
      <color indexed="8"/>
      <name val="Times New Roman CE"/>
      <charset val="238"/>
    </font>
    <font>
      <b/>
      <u/>
      <sz val="16"/>
      <name val="Arial"/>
      <family val="2"/>
      <charset val="238"/>
    </font>
    <font>
      <sz val="11"/>
      <name val="Times New Roman CE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11"/>
      <color indexed="9"/>
      <name val="Times New Roman CE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3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30" fillId="6" borderId="0" applyNumberFormat="0" applyBorder="0" applyAlignment="0" applyProtection="0"/>
    <xf numFmtId="0" fontId="31" fillId="11" borderId="1" applyNumberFormat="0" applyAlignment="0" applyProtection="0"/>
    <xf numFmtId="0" fontId="32" fillId="0" borderId="0" applyNumberFormat="0" applyFill="0" applyBorder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52" fillId="0" borderId="0"/>
    <xf numFmtId="0" fontId="52" fillId="0" borderId="0"/>
    <xf numFmtId="0" fontId="36" fillId="7" borderId="0" applyNumberFormat="0" applyBorder="0" applyAlignment="0" applyProtection="0"/>
    <xf numFmtId="0" fontId="37" fillId="4" borderId="5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8" fillId="0" borderId="6" applyNumberFormat="0" applyFill="0" applyAlignment="0" applyProtection="0"/>
    <xf numFmtId="0" fontId="40" fillId="16" borderId="7" applyNumberFormat="0" applyAlignment="0" applyProtection="0"/>
    <xf numFmtId="0" fontId="41" fillId="11" borderId="8" applyNumberFormat="0" applyAlignment="0" applyProtection="0"/>
    <xf numFmtId="0" fontId="42" fillId="17" borderId="0" applyNumberFormat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3" fillId="7" borderId="8" applyNumberFormat="0" applyAlignment="0" applyProtection="0"/>
    <xf numFmtId="0" fontId="44" fillId="0" borderId="9" applyNumberFormat="0" applyFill="0" applyAlignment="0" applyProtection="0"/>
  </cellStyleXfs>
  <cellXfs count="404">
    <xf numFmtId="0" fontId="0" fillId="0" borderId="0" xfId="0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3" fillId="19" borderId="0" xfId="0" applyFont="1" applyFill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54" fillId="0" borderId="0" xfId="0" applyFont="1" applyAlignment="1" applyProtection="1">
      <alignment horizontal="center" vertical="center" wrapText="1"/>
    </xf>
    <xf numFmtId="0" fontId="55" fillId="0" borderId="0" xfId="0" applyFont="1" applyAlignment="1" applyProtection="1">
      <alignment horizontal="center"/>
    </xf>
    <xf numFmtId="0" fontId="54" fillId="0" borderId="0" xfId="0" applyFont="1" applyProtection="1"/>
    <xf numFmtId="0" fontId="3" fillId="20" borderId="0" xfId="0" applyFont="1" applyFill="1" applyAlignment="1" applyProtection="1">
      <alignment horizontal="center"/>
    </xf>
    <xf numFmtId="0" fontId="0" fillId="20" borderId="0" xfId="0" applyFill="1" applyProtection="1"/>
    <xf numFmtId="0" fontId="16" fillId="0" borderId="0" xfId="0" applyFont="1" applyAlignment="1" applyProtection="1">
      <alignment wrapText="1"/>
    </xf>
    <xf numFmtId="0" fontId="16" fillId="0" borderId="0" xfId="0" applyFont="1" applyProtection="1"/>
    <xf numFmtId="0" fontId="16" fillId="0" borderId="0" xfId="0" quotePrefix="1" applyFont="1" applyAlignment="1" applyProtection="1">
      <alignment wrapText="1"/>
    </xf>
    <xf numFmtId="0" fontId="26" fillId="0" borderId="0" xfId="0" applyFont="1" applyProtection="1"/>
    <xf numFmtId="2" fontId="2" fillId="0" borderId="0" xfId="0" applyNumberFormat="1" applyFont="1" applyBorder="1" applyProtection="1"/>
    <xf numFmtId="0" fontId="0" fillId="0" borderId="0" xfId="0" applyBorder="1" applyProtection="1"/>
    <xf numFmtId="2" fontId="14" fillId="20" borderId="0" xfId="0" applyNumberFormat="1" applyFont="1" applyFill="1" applyBorder="1" applyProtection="1"/>
    <xf numFmtId="0" fontId="17" fillId="0" borderId="0" xfId="0" applyFont="1" applyBorder="1" applyProtection="1"/>
    <xf numFmtId="2" fontId="4" fillId="0" borderId="14" xfId="0" applyNumberFormat="1" applyFont="1" applyBorder="1" applyAlignment="1" applyProtection="1">
      <alignment horizontal="left"/>
    </xf>
    <xf numFmtId="0" fontId="4" fillId="0" borderId="14" xfId="0" applyFont="1" applyBorder="1" applyProtection="1"/>
    <xf numFmtId="2" fontId="14" fillId="20" borderId="14" xfId="0" applyNumberFormat="1" applyFont="1" applyFill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0" fillId="0" borderId="0" xfId="0" applyBorder="1" applyAlignment="1" applyProtection="1">
      <alignment horizontal="left"/>
    </xf>
    <xf numFmtId="49" fontId="45" fillId="18" borderId="0" xfId="0" applyNumberFormat="1" applyFont="1" applyFill="1" applyBorder="1" applyAlignment="1" applyProtection="1">
      <alignment horizontal="left"/>
    </xf>
    <xf numFmtId="0" fontId="45" fillId="18" borderId="0" xfId="0" applyFont="1" applyFill="1" applyBorder="1" applyAlignment="1" applyProtection="1">
      <alignment wrapText="1"/>
    </xf>
    <xf numFmtId="166" fontId="49" fillId="20" borderId="0" xfId="0" applyNumberFormat="1" applyFont="1" applyFill="1" applyBorder="1" applyAlignment="1" applyProtection="1">
      <alignment horizontal="right"/>
    </xf>
    <xf numFmtId="49" fontId="46" fillId="0" borderId="0" xfId="0" applyNumberFormat="1" applyFont="1" applyBorder="1" applyAlignment="1" applyProtection="1">
      <alignment horizontal="right"/>
    </xf>
    <xf numFmtId="49" fontId="45" fillId="0" borderId="0" xfId="0" applyNumberFormat="1" applyFont="1" applyBorder="1" applyAlignment="1" applyProtection="1">
      <alignment horizontal="center"/>
    </xf>
    <xf numFmtId="49" fontId="45" fillId="0" borderId="0" xfId="0" applyNumberFormat="1" applyFont="1" applyBorder="1" applyProtection="1"/>
    <xf numFmtId="49" fontId="47" fillId="0" borderId="0" xfId="0" applyNumberFormat="1" applyFont="1" applyBorder="1" applyAlignment="1" applyProtection="1">
      <alignment horizontal="center"/>
    </xf>
    <xf numFmtId="0" fontId="47" fillId="0" borderId="0" xfId="0" applyFont="1" applyBorder="1" applyAlignment="1" applyProtection="1">
      <alignment horizontal="center"/>
    </xf>
    <xf numFmtId="49" fontId="48" fillId="0" borderId="0" xfId="0" applyNumberFormat="1" applyFont="1" applyBorder="1" applyProtection="1"/>
    <xf numFmtId="49" fontId="5" fillId="20" borderId="0" xfId="0" applyNumberFormat="1" applyFont="1" applyFill="1" applyBorder="1" applyProtection="1">
      <protection locked="0"/>
    </xf>
    <xf numFmtId="49" fontId="5" fillId="0" borderId="0" xfId="0" applyNumberFormat="1" applyFont="1" applyBorder="1" applyProtection="1">
      <protection locked="0"/>
    </xf>
    <xf numFmtId="1" fontId="7" fillId="0" borderId="0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49" fontId="5" fillId="0" borderId="0" xfId="42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right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" fontId="5" fillId="0" borderId="14" xfId="42" applyNumberFormat="1" applyFont="1" applyBorder="1" applyAlignment="1" applyProtection="1">
      <alignment horizontal="right" vertical="center"/>
      <protection locked="0"/>
    </xf>
    <xf numFmtId="4" fontId="7" fillId="0" borderId="14" xfId="0" applyNumberFormat="1" applyFont="1" applyBorder="1" applyAlignment="1" applyProtection="1">
      <alignment horizontal="right" vertical="center"/>
      <protection locked="0"/>
    </xf>
    <xf numFmtId="1" fontId="7" fillId="0" borderId="14" xfId="0" applyNumberFormat="1" applyFont="1" applyBorder="1" applyAlignment="1" applyProtection="1">
      <alignment horizontal="left"/>
      <protection locked="0"/>
    </xf>
    <xf numFmtId="4" fontId="5" fillId="0" borderId="0" xfId="42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Border="1" applyAlignment="1" applyProtection="1">
      <alignment horizontal="right" vertical="center"/>
      <protection locked="0"/>
    </xf>
    <xf numFmtId="49" fontId="5" fillId="0" borderId="12" xfId="42" applyNumberFormat="1" applyFont="1" applyBorder="1" applyAlignment="1" applyProtection="1">
      <alignment horizontal="center"/>
      <protection locked="0"/>
    </xf>
    <xf numFmtId="49" fontId="5" fillId="0" borderId="16" xfId="42" applyNumberFormat="1" applyFont="1" applyBorder="1" applyAlignment="1" applyProtection="1">
      <alignment horizontal="center"/>
      <protection locked="0"/>
    </xf>
    <xf numFmtId="49" fontId="5" fillId="0" borderId="13" xfId="42" applyNumberFormat="1" applyFont="1" applyBorder="1" applyAlignment="1" applyProtection="1">
      <alignment horizontal="center"/>
      <protection locked="0"/>
    </xf>
    <xf numFmtId="49" fontId="5" fillId="0" borderId="14" xfId="42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right"/>
      <protection locked="0"/>
    </xf>
    <xf numFmtId="49" fontId="5" fillId="0" borderId="14" xfId="42" applyNumberFormat="1" applyFont="1" applyBorder="1" applyAlignment="1" applyProtection="1">
      <alignment horizontal="right"/>
      <protection locked="0"/>
    </xf>
    <xf numFmtId="49" fontId="5" fillId="0" borderId="14" xfId="0" applyNumberFormat="1" applyFont="1" applyBorder="1" applyProtection="1">
      <protection locked="0"/>
    </xf>
    <xf numFmtId="4" fontId="5" fillId="0" borderId="14" xfId="0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Border="1" applyAlignment="1" applyProtection="1">
      <alignment horizontal="right" vertical="center"/>
      <protection locked="0"/>
    </xf>
    <xf numFmtId="49" fontId="5" fillId="0" borderId="12" xfId="0" applyNumberFormat="1" applyFont="1" applyBorder="1" applyProtection="1">
      <protection locked="0"/>
    </xf>
    <xf numFmtId="49" fontId="5" fillId="0" borderId="16" xfId="0" applyNumberFormat="1" applyFont="1" applyBorder="1" applyProtection="1">
      <protection locked="0"/>
    </xf>
    <xf numFmtId="49" fontId="5" fillId="0" borderId="13" xfId="0" applyNumberFormat="1" applyFont="1" applyBorder="1" applyProtection="1">
      <protection locked="0"/>
    </xf>
    <xf numFmtId="2" fontId="5" fillId="0" borderId="0" xfId="0" applyNumberFormat="1" applyFont="1" applyBorder="1" applyProtection="1">
      <protection locked="0"/>
    </xf>
    <xf numFmtId="2" fontId="7" fillId="0" borderId="0" xfId="0" applyNumberFormat="1" applyFont="1" applyBorder="1" applyProtection="1">
      <protection locked="0"/>
    </xf>
    <xf numFmtId="4" fontId="21" fillId="0" borderId="15" xfId="42" applyNumberFormat="1" applyFont="1" applyBorder="1" applyAlignment="1" applyProtection="1">
      <alignment horizontal="right" vertical="center"/>
      <protection locked="0"/>
    </xf>
    <xf numFmtId="2" fontId="5" fillId="19" borderId="17" xfId="0" applyNumberFormat="1" applyFont="1" applyFill="1" applyBorder="1" applyAlignment="1" applyProtection="1">
      <alignment horizontal="left"/>
    </xf>
    <xf numFmtId="2" fontId="5" fillId="19" borderId="18" xfId="0" applyNumberFormat="1" applyFont="1" applyFill="1" applyBorder="1" applyProtection="1"/>
    <xf numFmtId="1" fontId="7" fillId="20" borderId="0" xfId="0" applyNumberFormat="1" applyFont="1" applyFill="1" applyBorder="1" applyAlignment="1" applyProtection="1">
      <alignment horizontal="left"/>
    </xf>
    <xf numFmtId="2" fontId="5" fillId="19" borderId="19" xfId="0" applyNumberFormat="1" applyFont="1" applyFill="1" applyBorder="1" applyAlignment="1" applyProtection="1">
      <alignment horizontal="left"/>
    </xf>
    <xf numFmtId="2" fontId="5" fillId="19" borderId="20" xfId="0" applyNumberFormat="1" applyFont="1" applyFill="1" applyBorder="1" applyProtection="1"/>
    <xf numFmtId="2" fontId="5" fillId="19" borderId="21" xfId="0" applyNumberFormat="1" applyFont="1" applyFill="1" applyBorder="1" applyAlignment="1" applyProtection="1">
      <alignment horizontal="left"/>
    </xf>
    <xf numFmtId="2" fontId="5" fillId="19" borderId="22" xfId="0" applyNumberFormat="1" applyFont="1" applyFill="1" applyBorder="1" applyProtection="1"/>
    <xf numFmtId="49" fontId="5" fillId="18" borderId="0" xfId="0" applyNumberFormat="1" applyFont="1" applyFill="1" applyBorder="1" applyAlignment="1" applyProtection="1">
      <alignment horizontal="left"/>
    </xf>
    <xf numFmtId="0" fontId="6" fillId="18" borderId="0" xfId="0" applyFont="1" applyFill="1" applyBorder="1" applyProtection="1"/>
    <xf numFmtId="1" fontId="7" fillId="0" borderId="0" xfId="0" applyNumberFormat="1" applyFont="1" applyBorder="1" applyAlignment="1" applyProtection="1">
      <alignment horizontal="left"/>
    </xf>
    <xf numFmtId="49" fontId="6" fillId="18" borderId="0" xfId="0" applyNumberFormat="1" applyFont="1" applyFill="1" applyBorder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1" fontId="8" fillId="0" borderId="0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" fontId="5" fillId="0" borderId="0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left"/>
    </xf>
    <xf numFmtId="1" fontId="7" fillId="0" borderId="0" xfId="42" applyNumberFormat="1" applyFont="1" applyBorder="1" applyAlignment="1" applyProtection="1">
      <alignment horizontal="left"/>
    </xf>
    <xf numFmtId="2" fontId="5" fillId="0" borderId="14" xfId="0" applyNumberFormat="1" applyFont="1" applyBorder="1" applyAlignment="1" applyProtection="1">
      <alignment horizontal="left" vertical="top"/>
    </xf>
    <xf numFmtId="49" fontId="5" fillId="0" borderId="14" xfId="0" applyNumberFormat="1" applyFont="1" applyBorder="1" applyAlignment="1" applyProtection="1">
      <alignment horizontal="left" vertical="top" wrapText="1"/>
    </xf>
    <xf numFmtId="1" fontId="7" fillId="0" borderId="14" xfId="42" applyNumberFormat="1" applyFont="1" applyBorder="1" applyAlignment="1" applyProtection="1">
      <alignment horizontal="left"/>
    </xf>
    <xf numFmtId="1" fontId="5" fillId="0" borderId="14" xfId="0" applyNumberFormat="1" applyFont="1" applyBorder="1" applyAlignment="1" applyProtection="1">
      <alignment horizontal="left"/>
    </xf>
    <xf numFmtId="1" fontId="7" fillId="0" borderId="14" xfId="0" applyNumberFormat="1" applyFont="1" applyBorder="1" applyAlignment="1" applyProtection="1">
      <alignment horizontal="left"/>
    </xf>
    <xf numFmtId="2" fontId="5" fillId="0" borderId="0" xfId="0" applyNumberFormat="1" applyFont="1" applyBorder="1" applyAlignment="1" applyProtection="1">
      <alignment horizontal="left" vertical="top"/>
    </xf>
    <xf numFmtId="49" fontId="5" fillId="0" borderId="17" xfId="0" applyNumberFormat="1" applyFont="1" applyBorder="1" applyAlignment="1" applyProtection="1">
      <alignment horizontal="left"/>
    </xf>
    <xf numFmtId="1" fontId="7" fillId="0" borderId="12" xfId="42" applyNumberFormat="1" applyFont="1" applyBorder="1" applyAlignment="1" applyProtection="1">
      <alignment horizontal="left"/>
    </xf>
    <xf numFmtId="49" fontId="5" fillId="0" borderId="12" xfId="0" applyNumberFormat="1" applyFont="1" applyBorder="1" applyAlignment="1" applyProtection="1">
      <alignment horizontal="left"/>
    </xf>
    <xf numFmtId="1" fontId="7" fillId="0" borderId="16" xfId="42" applyNumberFormat="1" applyFont="1" applyBorder="1" applyAlignment="1" applyProtection="1">
      <alignment horizontal="left"/>
    </xf>
    <xf numFmtId="49" fontId="5" fillId="0" borderId="16" xfId="0" applyNumberFormat="1" applyFont="1" applyBorder="1" applyAlignment="1" applyProtection="1">
      <alignment horizontal="left"/>
    </xf>
    <xf numFmtId="1" fontId="5" fillId="0" borderId="24" xfId="0" applyNumberFormat="1" applyFont="1" applyBorder="1" applyAlignment="1" applyProtection="1">
      <alignment horizontal="left"/>
    </xf>
    <xf numFmtId="1" fontId="7" fillId="0" borderId="13" xfId="42" applyNumberFormat="1" applyFont="1" applyBorder="1" applyAlignment="1" applyProtection="1">
      <alignment horizontal="left"/>
    </xf>
    <xf numFmtId="1" fontId="5" fillId="0" borderId="25" xfId="0" applyNumberFormat="1" applyFont="1" applyBorder="1" applyAlignment="1" applyProtection="1">
      <alignment horizontal="left"/>
    </xf>
    <xf numFmtId="49" fontId="5" fillId="0" borderId="25" xfId="0" applyNumberFormat="1" applyFont="1" applyBorder="1" applyAlignment="1" applyProtection="1">
      <alignment horizontal="left"/>
    </xf>
    <xf numFmtId="1" fontId="5" fillId="0" borderId="13" xfId="0" applyNumberFormat="1" applyFont="1" applyBorder="1" applyAlignment="1" applyProtection="1">
      <alignment horizontal="left"/>
    </xf>
    <xf numFmtId="49" fontId="5" fillId="0" borderId="14" xfId="0" applyNumberFormat="1" applyFont="1" applyBorder="1" applyAlignment="1" applyProtection="1">
      <alignment horizontal="left"/>
    </xf>
    <xf numFmtId="1" fontId="5" fillId="0" borderId="14" xfId="0" quotePrefix="1" applyNumberFormat="1" applyFont="1" applyBorder="1" applyAlignment="1" applyProtection="1">
      <alignment horizontal="left"/>
    </xf>
    <xf numFmtId="49" fontId="5" fillId="0" borderId="14" xfId="0" applyNumberFormat="1" applyFont="1" applyBorder="1" applyProtection="1"/>
    <xf numFmtId="49" fontId="5" fillId="0" borderId="0" xfId="0" applyNumberFormat="1" applyFont="1" applyBorder="1" applyProtection="1"/>
    <xf numFmtId="49" fontId="5" fillId="0" borderId="14" xfId="0" applyNumberFormat="1" applyFont="1" applyBorder="1" applyAlignment="1" applyProtection="1">
      <alignment horizontal="left" wrapText="1"/>
    </xf>
    <xf numFmtId="49" fontId="5" fillId="0" borderId="14" xfId="0" applyNumberFormat="1" applyFont="1" applyBorder="1" applyAlignment="1" applyProtection="1">
      <alignment wrapText="1"/>
    </xf>
    <xf numFmtId="2" fontId="5" fillId="0" borderId="12" xfId="0" applyNumberFormat="1" applyFont="1" applyBorder="1" applyAlignment="1" applyProtection="1">
      <alignment horizontal="left" vertical="top"/>
    </xf>
    <xf numFmtId="0" fontId="12" fillId="0" borderId="12" xfId="0" applyFont="1" applyBorder="1" applyAlignment="1" applyProtection="1">
      <alignment wrapText="1"/>
    </xf>
    <xf numFmtId="1" fontId="7" fillId="0" borderId="12" xfId="0" applyNumberFormat="1" applyFont="1" applyBorder="1" applyAlignment="1" applyProtection="1">
      <alignment horizontal="left"/>
    </xf>
    <xf numFmtId="0" fontId="12" fillId="0" borderId="16" xfId="0" applyFont="1" applyBorder="1" applyAlignment="1" applyProtection="1">
      <alignment wrapText="1"/>
    </xf>
    <xf numFmtId="1" fontId="7" fillId="0" borderId="16" xfId="0" applyNumberFormat="1" applyFont="1" applyBorder="1" applyAlignment="1" applyProtection="1">
      <alignment horizontal="left"/>
    </xf>
    <xf numFmtId="49" fontId="5" fillId="0" borderId="16" xfId="0" applyNumberFormat="1" applyFont="1" applyBorder="1" applyAlignment="1" applyProtection="1">
      <alignment wrapText="1"/>
    </xf>
    <xf numFmtId="49" fontId="5" fillId="0" borderId="13" xfId="0" applyNumberFormat="1" applyFont="1" applyBorder="1" applyAlignment="1" applyProtection="1">
      <alignment horizontal="left"/>
    </xf>
    <xf numFmtId="49" fontId="5" fillId="0" borderId="13" xfId="0" applyNumberFormat="1" applyFont="1" applyBorder="1" applyProtection="1"/>
    <xf numFmtId="1" fontId="7" fillId="0" borderId="13" xfId="0" applyNumberFormat="1" applyFont="1" applyBorder="1" applyAlignment="1" applyProtection="1">
      <alignment horizontal="left"/>
    </xf>
    <xf numFmtId="1" fontId="7" fillId="20" borderId="14" xfId="0" applyNumberFormat="1" applyFont="1" applyFill="1" applyBorder="1" applyAlignment="1" applyProtection="1">
      <alignment horizontal="left"/>
    </xf>
    <xf numFmtId="49" fontId="5" fillId="0" borderId="12" xfId="0" applyNumberFormat="1" applyFont="1" applyBorder="1" applyAlignment="1" applyProtection="1">
      <alignment wrapText="1"/>
    </xf>
    <xf numFmtId="49" fontId="5" fillId="0" borderId="13" xfId="0" applyNumberFormat="1" applyFont="1" applyBorder="1" applyAlignment="1" applyProtection="1"/>
    <xf numFmtId="49" fontId="5" fillId="0" borderId="14" xfId="0" applyNumberFormat="1" applyFont="1" applyBorder="1" applyAlignment="1" applyProtection="1"/>
    <xf numFmtId="49" fontId="5" fillId="0" borderId="0" xfId="0" applyNumberFormat="1" applyFont="1" applyBorder="1" applyAlignment="1" applyProtection="1"/>
    <xf numFmtId="2" fontId="5" fillId="0" borderId="14" xfId="0" applyNumberFormat="1" applyFont="1" applyBorder="1" applyProtection="1"/>
    <xf numFmtId="2" fontId="5" fillId="0" borderId="0" xfId="0" applyNumberFormat="1" applyFont="1" applyBorder="1" applyProtection="1"/>
    <xf numFmtId="49" fontId="5" fillId="0" borderId="14" xfId="0" applyNumberFormat="1" applyFont="1" applyBorder="1" applyAlignment="1" applyProtection="1">
      <alignment vertical="top" wrapText="1"/>
    </xf>
    <xf numFmtId="2" fontId="5" fillId="0" borderId="14" xfId="0" applyNumberFormat="1" applyFont="1" applyBorder="1" applyAlignment="1" applyProtection="1">
      <alignment horizontal="left"/>
    </xf>
    <xf numFmtId="2" fontId="5" fillId="0" borderId="0" xfId="0" applyNumberFormat="1" applyFont="1" applyBorder="1" applyAlignment="1" applyProtection="1">
      <alignment horizontal="left"/>
    </xf>
    <xf numFmtId="49" fontId="12" fillId="0" borderId="14" xfId="0" applyNumberFormat="1" applyFont="1" applyBorder="1" applyAlignment="1" applyProtection="1">
      <alignment horizontal="left" vertical="top" wrapText="1"/>
    </xf>
    <xf numFmtId="49" fontId="21" fillId="0" borderId="15" xfId="0" applyNumberFormat="1" applyFont="1" applyBorder="1" applyAlignment="1" applyProtection="1">
      <alignment horizontal="left"/>
    </xf>
    <xf numFmtId="1" fontId="22" fillId="0" borderId="15" xfId="42" applyNumberFormat="1" applyFont="1" applyBorder="1" applyAlignment="1" applyProtection="1">
      <alignment horizontal="left"/>
    </xf>
    <xf numFmtId="2" fontId="7" fillId="20" borderId="0" xfId="0" applyNumberFormat="1" applyFont="1" applyFill="1" applyBorder="1" applyProtection="1"/>
    <xf numFmtId="2" fontId="8" fillId="0" borderId="0" xfId="0" applyNumberFormat="1" applyFont="1" applyBorder="1" applyProtection="1"/>
    <xf numFmtId="2" fontId="8" fillId="0" borderId="0" xfId="0" applyNumberFormat="1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right"/>
    </xf>
    <xf numFmtId="4" fontId="7" fillId="0" borderId="14" xfId="0" applyNumberFormat="1" applyFont="1" applyBorder="1" applyAlignment="1" applyProtection="1">
      <alignment horizontal="right" vertical="center"/>
    </xf>
    <xf numFmtId="4" fontId="7" fillId="0" borderId="0" xfId="0" applyNumberFormat="1" applyFont="1" applyBorder="1" applyAlignment="1" applyProtection="1">
      <alignment horizontal="right" vertical="center"/>
    </xf>
    <xf numFmtId="2" fontId="7" fillId="0" borderId="12" xfId="0" applyNumberFormat="1" applyFont="1" applyBorder="1" applyAlignment="1" applyProtection="1">
      <alignment horizontal="right"/>
    </xf>
    <xf numFmtId="2" fontId="7" fillId="0" borderId="16" xfId="0" applyNumberFormat="1" applyFont="1" applyBorder="1" applyAlignment="1" applyProtection="1">
      <alignment horizontal="right"/>
    </xf>
    <xf numFmtId="2" fontId="7" fillId="0" borderId="13" xfId="0" applyNumberFormat="1" applyFont="1" applyBorder="1" applyAlignment="1" applyProtection="1">
      <alignment horizontal="right"/>
    </xf>
    <xf numFmtId="2" fontId="7" fillId="0" borderId="14" xfId="0" applyNumberFormat="1" applyFont="1" applyBorder="1" applyAlignment="1" applyProtection="1">
      <alignment horizontal="right"/>
    </xf>
    <xf numFmtId="2" fontId="7" fillId="0" borderId="12" xfId="0" applyNumberFormat="1" applyFont="1" applyBorder="1" applyProtection="1"/>
    <xf numFmtId="2" fontId="7" fillId="0" borderId="13" xfId="0" applyNumberFormat="1" applyFont="1" applyBorder="1" applyProtection="1"/>
    <xf numFmtId="2" fontId="7" fillId="0" borderId="0" xfId="0" applyNumberFormat="1" applyFont="1" applyBorder="1" applyProtection="1"/>
    <xf numFmtId="2" fontId="7" fillId="0" borderId="14" xfId="0" applyNumberFormat="1" applyFont="1" applyBorder="1" applyProtection="1"/>
    <xf numFmtId="2" fontId="9" fillId="0" borderId="0" xfId="0" applyNumberFormat="1" applyFont="1" applyBorder="1" applyAlignment="1" applyProtection="1">
      <alignment horizontal="right"/>
    </xf>
    <xf numFmtId="4" fontId="23" fillId="0" borderId="15" xfId="42" applyNumberFormat="1" applyFont="1" applyBorder="1" applyAlignment="1" applyProtection="1">
      <alignment horizontal="right" vertical="center"/>
    </xf>
    <xf numFmtId="0" fontId="12" fillId="0" borderId="14" xfId="42" applyNumberFormat="1" applyFont="1" applyBorder="1" applyAlignment="1" applyProtection="1">
      <alignment vertical="top" wrapText="1" readingOrder="1"/>
      <protection locked="0"/>
    </xf>
    <xf numFmtId="0" fontId="12" fillId="0" borderId="0" xfId="0" applyNumberFormat="1" applyFont="1" applyBorder="1" applyAlignment="1" applyProtection="1">
      <alignment vertical="top" wrapText="1" readingOrder="1"/>
      <protection locked="0"/>
    </xf>
    <xf numFmtId="4" fontId="12" fillId="0" borderId="14" xfId="42" applyNumberFormat="1" applyFont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Border="1" applyProtection="1">
      <protection locked="0"/>
    </xf>
    <xf numFmtId="4" fontId="12" fillId="0" borderId="0" xfId="42" applyNumberFormat="1" applyFont="1" applyBorder="1" applyAlignment="1" applyProtection="1">
      <alignment horizontal="right" vertical="top" wrapText="1"/>
      <protection locked="0"/>
    </xf>
    <xf numFmtId="4" fontId="12" fillId="0" borderId="0" xfId="42" applyNumberFormat="1" applyFont="1" applyBorder="1" applyAlignment="1" applyProtection="1">
      <alignment horizontal="right" vertical="top"/>
      <protection locked="0"/>
    </xf>
    <xf numFmtId="4" fontId="12" fillId="0" borderId="14" xfId="42" applyNumberFormat="1" applyFont="1" applyBorder="1" applyAlignment="1" applyProtection="1">
      <alignment horizontal="right" vertical="top"/>
      <protection locked="0"/>
    </xf>
    <xf numFmtId="49" fontId="5" fillId="0" borderId="14" xfId="42" applyNumberFormat="1" applyFont="1" applyBorder="1" applyAlignment="1" applyProtection="1">
      <alignment horizontal="right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49" fontId="11" fillId="0" borderId="0" xfId="0" applyNumberFormat="1" applyFont="1" applyBorder="1" applyAlignment="1" applyProtection="1">
      <alignment horizontal="center" wrapText="1"/>
      <protection locked="0"/>
    </xf>
    <xf numFmtId="49" fontId="11" fillId="0" borderId="0" xfId="0" applyNumberFormat="1" applyFont="1" applyBorder="1" applyAlignment="1" applyProtection="1">
      <alignment wrapText="1"/>
      <protection locked="0"/>
    </xf>
    <xf numFmtId="49" fontId="5" fillId="0" borderId="14" xfId="0" applyNumberFormat="1" applyFont="1" applyBorder="1" applyAlignment="1" applyProtection="1">
      <alignment horizontal="right"/>
      <protection locked="0"/>
    </xf>
    <xf numFmtId="4" fontId="12" fillId="0" borderId="14" xfId="0" applyNumberFormat="1" applyFont="1" applyBorder="1" applyAlignment="1" applyProtection="1">
      <alignment horizontal="right" vertical="top"/>
      <protection locked="0"/>
    </xf>
    <xf numFmtId="4" fontId="12" fillId="0" borderId="0" xfId="0" applyNumberFormat="1" applyFont="1" applyBorder="1" applyAlignment="1" applyProtection="1">
      <alignment horizontal="right" vertical="top"/>
      <protection locked="0"/>
    </xf>
    <xf numFmtId="2" fontId="7" fillId="0" borderId="14" xfId="42" applyNumberFormat="1" applyFont="1" applyBorder="1" applyAlignment="1" applyProtection="1">
      <alignment horizontal="left" wrapText="1"/>
      <protection locked="0"/>
    </xf>
    <xf numFmtId="1" fontId="10" fillId="0" borderId="0" xfId="0" applyNumberFormat="1" applyFont="1" applyBorder="1" applyAlignment="1" applyProtection="1">
      <alignment horizontal="left" wrapText="1"/>
      <protection locked="0"/>
    </xf>
    <xf numFmtId="2" fontId="10" fillId="0" borderId="0" xfId="0" applyNumberFormat="1" applyFont="1" applyBorder="1" applyAlignment="1" applyProtection="1">
      <alignment wrapText="1"/>
      <protection locked="0"/>
    </xf>
    <xf numFmtId="4" fontId="5" fillId="0" borderId="14" xfId="0" applyNumberFormat="1" applyFont="1" applyBorder="1" applyAlignment="1" applyProtection="1">
      <alignment horizontal="right"/>
      <protection locked="0"/>
    </xf>
    <xf numFmtId="4" fontId="5" fillId="0" borderId="14" xfId="42" applyNumberFormat="1" applyFont="1" applyBorder="1" applyAlignment="1" applyProtection="1">
      <alignment horizontal="right"/>
      <protection locked="0"/>
    </xf>
    <xf numFmtId="4" fontId="5" fillId="0" borderId="23" xfId="42" applyNumberFormat="1" applyFont="1" applyBorder="1" applyAlignment="1" applyProtection="1">
      <alignment horizontal="right"/>
      <protection locked="0"/>
    </xf>
    <xf numFmtId="4" fontId="12" fillId="0" borderId="24" xfId="0" applyNumberFormat="1" applyFont="1" applyBorder="1" applyAlignment="1" applyProtection="1">
      <alignment horizontal="right" vertical="top"/>
      <protection locked="0"/>
    </xf>
    <xf numFmtId="4" fontId="12" fillId="0" borderId="23" xfId="0" applyNumberFormat="1" applyFont="1" applyBorder="1" applyAlignment="1" applyProtection="1">
      <alignment horizontal="right" vertical="top"/>
      <protection locked="0"/>
    </xf>
    <xf numFmtId="4" fontId="18" fillId="0" borderId="15" xfId="42" applyNumberFormat="1" applyFont="1" applyBorder="1" applyAlignment="1" applyProtection="1">
      <alignment horizontal="right" vertical="top"/>
      <protection locked="0"/>
    </xf>
    <xf numFmtId="4" fontId="18" fillId="0" borderId="0" xfId="42" applyNumberFormat="1" applyFont="1" applyBorder="1" applyAlignment="1" applyProtection="1">
      <alignment horizontal="right" vertical="top"/>
      <protection locked="0"/>
    </xf>
    <xf numFmtId="2" fontId="5" fillId="19" borderId="17" xfId="0" applyNumberFormat="1" applyFont="1" applyFill="1" applyBorder="1" applyProtection="1"/>
    <xf numFmtId="2" fontId="5" fillId="19" borderId="19" xfId="0" applyNumberFormat="1" applyFont="1" applyFill="1" applyBorder="1" applyProtection="1"/>
    <xf numFmtId="2" fontId="5" fillId="19" borderId="21" xfId="0" applyNumberFormat="1" applyFont="1" applyFill="1" applyBorder="1" applyProtection="1"/>
    <xf numFmtId="49" fontId="5" fillId="18" borderId="0" xfId="0" applyNumberFormat="1" applyFont="1" applyFill="1" applyBorder="1" applyAlignment="1" applyProtection="1">
      <alignment horizontal="center"/>
    </xf>
    <xf numFmtId="49" fontId="5" fillId="18" borderId="0" xfId="0" applyNumberFormat="1" applyFont="1" applyFill="1" applyBorder="1" applyProtection="1"/>
    <xf numFmtId="0" fontId="6" fillId="0" borderId="0" xfId="0" applyFont="1" applyBorder="1" applyProtection="1"/>
    <xf numFmtId="1" fontId="5" fillId="0" borderId="0" xfId="0" applyNumberFormat="1" applyFont="1" applyBorder="1" applyAlignment="1" applyProtection="1">
      <alignment horizontal="center"/>
    </xf>
    <xf numFmtId="0" fontId="12" fillId="0" borderId="14" xfId="0" applyNumberFormat="1" applyFont="1" applyBorder="1" applyAlignment="1" applyProtection="1">
      <alignment vertical="top" wrapText="1" readingOrder="1"/>
    </xf>
    <xf numFmtId="0" fontId="13" fillId="0" borderId="14" xfId="42" applyNumberFormat="1" applyFont="1" applyBorder="1" applyAlignment="1" applyProtection="1">
      <alignment vertical="top" wrapText="1" readingOrder="1"/>
    </xf>
    <xf numFmtId="2" fontId="12" fillId="0" borderId="14" xfId="0" applyNumberFormat="1" applyFont="1" applyBorder="1" applyAlignment="1" applyProtection="1">
      <alignment horizontal="justify" vertical="top" wrapText="1"/>
    </xf>
    <xf numFmtId="49" fontId="12" fillId="0" borderId="14" xfId="0" applyNumberFormat="1" applyFont="1" applyBorder="1" applyAlignment="1" applyProtection="1">
      <alignment horizontal="justify" vertical="top" wrapText="1"/>
    </xf>
    <xf numFmtId="1" fontId="13" fillId="0" borderId="14" xfId="0" applyNumberFormat="1" applyFont="1" applyBorder="1" applyAlignment="1" applyProtection="1">
      <alignment horizontal="left" wrapText="1"/>
    </xf>
    <xf numFmtId="2" fontId="12" fillId="0" borderId="0" xfId="0" applyNumberFormat="1" applyFont="1" applyBorder="1" applyAlignment="1" applyProtection="1">
      <alignment horizontal="justify" vertical="top" wrapText="1"/>
    </xf>
    <xf numFmtId="49" fontId="12" fillId="0" borderId="0" xfId="0" applyNumberFormat="1" applyFont="1" applyBorder="1" applyAlignment="1" applyProtection="1">
      <alignment horizontal="justify" vertical="top" wrapText="1"/>
    </xf>
    <xf numFmtId="1" fontId="13" fillId="0" borderId="0" xfId="0" applyNumberFormat="1" applyFont="1" applyBorder="1" applyAlignment="1" applyProtection="1">
      <alignment horizontal="left" wrapText="1"/>
    </xf>
    <xf numFmtId="2" fontId="12" fillId="0" borderId="0" xfId="0" applyNumberFormat="1" applyFont="1" applyBorder="1" applyAlignment="1" applyProtection="1">
      <alignment horizontal="justify" vertical="top"/>
    </xf>
    <xf numFmtId="1" fontId="13" fillId="0" borderId="0" xfId="0" applyNumberFormat="1" applyFont="1" applyBorder="1" applyAlignment="1" applyProtection="1">
      <alignment horizontal="left"/>
    </xf>
    <xf numFmtId="2" fontId="5" fillId="0" borderId="14" xfId="0" applyNumberFormat="1" applyFont="1" applyBorder="1" applyAlignment="1" applyProtection="1">
      <alignment horizontal="justify" vertical="top"/>
    </xf>
    <xf numFmtId="1" fontId="12" fillId="0" borderId="14" xfId="0" applyNumberFormat="1" applyFont="1" applyBorder="1" applyAlignment="1" applyProtection="1">
      <alignment horizontal="left" vertical="top" wrapText="1"/>
    </xf>
    <xf numFmtId="1" fontId="13" fillId="0" borderId="14" xfId="42" applyNumberFormat="1" applyFont="1" applyBorder="1" applyAlignment="1" applyProtection="1">
      <alignment horizontal="left"/>
    </xf>
    <xf numFmtId="2" fontId="12" fillId="0" borderId="14" xfId="0" applyNumberFormat="1" applyFont="1" applyBorder="1" applyAlignment="1" applyProtection="1">
      <alignment horizontal="justify" vertical="top"/>
    </xf>
    <xf numFmtId="1" fontId="12" fillId="0" borderId="14" xfId="0" applyNumberFormat="1" applyFont="1" applyBorder="1" applyAlignment="1" applyProtection="1">
      <alignment horizontal="justify" vertical="top" wrapText="1"/>
    </xf>
    <xf numFmtId="1" fontId="12" fillId="0" borderId="0" xfId="0" applyNumberFormat="1" applyFont="1" applyBorder="1" applyAlignment="1" applyProtection="1">
      <alignment horizontal="justify" vertical="top" wrapText="1"/>
    </xf>
    <xf numFmtId="1" fontId="13" fillId="0" borderId="0" xfId="42" applyNumberFormat="1" applyFont="1" applyBorder="1" applyAlignment="1" applyProtection="1">
      <alignment horizontal="left"/>
    </xf>
    <xf numFmtId="1" fontId="5" fillId="0" borderId="14" xfId="0" applyNumberFormat="1" applyFont="1" applyBorder="1" applyAlignment="1" applyProtection="1">
      <alignment horizontal="left" wrapText="1"/>
    </xf>
    <xf numFmtId="1" fontId="7" fillId="0" borderId="14" xfId="0" applyNumberFormat="1" applyFont="1" applyBorder="1" applyAlignment="1" applyProtection="1">
      <alignment horizontal="left" wrapText="1"/>
    </xf>
    <xf numFmtId="0" fontId="6" fillId="0" borderId="14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left"/>
    </xf>
    <xf numFmtId="1" fontId="12" fillId="0" borderId="14" xfId="42" applyNumberFormat="1" applyFont="1" applyBorder="1" applyAlignment="1" applyProtection="1">
      <alignment horizontal="left"/>
    </xf>
    <xf numFmtId="1" fontId="12" fillId="0" borderId="0" xfId="42" applyNumberFormat="1" applyFont="1" applyBorder="1" applyAlignment="1" applyProtection="1">
      <alignment horizontal="left"/>
    </xf>
    <xf numFmtId="1" fontId="13" fillId="0" borderId="14" xfId="0" applyNumberFormat="1" applyFont="1" applyBorder="1" applyAlignment="1" applyProtection="1">
      <alignment horizontal="left"/>
    </xf>
    <xf numFmtId="49" fontId="53" fillId="0" borderId="14" xfId="0" applyNumberFormat="1" applyFont="1" applyBorder="1" applyProtection="1"/>
    <xf numFmtId="49" fontId="53" fillId="0" borderId="14" xfId="0" quotePrefix="1" applyNumberFormat="1" applyFont="1" applyBorder="1" applyProtection="1"/>
    <xf numFmtId="49" fontId="12" fillId="0" borderId="23" xfId="0" applyNumberFormat="1" applyFont="1" applyBorder="1" applyAlignment="1" applyProtection="1">
      <alignment horizontal="justify" vertical="top" wrapText="1"/>
    </xf>
    <xf numFmtId="1" fontId="7" fillId="0" borderId="23" xfId="0" applyNumberFormat="1" applyFont="1" applyBorder="1" applyAlignment="1" applyProtection="1">
      <alignment horizontal="left"/>
    </xf>
    <xf numFmtId="2" fontId="12" fillId="0" borderId="21" xfId="0" applyNumberFormat="1" applyFont="1" applyBorder="1" applyAlignment="1" applyProtection="1">
      <alignment horizontal="justify" vertical="top"/>
    </xf>
    <xf numFmtId="49" fontId="12" fillId="0" borderId="24" xfId="0" applyNumberFormat="1" applyFont="1" applyBorder="1" applyAlignment="1" applyProtection="1">
      <alignment horizontal="justify" vertical="top" wrapText="1"/>
    </xf>
    <xf numFmtId="1" fontId="13" fillId="0" borderId="24" xfId="0" applyNumberFormat="1" applyFont="1" applyBorder="1" applyAlignment="1" applyProtection="1">
      <alignment horizontal="left"/>
    </xf>
    <xf numFmtId="4" fontId="5" fillId="0" borderId="14" xfId="0" applyNumberFormat="1" applyFont="1" applyBorder="1" applyAlignment="1" applyProtection="1">
      <alignment horizontal="left" vertical="top" wrapText="1"/>
    </xf>
    <xf numFmtId="2" fontId="12" fillId="0" borderId="17" xfId="0" applyNumberFormat="1" applyFont="1" applyBorder="1" applyAlignment="1" applyProtection="1">
      <alignment horizontal="justify" vertical="top"/>
    </xf>
    <xf numFmtId="1" fontId="13" fillId="0" borderId="23" xfId="0" applyNumberFormat="1" applyFont="1" applyBorder="1" applyAlignment="1" applyProtection="1">
      <alignment horizontal="left"/>
    </xf>
    <xf numFmtId="49" fontId="18" fillId="0" borderId="15" xfId="0" applyNumberFormat="1" applyFont="1" applyBorder="1" applyAlignment="1" applyProtection="1">
      <alignment horizontal="justify" vertical="top" wrapText="1"/>
    </xf>
    <xf numFmtId="1" fontId="19" fillId="0" borderId="15" xfId="42" applyNumberFormat="1" applyFont="1" applyBorder="1" applyAlignment="1" applyProtection="1">
      <alignment horizontal="left"/>
    </xf>
    <xf numFmtId="49" fontId="18" fillId="0" borderId="0" xfId="0" applyNumberFormat="1" applyFont="1" applyBorder="1" applyAlignment="1" applyProtection="1">
      <alignment horizontal="justify" vertical="top" wrapText="1"/>
    </xf>
    <xf numFmtId="1" fontId="19" fillId="0" borderId="0" xfId="42" applyNumberFormat="1" applyFont="1" applyBorder="1" applyAlignment="1" applyProtection="1">
      <alignment horizontal="left"/>
    </xf>
    <xf numFmtId="0" fontId="13" fillId="0" borderId="14" xfId="0" applyNumberFormat="1" applyFont="1" applyBorder="1" applyAlignment="1" applyProtection="1">
      <alignment vertical="top" wrapText="1" readingOrder="1"/>
    </xf>
    <xf numFmtId="4" fontId="13" fillId="0" borderId="14" xfId="0" applyNumberFormat="1" applyFont="1" applyBorder="1" applyAlignment="1" applyProtection="1">
      <alignment horizontal="right" vertical="top" wrapText="1"/>
    </xf>
    <xf numFmtId="4" fontId="13" fillId="0" borderId="0" xfId="0" applyNumberFormat="1" applyFont="1" applyBorder="1" applyAlignment="1" applyProtection="1">
      <alignment horizontal="right" vertical="top" wrapText="1"/>
    </xf>
    <xf numFmtId="4" fontId="13" fillId="0" borderId="0" xfId="0" applyNumberFormat="1" applyFont="1" applyBorder="1" applyAlignment="1" applyProtection="1">
      <alignment horizontal="right" vertical="top"/>
    </xf>
    <xf numFmtId="4" fontId="13" fillId="0" borderId="14" xfId="0" applyNumberFormat="1" applyFont="1" applyBorder="1" applyAlignment="1" applyProtection="1">
      <alignment horizontal="right" vertical="top"/>
    </xf>
    <xf numFmtId="4" fontId="7" fillId="0" borderId="14" xfId="0" applyNumberFormat="1" applyFont="1" applyBorder="1" applyAlignment="1" applyProtection="1">
      <alignment horizontal="right" wrapText="1"/>
    </xf>
    <xf numFmtId="4" fontId="7" fillId="0" borderId="14" xfId="0" applyNumberFormat="1" applyFont="1" applyBorder="1" applyAlignment="1" applyProtection="1">
      <alignment horizontal="right"/>
    </xf>
    <xf numFmtId="4" fontId="7" fillId="0" borderId="0" xfId="0" applyNumberFormat="1" applyFont="1" applyBorder="1" applyAlignment="1" applyProtection="1">
      <alignment horizontal="right"/>
    </xf>
    <xf numFmtId="4" fontId="7" fillId="0" borderId="14" xfId="0" applyNumberFormat="1" applyFont="1" applyBorder="1" applyProtection="1"/>
    <xf numFmtId="4" fontId="7" fillId="0" borderId="23" xfId="0" applyNumberFormat="1" applyFont="1" applyBorder="1" applyProtection="1"/>
    <xf numFmtId="4" fontId="13" fillId="0" borderId="24" xfId="0" applyNumberFormat="1" applyFont="1" applyBorder="1" applyAlignment="1" applyProtection="1">
      <alignment horizontal="right" vertical="top"/>
    </xf>
    <xf numFmtId="4" fontId="13" fillId="0" borderId="23" xfId="0" applyNumberFormat="1" applyFont="1" applyBorder="1" applyAlignment="1" applyProtection="1">
      <alignment horizontal="right" vertical="top"/>
    </xf>
    <xf numFmtId="4" fontId="20" fillId="0" borderId="15" xfId="42" applyNumberFormat="1" applyFont="1" applyBorder="1" applyAlignment="1" applyProtection="1">
      <alignment horizontal="right" vertical="top"/>
    </xf>
    <xf numFmtId="4" fontId="20" fillId="0" borderId="0" xfId="42" applyNumberFormat="1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right"/>
      <protection locked="0"/>
    </xf>
    <xf numFmtId="49" fontId="12" fillId="0" borderId="12" xfId="42" applyNumberFormat="1" applyFont="1" applyBorder="1" applyAlignment="1" applyProtection="1">
      <alignment horizontal="right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49" fontId="12" fillId="0" borderId="16" xfId="42" applyNumberFormat="1" applyFont="1" applyBorder="1" applyAlignment="1" applyProtection="1">
      <alignment horizontal="right"/>
      <protection locked="0"/>
    </xf>
    <xf numFmtId="4" fontId="13" fillId="0" borderId="16" xfId="0" applyNumberFormat="1" applyFont="1" applyBorder="1" applyAlignment="1" applyProtection="1">
      <alignment horizontal="right"/>
      <protection locked="0"/>
    </xf>
    <xf numFmtId="49" fontId="12" fillId="0" borderId="16" xfId="42" applyNumberFormat="1" applyFont="1" applyBorder="1" applyAlignment="1" applyProtection="1">
      <alignment horizontal="right" wrapText="1"/>
      <protection locked="0"/>
    </xf>
    <xf numFmtId="0" fontId="12" fillId="0" borderId="19" xfId="0" applyFont="1" applyBorder="1" applyAlignment="1" applyProtection="1">
      <alignment horizontal="center" wrapText="1"/>
      <protection locked="0"/>
    </xf>
    <xf numFmtId="49" fontId="12" fillId="0" borderId="0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Border="1" applyAlignment="1" applyProtection="1">
      <alignment wrapText="1"/>
      <protection locked="0"/>
    </xf>
    <xf numFmtId="4" fontId="12" fillId="0" borderId="12" xfId="42" applyNumberFormat="1" applyFont="1" applyBorder="1" applyAlignment="1" applyProtection="1">
      <alignment horizontal="right"/>
      <protection locked="0"/>
    </xf>
    <xf numFmtId="4" fontId="12" fillId="0" borderId="16" xfId="42" applyNumberFormat="1" applyFont="1" applyBorder="1" applyAlignment="1" applyProtection="1">
      <alignment horizontal="right"/>
      <protection locked="0"/>
    </xf>
    <xf numFmtId="49" fontId="5" fillId="0" borderId="12" xfId="0" applyNumberFormat="1" applyFont="1" applyBorder="1" applyAlignment="1" applyProtection="1">
      <alignment horizontal="right"/>
      <protection locked="0"/>
    </xf>
    <xf numFmtId="49" fontId="5" fillId="0" borderId="16" xfId="42" applyNumberFormat="1" applyFont="1" applyBorder="1" applyAlignment="1" applyProtection="1">
      <alignment horizontal="right"/>
      <protection locked="0"/>
    </xf>
    <xf numFmtId="49" fontId="5" fillId="0" borderId="13" xfId="42" applyNumberFormat="1" applyFont="1" applyBorder="1" applyAlignment="1" applyProtection="1">
      <alignment horizontal="right"/>
      <protection locked="0"/>
    </xf>
    <xf numFmtId="49" fontId="5" fillId="0" borderId="16" xfId="0" applyNumberFormat="1" applyFont="1" applyBorder="1" applyAlignment="1" applyProtection="1">
      <alignment horizontal="right"/>
      <protection locked="0"/>
    </xf>
    <xf numFmtId="49" fontId="5" fillId="0" borderId="13" xfId="0" applyNumberFormat="1" applyFont="1" applyBorder="1" applyAlignment="1" applyProtection="1">
      <alignment horizontal="right"/>
      <protection locked="0"/>
    </xf>
    <xf numFmtId="4" fontId="12" fillId="0" borderId="12" xfId="0" applyNumberFormat="1" applyFont="1" applyBorder="1" applyAlignment="1" applyProtection="1">
      <alignment horizontal="right" vertical="top"/>
      <protection locked="0"/>
    </xf>
    <xf numFmtId="4" fontId="12" fillId="0" borderId="13" xfId="0" applyNumberFormat="1" applyFont="1" applyBorder="1" applyAlignment="1" applyProtection="1">
      <alignment horizontal="right" vertical="top"/>
      <protection locked="0"/>
    </xf>
    <xf numFmtId="4" fontId="12" fillId="0" borderId="12" xfId="43" applyNumberFormat="1" applyFont="1" applyBorder="1" applyAlignment="1" applyProtection="1">
      <alignment horizontal="right" vertical="top"/>
      <protection locked="0"/>
    </xf>
    <xf numFmtId="4" fontId="12" fillId="0" borderId="16" xfId="43" applyNumberFormat="1" applyFont="1" applyBorder="1" applyAlignment="1" applyProtection="1">
      <alignment horizontal="right" vertical="top"/>
      <protection locked="0"/>
    </xf>
    <xf numFmtId="4" fontId="12" fillId="0" borderId="13" xfId="43" applyNumberFormat="1" applyFont="1" applyBorder="1" applyAlignment="1" applyProtection="1">
      <alignment horizontal="right" vertical="top"/>
      <protection locked="0"/>
    </xf>
    <xf numFmtId="4" fontId="12" fillId="0" borderId="14" xfId="43" applyNumberFormat="1" applyFont="1" applyBorder="1" applyAlignment="1" applyProtection="1">
      <alignment horizontal="right" vertical="top"/>
      <protection locked="0"/>
    </xf>
    <xf numFmtId="4" fontId="12" fillId="0" borderId="0" xfId="43" applyNumberFormat="1" applyFont="1" applyBorder="1" applyAlignment="1" applyProtection="1">
      <alignment horizontal="right" vertical="top"/>
      <protection locked="0"/>
    </xf>
    <xf numFmtId="4" fontId="12" fillId="0" borderId="14" xfId="43" applyNumberFormat="1" applyFont="1" applyBorder="1" applyAlignment="1" applyProtection="1">
      <alignment horizontal="right"/>
      <protection locked="0"/>
    </xf>
    <xf numFmtId="49" fontId="5" fillId="0" borderId="14" xfId="43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49" fontId="11" fillId="0" borderId="0" xfId="0" applyNumberFormat="1" applyFont="1" applyBorder="1" applyAlignment="1" applyProtection="1">
      <alignment horizontal="center"/>
      <protection locked="0"/>
    </xf>
    <xf numFmtId="49" fontId="11" fillId="0" borderId="0" xfId="0" applyNumberFormat="1" applyFont="1" applyBorder="1" applyProtection="1">
      <protection locked="0"/>
    </xf>
    <xf numFmtId="49" fontId="5" fillId="0" borderId="0" xfId="43" applyNumberFormat="1" applyFont="1" applyBorder="1" applyAlignment="1" applyProtection="1">
      <alignment horizontal="center"/>
      <protection locked="0"/>
    </xf>
    <xf numFmtId="4" fontId="5" fillId="0" borderId="0" xfId="42" applyNumberFormat="1" applyFont="1" applyBorder="1" applyAlignment="1" applyProtection="1">
      <alignment horizontal="right"/>
      <protection locked="0"/>
    </xf>
    <xf numFmtId="4" fontId="5" fillId="0" borderId="12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5" fillId="0" borderId="14" xfId="43" applyNumberFormat="1" applyFont="1" applyBorder="1" applyAlignment="1" applyProtection="1">
      <alignment horizontal="right"/>
      <protection locked="0"/>
    </xf>
    <xf numFmtId="4" fontId="5" fillId="0" borderId="0" xfId="43" applyNumberFormat="1" applyFont="1" applyBorder="1" applyAlignment="1" applyProtection="1">
      <alignment horizontal="right"/>
      <protection locked="0"/>
    </xf>
    <xf numFmtId="4" fontId="5" fillId="0" borderId="16" xfId="0" applyNumberFormat="1" applyFont="1" applyBorder="1" applyProtection="1">
      <protection locked="0"/>
    </xf>
    <xf numFmtId="4" fontId="5" fillId="0" borderId="13" xfId="43" applyNumberFormat="1" applyFont="1" applyBorder="1" applyAlignment="1" applyProtection="1">
      <alignment horizontal="right"/>
      <protection locked="0"/>
    </xf>
    <xf numFmtId="4" fontId="12" fillId="0" borderId="14" xfId="0" applyNumberFormat="1" applyFont="1" applyBorder="1" applyAlignment="1" applyProtection="1">
      <alignment horizontal="right"/>
      <protection locked="0"/>
    </xf>
    <xf numFmtId="4" fontId="13" fillId="0" borderId="14" xfId="0" applyNumberFormat="1" applyFont="1" applyBorder="1" applyAlignment="1" applyProtection="1">
      <alignment horizontal="right"/>
      <protection locked="0"/>
    </xf>
    <xf numFmtId="4" fontId="12" fillId="0" borderId="16" xfId="0" applyNumberFormat="1" applyFont="1" applyBorder="1" applyAlignment="1" applyProtection="1">
      <alignment horizontal="right" vertical="top"/>
      <protection locked="0"/>
    </xf>
    <xf numFmtId="4" fontId="12" fillId="0" borderId="16" xfId="0" applyNumberFormat="1" applyFont="1" applyBorder="1" applyAlignment="1" applyProtection="1">
      <alignment horizontal="right"/>
      <protection locked="0"/>
    </xf>
    <xf numFmtId="4" fontId="12" fillId="0" borderId="0" xfId="43" applyNumberFormat="1" applyFont="1" applyBorder="1" applyAlignment="1" applyProtection="1">
      <alignment horizontal="right"/>
      <protection locked="0"/>
    </xf>
    <xf numFmtId="4" fontId="13" fillId="0" borderId="0" xfId="0" applyNumberFormat="1" applyFont="1" applyBorder="1" applyAlignment="1" applyProtection="1">
      <alignment horizontal="right"/>
      <protection locked="0"/>
    </xf>
    <xf numFmtId="4" fontId="12" fillId="0" borderId="14" xfId="42" applyNumberFormat="1" applyFont="1" applyBorder="1" applyAlignment="1" applyProtection="1">
      <alignment horizontal="right"/>
      <protection locked="0"/>
    </xf>
    <xf numFmtId="4" fontId="12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left"/>
    </xf>
    <xf numFmtId="2" fontId="12" fillId="0" borderId="12" xfId="0" applyNumberFormat="1" applyFont="1" applyBorder="1" applyAlignment="1" applyProtection="1">
      <alignment horizontal="justify" vertical="top"/>
    </xf>
    <xf numFmtId="49" fontId="12" fillId="0" borderId="12" xfId="0" applyNumberFormat="1" applyFont="1" applyBorder="1" applyAlignment="1" applyProtection="1">
      <alignment horizontal="left" vertical="top" wrapText="1"/>
    </xf>
    <xf numFmtId="1" fontId="13" fillId="0" borderId="12" xfId="42" applyNumberFormat="1" applyFont="1" applyBorder="1" applyAlignment="1" applyProtection="1">
      <alignment horizontal="center"/>
    </xf>
    <xf numFmtId="4" fontId="12" fillId="0" borderId="16" xfId="0" applyNumberFormat="1" applyFont="1" applyBorder="1" applyAlignment="1" applyProtection="1">
      <alignment horizontal="center" vertical="top"/>
    </xf>
    <xf numFmtId="1" fontId="12" fillId="0" borderId="16" xfId="0" quotePrefix="1" applyNumberFormat="1" applyFont="1" applyBorder="1" applyAlignment="1" applyProtection="1">
      <alignment horizontal="left" vertical="top" wrapText="1"/>
    </xf>
    <xf numFmtId="1" fontId="13" fillId="0" borderId="16" xfId="42" applyNumberFormat="1" applyFont="1" applyBorder="1" applyAlignment="1" applyProtection="1">
      <alignment horizontal="center"/>
    </xf>
    <xf numFmtId="49" fontId="12" fillId="0" borderId="16" xfId="0" quotePrefix="1" applyNumberFormat="1" applyFont="1" applyBorder="1" applyAlignment="1" applyProtection="1">
      <alignment horizontal="left" vertical="top" wrapText="1"/>
    </xf>
    <xf numFmtId="1" fontId="13" fillId="0" borderId="16" xfId="42" applyNumberFormat="1" applyFont="1" applyBorder="1" applyAlignment="1" applyProtection="1">
      <alignment horizontal="center" wrapText="1"/>
    </xf>
    <xf numFmtId="1" fontId="13" fillId="0" borderId="16" xfId="0" applyNumberFormat="1" applyFont="1" applyBorder="1" applyAlignment="1" applyProtection="1">
      <alignment horizontal="center"/>
    </xf>
    <xf numFmtId="1" fontId="12" fillId="0" borderId="16" xfId="0" applyNumberFormat="1" applyFont="1" applyBorder="1" applyAlignment="1" applyProtection="1">
      <alignment horizontal="left" vertical="top" wrapText="1"/>
    </xf>
    <xf numFmtId="49" fontId="12" fillId="0" borderId="0" xfId="0" applyNumberFormat="1" applyFont="1" applyBorder="1" applyAlignment="1" applyProtection="1">
      <alignment horizontal="left" vertical="top" wrapText="1"/>
    </xf>
    <xf numFmtId="4" fontId="5" fillId="0" borderId="12" xfId="0" applyNumberFormat="1" applyFont="1" applyBorder="1" applyAlignment="1" applyProtection="1">
      <alignment horizontal="center" vertical="top"/>
    </xf>
    <xf numFmtId="49" fontId="5" fillId="0" borderId="12" xfId="0" applyNumberFormat="1" applyFont="1" applyBorder="1" applyAlignment="1" applyProtection="1">
      <alignment horizontal="left" wrapText="1"/>
    </xf>
    <xf numFmtId="49" fontId="5" fillId="0" borderId="16" xfId="0" applyNumberFormat="1" applyFont="1" applyBorder="1" applyAlignment="1" applyProtection="1">
      <alignment horizontal="center"/>
    </xf>
    <xf numFmtId="49" fontId="5" fillId="0" borderId="16" xfId="0" quotePrefix="1" applyNumberFormat="1" applyFont="1" applyBorder="1" applyAlignment="1" applyProtection="1">
      <alignment horizontal="left" wrapText="1"/>
    </xf>
    <xf numFmtId="49" fontId="5" fillId="0" borderId="13" xfId="0" applyNumberFormat="1" applyFont="1" applyBorder="1" applyAlignment="1" applyProtection="1">
      <alignment horizontal="center"/>
    </xf>
    <xf numFmtId="49" fontId="5" fillId="0" borderId="13" xfId="0" quotePrefix="1" applyNumberFormat="1" applyFont="1" applyBorder="1" applyAlignment="1" applyProtection="1">
      <alignment horizontal="left" wrapText="1"/>
    </xf>
    <xf numFmtId="49" fontId="5" fillId="0" borderId="14" xfId="0" applyNumberFormat="1" applyFont="1" applyBorder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left" wrapText="1"/>
    </xf>
    <xf numFmtId="2" fontId="5" fillId="0" borderId="12" xfId="0" applyNumberFormat="1" applyFont="1" applyBorder="1" applyAlignment="1" applyProtection="1">
      <alignment horizontal="justify" vertical="top"/>
    </xf>
    <xf numFmtId="1" fontId="13" fillId="0" borderId="12" xfId="0" applyNumberFormat="1" applyFont="1" applyBorder="1" applyAlignment="1" applyProtection="1">
      <alignment horizontal="left"/>
    </xf>
    <xf numFmtId="2" fontId="5" fillId="0" borderId="13" xfId="0" applyNumberFormat="1" applyFont="1" applyBorder="1" applyAlignment="1" applyProtection="1">
      <alignment horizontal="justify" vertical="top"/>
    </xf>
    <xf numFmtId="49" fontId="12" fillId="0" borderId="13" xfId="0" applyNumberFormat="1" applyFont="1" applyBorder="1" applyAlignment="1" applyProtection="1">
      <alignment horizontal="left" vertical="top" wrapText="1"/>
    </xf>
    <xf numFmtId="1" fontId="13" fillId="0" borderId="13" xfId="0" applyNumberFormat="1" applyFont="1" applyBorder="1" applyAlignment="1" applyProtection="1">
      <alignment horizontal="left"/>
    </xf>
    <xf numFmtId="1" fontId="13" fillId="0" borderId="12" xfId="43" applyNumberFormat="1" applyFont="1" applyBorder="1" applyAlignment="1" applyProtection="1">
      <alignment horizontal="left"/>
    </xf>
    <xf numFmtId="49" fontId="5" fillId="0" borderId="16" xfId="0" applyNumberFormat="1" applyFont="1" applyBorder="1" applyAlignment="1" applyProtection="1">
      <alignment horizontal="left" wrapText="1"/>
    </xf>
    <xf numFmtId="1" fontId="7" fillId="0" borderId="16" xfId="43" applyNumberFormat="1" applyFont="1" applyBorder="1" applyAlignment="1" applyProtection="1">
      <alignment horizontal="left"/>
    </xf>
    <xf numFmtId="2" fontId="12" fillId="0" borderId="16" xfId="0" applyNumberFormat="1" applyFont="1" applyBorder="1" applyAlignment="1" applyProtection="1">
      <alignment horizontal="justify" vertical="top"/>
    </xf>
    <xf numFmtId="1" fontId="13" fillId="0" borderId="16" xfId="43" applyNumberFormat="1" applyFont="1" applyBorder="1" applyAlignment="1" applyProtection="1">
      <alignment horizontal="left"/>
    </xf>
    <xf numFmtId="2" fontId="12" fillId="0" borderId="13" xfId="0" applyNumberFormat="1" applyFont="1" applyBorder="1" applyAlignment="1" applyProtection="1">
      <alignment horizontal="justify" vertical="top"/>
    </xf>
    <xf numFmtId="49" fontId="12" fillId="0" borderId="13" xfId="0" quotePrefix="1" applyNumberFormat="1" applyFont="1" applyBorder="1" applyAlignment="1" applyProtection="1">
      <alignment horizontal="left" vertical="top" wrapText="1"/>
    </xf>
    <xf numFmtId="1" fontId="13" fillId="0" borderId="13" xfId="43" applyNumberFormat="1" applyFont="1" applyBorder="1" applyAlignment="1" applyProtection="1">
      <alignment horizontal="left"/>
    </xf>
    <xf numFmtId="1" fontId="13" fillId="0" borderId="14" xfId="43" applyNumberFormat="1" applyFont="1" applyBorder="1" applyAlignment="1" applyProtection="1">
      <alignment horizontal="left"/>
    </xf>
    <xf numFmtId="1" fontId="13" fillId="0" borderId="0" xfId="43" applyNumberFormat="1" applyFont="1" applyBorder="1" applyAlignment="1" applyProtection="1">
      <alignment horizontal="left"/>
    </xf>
    <xf numFmtId="0" fontId="56" fillId="0" borderId="14" xfId="0" applyNumberFormat="1" applyFont="1" applyBorder="1" applyAlignment="1" applyProtection="1">
      <alignment horizontal="left" vertical="top" wrapText="1"/>
    </xf>
    <xf numFmtId="1" fontId="7" fillId="0" borderId="14" xfId="0" applyNumberFormat="1" applyFont="1" applyBorder="1" applyAlignment="1" applyProtection="1">
      <alignment horizontal="center"/>
    </xf>
    <xf numFmtId="49" fontId="12" fillId="0" borderId="14" xfId="0" applyNumberFormat="1" applyFont="1" applyBorder="1" applyAlignment="1" applyProtection="1">
      <alignment horizontal="left"/>
    </xf>
    <xf numFmtId="1" fontId="7" fillId="0" borderId="0" xfId="0" applyNumberFormat="1" applyFont="1" applyBorder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left"/>
    </xf>
    <xf numFmtId="0" fontId="12" fillId="0" borderId="14" xfId="0" applyNumberFormat="1" applyFont="1" applyBorder="1" applyAlignment="1" applyProtection="1">
      <alignment horizontal="left" vertical="top" wrapText="1"/>
    </xf>
    <xf numFmtId="1" fontId="7" fillId="0" borderId="14" xfId="0" applyNumberFormat="1" applyFont="1" applyFill="1" applyBorder="1" applyAlignment="1" applyProtection="1">
      <alignment horizontal="left"/>
    </xf>
    <xf numFmtId="1" fontId="7" fillId="0" borderId="0" xfId="0" applyNumberFormat="1" applyFont="1" applyFill="1" applyBorder="1" applyAlignment="1" applyProtection="1">
      <alignment horizontal="left"/>
    </xf>
    <xf numFmtId="1" fontId="7" fillId="0" borderId="11" xfId="0" applyNumberFormat="1" applyFont="1" applyBorder="1" applyAlignment="1" applyProtection="1">
      <alignment horizontal="left"/>
    </xf>
    <xf numFmtId="1" fontId="7" fillId="0" borderId="13" xfId="0" applyNumberFormat="1" applyFont="1" applyBorder="1" applyAlignment="1" applyProtection="1">
      <alignment horizontal="center"/>
    </xf>
    <xf numFmtId="1" fontId="7" fillId="0" borderId="12" xfId="0" applyNumberFormat="1" applyFont="1" applyBorder="1" applyAlignment="1" applyProtection="1">
      <alignment horizontal="center"/>
    </xf>
    <xf numFmtId="49" fontId="5" fillId="0" borderId="12" xfId="0" applyNumberFormat="1" applyFont="1" applyBorder="1" applyProtection="1"/>
    <xf numFmtId="1" fontId="7" fillId="0" borderId="16" xfId="0" applyNumberFormat="1" applyFont="1" applyBorder="1" applyAlignment="1" applyProtection="1">
      <alignment horizontal="center"/>
    </xf>
    <xf numFmtId="49" fontId="5" fillId="0" borderId="16" xfId="0" applyNumberFormat="1" applyFont="1" applyBorder="1" applyProtection="1"/>
    <xf numFmtId="2" fontId="5" fillId="0" borderId="16" xfId="0" applyNumberFormat="1" applyFont="1" applyBorder="1" applyAlignment="1" applyProtection="1">
      <alignment horizontal="justify" vertical="top"/>
    </xf>
    <xf numFmtId="1" fontId="13" fillId="0" borderId="16" xfId="0" applyNumberFormat="1" applyFont="1" applyBorder="1" applyAlignment="1" applyProtection="1">
      <alignment horizontal="left"/>
    </xf>
    <xf numFmtId="1" fontId="12" fillId="0" borderId="0" xfId="0" applyNumberFormat="1" applyFont="1" applyBorder="1" applyAlignment="1" applyProtection="1">
      <alignment horizontal="left"/>
    </xf>
    <xf numFmtId="49" fontId="18" fillId="0" borderId="15" xfId="0" applyNumberFormat="1" applyFont="1" applyBorder="1" applyAlignment="1" applyProtection="1">
      <alignment horizontal="left" vertical="top" wrapText="1"/>
    </xf>
    <xf numFmtId="1" fontId="20" fillId="0" borderId="15" xfId="0" applyNumberFormat="1" applyFont="1" applyBorder="1" applyAlignment="1" applyProtection="1">
      <alignment horizontal="left"/>
    </xf>
    <xf numFmtId="4" fontId="8" fillId="0" borderId="0" xfId="0" applyNumberFormat="1" applyFont="1" applyBorder="1" applyAlignment="1" applyProtection="1">
      <alignment horizontal="center"/>
    </xf>
    <xf numFmtId="4" fontId="13" fillId="0" borderId="12" xfId="0" applyNumberFormat="1" applyFont="1" applyBorder="1" applyAlignment="1" applyProtection="1">
      <alignment horizontal="right"/>
    </xf>
    <xf numFmtId="4" fontId="13" fillId="0" borderId="16" xfId="0" applyNumberFormat="1" applyFont="1" applyBorder="1" applyAlignment="1" applyProtection="1">
      <alignment horizontal="right"/>
    </xf>
    <xf numFmtId="4" fontId="13" fillId="0" borderId="16" xfId="0" applyNumberFormat="1" applyFont="1" applyBorder="1" applyAlignment="1" applyProtection="1">
      <alignment horizontal="right" wrapText="1"/>
    </xf>
    <xf numFmtId="4" fontId="7" fillId="0" borderId="12" xfId="0" applyNumberFormat="1" applyFont="1" applyBorder="1" applyProtection="1"/>
    <xf numFmtId="4" fontId="7" fillId="0" borderId="16" xfId="0" applyNumberFormat="1" applyFont="1" applyBorder="1" applyAlignment="1" applyProtection="1">
      <alignment horizontal="right"/>
    </xf>
    <xf numFmtId="4" fontId="7" fillId="0" borderId="13" xfId="0" applyNumberFormat="1" applyFont="1" applyBorder="1" applyAlignment="1" applyProtection="1">
      <alignment horizontal="right"/>
    </xf>
    <xf numFmtId="4" fontId="7" fillId="0" borderId="12" xfId="0" applyNumberFormat="1" applyFont="1" applyBorder="1" applyAlignment="1" applyProtection="1">
      <alignment horizontal="right"/>
    </xf>
    <xf numFmtId="4" fontId="7" fillId="0" borderId="16" xfId="0" applyNumberFormat="1" applyFont="1" applyBorder="1" applyProtection="1"/>
    <xf numFmtId="4" fontId="7" fillId="0" borderId="13" xfId="0" applyNumberFormat="1" applyFont="1" applyBorder="1" applyProtection="1"/>
    <xf numFmtId="4" fontId="13" fillId="0" borderId="12" xfId="0" applyNumberFormat="1" applyFont="1" applyBorder="1" applyAlignment="1" applyProtection="1">
      <alignment horizontal="right" vertical="top"/>
    </xf>
    <xf numFmtId="4" fontId="13" fillId="0" borderId="13" xfId="0" applyNumberFormat="1" applyFont="1" applyBorder="1" applyAlignment="1" applyProtection="1">
      <alignment horizontal="right" vertical="top"/>
    </xf>
    <xf numFmtId="4" fontId="13" fillId="0" borderId="16" xfId="0" applyNumberFormat="1" applyFont="1" applyBorder="1" applyAlignment="1" applyProtection="1">
      <alignment horizontal="right" vertical="top"/>
    </xf>
    <xf numFmtId="4" fontId="12" fillId="0" borderId="0" xfId="0" applyNumberFormat="1" applyFont="1" applyBorder="1" applyAlignment="1" applyProtection="1">
      <alignment horizontal="right" vertical="top"/>
    </xf>
    <xf numFmtId="4" fontId="13" fillId="0" borderId="14" xfId="0" applyNumberFormat="1" applyFont="1" applyBorder="1" applyAlignment="1" applyProtection="1">
      <alignment horizontal="right"/>
    </xf>
    <xf numFmtId="4" fontId="13" fillId="0" borderId="0" xfId="0" applyNumberFormat="1" applyFont="1" applyBorder="1" applyAlignment="1" applyProtection="1">
      <alignment horizontal="right"/>
    </xf>
    <xf numFmtId="4" fontId="12" fillId="0" borderId="0" xfId="0" applyNumberFormat="1" applyFont="1" applyBorder="1" applyAlignment="1" applyProtection="1">
      <alignment horizontal="right"/>
    </xf>
    <xf numFmtId="4" fontId="20" fillId="0" borderId="15" xfId="0" applyNumberFormat="1" applyFont="1" applyBorder="1" applyAlignment="1" applyProtection="1">
      <alignment horizontal="right" vertical="top"/>
    </xf>
    <xf numFmtId="1" fontId="50" fillId="0" borderId="14" xfId="0" applyNumberFormat="1" applyFont="1" applyBorder="1" applyAlignment="1" applyProtection="1">
      <alignment horizontal="left" wrapText="1"/>
      <protection locked="0"/>
    </xf>
    <xf numFmtId="49" fontId="12" fillId="0" borderId="12" xfId="43" applyNumberFormat="1" applyFont="1" applyBorder="1" applyAlignment="1" applyProtection="1">
      <alignment horizontal="right"/>
      <protection locked="0"/>
    </xf>
    <xf numFmtId="49" fontId="12" fillId="0" borderId="0" xfId="43" applyNumberFormat="1" applyFont="1" applyBorder="1" applyAlignment="1" applyProtection="1">
      <alignment horizontal="center"/>
      <protection locked="0"/>
    </xf>
    <xf numFmtId="2" fontId="13" fillId="0" borderId="0" xfId="0" applyNumberFormat="1" applyFont="1" applyBorder="1" applyAlignment="1" applyProtection="1">
      <alignment horizontal="right"/>
      <protection locked="0"/>
    </xf>
    <xf numFmtId="4" fontId="18" fillId="0" borderId="15" xfId="43" applyNumberFormat="1" applyFont="1" applyBorder="1" applyAlignment="1" applyProtection="1">
      <alignment horizontal="right" vertical="top"/>
      <protection locked="0"/>
    </xf>
    <xf numFmtId="4" fontId="18" fillId="0" borderId="0" xfId="43" applyNumberFormat="1" applyFont="1" applyBorder="1" applyAlignment="1" applyProtection="1">
      <alignment horizontal="right"/>
      <protection locked="0"/>
    </xf>
    <xf numFmtId="4" fontId="20" fillId="0" borderId="0" xfId="0" applyNumberFormat="1" applyFont="1" applyBorder="1" applyAlignment="1" applyProtection="1">
      <alignment horizontal="right"/>
      <protection locked="0"/>
    </xf>
    <xf numFmtId="0" fontId="6" fillId="0" borderId="14" xfId="0" applyFont="1" applyBorder="1" applyProtection="1"/>
    <xf numFmtId="1" fontId="50" fillId="0" borderId="14" xfId="0" applyNumberFormat="1" applyFont="1" applyBorder="1" applyAlignment="1" applyProtection="1">
      <alignment horizontal="left" wrapText="1"/>
    </xf>
    <xf numFmtId="1" fontId="13" fillId="0" borderId="12" xfId="43" applyNumberFormat="1" applyFont="1" applyBorder="1" applyAlignment="1" applyProtection="1">
      <alignment horizontal="center"/>
    </xf>
    <xf numFmtId="49" fontId="5" fillId="0" borderId="14" xfId="0" quotePrefix="1" applyNumberFormat="1" applyFont="1" applyBorder="1" applyAlignment="1" applyProtection="1">
      <alignment horizontal="left" wrapText="1"/>
    </xf>
    <xf numFmtId="49" fontId="5" fillId="0" borderId="17" xfId="0" applyNumberFormat="1" applyFont="1" applyBorder="1" applyAlignment="1" applyProtection="1">
      <alignment wrapText="1"/>
    </xf>
    <xf numFmtId="49" fontId="15" fillId="0" borderId="14" xfId="0" applyNumberFormat="1" applyFont="1" applyBorder="1" applyProtection="1"/>
    <xf numFmtId="49" fontId="11" fillId="0" borderId="0" xfId="0" applyNumberFormat="1" applyFont="1" applyBorder="1" applyProtection="1"/>
    <xf numFmtId="4" fontId="13" fillId="0" borderId="17" xfId="0" applyNumberFormat="1" applyFont="1" applyBorder="1" applyAlignment="1" applyProtection="1">
      <alignment horizontal="right"/>
    </xf>
    <xf numFmtId="4" fontId="13" fillId="0" borderId="26" xfId="0" applyNumberFormat="1" applyFont="1" applyBorder="1" applyAlignment="1" applyProtection="1">
      <alignment horizontal="right" vertical="top"/>
    </xf>
    <xf numFmtId="4" fontId="7" fillId="0" borderId="26" xfId="0" applyNumberFormat="1" applyFont="1" applyBorder="1" applyAlignment="1" applyProtection="1">
      <alignment horizontal="right"/>
    </xf>
    <xf numFmtId="49" fontId="5" fillId="0" borderId="11" xfId="0" applyNumberFormat="1" applyFont="1" applyBorder="1" applyProtection="1">
      <protection locked="0"/>
    </xf>
    <xf numFmtId="49" fontId="5" fillId="0" borderId="10" xfId="42" applyNumberFormat="1" applyFont="1" applyBorder="1" applyAlignment="1" applyProtection="1">
      <alignment horizontal="center"/>
      <protection locked="0"/>
    </xf>
    <xf numFmtId="2" fontId="5" fillId="0" borderId="14" xfId="0" applyNumberFormat="1" applyFont="1" applyBorder="1" applyAlignment="1" applyProtection="1">
      <alignment horizontal="left" wrapText="1"/>
    </xf>
    <xf numFmtId="2" fontId="5" fillId="0" borderId="14" xfId="0" applyNumberFormat="1" applyFont="1" applyBorder="1" applyAlignment="1" applyProtection="1">
      <alignment wrapText="1"/>
    </xf>
    <xf numFmtId="49" fontId="12" fillId="0" borderId="14" xfId="0" applyNumberFormat="1" applyFont="1" applyBorder="1" applyProtection="1"/>
    <xf numFmtId="49" fontId="15" fillId="0" borderId="0" xfId="0" applyNumberFormat="1" applyFont="1" applyBorder="1" applyProtection="1"/>
    <xf numFmtId="2" fontId="12" fillId="0" borderId="14" xfId="0" applyNumberFormat="1" applyFont="1" applyBorder="1" applyAlignment="1" applyProtection="1">
      <alignment horizontal="left" vertical="top"/>
    </xf>
    <xf numFmtId="2" fontId="12" fillId="0" borderId="0" xfId="0" applyNumberFormat="1" applyFont="1" applyBorder="1" applyAlignment="1" applyProtection="1">
      <alignment horizontal="left" vertical="top"/>
    </xf>
    <xf numFmtId="49" fontId="5" fillId="0" borderId="11" xfId="0" applyNumberFormat="1" applyFont="1" applyBorder="1" applyAlignment="1" applyProtection="1">
      <alignment wrapText="1"/>
    </xf>
    <xf numFmtId="49" fontId="5" fillId="0" borderId="26" xfId="0" applyNumberFormat="1" applyFont="1" applyBorder="1" applyAlignment="1" applyProtection="1">
      <alignment horizontal="left"/>
    </xf>
    <xf numFmtId="49" fontId="5" fillId="0" borderId="11" xfId="0" applyNumberFormat="1" applyFont="1" applyBorder="1" applyProtection="1"/>
    <xf numFmtId="2" fontId="5" fillId="0" borderId="26" xfId="0" applyNumberFormat="1" applyFont="1" applyBorder="1" applyAlignment="1" applyProtection="1">
      <alignment horizontal="left"/>
    </xf>
    <xf numFmtId="1" fontId="5" fillId="0" borderId="10" xfId="0" applyNumberFormat="1" applyFont="1" applyBorder="1" applyAlignment="1" applyProtection="1">
      <alignment horizontal="left"/>
    </xf>
    <xf numFmtId="49" fontId="6" fillId="0" borderId="10" xfId="0" applyNumberFormat="1" applyFont="1" applyBorder="1" applyAlignment="1" applyProtection="1">
      <alignment horizontal="left"/>
    </xf>
    <xf numFmtId="165" fontId="51" fillId="0" borderId="10" xfId="42" applyNumberFormat="1" applyFont="1" applyBorder="1" applyAlignment="1" applyProtection="1">
      <alignment horizontal="center"/>
    </xf>
    <xf numFmtId="2" fontId="7" fillId="0" borderId="26" xfId="0" applyNumberFormat="1" applyFont="1" applyBorder="1" applyProtection="1"/>
    <xf numFmtId="2" fontId="7" fillId="0" borderId="26" xfId="0" applyNumberFormat="1" applyFont="1" applyBorder="1" applyAlignment="1" applyProtection="1">
      <alignment horizontal="right"/>
    </xf>
    <xf numFmtId="4" fontId="7" fillId="0" borderId="26" xfId="0" applyNumberFormat="1" applyFont="1" applyBorder="1" applyAlignment="1" applyProtection="1">
      <alignment horizontal="right" vertical="center"/>
    </xf>
    <xf numFmtId="2" fontId="7" fillId="0" borderId="11" xfId="0" applyNumberFormat="1" applyFont="1" applyBorder="1" applyProtection="1"/>
    <xf numFmtId="2" fontId="7" fillId="0" borderId="11" xfId="0" applyNumberFormat="1" applyFont="1" applyBorder="1" applyAlignment="1" applyProtection="1">
      <alignment horizontal="right"/>
    </xf>
    <xf numFmtId="4" fontId="6" fillId="0" borderId="10" xfId="0" applyNumberFormat="1" applyFont="1" applyBorder="1" applyAlignment="1" applyProtection="1">
      <alignment horizontal="right"/>
    </xf>
    <xf numFmtId="0" fontId="57" fillId="0" borderId="0" xfId="0" applyNumberFormat="1" applyFont="1" applyAlignment="1" applyProtection="1">
      <alignment horizontal="left" vertical="top"/>
      <protection locked="0"/>
    </xf>
    <xf numFmtId="0" fontId="58" fillId="0" borderId="0" xfId="0" applyFont="1" applyBorder="1" applyAlignment="1">
      <alignment horizontal="right" wrapText="1"/>
    </xf>
    <xf numFmtId="4" fontId="60" fillId="0" borderId="0" xfId="0" applyNumberFormat="1" applyFont="1" applyBorder="1" applyAlignment="1" applyProtection="1">
      <protection locked="0"/>
    </xf>
    <xf numFmtId="0" fontId="61" fillId="0" borderId="0" xfId="0" applyFont="1" applyBorder="1" applyAlignment="1" applyProtection="1">
      <protection locked="0"/>
    </xf>
    <xf numFmtId="167" fontId="59" fillId="0" borderId="0" xfId="0" applyNumberFormat="1" applyFont="1" applyBorder="1" applyAlignment="1" applyProtection="1"/>
    <xf numFmtId="0" fontId="0" fillId="0" borderId="0" xfId="0" applyBorder="1" applyProtection="1">
      <protection locked="0"/>
    </xf>
    <xf numFmtId="0" fontId="58" fillId="0" borderId="0" xfId="0" applyFont="1" applyBorder="1" applyAlignment="1">
      <alignment horizontal="center" wrapText="1"/>
    </xf>
    <xf numFmtId="0" fontId="0" fillId="0" borderId="0" xfId="0" applyProtection="1">
      <protection locked="0"/>
    </xf>
    <xf numFmtId="4" fontId="60" fillId="0" borderId="24" xfId="0" applyNumberFormat="1" applyFont="1" applyBorder="1" applyAlignment="1" applyProtection="1">
      <alignment horizontal="right"/>
      <protection locked="0"/>
    </xf>
    <xf numFmtId="4" fontId="61" fillId="0" borderId="24" xfId="0" applyNumberFormat="1" applyFont="1" applyBorder="1" applyAlignment="1" applyProtection="1">
      <protection locked="0"/>
    </xf>
    <xf numFmtId="10" fontId="60" fillId="0" borderId="24" xfId="0" applyNumberFormat="1" applyFont="1" applyBorder="1" applyAlignment="1" applyProtection="1">
      <protection locked="0"/>
    </xf>
    <xf numFmtId="167" fontId="59" fillId="0" borderId="24" xfId="0" applyNumberFormat="1" applyFont="1" applyBorder="1" applyAlignment="1" applyProtection="1"/>
    <xf numFmtId="4" fontId="60" fillId="0" borderId="0" xfId="0" applyNumberFormat="1" applyFont="1" applyBorder="1" applyAlignment="1" applyProtection="1">
      <alignment horizontal="right"/>
      <protection locked="0"/>
    </xf>
    <xf numFmtId="4" fontId="61" fillId="0" borderId="0" xfId="0" applyNumberFormat="1" applyFont="1" applyBorder="1" applyAlignment="1" applyProtection="1">
      <protection locked="0"/>
    </xf>
    <xf numFmtId="9" fontId="61" fillId="0" borderId="0" xfId="0" applyNumberFormat="1" applyFont="1" applyBorder="1" applyAlignment="1" applyProtection="1">
      <protection locked="0"/>
    </xf>
    <xf numFmtId="10" fontId="61" fillId="0" borderId="0" xfId="0" applyNumberFormat="1" applyFont="1" applyBorder="1" applyAlignment="1" applyProtection="1">
      <protection locked="0"/>
    </xf>
    <xf numFmtId="0" fontId="4" fillId="0" borderId="27" xfId="0" applyFont="1" applyBorder="1" applyProtection="1"/>
    <xf numFmtId="0" fontId="2" fillId="0" borderId="28" xfId="0" applyFont="1" applyBorder="1" applyProtection="1"/>
    <xf numFmtId="166" fontId="27" fillId="20" borderId="29" xfId="0" applyNumberFormat="1" applyFont="1" applyFill="1" applyBorder="1" applyAlignment="1" applyProtection="1">
      <alignment horizontal="right"/>
    </xf>
    <xf numFmtId="0" fontId="26" fillId="0" borderId="0" xfId="0" applyFont="1" applyBorder="1" applyAlignment="1" applyProtection="1">
      <alignment wrapText="1"/>
    </xf>
    <xf numFmtId="0" fontId="0" fillId="0" borderId="0" xfId="0" applyAlignment="1" applyProtection="1"/>
  </cellXfs>
  <cellStyles count="46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/>
    <cellStyle name="Navadno 3" xfId="27"/>
    <cellStyle name="Nevtralno" xfId="28" builtinId="28" customBuiltin="1"/>
    <cellStyle name="Opomba" xfId="29" builtinId="10" customBuiltin="1"/>
    <cellStyle name="Opozorilo" xfId="30" builtinId="11" customBuiltin="1"/>
    <cellStyle name="Pojasnjevalno besedilo" xfId="31" builtinId="53" customBuiltin="1"/>
    <cellStyle name="Poudarek1" xfId="32" builtinId="29" customBuiltin="1"/>
    <cellStyle name="Poudarek2" xfId="33" builtinId="33" customBuiltin="1"/>
    <cellStyle name="Poudarek3" xfId="34" builtinId="37" customBuiltin="1"/>
    <cellStyle name="Poudarek4" xfId="35" builtinId="41" customBuiltin="1"/>
    <cellStyle name="Poudarek5" xfId="36" builtinId="45" customBuiltin="1"/>
    <cellStyle name="Poudarek6" xfId="37" builtinId="49" customBuiltin="1"/>
    <cellStyle name="Povezana celica" xfId="38" builtinId="24" customBuiltin="1"/>
    <cellStyle name="Preveri celico" xfId="39" builtinId="23" customBuiltin="1"/>
    <cellStyle name="Računanje" xfId="40" builtinId="22" customBuiltin="1"/>
    <cellStyle name="Slabo" xfId="41" builtinId="27" customBuiltin="1"/>
    <cellStyle name="Vejica" xfId="42" builtinId="3"/>
    <cellStyle name="Vejica 3" xfId="43"/>
    <cellStyle name="Vnos" xfId="44" builtinId="20" customBuiltin="1"/>
    <cellStyle name="Vsota" xfId="4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B35"/>
  <sheetViews>
    <sheetView view="pageBreakPreview" zoomScale="75" zoomScaleNormal="75" workbookViewId="0">
      <selection activeCell="D14" sqref="D14"/>
    </sheetView>
  </sheetViews>
  <sheetFormatPr defaultColWidth="8.85546875" defaultRowHeight="12.75" x14ac:dyDescent="0.2"/>
  <cols>
    <col min="1" max="1" width="17.5703125" style="2" customWidth="1"/>
    <col min="2" max="2" width="51.42578125" style="2" customWidth="1"/>
    <col min="3" max="16384" width="8.85546875" style="2"/>
  </cols>
  <sheetData>
    <row r="1" spans="1:2" ht="20.25" x14ac:dyDescent="0.3">
      <c r="A1" s="1"/>
    </row>
    <row r="2" spans="1:2" ht="20.25" x14ac:dyDescent="0.3">
      <c r="B2" s="1"/>
    </row>
    <row r="3" spans="1:2" ht="20.25" x14ac:dyDescent="0.3">
      <c r="B3" s="3" t="s">
        <v>281</v>
      </c>
    </row>
    <row r="4" spans="1:2" ht="20.25" x14ac:dyDescent="0.3">
      <c r="B4" s="3"/>
    </row>
    <row r="5" spans="1:2" ht="20.25" x14ac:dyDescent="0.3">
      <c r="B5" s="3" t="s">
        <v>41</v>
      </c>
    </row>
    <row r="6" spans="1:2" ht="20.25" x14ac:dyDescent="0.3">
      <c r="B6" s="3"/>
    </row>
    <row r="7" spans="1:2" ht="20.25" x14ac:dyDescent="0.3">
      <c r="B7" s="3" t="s">
        <v>42</v>
      </c>
    </row>
    <row r="8" spans="1:2" ht="20.25" x14ac:dyDescent="0.3">
      <c r="B8" s="3"/>
    </row>
    <row r="9" spans="1:2" ht="20.25" x14ac:dyDescent="0.3">
      <c r="B9" s="1"/>
    </row>
    <row r="11" spans="1:2" ht="20.25" x14ac:dyDescent="0.3">
      <c r="B11" s="4"/>
    </row>
    <row r="12" spans="1:2" ht="20.25" x14ac:dyDescent="0.3">
      <c r="B12" s="4" t="s">
        <v>205</v>
      </c>
    </row>
    <row r="13" spans="1:2" ht="20.25" x14ac:dyDescent="0.3">
      <c r="B13" s="4"/>
    </row>
    <row r="14" spans="1:2" ht="49.5" x14ac:dyDescent="0.2">
      <c r="B14" s="5" t="s">
        <v>207</v>
      </c>
    </row>
    <row r="16" spans="1:2" ht="15" x14ac:dyDescent="0.25">
      <c r="B16" s="6" t="s">
        <v>208</v>
      </c>
    </row>
    <row r="17" spans="2:2" ht="16.5" x14ac:dyDescent="0.25">
      <c r="B17" s="7"/>
    </row>
    <row r="18" spans="2:2" ht="20.25" x14ac:dyDescent="0.3">
      <c r="B18" s="1"/>
    </row>
    <row r="19" spans="2:2" ht="20.25" x14ac:dyDescent="0.3">
      <c r="B19" s="3" t="s">
        <v>43</v>
      </c>
    </row>
    <row r="20" spans="2:2" s="9" customFormat="1" ht="20.25" x14ac:dyDescent="0.3">
      <c r="B20" s="8"/>
    </row>
    <row r="21" spans="2:2" s="9" customFormat="1" ht="20.25" x14ac:dyDescent="0.3">
      <c r="B21" s="8"/>
    </row>
    <row r="22" spans="2:2" s="9" customFormat="1" ht="20.25" x14ac:dyDescent="0.3">
      <c r="B22" s="8"/>
    </row>
    <row r="24" spans="2:2" ht="30" customHeight="1" x14ac:dyDescent="0.25">
      <c r="B24" s="10" t="s">
        <v>55</v>
      </c>
    </row>
    <row r="25" spans="2:2" ht="15.75" x14ac:dyDescent="0.25">
      <c r="B25" s="11"/>
    </row>
    <row r="26" spans="2:2" ht="29.25" customHeight="1" x14ac:dyDescent="0.25">
      <c r="B26" s="12" t="s">
        <v>56</v>
      </c>
    </row>
    <row r="27" spans="2:2" ht="63" x14ac:dyDescent="0.25">
      <c r="B27" s="12" t="s">
        <v>58</v>
      </c>
    </row>
    <row r="28" spans="2:2" ht="15.75" x14ac:dyDescent="0.25">
      <c r="B28" s="11"/>
    </row>
    <row r="32" spans="2:2" x14ac:dyDescent="0.2">
      <c r="B32" s="13" t="s">
        <v>206</v>
      </c>
    </row>
    <row r="35" spans="2:2" ht="20.25" x14ac:dyDescent="0.3">
      <c r="B35" s="1"/>
    </row>
  </sheetData>
  <sheetProtection password="D28D" sheet="1" objects="1" scenarios="1"/>
  <phoneticPr fontId="0" type="noConversion"/>
  <pageMargins left="0.98425196850393704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4:L38"/>
  <sheetViews>
    <sheetView view="pageBreakPreview" topLeftCell="A7" zoomScale="75" zoomScaleNormal="100" workbookViewId="0">
      <selection activeCell="B42" sqref="B42"/>
    </sheetView>
  </sheetViews>
  <sheetFormatPr defaultColWidth="8.85546875" defaultRowHeight="12.75" x14ac:dyDescent="0.2"/>
  <cols>
    <col min="1" max="1" width="8.85546875" style="15" customWidth="1"/>
    <col min="2" max="2" width="49.42578125" style="15" customWidth="1"/>
    <col min="3" max="3" width="8.28515625" style="15" customWidth="1"/>
    <col min="4" max="4" width="7.5703125" style="15" customWidth="1"/>
    <col min="5" max="5" width="26.7109375" style="16" customWidth="1"/>
    <col min="6" max="16384" width="8.85546875" style="15"/>
  </cols>
  <sheetData>
    <row r="4" spans="1:5" ht="18" x14ac:dyDescent="0.25">
      <c r="A4" s="14" t="s">
        <v>40</v>
      </c>
    </row>
    <row r="6" spans="1:5" ht="15" x14ac:dyDescent="0.2">
      <c r="B6" s="17"/>
      <c r="C6" s="17"/>
      <c r="D6" s="17"/>
    </row>
    <row r="7" spans="1:5" x14ac:dyDescent="0.2">
      <c r="E7" s="16" t="s">
        <v>82</v>
      </c>
    </row>
    <row r="9" spans="1:5" ht="15.75" x14ac:dyDescent="0.25">
      <c r="A9" s="18">
        <v>1</v>
      </c>
      <c r="B9" s="19" t="s">
        <v>256</v>
      </c>
      <c r="C9" s="19"/>
      <c r="D9" s="19"/>
      <c r="E9" s="20">
        <f>' ogrevanje A'!E146</f>
        <v>0</v>
      </c>
    </row>
    <row r="10" spans="1:5" ht="15.75" x14ac:dyDescent="0.25">
      <c r="A10" s="21"/>
      <c r="B10" s="22"/>
      <c r="C10" s="22"/>
      <c r="D10" s="22"/>
    </row>
    <row r="11" spans="1:5" ht="15.75" x14ac:dyDescent="0.25">
      <c r="A11" s="18">
        <v>2</v>
      </c>
      <c r="B11" s="19" t="s">
        <v>257</v>
      </c>
      <c r="C11" s="19"/>
      <c r="D11" s="19"/>
      <c r="E11" s="20">
        <f>'prezračevanje prostorov A'!E65</f>
        <v>0</v>
      </c>
    </row>
    <row r="12" spans="1:5" ht="15.75" x14ac:dyDescent="0.25">
      <c r="A12" s="18"/>
      <c r="B12" s="19"/>
      <c r="C12" s="19"/>
      <c r="D12" s="19"/>
      <c r="E12" s="20"/>
    </row>
    <row r="13" spans="1:5" ht="15.75" x14ac:dyDescent="0.25">
      <c r="A13" s="18">
        <v>3</v>
      </c>
      <c r="B13" s="19" t="s">
        <v>258</v>
      </c>
      <c r="C13" s="19"/>
      <c r="D13" s="19"/>
      <c r="E13" s="20">
        <f>'vodovod, kanalizacija A'!E231</f>
        <v>0</v>
      </c>
    </row>
    <row r="14" spans="1:5" ht="15.95" customHeight="1" x14ac:dyDescent="0.2">
      <c r="A14" s="23"/>
    </row>
    <row r="15" spans="1:5" ht="15.75" x14ac:dyDescent="0.25">
      <c r="A15" s="18">
        <v>4</v>
      </c>
      <c r="B15" s="19" t="s">
        <v>280</v>
      </c>
      <c r="C15" s="19"/>
      <c r="D15" s="19"/>
      <c r="E15" s="20">
        <f>'Vodovodni priključek'!E57</f>
        <v>0</v>
      </c>
    </row>
    <row r="16" spans="1:5" ht="15.95" customHeight="1" x14ac:dyDescent="0.2">
      <c r="A16" s="23"/>
    </row>
    <row r="17" spans="1:12" ht="15.75" x14ac:dyDescent="0.25">
      <c r="A17" s="18">
        <v>5</v>
      </c>
      <c r="B17" s="19" t="s">
        <v>259</v>
      </c>
      <c r="C17" s="19"/>
      <c r="D17" s="19"/>
      <c r="E17" s="20">
        <f>'Toplotna postaja'!E108</f>
        <v>0</v>
      </c>
    </row>
    <row r="18" spans="1:12" ht="15.95" customHeight="1" x14ac:dyDescent="0.2">
      <c r="A18" s="23"/>
    </row>
    <row r="19" spans="1:12" ht="15.75" x14ac:dyDescent="0.25">
      <c r="A19" s="18"/>
      <c r="B19" s="19"/>
      <c r="C19" s="19"/>
      <c r="D19" s="19"/>
      <c r="E19" s="20"/>
    </row>
    <row r="20" spans="1:12" ht="15.75" x14ac:dyDescent="0.25">
      <c r="A20" s="21"/>
      <c r="B20" s="22"/>
      <c r="C20" s="22"/>
      <c r="D20" s="22"/>
    </row>
    <row r="21" spans="1:12" ht="15.75" x14ac:dyDescent="0.25">
      <c r="A21" s="18"/>
      <c r="B21" s="19"/>
      <c r="C21" s="19"/>
      <c r="D21" s="19"/>
      <c r="E21" s="20"/>
    </row>
    <row r="22" spans="1:12" ht="15.75" x14ac:dyDescent="0.25">
      <c r="A22" s="18"/>
      <c r="B22" s="19"/>
      <c r="C22" s="19"/>
      <c r="D22" s="19"/>
      <c r="E22" s="20"/>
    </row>
    <row r="23" spans="1:12" ht="15.75" x14ac:dyDescent="0.25">
      <c r="A23" s="18"/>
      <c r="B23" s="19"/>
      <c r="C23" s="19"/>
      <c r="D23" s="19"/>
      <c r="E23" s="20"/>
    </row>
    <row r="24" spans="1:12" ht="15.95" customHeight="1" x14ac:dyDescent="0.2">
      <c r="A24" s="23"/>
    </row>
    <row r="25" spans="1:12" s="32" customFormat="1" ht="39" customHeight="1" x14ac:dyDescent="0.2">
      <c r="A25" s="24" t="s">
        <v>128</v>
      </c>
      <c r="B25" s="25" t="s">
        <v>69</v>
      </c>
      <c r="C25" s="25"/>
      <c r="D25" s="25"/>
      <c r="E25" s="26"/>
      <c r="F25" s="27"/>
      <c r="G25" s="28"/>
      <c r="H25" s="29"/>
      <c r="I25" s="30"/>
      <c r="J25" s="28"/>
      <c r="K25" s="31"/>
      <c r="L25" s="28"/>
    </row>
    <row r="26" spans="1:12" s="32" customFormat="1" ht="16.5" customHeight="1" thickBot="1" x14ac:dyDescent="0.25">
      <c r="A26" s="24"/>
      <c r="B26" s="25"/>
      <c r="C26" s="25"/>
      <c r="D26" s="25"/>
      <c r="E26" s="26"/>
      <c r="F26" s="27"/>
      <c r="G26" s="28"/>
      <c r="H26" s="29"/>
      <c r="I26" s="30"/>
      <c r="J26" s="28"/>
      <c r="K26" s="31"/>
      <c r="L26" s="28"/>
    </row>
    <row r="27" spans="1:12" ht="18.75" thickBot="1" x14ac:dyDescent="0.3">
      <c r="A27" s="399"/>
      <c r="B27" s="400" t="s">
        <v>83</v>
      </c>
      <c r="C27" s="400"/>
      <c r="D27" s="400"/>
      <c r="E27" s="401">
        <f>SUM(E9:E26)</f>
        <v>0</v>
      </c>
    </row>
    <row r="28" spans="1:12" s="390" customFormat="1" ht="15.75" x14ac:dyDescent="0.25">
      <c r="A28" s="383"/>
      <c r="B28" s="384" t="s">
        <v>282</v>
      </c>
      <c r="C28" s="385">
        <v>0.19</v>
      </c>
      <c r="D28" s="386"/>
      <c r="E28" s="387">
        <f>E27*C28</f>
        <v>0</v>
      </c>
      <c r="I28" s="388"/>
      <c r="J28" s="389"/>
      <c r="K28" s="388"/>
    </row>
    <row r="29" spans="1:12" s="390" customFormat="1" ht="15.75" x14ac:dyDescent="0.25">
      <c r="A29" s="383"/>
      <c r="B29" s="391" t="s">
        <v>84</v>
      </c>
      <c r="C29" s="392"/>
      <c r="D29" s="393">
        <v>0.22</v>
      </c>
      <c r="E29" s="394">
        <f>E28*D29</f>
        <v>0</v>
      </c>
      <c r="I29" s="388"/>
      <c r="J29" s="389"/>
      <c r="K29" s="388"/>
    </row>
    <row r="30" spans="1:12" s="390" customFormat="1" ht="15.75" x14ac:dyDescent="0.25">
      <c r="A30" s="383"/>
      <c r="B30" s="395" t="s">
        <v>283</v>
      </c>
      <c r="C30" s="396"/>
      <c r="D30" s="397"/>
      <c r="E30" s="387">
        <f>SUM(E28:E29)</f>
        <v>0</v>
      </c>
      <c r="I30" s="388"/>
      <c r="J30" s="389"/>
      <c r="K30" s="388"/>
    </row>
    <row r="31" spans="1:12" s="390" customFormat="1" ht="15.75" x14ac:dyDescent="0.25">
      <c r="A31" s="383"/>
      <c r="B31" s="395"/>
      <c r="C31" s="396"/>
      <c r="D31" s="397"/>
      <c r="E31" s="387"/>
      <c r="I31" s="388"/>
      <c r="J31" s="389"/>
      <c r="K31" s="388"/>
    </row>
    <row r="32" spans="1:12" s="390" customFormat="1" ht="15.75" x14ac:dyDescent="0.25">
      <c r="A32" s="383"/>
      <c r="B32" s="384" t="s">
        <v>284</v>
      </c>
      <c r="C32" s="385">
        <v>0.81</v>
      </c>
      <c r="D32" s="386"/>
      <c r="E32" s="387">
        <f>E27*C32</f>
        <v>0</v>
      </c>
      <c r="I32" s="388"/>
      <c r="J32" s="389"/>
      <c r="K32" s="388"/>
    </row>
    <row r="33" spans="1:11" s="390" customFormat="1" ht="15.75" x14ac:dyDescent="0.25">
      <c r="A33" s="383"/>
      <c r="B33" s="391" t="s">
        <v>84</v>
      </c>
      <c r="C33" s="392"/>
      <c r="D33" s="393">
        <v>9.5000000000000001E-2</v>
      </c>
      <c r="E33" s="394">
        <f>E32*D33</f>
        <v>0</v>
      </c>
      <c r="I33" s="388"/>
      <c r="J33" s="389"/>
      <c r="K33" s="388"/>
    </row>
    <row r="34" spans="1:11" s="390" customFormat="1" ht="15.75" x14ac:dyDescent="0.25">
      <c r="A34" s="383"/>
      <c r="B34" s="395" t="s">
        <v>283</v>
      </c>
      <c r="C34" s="396"/>
      <c r="D34" s="398"/>
      <c r="E34" s="387">
        <f>SUM(E32:E33)</f>
        <v>0</v>
      </c>
      <c r="I34" s="388"/>
      <c r="J34" s="389"/>
      <c r="K34" s="388"/>
    </row>
    <row r="35" spans="1:11" s="390" customFormat="1" ht="16.5" thickBot="1" x14ac:dyDescent="0.3">
      <c r="A35" s="383"/>
      <c r="B35" s="395"/>
      <c r="C35" s="396"/>
      <c r="D35" s="398"/>
      <c r="E35" s="387"/>
      <c r="I35" s="388"/>
      <c r="J35" s="389"/>
      <c r="K35" s="388"/>
    </row>
    <row r="36" spans="1:11" ht="18.75" thickBot="1" x14ac:dyDescent="0.3">
      <c r="A36" s="399"/>
      <c r="B36" s="400" t="s">
        <v>285</v>
      </c>
      <c r="C36" s="400"/>
      <c r="D36" s="400"/>
      <c r="E36" s="401">
        <f>E30+E34</f>
        <v>0</v>
      </c>
    </row>
    <row r="38" spans="1:11" ht="40.5" customHeight="1" x14ac:dyDescent="0.2">
      <c r="A38" s="402" t="s">
        <v>113</v>
      </c>
      <c r="B38" s="403"/>
      <c r="C38" s="403"/>
      <c r="D38" s="403"/>
      <c r="E38" s="403"/>
    </row>
  </sheetData>
  <mergeCells count="1">
    <mergeCell ref="A38:E38"/>
  </mergeCells>
  <phoneticPr fontId="0" type="noConversion"/>
  <pageMargins left="0.98425196850393704" right="0.74803149606299213" top="0.98425196850393704" bottom="0.98425196850393704" header="0.51181102362204722" footer="0.51181102362204722"/>
  <pageSetup paperSize="9" scale="74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149"/>
  <sheetViews>
    <sheetView view="pageBreakPreview" zoomScaleNormal="100" workbookViewId="0">
      <selection activeCell="D11" sqref="D11"/>
    </sheetView>
  </sheetViews>
  <sheetFormatPr defaultColWidth="8.85546875" defaultRowHeight="15" x14ac:dyDescent="0.25"/>
  <cols>
    <col min="1" max="1" width="9.5703125" style="81" customWidth="1"/>
    <col min="2" max="2" width="53.42578125" style="102" customWidth="1"/>
    <col min="3" max="3" width="8.7109375" style="74" customWidth="1"/>
    <col min="4" max="4" width="10.85546875" style="34" customWidth="1"/>
    <col min="5" max="5" width="13.7109375" style="139" customWidth="1"/>
    <col min="6" max="8" width="9.5703125" style="34" hidden="1" customWidth="1"/>
    <col min="9" max="9" width="9.140625" style="34" hidden="1" customWidth="1"/>
    <col min="10" max="10" width="9.42578125" style="34" customWidth="1"/>
    <col min="11" max="250" width="9.140625" style="34" customWidth="1"/>
    <col min="251" max="16384" width="8.85546875" style="34"/>
  </cols>
  <sheetData>
    <row r="1" spans="1:8" x14ac:dyDescent="0.25">
      <c r="A1" s="65"/>
      <c r="B1" s="66" t="str">
        <f>NASLOVNICA!B12</f>
        <v>OBČINA VOJNIK Kerševa 8, VOJNIK</v>
      </c>
      <c r="C1" s="67"/>
      <c r="D1" s="33"/>
      <c r="E1" s="127"/>
    </row>
    <row r="2" spans="1:8" x14ac:dyDescent="0.25">
      <c r="A2" s="68"/>
      <c r="B2" s="69" t="str">
        <f>NASLOVNICA!B14</f>
        <v>REKONSTRUKCIJA POSLOVNO STANOVANJSKEGA OBJEKTA NOVA CERKEV 22</v>
      </c>
      <c r="C2" s="67"/>
      <c r="D2" s="33"/>
      <c r="E2" s="127"/>
    </row>
    <row r="3" spans="1:8" x14ac:dyDescent="0.25">
      <c r="A3" s="70"/>
      <c r="B3" s="71" t="str">
        <f>NASLOVNICA!B16</f>
        <v>Št. projekta 2016-07</v>
      </c>
      <c r="C3" s="67"/>
      <c r="D3" s="33"/>
      <c r="E3" s="127"/>
    </row>
    <row r="4" spans="1:8" ht="12.95" customHeight="1" x14ac:dyDescent="0.25">
      <c r="A4" s="72" t="s">
        <v>52</v>
      </c>
      <c r="B4" s="73" t="s">
        <v>210</v>
      </c>
      <c r="D4" s="36"/>
      <c r="E4" s="128"/>
      <c r="F4" s="37"/>
      <c r="G4" s="38"/>
    </row>
    <row r="5" spans="1:8" ht="12.95" customHeight="1" x14ac:dyDescent="0.25">
      <c r="A5" s="72"/>
      <c r="B5" s="75"/>
      <c r="D5" s="38"/>
      <c r="E5" s="128"/>
      <c r="F5" s="37"/>
      <c r="G5" s="38"/>
    </row>
    <row r="6" spans="1:8" ht="12.95" customHeight="1" x14ac:dyDescent="0.25">
      <c r="A6" s="76" t="s">
        <v>35</v>
      </c>
      <c r="B6" s="77" t="s">
        <v>33</v>
      </c>
      <c r="C6" s="78" t="s">
        <v>34</v>
      </c>
      <c r="D6" s="39" t="s">
        <v>129</v>
      </c>
      <c r="E6" s="129" t="s">
        <v>130</v>
      </c>
      <c r="F6" s="40"/>
      <c r="G6" s="41"/>
      <c r="H6" s="40"/>
    </row>
    <row r="7" spans="1:8" ht="12.95" customHeight="1" x14ac:dyDescent="0.25">
      <c r="A7" s="76"/>
      <c r="B7" s="77"/>
      <c r="C7" s="78"/>
      <c r="D7" s="37"/>
      <c r="E7" s="129"/>
      <c r="F7" s="40"/>
      <c r="G7" s="41"/>
      <c r="H7" s="40"/>
    </row>
    <row r="8" spans="1:8" ht="12.95" customHeight="1" x14ac:dyDescent="0.25">
      <c r="A8" s="76"/>
      <c r="B8" s="79" t="s">
        <v>38</v>
      </c>
      <c r="C8" s="78"/>
      <c r="D8" s="37"/>
      <c r="E8" s="129"/>
      <c r="F8" s="40"/>
      <c r="G8" s="41"/>
      <c r="H8" s="40"/>
    </row>
    <row r="9" spans="1:8" ht="12.95" customHeight="1" x14ac:dyDescent="0.25">
      <c r="A9" s="80"/>
      <c r="B9" s="81"/>
      <c r="C9" s="82"/>
      <c r="D9" s="42"/>
      <c r="E9" s="130"/>
      <c r="F9" s="40"/>
      <c r="G9" s="44"/>
      <c r="H9" s="44"/>
    </row>
    <row r="10" spans="1:8" ht="79.5" customHeight="1" x14ac:dyDescent="0.25">
      <c r="A10" s="83">
        <v>1.01</v>
      </c>
      <c r="B10" s="84" t="s">
        <v>209</v>
      </c>
      <c r="C10" s="85" t="s">
        <v>46</v>
      </c>
      <c r="D10" s="45"/>
      <c r="E10" s="131"/>
    </row>
    <row r="11" spans="1:8" ht="17.25" customHeight="1" x14ac:dyDescent="0.25">
      <c r="A11" s="83"/>
      <c r="B11" s="86" t="s">
        <v>211</v>
      </c>
      <c r="C11" s="87">
        <v>4</v>
      </c>
      <c r="D11" s="45"/>
      <c r="E11" s="131">
        <f t="shared" ref="E11:E16" si="0">C11*D11</f>
        <v>0</v>
      </c>
    </row>
    <row r="12" spans="1:8" ht="17.25" customHeight="1" x14ac:dyDescent="0.25">
      <c r="A12" s="83"/>
      <c r="B12" s="86" t="s">
        <v>212</v>
      </c>
      <c r="C12" s="87">
        <v>6</v>
      </c>
      <c r="D12" s="45"/>
      <c r="E12" s="131">
        <f t="shared" si="0"/>
        <v>0</v>
      </c>
    </row>
    <row r="13" spans="1:8" ht="17.25" customHeight="1" x14ac:dyDescent="0.25">
      <c r="A13" s="83"/>
      <c r="B13" s="86" t="s">
        <v>213</v>
      </c>
      <c r="C13" s="87">
        <v>1</v>
      </c>
      <c r="D13" s="45"/>
      <c r="E13" s="131">
        <f t="shared" si="0"/>
        <v>0</v>
      </c>
    </row>
    <row r="14" spans="1:8" ht="17.25" customHeight="1" x14ac:dyDescent="0.25">
      <c r="A14" s="83"/>
      <c r="B14" s="86" t="s">
        <v>214</v>
      </c>
      <c r="C14" s="87">
        <v>6</v>
      </c>
      <c r="D14" s="45"/>
      <c r="E14" s="131">
        <f t="shared" si="0"/>
        <v>0</v>
      </c>
    </row>
    <row r="15" spans="1:8" ht="17.25" customHeight="1" x14ac:dyDescent="0.25">
      <c r="A15" s="83"/>
      <c r="B15" s="86" t="s">
        <v>215</v>
      </c>
      <c r="C15" s="87">
        <v>7</v>
      </c>
      <c r="D15" s="45"/>
      <c r="E15" s="131">
        <f t="shared" si="0"/>
        <v>0</v>
      </c>
    </row>
    <row r="16" spans="1:8" ht="17.25" customHeight="1" x14ac:dyDescent="0.25">
      <c r="A16" s="83"/>
      <c r="B16" s="86" t="s">
        <v>216</v>
      </c>
      <c r="C16" s="87">
        <v>1</v>
      </c>
      <c r="D16" s="45"/>
      <c r="E16" s="131">
        <f t="shared" si="0"/>
        <v>0</v>
      </c>
    </row>
    <row r="17" spans="1:5" ht="17.25" customHeight="1" x14ac:dyDescent="0.25">
      <c r="A17" s="83"/>
      <c r="B17" s="86" t="s">
        <v>217</v>
      </c>
      <c r="C17" s="87">
        <v>1</v>
      </c>
      <c r="D17" s="45"/>
      <c r="E17" s="131">
        <f t="shared" ref="E17" si="1">C17*D17</f>
        <v>0</v>
      </c>
    </row>
    <row r="18" spans="1:5" ht="12.95" customHeight="1" x14ac:dyDescent="0.25">
      <c r="A18" s="88"/>
      <c r="B18" s="80"/>
      <c r="C18" s="74">
        <f>SUM(C11:C17)</f>
        <v>26</v>
      </c>
      <c r="D18" s="48"/>
      <c r="E18" s="132"/>
    </row>
    <row r="19" spans="1:5" ht="12.95" customHeight="1" x14ac:dyDescent="0.25">
      <c r="A19" s="88"/>
      <c r="B19" s="81"/>
      <c r="C19" s="82"/>
      <c r="D19" s="48"/>
      <c r="E19" s="132"/>
    </row>
    <row r="20" spans="1:5" ht="15.4" customHeight="1" x14ac:dyDescent="0.25">
      <c r="A20" s="83">
        <f>A10+0.01</f>
        <v>1.02</v>
      </c>
      <c r="B20" s="89" t="s">
        <v>218</v>
      </c>
      <c r="C20" s="90"/>
      <c r="D20" s="50"/>
      <c r="E20" s="133"/>
    </row>
    <row r="21" spans="1:5" ht="15.4" customHeight="1" x14ac:dyDescent="0.25">
      <c r="A21" s="91"/>
      <c r="B21" s="80" t="s">
        <v>26</v>
      </c>
      <c r="C21" s="92"/>
      <c r="D21" s="51"/>
      <c r="E21" s="134"/>
    </row>
    <row r="22" spans="1:5" ht="15.4" customHeight="1" x14ac:dyDescent="0.25">
      <c r="A22" s="93"/>
      <c r="B22" s="80" t="s">
        <v>27</v>
      </c>
      <c r="C22" s="92"/>
      <c r="D22" s="51"/>
      <c r="E22" s="134"/>
    </row>
    <row r="23" spans="1:5" ht="14.25" customHeight="1" x14ac:dyDescent="0.25">
      <c r="A23" s="93"/>
      <c r="B23" s="94" t="s">
        <v>28</v>
      </c>
      <c r="C23" s="95"/>
      <c r="D23" s="52"/>
      <c r="E23" s="135"/>
    </row>
    <row r="24" spans="1:5" ht="12.75" customHeight="1" x14ac:dyDescent="0.25">
      <c r="A24" s="93"/>
      <c r="B24" s="96"/>
      <c r="C24" s="95"/>
      <c r="D24" s="52"/>
      <c r="E24" s="135"/>
    </row>
    <row r="25" spans="1:5" ht="14.25" customHeight="1" x14ac:dyDescent="0.25">
      <c r="A25" s="93"/>
      <c r="B25" s="97" t="s">
        <v>29</v>
      </c>
      <c r="C25" s="85"/>
      <c r="D25" s="53"/>
      <c r="E25" s="136"/>
    </row>
    <row r="26" spans="1:5" ht="14.25" customHeight="1" x14ac:dyDescent="0.25">
      <c r="A26" s="98" t="s">
        <v>30</v>
      </c>
      <c r="B26" s="97"/>
      <c r="C26" s="85"/>
      <c r="D26" s="53"/>
      <c r="E26" s="136"/>
    </row>
    <row r="27" spans="1:5" ht="15.4" customHeight="1" x14ac:dyDescent="0.25">
      <c r="A27" s="99"/>
      <c r="B27" s="100" t="s">
        <v>219</v>
      </c>
      <c r="C27" s="85">
        <v>7</v>
      </c>
      <c r="D27" s="55"/>
      <c r="E27" s="136">
        <f>D27*C27</f>
        <v>0</v>
      </c>
    </row>
    <row r="28" spans="1:5" ht="12.95" customHeight="1" x14ac:dyDescent="0.25">
      <c r="A28" s="88"/>
      <c r="B28" s="80"/>
      <c r="D28" s="48"/>
      <c r="E28" s="132"/>
    </row>
    <row r="29" spans="1:5" ht="12.95" customHeight="1" x14ac:dyDescent="0.25">
      <c r="A29" s="88"/>
      <c r="B29" s="81"/>
      <c r="C29" s="82"/>
      <c r="D29" s="48"/>
      <c r="E29" s="132"/>
    </row>
    <row r="30" spans="1:5" ht="60.75" customHeight="1" x14ac:dyDescent="0.25">
      <c r="A30" s="83">
        <f>A20+0.01</f>
        <v>1.03</v>
      </c>
      <c r="B30" s="84" t="s">
        <v>171</v>
      </c>
      <c r="C30" s="85" t="s">
        <v>46</v>
      </c>
      <c r="D30" s="45"/>
      <c r="E30" s="131"/>
    </row>
    <row r="31" spans="1:5" x14ac:dyDescent="0.25">
      <c r="A31" s="83"/>
      <c r="B31" s="101" t="s">
        <v>125</v>
      </c>
      <c r="C31" s="87">
        <v>33</v>
      </c>
      <c r="D31" s="57"/>
      <c r="E31" s="131">
        <f>D31*C31</f>
        <v>0</v>
      </c>
    </row>
    <row r="32" spans="1:5" x14ac:dyDescent="0.25">
      <c r="A32" s="88"/>
      <c r="D32" s="58"/>
      <c r="E32" s="132"/>
    </row>
    <row r="33" spans="1:5" x14ac:dyDescent="0.25">
      <c r="A33" s="88"/>
      <c r="D33" s="58"/>
      <c r="E33" s="132"/>
    </row>
    <row r="34" spans="1:5" ht="33.4" customHeight="1" x14ac:dyDescent="0.25">
      <c r="A34" s="83">
        <f>A30+0.01</f>
        <v>1.04</v>
      </c>
      <c r="B34" s="103" t="s">
        <v>31</v>
      </c>
      <c r="C34" s="85" t="s">
        <v>46</v>
      </c>
      <c r="D34" s="45"/>
      <c r="E34" s="131"/>
    </row>
    <row r="35" spans="1:5" x14ac:dyDescent="0.25">
      <c r="A35" s="83"/>
      <c r="B35" s="101" t="s">
        <v>125</v>
      </c>
      <c r="C35" s="87">
        <v>33</v>
      </c>
      <c r="D35" s="57"/>
      <c r="E35" s="131">
        <f>D35*C35</f>
        <v>0</v>
      </c>
    </row>
    <row r="36" spans="1:5" x14ac:dyDescent="0.25">
      <c r="A36" s="88"/>
      <c r="D36" s="58"/>
      <c r="E36" s="132"/>
    </row>
    <row r="37" spans="1:5" x14ac:dyDescent="0.25">
      <c r="A37" s="88"/>
      <c r="D37" s="58"/>
      <c r="E37" s="132"/>
    </row>
    <row r="38" spans="1:5" x14ac:dyDescent="0.25">
      <c r="A38" s="83">
        <f>A34+0.01</f>
        <v>1.05</v>
      </c>
      <c r="B38" s="101" t="s">
        <v>53</v>
      </c>
      <c r="C38" s="87" t="s">
        <v>36</v>
      </c>
      <c r="D38" s="57"/>
      <c r="E38" s="131"/>
    </row>
    <row r="39" spans="1:5" x14ac:dyDescent="0.25">
      <c r="A39" s="83"/>
      <c r="B39" s="101" t="s">
        <v>220</v>
      </c>
      <c r="C39" s="86">
        <v>48</v>
      </c>
      <c r="D39" s="46"/>
      <c r="E39" s="131">
        <f>C39*D39</f>
        <v>0</v>
      </c>
    </row>
    <row r="40" spans="1:5" x14ac:dyDescent="0.25">
      <c r="A40" s="83"/>
      <c r="B40" s="101" t="s">
        <v>172</v>
      </c>
      <c r="C40" s="86">
        <v>4</v>
      </c>
      <c r="D40" s="46"/>
      <c r="E40" s="131">
        <f>C40*D40</f>
        <v>0</v>
      </c>
    </row>
    <row r="41" spans="1:5" x14ac:dyDescent="0.25">
      <c r="A41" s="83"/>
      <c r="B41" s="101" t="s">
        <v>89</v>
      </c>
      <c r="C41" s="86">
        <v>14</v>
      </c>
      <c r="D41" s="46"/>
      <c r="E41" s="131">
        <f>C41*D41</f>
        <v>0</v>
      </c>
    </row>
    <row r="42" spans="1:5" x14ac:dyDescent="0.25">
      <c r="A42" s="88"/>
      <c r="C42" s="80"/>
      <c r="D42" s="49"/>
      <c r="E42" s="132"/>
    </row>
    <row r="43" spans="1:5" x14ac:dyDescent="0.25">
      <c r="A43" s="88"/>
      <c r="D43" s="58"/>
      <c r="E43" s="132"/>
    </row>
    <row r="44" spans="1:5" ht="28.5" customHeight="1" x14ac:dyDescent="0.25">
      <c r="A44" s="83">
        <f>A38+0.01</f>
        <v>1.06</v>
      </c>
      <c r="B44" s="104" t="s">
        <v>54</v>
      </c>
      <c r="C44" s="87"/>
      <c r="D44" s="57"/>
      <c r="E44" s="131"/>
    </row>
    <row r="45" spans="1:5" x14ac:dyDescent="0.25">
      <c r="A45" s="83"/>
      <c r="B45" s="101" t="s">
        <v>36</v>
      </c>
      <c r="C45" s="87">
        <v>33</v>
      </c>
      <c r="D45" s="57"/>
      <c r="E45" s="131">
        <f>C45*D45</f>
        <v>0</v>
      </c>
    </row>
    <row r="46" spans="1:5" x14ac:dyDescent="0.25">
      <c r="A46" s="88"/>
      <c r="D46" s="58"/>
      <c r="E46" s="132"/>
    </row>
    <row r="47" spans="1:5" x14ac:dyDescent="0.25">
      <c r="A47" s="88"/>
      <c r="D47" s="58"/>
      <c r="E47" s="132"/>
    </row>
    <row r="48" spans="1:5" ht="30" customHeight="1" x14ac:dyDescent="0.25">
      <c r="A48" s="83">
        <f>A44+0.01</f>
        <v>1.07</v>
      </c>
      <c r="B48" s="104" t="s">
        <v>3</v>
      </c>
      <c r="C48" s="87"/>
      <c r="D48" s="56"/>
      <c r="E48" s="136"/>
    </row>
    <row r="49" spans="1:7" x14ac:dyDescent="0.25">
      <c r="A49" s="99"/>
      <c r="B49" s="101" t="s">
        <v>117</v>
      </c>
      <c r="C49" s="87">
        <v>38</v>
      </c>
      <c r="D49" s="56"/>
      <c r="E49" s="136">
        <f>D49*C49</f>
        <v>0</v>
      </c>
    </row>
    <row r="50" spans="1:7" x14ac:dyDescent="0.25">
      <c r="A50" s="99"/>
      <c r="B50" s="101" t="s">
        <v>126</v>
      </c>
      <c r="C50" s="87">
        <v>4</v>
      </c>
      <c r="D50" s="56"/>
      <c r="E50" s="136">
        <f>D50*C50</f>
        <v>0</v>
      </c>
    </row>
    <row r="51" spans="1:7" x14ac:dyDescent="0.25">
      <c r="E51" s="130"/>
    </row>
    <row r="52" spans="1:7" x14ac:dyDescent="0.25">
      <c r="E52" s="130"/>
    </row>
    <row r="53" spans="1:7" ht="51.6" customHeight="1" x14ac:dyDescent="0.25">
      <c r="A53" s="105">
        <f>A48+0.01</f>
        <v>1.08</v>
      </c>
      <c r="B53" s="106" t="s">
        <v>135</v>
      </c>
      <c r="C53" s="107"/>
      <c r="D53" s="59"/>
      <c r="E53" s="137"/>
    </row>
    <row r="54" spans="1:7" ht="60" x14ac:dyDescent="0.25">
      <c r="A54" s="93"/>
      <c r="B54" s="108" t="s">
        <v>0</v>
      </c>
      <c r="C54" s="109"/>
      <c r="D54" s="60"/>
      <c r="E54" s="134"/>
    </row>
    <row r="55" spans="1:7" ht="45" x14ac:dyDescent="0.25">
      <c r="A55" s="93"/>
      <c r="B55" s="108" t="s">
        <v>1</v>
      </c>
      <c r="C55" s="109"/>
      <c r="D55" s="60"/>
      <c r="E55" s="134"/>
    </row>
    <row r="56" spans="1:7" ht="30" x14ac:dyDescent="0.25">
      <c r="A56" s="93"/>
      <c r="B56" s="110" t="s">
        <v>119</v>
      </c>
      <c r="C56" s="109"/>
      <c r="D56" s="60"/>
      <c r="E56" s="134"/>
    </row>
    <row r="57" spans="1:7" x14ac:dyDescent="0.25">
      <c r="A57" s="111"/>
      <c r="B57" s="112" t="s">
        <v>111</v>
      </c>
      <c r="C57" s="113"/>
      <c r="D57" s="61"/>
      <c r="E57" s="138"/>
    </row>
    <row r="58" spans="1:7" x14ac:dyDescent="0.25">
      <c r="A58" s="99"/>
      <c r="B58" s="101" t="s">
        <v>36</v>
      </c>
      <c r="C58" s="114">
        <v>12</v>
      </c>
      <c r="D58" s="56"/>
      <c r="E58" s="136">
        <f>D58*C58</f>
        <v>0</v>
      </c>
    </row>
    <row r="59" spans="1:7" x14ac:dyDescent="0.25">
      <c r="E59" s="130"/>
    </row>
    <row r="60" spans="1:7" x14ac:dyDescent="0.25">
      <c r="D60" s="43"/>
      <c r="E60" s="130"/>
      <c r="G60" s="62"/>
    </row>
    <row r="61" spans="1:7" ht="73.150000000000006" customHeight="1" x14ac:dyDescent="0.25">
      <c r="A61" s="105">
        <f>A53+0.01</f>
        <v>1.0900000000000001</v>
      </c>
      <c r="B61" s="115" t="s">
        <v>85</v>
      </c>
      <c r="C61" s="107"/>
      <c r="D61" s="59"/>
      <c r="E61" s="137"/>
    </row>
    <row r="62" spans="1:7" x14ac:dyDescent="0.25">
      <c r="A62" s="116"/>
      <c r="B62" s="112" t="s">
        <v>86</v>
      </c>
      <c r="C62" s="113"/>
      <c r="D62" s="61"/>
      <c r="E62" s="138"/>
    </row>
    <row r="63" spans="1:7" x14ac:dyDescent="0.25">
      <c r="A63" s="117"/>
      <c r="B63" s="101" t="s">
        <v>36</v>
      </c>
      <c r="C63" s="87">
        <v>1</v>
      </c>
      <c r="D63" s="56"/>
      <c r="E63" s="136">
        <f>D63*C63</f>
        <v>0</v>
      </c>
    </row>
    <row r="64" spans="1:7" x14ac:dyDescent="0.25">
      <c r="A64" s="118"/>
      <c r="E64" s="130"/>
    </row>
    <row r="65" spans="1:6" x14ac:dyDescent="0.25">
      <c r="A65" s="118"/>
      <c r="F65" s="62" t="e">
        <f>SUM(#REF!)</f>
        <v>#REF!</v>
      </c>
    </row>
    <row r="66" spans="1:6" ht="50.25" customHeight="1" x14ac:dyDescent="0.25">
      <c r="A66" s="119">
        <f>A61+0.01</f>
        <v>1.1000000000000001</v>
      </c>
      <c r="B66" s="104" t="s">
        <v>87</v>
      </c>
      <c r="C66" s="87"/>
      <c r="D66" s="56"/>
      <c r="E66" s="140"/>
    </row>
    <row r="67" spans="1:6" x14ac:dyDescent="0.25">
      <c r="A67" s="119"/>
      <c r="B67" s="101" t="s">
        <v>117</v>
      </c>
      <c r="C67" s="87">
        <v>12</v>
      </c>
      <c r="D67" s="56"/>
      <c r="E67" s="136">
        <f>D67*C67</f>
        <v>0</v>
      </c>
    </row>
    <row r="68" spans="1:6" x14ac:dyDescent="0.25">
      <c r="A68" s="119"/>
      <c r="B68" s="101" t="s">
        <v>126</v>
      </c>
      <c r="C68" s="87">
        <v>4</v>
      </c>
      <c r="D68" s="56"/>
      <c r="E68" s="136">
        <f>D68*C68</f>
        <v>0</v>
      </c>
    </row>
    <row r="69" spans="1:6" x14ac:dyDescent="0.25">
      <c r="A69" s="120"/>
      <c r="E69" s="130"/>
    </row>
    <row r="70" spans="1:6" ht="27" customHeight="1" x14ac:dyDescent="0.25">
      <c r="A70" s="119">
        <f>A66+0.01</f>
        <v>1.1100000000000001</v>
      </c>
      <c r="B70" s="104" t="s">
        <v>118</v>
      </c>
      <c r="C70" s="87"/>
      <c r="D70" s="56"/>
      <c r="E70" s="140"/>
    </row>
    <row r="71" spans="1:6" x14ac:dyDescent="0.25">
      <c r="A71" s="119"/>
      <c r="B71" s="101" t="s">
        <v>36</v>
      </c>
      <c r="C71" s="87">
        <v>4</v>
      </c>
      <c r="D71" s="56"/>
      <c r="E71" s="136">
        <f>D71*C71</f>
        <v>0</v>
      </c>
    </row>
    <row r="72" spans="1:6" x14ac:dyDescent="0.25">
      <c r="A72" s="120"/>
      <c r="E72" s="130"/>
    </row>
    <row r="73" spans="1:6" x14ac:dyDescent="0.25">
      <c r="A73" s="120"/>
    </row>
    <row r="74" spans="1:6" ht="28.9" customHeight="1" x14ac:dyDescent="0.25">
      <c r="A74" s="119">
        <f>A70+0.01</f>
        <v>1.1200000000000001</v>
      </c>
      <c r="B74" s="104" t="s">
        <v>221</v>
      </c>
      <c r="C74" s="87"/>
      <c r="D74" s="56"/>
      <c r="E74" s="140"/>
    </row>
    <row r="75" spans="1:6" x14ac:dyDescent="0.25">
      <c r="A75" s="119"/>
      <c r="B75" s="101" t="s">
        <v>117</v>
      </c>
      <c r="C75" s="87">
        <v>7</v>
      </c>
      <c r="D75" s="56"/>
      <c r="E75" s="136">
        <f>D75*C75</f>
        <v>0</v>
      </c>
    </row>
    <row r="76" spans="1:6" x14ac:dyDescent="0.25">
      <c r="A76" s="120"/>
      <c r="E76" s="130"/>
    </row>
    <row r="77" spans="1:6" ht="33" customHeight="1" x14ac:dyDescent="0.25">
      <c r="A77" s="119">
        <f>A74+0.01</f>
        <v>1.1300000000000001</v>
      </c>
      <c r="B77" s="104" t="s">
        <v>222</v>
      </c>
      <c r="C77" s="87"/>
      <c r="D77" s="56"/>
      <c r="E77" s="140"/>
    </row>
    <row r="78" spans="1:6" x14ac:dyDescent="0.25">
      <c r="A78" s="119"/>
      <c r="B78" s="101" t="s">
        <v>36</v>
      </c>
      <c r="C78" s="87">
        <v>7</v>
      </c>
      <c r="D78" s="56"/>
      <c r="E78" s="136">
        <f>D78*C78</f>
        <v>0</v>
      </c>
    </row>
    <row r="79" spans="1:6" x14ac:dyDescent="0.25">
      <c r="A79" s="120"/>
      <c r="E79" s="130"/>
    </row>
    <row r="80" spans="1:6" ht="43.5" customHeight="1" x14ac:dyDescent="0.25">
      <c r="A80" s="83">
        <f>A77+0.01</f>
        <v>1.1400000000000001</v>
      </c>
      <c r="B80" s="104" t="s">
        <v>174</v>
      </c>
      <c r="C80" s="87" t="s">
        <v>44</v>
      </c>
      <c r="D80" s="57"/>
      <c r="E80" s="131"/>
    </row>
    <row r="81" spans="1:9" x14ac:dyDescent="0.25">
      <c r="A81" s="83"/>
      <c r="B81" s="101" t="s">
        <v>45</v>
      </c>
      <c r="C81" s="87">
        <v>340</v>
      </c>
      <c r="D81" s="46"/>
      <c r="E81" s="131">
        <f>C81*D81</f>
        <v>0</v>
      </c>
    </row>
    <row r="82" spans="1:9" x14ac:dyDescent="0.25">
      <c r="A82" s="83"/>
      <c r="B82" s="101" t="s">
        <v>67</v>
      </c>
      <c r="C82" s="87">
        <v>96</v>
      </c>
      <c r="D82" s="46"/>
      <c r="E82" s="131">
        <f>C82*D82</f>
        <v>0</v>
      </c>
    </row>
    <row r="83" spans="1:9" x14ac:dyDescent="0.25">
      <c r="A83" s="83"/>
      <c r="B83" s="101" t="s">
        <v>173</v>
      </c>
      <c r="C83" s="87">
        <v>276</v>
      </c>
      <c r="D83" s="46"/>
      <c r="E83" s="131">
        <f>C83*D83</f>
        <v>0</v>
      </c>
    </row>
    <row r="84" spans="1:9" x14ac:dyDescent="0.25">
      <c r="A84" s="88"/>
      <c r="D84" s="49"/>
      <c r="E84" s="132"/>
    </row>
    <row r="85" spans="1:9" x14ac:dyDescent="0.25">
      <c r="A85" s="88"/>
      <c r="D85" s="49"/>
      <c r="E85" s="132"/>
    </row>
    <row r="86" spans="1:9" ht="63" customHeight="1" x14ac:dyDescent="0.25">
      <c r="A86" s="83">
        <f>A80+0.01</f>
        <v>1.1500000000000001</v>
      </c>
      <c r="B86" s="121" t="s">
        <v>223</v>
      </c>
      <c r="C86" s="74" t="s">
        <v>44</v>
      </c>
      <c r="E86" s="130"/>
    </row>
    <row r="87" spans="1:9" ht="14.25" customHeight="1" x14ac:dyDescent="0.25">
      <c r="A87" s="99"/>
      <c r="B87" s="101" t="s">
        <v>167</v>
      </c>
      <c r="C87" s="87">
        <v>60</v>
      </c>
      <c r="D87" s="56"/>
      <c r="E87" s="136">
        <f>D87*C87</f>
        <v>0</v>
      </c>
      <c r="F87" s="63">
        <f>3.14*(42/1000)</f>
        <v>0.13188000000000002</v>
      </c>
      <c r="G87" s="62">
        <f>F87*C87</f>
        <v>7.9128000000000016</v>
      </c>
      <c r="H87" s="62">
        <f>3.14*120/1000</f>
        <v>0.37680000000000002</v>
      </c>
      <c r="I87" s="62">
        <f>H87*C87</f>
        <v>22.608000000000001</v>
      </c>
    </row>
    <row r="88" spans="1:9" ht="14.25" customHeight="1" x14ac:dyDescent="0.25">
      <c r="A88" s="99"/>
      <c r="B88" s="101" t="s">
        <v>136</v>
      </c>
      <c r="C88" s="87">
        <v>12</v>
      </c>
      <c r="D88" s="56"/>
      <c r="E88" s="136">
        <f>D88*C88</f>
        <v>0</v>
      </c>
      <c r="F88" s="63">
        <f>3.14*(42/1000)</f>
        <v>0.13188000000000002</v>
      </c>
      <c r="G88" s="62">
        <f>F88*C88</f>
        <v>1.5825600000000004</v>
      </c>
      <c r="H88" s="62">
        <f>3.14*120/1000</f>
        <v>0.37680000000000002</v>
      </c>
      <c r="I88" s="62">
        <f>H88*C88</f>
        <v>4.5216000000000003</v>
      </c>
    </row>
    <row r="89" spans="1:9" ht="14.25" customHeight="1" x14ac:dyDescent="0.25">
      <c r="A89" s="99"/>
      <c r="B89" s="101" t="s">
        <v>66</v>
      </c>
      <c r="C89" s="87">
        <v>44</v>
      </c>
      <c r="D89" s="56"/>
      <c r="E89" s="136">
        <f>D89*C89</f>
        <v>0</v>
      </c>
      <c r="F89" s="63">
        <f>3.14*(48/1000)</f>
        <v>0.15072000000000002</v>
      </c>
      <c r="G89" s="62">
        <f>F89*C89</f>
        <v>6.6316800000000011</v>
      </c>
      <c r="H89" s="62">
        <f>3.14*150/1000</f>
        <v>0.47099999999999997</v>
      </c>
      <c r="I89" s="62">
        <f>H89*C89</f>
        <v>20.724</v>
      </c>
    </row>
    <row r="90" spans="1:9" x14ac:dyDescent="0.25">
      <c r="D90" s="43"/>
      <c r="E90" s="130"/>
      <c r="G90" s="62">
        <f>SUM(G88:G89)</f>
        <v>8.214240000000002</v>
      </c>
      <c r="H90" s="62"/>
      <c r="I90" s="62">
        <f>SUM(I88:I89)</f>
        <v>25.2456</v>
      </c>
    </row>
    <row r="91" spans="1:9" x14ac:dyDescent="0.25">
      <c r="E91" s="141"/>
      <c r="F91" s="62"/>
      <c r="G91" s="62"/>
      <c r="H91" s="62"/>
    </row>
    <row r="92" spans="1:9" ht="33" customHeight="1" x14ac:dyDescent="0.25">
      <c r="A92" s="83">
        <f>A86+0.01</f>
        <v>1.1600000000000001</v>
      </c>
      <c r="B92" s="104" t="s">
        <v>225</v>
      </c>
      <c r="C92" s="87" t="s">
        <v>44</v>
      </c>
      <c r="D92" s="54"/>
      <c r="E92" s="136"/>
    </row>
    <row r="93" spans="1:9" x14ac:dyDescent="0.25">
      <c r="A93" s="122"/>
      <c r="B93" s="101" t="s">
        <v>173</v>
      </c>
      <c r="C93" s="87">
        <v>118</v>
      </c>
      <c r="D93" s="54"/>
      <c r="E93" s="136">
        <f>D93*C93</f>
        <v>0</v>
      </c>
      <c r="G93" s="62"/>
    </row>
    <row r="94" spans="1:9" x14ac:dyDescent="0.25">
      <c r="A94" s="122"/>
      <c r="B94" s="101" t="s">
        <v>224</v>
      </c>
      <c r="C94" s="87">
        <v>20</v>
      </c>
      <c r="D94" s="54"/>
      <c r="E94" s="136">
        <f>D94*C94</f>
        <v>0</v>
      </c>
      <c r="G94" s="62"/>
    </row>
    <row r="95" spans="1:9" x14ac:dyDescent="0.25">
      <c r="A95" s="123"/>
      <c r="D95" s="43"/>
      <c r="E95" s="130"/>
    </row>
    <row r="96" spans="1:9" ht="36" customHeight="1" x14ac:dyDescent="0.25">
      <c r="A96" s="83">
        <f>A92+0.01</f>
        <v>1.1700000000000002</v>
      </c>
      <c r="B96" s="104" t="s">
        <v>48</v>
      </c>
      <c r="C96" s="87"/>
      <c r="D96" s="57"/>
      <c r="E96" s="131"/>
    </row>
    <row r="97" spans="1:5" x14ac:dyDescent="0.25">
      <c r="A97" s="83"/>
      <c r="B97" s="101" t="s">
        <v>39</v>
      </c>
      <c r="C97" s="87">
        <v>9</v>
      </c>
      <c r="D97" s="57"/>
      <c r="E97" s="131">
        <f>D97*C97</f>
        <v>0</v>
      </c>
    </row>
    <row r="98" spans="1:5" x14ac:dyDescent="0.25">
      <c r="A98" s="88"/>
      <c r="D98" s="58"/>
      <c r="E98" s="132"/>
    </row>
    <row r="99" spans="1:5" x14ac:dyDescent="0.25">
      <c r="A99" s="88"/>
      <c r="D99" s="58"/>
      <c r="E99" s="132"/>
    </row>
    <row r="100" spans="1:5" ht="73.5" customHeight="1" x14ac:dyDescent="0.25">
      <c r="A100" s="83">
        <f>A96+0.01</f>
        <v>1.1800000000000002</v>
      </c>
      <c r="B100" s="104" t="s">
        <v>132</v>
      </c>
      <c r="C100" s="87" t="s">
        <v>46</v>
      </c>
      <c r="D100" s="57"/>
      <c r="E100" s="131"/>
    </row>
    <row r="101" spans="1:5" x14ac:dyDescent="0.25">
      <c r="A101" s="83"/>
      <c r="B101" s="101" t="s">
        <v>131</v>
      </c>
      <c r="C101" s="87">
        <v>60</v>
      </c>
      <c r="D101" s="57"/>
      <c r="E101" s="131">
        <f t="shared" ref="E101:E107" si="2">C101*D101</f>
        <v>0</v>
      </c>
    </row>
    <row r="102" spans="1:5" x14ac:dyDescent="0.25">
      <c r="A102" s="83"/>
      <c r="B102" s="101" t="s">
        <v>45</v>
      </c>
      <c r="C102" s="87">
        <v>66</v>
      </c>
      <c r="D102" s="46"/>
      <c r="E102" s="131">
        <f t="shared" si="2"/>
        <v>0</v>
      </c>
    </row>
    <row r="103" spans="1:5" x14ac:dyDescent="0.25">
      <c r="A103" s="83"/>
      <c r="B103" s="101" t="s">
        <v>67</v>
      </c>
      <c r="C103" s="87">
        <v>48</v>
      </c>
      <c r="D103" s="46"/>
      <c r="E103" s="131">
        <f t="shared" si="2"/>
        <v>0</v>
      </c>
    </row>
    <row r="104" spans="1:5" x14ac:dyDescent="0.25">
      <c r="A104" s="83"/>
      <c r="B104" s="101" t="s">
        <v>173</v>
      </c>
      <c r="C104" s="87">
        <v>138</v>
      </c>
      <c r="D104" s="46"/>
      <c r="E104" s="131">
        <f t="shared" si="2"/>
        <v>0</v>
      </c>
    </row>
    <row r="105" spans="1:5" x14ac:dyDescent="0.25">
      <c r="A105" s="83"/>
      <c r="B105" s="101" t="s">
        <v>64</v>
      </c>
      <c r="C105" s="87">
        <v>20</v>
      </c>
      <c r="D105" s="57"/>
      <c r="E105" s="131">
        <f t="shared" si="2"/>
        <v>0</v>
      </c>
    </row>
    <row r="106" spans="1:5" x14ac:dyDescent="0.25">
      <c r="A106" s="83"/>
      <c r="B106" s="101" t="s">
        <v>32</v>
      </c>
      <c r="C106" s="87">
        <v>4</v>
      </c>
      <c r="D106" s="57"/>
      <c r="E106" s="131">
        <f t="shared" si="2"/>
        <v>0</v>
      </c>
    </row>
    <row r="107" spans="1:5" x14ac:dyDescent="0.25">
      <c r="A107" s="83"/>
      <c r="B107" s="101" t="s">
        <v>68</v>
      </c>
      <c r="C107" s="87">
        <v>12</v>
      </c>
      <c r="D107" s="57"/>
      <c r="E107" s="131">
        <f t="shared" si="2"/>
        <v>0</v>
      </c>
    </row>
    <row r="108" spans="1:5" x14ac:dyDescent="0.25">
      <c r="A108" s="88"/>
      <c r="D108" s="58"/>
      <c r="E108" s="132"/>
    </row>
    <row r="109" spans="1:5" x14ac:dyDescent="0.25">
      <c r="A109" s="88"/>
      <c r="D109" s="58"/>
      <c r="E109" s="132"/>
    </row>
    <row r="110" spans="1:5" ht="39.4" customHeight="1" x14ac:dyDescent="0.25">
      <c r="A110" s="83">
        <f>A100+0.01</f>
        <v>1.1900000000000002</v>
      </c>
      <c r="B110" s="104" t="s">
        <v>77</v>
      </c>
      <c r="C110" s="87"/>
      <c r="D110" s="56"/>
      <c r="E110" s="140"/>
    </row>
    <row r="111" spans="1:5" x14ac:dyDescent="0.25">
      <c r="A111" s="99"/>
      <c r="B111" s="101" t="s">
        <v>39</v>
      </c>
      <c r="C111" s="87">
        <v>2</v>
      </c>
      <c r="D111" s="56"/>
      <c r="E111" s="131">
        <f>C111*D111</f>
        <v>0</v>
      </c>
    </row>
    <row r="114" spans="1:5" ht="34.5" customHeight="1" x14ac:dyDescent="0.25">
      <c r="A114" s="83">
        <f>A110+0.01</f>
        <v>1.2000000000000002</v>
      </c>
      <c r="B114" s="104" t="s">
        <v>75</v>
      </c>
      <c r="C114" s="87"/>
      <c r="D114" s="57"/>
      <c r="E114" s="131"/>
    </row>
    <row r="115" spans="1:5" x14ac:dyDescent="0.25">
      <c r="A115" s="83"/>
      <c r="B115" s="101" t="s">
        <v>76</v>
      </c>
      <c r="C115" s="87">
        <v>14</v>
      </c>
      <c r="D115" s="57"/>
      <c r="E115" s="131">
        <f>C115*D115</f>
        <v>0</v>
      </c>
    </row>
    <row r="116" spans="1:5" x14ac:dyDescent="0.25">
      <c r="A116" s="88"/>
      <c r="D116" s="58"/>
      <c r="E116" s="132"/>
    </row>
    <row r="117" spans="1:5" x14ac:dyDescent="0.25">
      <c r="A117" s="88"/>
      <c r="D117" s="58"/>
      <c r="E117" s="132"/>
    </row>
    <row r="118" spans="1:5" ht="34.5" customHeight="1" x14ac:dyDescent="0.25">
      <c r="A118" s="83">
        <f>A114+0.01</f>
        <v>1.2100000000000002</v>
      </c>
      <c r="B118" s="104" t="s">
        <v>2</v>
      </c>
      <c r="C118" s="87"/>
      <c r="D118" s="57"/>
      <c r="E118" s="131"/>
    </row>
    <row r="119" spans="1:5" x14ac:dyDescent="0.25">
      <c r="A119" s="83"/>
      <c r="B119" s="101" t="s">
        <v>49</v>
      </c>
      <c r="C119" s="87"/>
      <c r="D119" s="57"/>
      <c r="E119" s="131">
        <v>0</v>
      </c>
    </row>
    <row r="120" spans="1:5" x14ac:dyDescent="0.25">
      <c r="A120" s="88"/>
      <c r="D120" s="58"/>
      <c r="E120" s="132"/>
    </row>
    <row r="121" spans="1:5" x14ac:dyDescent="0.25">
      <c r="A121" s="88"/>
      <c r="D121" s="58"/>
      <c r="E121" s="132"/>
    </row>
    <row r="122" spans="1:5" ht="30" x14ac:dyDescent="0.25">
      <c r="A122" s="83">
        <f>A118+0.01</f>
        <v>1.2200000000000002</v>
      </c>
      <c r="B122" s="104" t="s">
        <v>50</v>
      </c>
      <c r="C122" s="87"/>
      <c r="D122" s="57"/>
      <c r="E122" s="131"/>
    </row>
    <row r="123" spans="1:5" x14ac:dyDescent="0.25">
      <c r="A123" s="83"/>
      <c r="B123" s="101" t="s">
        <v>49</v>
      </c>
      <c r="C123" s="87"/>
      <c r="D123" s="57"/>
      <c r="E123" s="131">
        <v>0</v>
      </c>
    </row>
    <row r="124" spans="1:5" x14ac:dyDescent="0.25">
      <c r="A124" s="88"/>
      <c r="D124" s="58"/>
      <c r="E124" s="132"/>
    </row>
    <row r="125" spans="1:5" x14ac:dyDescent="0.25">
      <c r="A125" s="88"/>
      <c r="D125" s="58"/>
      <c r="E125" s="132"/>
    </row>
    <row r="126" spans="1:5" ht="30" customHeight="1" x14ac:dyDescent="0.25">
      <c r="A126" s="83">
        <f>A122+0.01</f>
        <v>1.2300000000000002</v>
      </c>
      <c r="B126" s="104" t="s">
        <v>112</v>
      </c>
      <c r="C126" s="87"/>
      <c r="D126" s="57"/>
      <c r="E126" s="131"/>
    </row>
    <row r="127" spans="1:5" x14ac:dyDescent="0.25">
      <c r="A127" s="83"/>
      <c r="B127" s="101" t="s">
        <v>46</v>
      </c>
      <c r="C127" s="87">
        <v>26</v>
      </c>
      <c r="D127" s="57"/>
      <c r="E127" s="131">
        <f>C127*D127</f>
        <v>0</v>
      </c>
    </row>
    <row r="128" spans="1:5" x14ac:dyDescent="0.25">
      <c r="A128" s="88"/>
      <c r="D128" s="58"/>
      <c r="E128" s="132"/>
    </row>
    <row r="129" spans="1:5" x14ac:dyDescent="0.25">
      <c r="A129" s="88"/>
      <c r="D129" s="58"/>
      <c r="E129" s="132"/>
    </row>
    <row r="130" spans="1:5" ht="39" customHeight="1" x14ac:dyDescent="0.25">
      <c r="A130" s="83">
        <f>A126+0.01</f>
        <v>1.2400000000000002</v>
      </c>
      <c r="B130" s="104" t="s">
        <v>226</v>
      </c>
      <c r="C130" s="87"/>
      <c r="D130" s="57"/>
      <c r="E130" s="131"/>
    </row>
    <row r="131" spans="1:5" x14ac:dyDescent="0.25">
      <c r="A131" s="83"/>
      <c r="B131" s="101" t="s">
        <v>36</v>
      </c>
      <c r="C131" s="87">
        <v>4</v>
      </c>
      <c r="D131" s="57"/>
      <c r="E131" s="131">
        <f>C131*D131</f>
        <v>0</v>
      </c>
    </row>
    <row r="132" spans="1:5" x14ac:dyDescent="0.25">
      <c r="A132" s="88"/>
      <c r="D132" s="58"/>
      <c r="E132" s="132"/>
    </row>
    <row r="133" spans="1:5" x14ac:dyDescent="0.25">
      <c r="A133" s="88"/>
      <c r="D133" s="58"/>
      <c r="E133" s="132"/>
    </row>
    <row r="134" spans="1:5" ht="55.5" customHeight="1" x14ac:dyDescent="0.25">
      <c r="A134" s="83">
        <f>A130+0.01</f>
        <v>1.2500000000000002</v>
      </c>
      <c r="B134" s="124" t="s">
        <v>227</v>
      </c>
      <c r="C134" s="87"/>
      <c r="D134" s="57"/>
      <c r="E134" s="131"/>
    </row>
    <row r="135" spans="1:5" x14ac:dyDescent="0.25">
      <c r="A135" s="83"/>
      <c r="B135" s="101" t="s">
        <v>61</v>
      </c>
      <c r="C135" s="87">
        <v>48</v>
      </c>
      <c r="D135" s="57"/>
      <c r="E135" s="131">
        <f>C135*D135</f>
        <v>0</v>
      </c>
    </row>
    <row r="136" spans="1:5" x14ac:dyDescent="0.25">
      <c r="A136" s="88"/>
      <c r="D136" s="58"/>
      <c r="E136" s="132"/>
    </row>
    <row r="137" spans="1:5" x14ac:dyDescent="0.25">
      <c r="A137" s="88"/>
      <c r="D137" s="58"/>
      <c r="E137" s="132"/>
    </row>
    <row r="138" spans="1:5" x14ac:dyDescent="0.25">
      <c r="A138" s="83">
        <f>A134+0.01</f>
        <v>1.2600000000000002</v>
      </c>
      <c r="B138" s="101" t="s">
        <v>133</v>
      </c>
      <c r="C138" s="87"/>
      <c r="D138" s="57"/>
      <c r="E138" s="131"/>
    </row>
    <row r="139" spans="1:5" x14ac:dyDescent="0.25">
      <c r="A139" s="83"/>
      <c r="B139" s="101" t="s">
        <v>134</v>
      </c>
      <c r="C139" s="87"/>
      <c r="D139" s="57"/>
      <c r="E139" s="131">
        <v>0</v>
      </c>
    </row>
    <row r="140" spans="1:5" x14ac:dyDescent="0.25">
      <c r="A140" s="88"/>
      <c r="D140" s="58"/>
      <c r="E140" s="132"/>
    </row>
    <row r="141" spans="1:5" x14ac:dyDescent="0.25">
      <c r="A141" s="88"/>
      <c r="D141" s="58"/>
      <c r="E141" s="132"/>
    </row>
    <row r="142" spans="1:5" x14ac:dyDescent="0.25">
      <c r="A142" s="83">
        <f>A138+0.01</f>
        <v>1.2700000000000002</v>
      </c>
      <c r="B142" s="101" t="s">
        <v>51</v>
      </c>
      <c r="C142" s="87"/>
      <c r="D142" s="57"/>
      <c r="E142" s="131"/>
    </row>
    <row r="143" spans="1:5" x14ac:dyDescent="0.25">
      <c r="A143" s="83"/>
      <c r="B143" s="101" t="s">
        <v>134</v>
      </c>
      <c r="C143" s="87"/>
      <c r="D143" s="57"/>
      <c r="E143" s="131">
        <v>0</v>
      </c>
    </row>
    <row r="144" spans="1:5" x14ac:dyDescent="0.25">
      <c r="A144" s="88"/>
      <c r="D144" s="58"/>
      <c r="E144" s="132"/>
    </row>
    <row r="145" spans="1:5" x14ac:dyDescent="0.25">
      <c r="A145" s="88"/>
      <c r="D145" s="58"/>
      <c r="E145" s="132"/>
    </row>
    <row r="146" spans="1:5" ht="15.75" thickBot="1" x14ac:dyDescent="0.3">
      <c r="A146" s="88"/>
      <c r="B146" s="125" t="s">
        <v>110</v>
      </c>
      <c r="C146" s="126"/>
      <c r="D146" s="64"/>
      <c r="E146" s="142">
        <f>SUM(E10:E145)</f>
        <v>0</v>
      </c>
    </row>
    <row r="147" spans="1:5" ht="15.75" thickTop="1" x14ac:dyDescent="0.25">
      <c r="A147" s="88"/>
      <c r="D147" s="58"/>
      <c r="E147" s="132"/>
    </row>
    <row r="148" spans="1:5" x14ac:dyDescent="0.25">
      <c r="A148" s="88"/>
      <c r="D148" s="58"/>
      <c r="E148" s="132"/>
    </row>
    <row r="149" spans="1:5" x14ac:dyDescent="0.25">
      <c r="E149" s="130"/>
    </row>
  </sheetData>
  <sheetProtection password="D28D" sheet="1" objects="1" scenarios="1"/>
  <phoneticPr fontId="0" type="noConversion"/>
  <pageMargins left="0.98425196850393704" right="0.74803149606299213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  <rowBreaks count="4" manualBreakCount="4">
    <brk id="37" max="4" man="1"/>
    <brk id="60" max="4" man="1"/>
    <brk id="95" max="4" man="1"/>
    <brk id="10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L66"/>
  <sheetViews>
    <sheetView view="pageBreakPreview" zoomScale="90" zoomScaleNormal="100" zoomScaleSheetLayoutView="50" workbookViewId="0">
      <selection activeCell="G18" sqref="G18"/>
    </sheetView>
  </sheetViews>
  <sheetFormatPr defaultColWidth="8.85546875" defaultRowHeight="15" x14ac:dyDescent="0.25"/>
  <cols>
    <col min="1" max="1" width="6.7109375" style="102" customWidth="1"/>
    <col min="2" max="2" width="53.42578125" style="102" customWidth="1"/>
    <col min="3" max="3" width="8.5703125" style="74" customWidth="1"/>
    <col min="4" max="4" width="13.7109375" style="34" customWidth="1"/>
    <col min="5" max="5" width="13.7109375" style="139" customWidth="1"/>
    <col min="6" max="7" width="9.5703125" style="34" customWidth="1"/>
    <col min="8" max="8" width="9.140625" style="34" customWidth="1"/>
    <col min="9" max="9" width="9.42578125" style="34" customWidth="1"/>
    <col min="10" max="249" width="9.140625" style="34" customWidth="1"/>
    <col min="250" max="16384" width="8.85546875" style="34"/>
  </cols>
  <sheetData>
    <row r="1" spans="1:8" x14ac:dyDescent="0.25">
      <c r="A1" s="169"/>
      <c r="B1" s="66" t="str">
        <f>NASLOVNICA!B12</f>
        <v>OBČINA VOJNIK Kerševa 8, VOJNIK</v>
      </c>
      <c r="C1" s="67"/>
      <c r="D1" s="33"/>
      <c r="E1" s="127"/>
    </row>
    <row r="2" spans="1:8" x14ac:dyDescent="0.25">
      <c r="A2" s="170"/>
      <c r="B2" s="69" t="str">
        <f>NASLOVNICA!B14</f>
        <v>REKONSTRUKCIJA POSLOVNO STANOVANJSKEGA OBJEKTA NOVA CERKEV 22</v>
      </c>
      <c r="C2" s="67"/>
      <c r="D2" s="33"/>
      <c r="E2" s="127"/>
    </row>
    <row r="3" spans="1:8" x14ac:dyDescent="0.25">
      <c r="A3" s="171"/>
      <c r="B3" s="71" t="str">
        <f>NASLOVNICA!B16</f>
        <v>Št. projekta 2016-07</v>
      </c>
      <c r="C3" s="67"/>
      <c r="D3" s="33"/>
      <c r="E3" s="127"/>
    </row>
    <row r="4" spans="1:8" ht="12.95" customHeight="1" x14ac:dyDescent="0.25">
      <c r="A4" s="172" t="s">
        <v>12</v>
      </c>
      <c r="B4" s="73" t="s">
        <v>248</v>
      </c>
      <c r="D4" s="36"/>
      <c r="E4" s="128"/>
      <c r="F4" s="37"/>
      <c r="G4" s="38"/>
    </row>
    <row r="5" spans="1:8" ht="12.95" customHeight="1" x14ac:dyDescent="0.25">
      <c r="A5" s="173"/>
      <c r="B5" s="75"/>
      <c r="D5" s="38"/>
      <c r="E5" s="128"/>
      <c r="F5" s="37"/>
      <c r="G5" s="38"/>
    </row>
    <row r="6" spans="1:8" ht="12.95" customHeight="1" x14ac:dyDescent="0.25">
      <c r="A6" s="174" t="s">
        <v>35</v>
      </c>
      <c r="B6" s="77" t="s">
        <v>33</v>
      </c>
      <c r="C6" s="78" t="s">
        <v>34</v>
      </c>
      <c r="D6" s="39" t="s">
        <v>129</v>
      </c>
      <c r="E6" s="129" t="s">
        <v>130</v>
      </c>
      <c r="F6" s="40"/>
      <c r="G6" s="41"/>
      <c r="H6" s="40"/>
    </row>
    <row r="7" spans="1:8" ht="12.95" customHeight="1" x14ac:dyDescent="0.25">
      <c r="A7" s="174"/>
      <c r="B7" s="77"/>
      <c r="C7" s="78"/>
      <c r="D7" s="37"/>
      <c r="E7" s="129"/>
      <c r="F7" s="41"/>
      <c r="G7" s="40"/>
    </row>
    <row r="8" spans="1:8" ht="12.95" customHeight="1" x14ac:dyDescent="0.25">
      <c r="A8" s="174"/>
      <c r="B8" s="79" t="s">
        <v>38</v>
      </c>
      <c r="C8" s="78"/>
      <c r="D8" s="37"/>
      <c r="E8" s="129"/>
      <c r="F8" s="41"/>
      <c r="G8" s="40"/>
    </row>
    <row r="9" spans="1:8" ht="12.95" customHeight="1" x14ac:dyDescent="0.25">
      <c r="A9" s="175"/>
      <c r="B9" s="81"/>
      <c r="C9" s="82"/>
      <c r="D9" s="42"/>
      <c r="E9" s="130"/>
      <c r="F9" s="44"/>
      <c r="G9" s="44"/>
    </row>
    <row r="10" spans="1:8" s="144" customFormat="1" ht="120" x14ac:dyDescent="0.2">
      <c r="A10" s="176">
        <v>2.0099999999999998</v>
      </c>
      <c r="B10" s="176" t="s">
        <v>11</v>
      </c>
      <c r="C10" s="177"/>
      <c r="D10" s="143"/>
      <c r="E10" s="214"/>
    </row>
    <row r="11" spans="1:8" s="148" customFormat="1" x14ac:dyDescent="0.25">
      <c r="A11" s="178"/>
      <c r="B11" s="179" t="s">
        <v>7</v>
      </c>
      <c r="C11" s="180">
        <v>4</v>
      </c>
      <c r="D11" s="145"/>
      <c r="E11" s="215">
        <f>D11*C11</f>
        <v>0</v>
      </c>
      <c r="F11" s="146"/>
      <c r="G11" s="147"/>
      <c r="H11" s="147"/>
    </row>
    <row r="12" spans="1:8" s="148" customFormat="1" x14ac:dyDescent="0.25">
      <c r="A12" s="181"/>
      <c r="B12" s="182"/>
      <c r="C12" s="183"/>
      <c r="D12" s="149"/>
      <c r="E12" s="216"/>
      <c r="F12" s="146"/>
      <c r="G12" s="147"/>
      <c r="H12" s="147"/>
    </row>
    <row r="13" spans="1:8" s="148" customFormat="1" x14ac:dyDescent="0.25">
      <c r="A13" s="184"/>
      <c r="B13" s="182"/>
      <c r="C13" s="185"/>
      <c r="D13" s="150"/>
      <c r="E13" s="217"/>
      <c r="F13" s="146"/>
      <c r="G13" s="147"/>
      <c r="H13" s="147"/>
    </row>
    <row r="14" spans="1:8" s="148" customFormat="1" ht="45" x14ac:dyDescent="0.25">
      <c r="A14" s="186">
        <f>A10+0.01</f>
        <v>2.0199999999999996</v>
      </c>
      <c r="B14" s="187" t="s">
        <v>13</v>
      </c>
      <c r="C14" s="188" t="s">
        <v>127</v>
      </c>
      <c r="D14" s="151"/>
      <c r="E14" s="218"/>
      <c r="F14" s="147"/>
      <c r="G14" s="147"/>
    </row>
    <row r="15" spans="1:8" s="148" customFormat="1" x14ac:dyDescent="0.25">
      <c r="A15" s="189"/>
      <c r="B15" s="190" t="s">
        <v>137</v>
      </c>
      <c r="C15" s="188">
        <v>4</v>
      </c>
      <c r="D15" s="151"/>
      <c r="E15" s="218">
        <f>D15*C15</f>
        <v>0</v>
      </c>
      <c r="F15" s="147"/>
      <c r="G15" s="147"/>
    </row>
    <row r="16" spans="1:8" s="148" customFormat="1" x14ac:dyDescent="0.25">
      <c r="A16" s="184"/>
      <c r="B16" s="191"/>
      <c r="C16" s="192"/>
      <c r="D16" s="150"/>
      <c r="E16" s="217"/>
      <c r="F16" s="147"/>
      <c r="G16" s="147"/>
    </row>
    <row r="17" spans="1:12" s="148" customFormat="1" x14ac:dyDescent="0.25">
      <c r="A17" s="184"/>
      <c r="B17" s="191"/>
      <c r="C17" s="192"/>
      <c r="D17" s="150"/>
      <c r="E17" s="217"/>
      <c r="F17" s="147"/>
      <c r="G17" s="147"/>
    </row>
    <row r="18" spans="1:12" s="155" customFormat="1" ht="45" x14ac:dyDescent="0.25">
      <c r="A18" s="186">
        <f>A14+0.01</f>
        <v>2.0299999999999994</v>
      </c>
      <c r="B18" s="193" t="s">
        <v>190</v>
      </c>
      <c r="C18" s="194"/>
      <c r="D18" s="152"/>
      <c r="E18" s="219"/>
      <c r="F18" s="153"/>
      <c r="G18" s="154"/>
      <c r="H18" s="154"/>
    </row>
    <row r="19" spans="1:12" x14ac:dyDescent="0.25">
      <c r="A19" s="195"/>
      <c r="B19" s="196" t="s">
        <v>14</v>
      </c>
      <c r="C19" s="87">
        <v>12</v>
      </c>
      <c r="D19" s="156"/>
      <c r="E19" s="220">
        <f>D19*C19</f>
        <v>0</v>
      </c>
      <c r="F19" s="40"/>
      <c r="G19" s="41"/>
      <c r="H19" s="40"/>
    </row>
    <row r="20" spans="1:12" x14ac:dyDescent="0.25">
      <c r="A20" s="77"/>
      <c r="B20" s="79"/>
      <c r="D20" s="36"/>
      <c r="E20" s="221"/>
      <c r="F20" s="40"/>
      <c r="G20" s="41"/>
      <c r="H20" s="40"/>
    </row>
    <row r="21" spans="1:12" s="148" customFormat="1" x14ac:dyDescent="0.25">
      <c r="A21" s="184"/>
      <c r="B21" s="191"/>
      <c r="C21" s="192"/>
      <c r="D21" s="150"/>
      <c r="E21" s="217"/>
      <c r="F21" s="147"/>
      <c r="G21" s="147"/>
    </row>
    <row r="22" spans="1:12" s="148" customFormat="1" ht="45" customHeight="1" x14ac:dyDescent="0.25">
      <c r="A22" s="186">
        <f>A18+0.01</f>
        <v>2.0399999999999991</v>
      </c>
      <c r="B22" s="190" t="s">
        <v>191</v>
      </c>
      <c r="C22" s="188" t="s">
        <v>44</v>
      </c>
      <c r="D22" s="151"/>
      <c r="E22" s="218"/>
      <c r="F22" s="147"/>
      <c r="G22" s="147"/>
    </row>
    <row r="23" spans="1:12" s="148" customFormat="1" x14ac:dyDescent="0.25">
      <c r="A23" s="189"/>
      <c r="B23" s="190" t="s">
        <v>15</v>
      </c>
      <c r="C23" s="197">
        <v>62</v>
      </c>
      <c r="D23" s="157"/>
      <c r="E23" s="218">
        <f>C23*D23</f>
        <v>0</v>
      </c>
      <c r="F23" s="147"/>
      <c r="G23" s="147"/>
    </row>
    <row r="24" spans="1:12" s="148" customFormat="1" x14ac:dyDescent="0.25">
      <c r="A24" s="189"/>
      <c r="B24" s="190" t="s">
        <v>57</v>
      </c>
      <c r="C24" s="197">
        <v>112</v>
      </c>
      <c r="D24" s="157"/>
      <c r="E24" s="218">
        <f>C24*D24</f>
        <v>0</v>
      </c>
      <c r="F24" s="147"/>
      <c r="G24" s="147"/>
    </row>
    <row r="25" spans="1:12" s="148" customFormat="1" x14ac:dyDescent="0.25">
      <c r="A25" s="184"/>
      <c r="B25" s="191"/>
      <c r="C25" s="198"/>
      <c r="D25" s="158"/>
      <c r="E25" s="217"/>
      <c r="F25" s="147"/>
      <c r="G25" s="147"/>
    </row>
    <row r="26" spans="1:12" s="148" customFormat="1" x14ac:dyDescent="0.25">
      <c r="A26" s="184"/>
      <c r="B26" s="191"/>
      <c r="C26" s="198"/>
      <c r="D26" s="158"/>
      <c r="E26" s="217"/>
      <c r="F26" s="147"/>
      <c r="G26" s="147"/>
      <c r="K26" s="148" t="s">
        <v>193</v>
      </c>
    </row>
    <row r="27" spans="1:12" s="148" customFormat="1" ht="45" customHeight="1" x14ac:dyDescent="0.25">
      <c r="A27" s="186">
        <f>A22+0.01</f>
        <v>2.0499999999999989</v>
      </c>
      <c r="B27" s="190" t="s">
        <v>192</v>
      </c>
      <c r="C27" s="188" t="s">
        <v>44</v>
      </c>
      <c r="D27" s="151"/>
      <c r="E27" s="218"/>
      <c r="F27" s="147"/>
      <c r="G27" s="147"/>
    </row>
    <row r="28" spans="1:12" s="148" customFormat="1" x14ac:dyDescent="0.25">
      <c r="A28" s="189"/>
      <c r="B28" s="190" t="s">
        <v>15</v>
      </c>
      <c r="C28" s="197">
        <v>62</v>
      </c>
      <c r="D28" s="157"/>
      <c r="E28" s="218">
        <f>C28*D28</f>
        <v>0</v>
      </c>
      <c r="F28" s="147"/>
      <c r="G28" s="147"/>
    </row>
    <row r="29" spans="1:12" s="148" customFormat="1" x14ac:dyDescent="0.25">
      <c r="A29" s="189"/>
      <c r="B29" s="190" t="s">
        <v>57</v>
      </c>
      <c r="C29" s="197">
        <v>112</v>
      </c>
      <c r="D29" s="157"/>
      <c r="E29" s="218">
        <f>C29*D29</f>
        <v>0</v>
      </c>
      <c r="F29" s="147"/>
      <c r="G29" s="147"/>
    </row>
    <row r="30" spans="1:12" s="148" customFormat="1" x14ac:dyDescent="0.25">
      <c r="A30" s="184"/>
      <c r="B30" s="191"/>
      <c r="C30" s="198"/>
      <c r="D30" s="158"/>
      <c r="E30" s="217"/>
      <c r="F30" s="147"/>
      <c r="G30" s="147"/>
    </row>
    <row r="31" spans="1:12" s="148" customFormat="1" x14ac:dyDescent="0.25">
      <c r="A31" s="184"/>
      <c r="B31" s="191"/>
      <c r="C31" s="198"/>
      <c r="D31" s="158"/>
      <c r="E31" s="217"/>
      <c r="F31" s="147"/>
      <c r="G31" s="147"/>
    </row>
    <row r="32" spans="1:12" s="155" customFormat="1" ht="30" x14ac:dyDescent="0.25">
      <c r="A32" s="186">
        <f>A27+0.01</f>
        <v>2.0599999999999987</v>
      </c>
      <c r="B32" s="103" t="s">
        <v>228</v>
      </c>
      <c r="C32" s="193"/>
      <c r="D32" s="159"/>
      <c r="E32" s="219"/>
      <c r="H32" s="160"/>
      <c r="J32" s="161"/>
      <c r="L32" s="161"/>
    </row>
    <row r="33" spans="1:7" s="148" customFormat="1" x14ac:dyDescent="0.25">
      <c r="A33" s="189"/>
      <c r="B33" s="179" t="s">
        <v>61</v>
      </c>
      <c r="C33" s="199">
        <v>60</v>
      </c>
      <c r="D33" s="157"/>
      <c r="E33" s="218">
        <f>C33*D33</f>
        <v>0</v>
      </c>
    </row>
    <row r="34" spans="1:7" s="148" customFormat="1" x14ac:dyDescent="0.25">
      <c r="A34" s="184"/>
      <c r="B34" s="191"/>
      <c r="C34" s="192"/>
      <c r="D34" s="150"/>
      <c r="E34" s="217"/>
      <c r="F34" s="147"/>
      <c r="G34" s="147"/>
    </row>
    <row r="35" spans="1:7" s="148" customFormat="1" x14ac:dyDescent="0.25">
      <c r="A35" s="184"/>
      <c r="B35" s="191"/>
      <c r="C35" s="192"/>
      <c r="D35" s="150"/>
      <c r="E35" s="217"/>
      <c r="F35" s="147"/>
      <c r="G35" s="147"/>
    </row>
    <row r="36" spans="1:7" ht="30" customHeight="1" x14ac:dyDescent="0.25">
      <c r="A36" s="83">
        <f>A32+0.01</f>
        <v>2.0699999999999985</v>
      </c>
      <c r="B36" s="104" t="s">
        <v>162</v>
      </c>
      <c r="C36" s="87"/>
      <c r="D36" s="57"/>
      <c r="E36" s="131"/>
    </row>
    <row r="37" spans="1:7" x14ac:dyDescent="0.25">
      <c r="A37" s="83"/>
      <c r="B37" s="200" t="s">
        <v>163</v>
      </c>
      <c r="C37" s="87">
        <v>6</v>
      </c>
      <c r="D37" s="57"/>
      <c r="E37" s="131">
        <f>C37*D37</f>
        <v>0</v>
      </c>
    </row>
    <row r="38" spans="1:7" x14ac:dyDescent="0.25">
      <c r="A38" s="83"/>
      <c r="B38" s="200" t="s">
        <v>164</v>
      </c>
      <c r="C38" s="87">
        <v>14</v>
      </c>
      <c r="D38" s="57"/>
      <c r="E38" s="131">
        <f>C38*D38</f>
        <v>0</v>
      </c>
    </row>
    <row r="39" spans="1:7" x14ac:dyDescent="0.25">
      <c r="A39" s="88"/>
      <c r="D39" s="58"/>
      <c r="E39" s="132"/>
    </row>
    <row r="40" spans="1:7" x14ac:dyDescent="0.25">
      <c r="A40" s="88"/>
      <c r="D40" s="58"/>
      <c r="E40" s="132"/>
    </row>
    <row r="41" spans="1:7" ht="30" customHeight="1" x14ac:dyDescent="0.25">
      <c r="A41" s="83">
        <f>A36+0.01</f>
        <v>2.0799999999999983</v>
      </c>
      <c r="B41" s="104" t="s">
        <v>165</v>
      </c>
      <c r="C41" s="87"/>
      <c r="D41" s="57"/>
      <c r="E41" s="131"/>
    </row>
    <row r="42" spans="1:7" x14ac:dyDescent="0.25">
      <c r="A42" s="83"/>
      <c r="B42" s="200" t="s">
        <v>164</v>
      </c>
      <c r="C42" s="87">
        <v>3</v>
      </c>
      <c r="D42" s="57"/>
      <c r="E42" s="131">
        <f>C42*D42</f>
        <v>0</v>
      </c>
    </row>
    <row r="43" spans="1:7" x14ac:dyDescent="0.25">
      <c r="A43" s="88"/>
      <c r="D43" s="58"/>
      <c r="E43" s="132"/>
    </row>
    <row r="44" spans="1:7" x14ac:dyDescent="0.25">
      <c r="A44" s="88"/>
      <c r="D44" s="58"/>
      <c r="E44" s="132"/>
    </row>
    <row r="45" spans="1:7" ht="30" customHeight="1" x14ac:dyDescent="0.25">
      <c r="A45" s="83">
        <f>A41+0.01</f>
        <v>2.0899999999999981</v>
      </c>
      <c r="B45" s="104" t="s">
        <v>175</v>
      </c>
      <c r="C45" s="87"/>
      <c r="D45" s="57"/>
      <c r="E45" s="131"/>
    </row>
    <row r="46" spans="1:7" x14ac:dyDescent="0.25">
      <c r="A46" s="83"/>
      <c r="B46" s="201" t="s">
        <v>261</v>
      </c>
      <c r="C46" s="87">
        <v>3</v>
      </c>
      <c r="D46" s="57"/>
      <c r="E46" s="131">
        <f>C46*D46</f>
        <v>0</v>
      </c>
    </row>
    <row r="47" spans="1:7" x14ac:dyDescent="0.25">
      <c r="A47" s="88"/>
      <c r="D47" s="58"/>
      <c r="E47" s="132"/>
    </row>
    <row r="48" spans="1:7" x14ac:dyDescent="0.25">
      <c r="A48" s="88"/>
      <c r="D48" s="58"/>
      <c r="E48" s="132"/>
    </row>
    <row r="49" spans="1:5" ht="60.75" customHeight="1" x14ac:dyDescent="0.25">
      <c r="A49" s="83">
        <f>A45+0.01</f>
        <v>2.0999999999999979</v>
      </c>
      <c r="B49" s="104" t="s">
        <v>260</v>
      </c>
      <c r="C49" s="87"/>
      <c r="D49" s="57"/>
      <c r="E49" s="131"/>
    </row>
    <row r="50" spans="1:5" x14ac:dyDescent="0.25">
      <c r="A50" s="83"/>
      <c r="B50" s="201" t="s">
        <v>36</v>
      </c>
      <c r="C50" s="87">
        <v>3</v>
      </c>
      <c r="D50" s="57"/>
      <c r="E50" s="131">
        <f>C50*D50</f>
        <v>0</v>
      </c>
    </row>
    <row r="51" spans="1:5" x14ac:dyDescent="0.25">
      <c r="A51" s="88"/>
      <c r="D51" s="58"/>
      <c r="E51" s="132"/>
    </row>
    <row r="52" spans="1:5" x14ac:dyDescent="0.25">
      <c r="A52" s="88"/>
      <c r="D52" s="58"/>
      <c r="E52" s="132"/>
    </row>
    <row r="53" spans="1:5" ht="15" customHeight="1" x14ac:dyDescent="0.25">
      <c r="A53" s="186">
        <f>A49+0.01</f>
        <v>2.1099999999999977</v>
      </c>
      <c r="B53" s="101" t="s">
        <v>16</v>
      </c>
      <c r="C53" s="87"/>
      <c r="D53" s="162"/>
      <c r="E53" s="222"/>
    </row>
    <row r="54" spans="1:5" ht="15" customHeight="1" x14ac:dyDescent="0.25">
      <c r="A54" s="99"/>
      <c r="B54" s="179" t="s">
        <v>49</v>
      </c>
      <c r="C54" s="87"/>
      <c r="D54" s="163"/>
      <c r="E54" s="222">
        <v>0</v>
      </c>
    </row>
    <row r="55" spans="1:5" ht="15" customHeight="1" x14ac:dyDescent="0.25">
      <c r="A55" s="89"/>
      <c r="B55" s="202"/>
      <c r="C55" s="203"/>
      <c r="D55" s="164"/>
      <c r="E55" s="223"/>
    </row>
    <row r="56" spans="1:5" s="148" customFormat="1" x14ac:dyDescent="0.25">
      <c r="A56" s="204"/>
      <c r="B56" s="205"/>
      <c r="C56" s="206"/>
      <c r="D56" s="165"/>
      <c r="E56" s="224"/>
    </row>
    <row r="57" spans="1:5" s="148" customFormat="1" x14ac:dyDescent="0.25">
      <c r="A57" s="207">
        <f>A53+0.01</f>
        <v>2.1199999999999974</v>
      </c>
      <c r="B57" s="101" t="s">
        <v>17</v>
      </c>
      <c r="C57" s="199"/>
      <c r="D57" s="157"/>
      <c r="E57" s="218"/>
    </row>
    <row r="58" spans="1:5" s="148" customFormat="1" x14ac:dyDescent="0.25">
      <c r="A58" s="189"/>
      <c r="B58" s="179" t="s">
        <v>49</v>
      </c>
      <c r="C58" s="199"/>
      <c r="D58" s="157"/>
      <c r="E58" s="218">
        <v>0</v>
      </c>
    </row>
    <row r="59" spans="1:5" s="148" customFormat="1" x14ac:dyDescent="0.25">
      <c r="A59" s="208"/>
      <c r="B59" s="202"/>
      <c r="C59" s="209"/>
      <c r="D59" s="166"/>
      <c r="E59" s="225"/>
    </row>
    <row r="60" spans="1:5" s="148" customFormat="1" x14ac:dyDescent="0.25">
      <c r="A60" s="204"/>
      <c r="B60" s="205"/>
      <c r="C60" s="206"/>
      <c r="D60" s="165"/>
      <c r="E60" s="224"/>
    </row>
    <row r="61" spans="1:5" s="148" customFormat="1" x14ac:dyDescent="0.25">
      <c r="A61" s="207">
        <f>A57+0.01</f>
        <v>2.1299999999999972</v>
      </c>
      <c r="B61" s="179" t="s">
        <v>4</v>
      </c>
      <c r="C61" s="199"/>
      <c r="D61" s="157"/>
      <c r="E61" s="218"/>
    </row>
    <row r="62" spans="1:5" s="148" customFormat="1" x14ac:dyDescent="0.25">
      <c r="A62" s="189"/>
      <c r="B62" s="179" t="s">
        <v>49</v>
      </c>
      <c r="C62" s="199"/>
      <c r="D62" s="157"/>
      <c r="E62" s="218">
        <v>0</v>
      </c>
    </row>
    <row r="63" spans="1:5" s="148" customFormat="1" x14ac:dyDescent="0.25">
      <c r="A63" s="184"/>
      <c r="B63" s="182"/>
      <c r="C63" s="185"/>
      <c r="D63" s="158"/>
      <c r="E63" s="217"/>
    </row>
    <row r="64" spans="1:5" s="148" customFormat="1" x14ac:dyDescent="0.25">
      <c r="A64" s="184"/>
      <c r="B64" s="182"/>
      <c r="C64" s="185"/>
      <c r="D64" s="158"/>
      <c r="E64" s="217"/>
    </row>
    <row r="65" spans="1:5" s="148" customFormat="1" ht="15.75" thickBot="1" x14ac:dyDescent="0.3">
      <c r="A65" s="184"/>
      <c r="B65" s="210" t="s">
        <v>90</v>
      </c>
      <c r="C65" s="211"/>
      <c r="D65" s="167"/>
      <c r="E65" s="226">
        <f>SUM(E8:E64)</f>
        <v>0</v>
      </c>
    </row>
    <row r="66" spans="1:5" s="148" customFormat="1" ht="15.75" thickTop="1" x14ac:dyDescent="0.25">
      <c r="A66" s="184"/>
      <c r="B66" s="212"/>
      <c r="C66" s="213"/>
      <c r="D66" s="168"/>
      <c r="E66" s="227"/>
    </row>
  </sheetData>
  <sheetProtection password="D28D" sheet="1" objects="1" scenarios="1"/>
  <phoneticPr fontId="0" type="noConversion"/>
  <pageMargins left="0.98425196850393704" right="0.74803149606299213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J233"/>
  <sheetViews>
    <sheetView view="pageBreakPreview" topLeftCell="A5" zoomScale="90" zoomScaleNormal="100" zoomScaleSheetLayoutView="90" workbookViewId="0">
      <selection activeCell="G29" sqref="G28:G29"/>
    </sheetView>
  </sheetViews>
  <sheetFormatPr defaultColWidth="8.85546875" defaultRowHeight="15" x14ac:dyDescent="0.25"/>
  <cols>
    <col min="1" max="1" width="5.5703125" style="102" customWidth="1"/>
    <col min="2" max="2" width="53.42578125" style="102" customWidth="1"/>
    <col min="3" max="3" width="8.5703125" style="74" customWidth="1"/>
    <col min="4" max="4" width="13.42578125" style="34" customWidth="1"/>
    <col min="5" max="5" width="13.42578125" style="139" customWidth="1"/>
    <col min="6" max="7" width="9.5703125" style="34" customWidth="1"/>
    <col min="8" max="8" width="9.140625" style="34" customWidth="1"/>
    <col min="9" max="9" width="9.42578125" style="34" customWidth="1"/>
    <col min="10" max="249" width="9.140625" style="34" customWidth="1"/>
    <col min="250" max="16384" width="8.85546875" style="34"/>
  </cols>
  <sheetData>
    <row r="1" spans="1:8" x14ac:dyDescent="0.25">
      <c r="A1" s="169"/>
      <c r="B1" s="66" t="str">
        <f>NASLOVNICA!B12</f>
        <v>OBČINA VOJNIK Kerševa 8, VOJNIK</v>
      </c>
      <c r="C1" s="67"/>
      <c r="D1" s="33"/>
      <c r="E1" s="127"/>
    </row>
    <row r="2" spans="1:8" x14ac:dyDescent="0.25">
      <c r="A2" s="170"/>
      <c r="B2" s="69" t="str">
        <f>NASLOVNICA!B14</f>
        <v>REKONSTRUKCIJA POSLOVNO STANOVANJSKEGA OBJEKTA NOVA CERKEV 22</v>
      </c>
      <c r="C2" s="67"/>
      <c r="D2" s="33"/>
      <c r="E2" s="127"/>
    </row>
    <row r="3" spans="1:8" x14ac:dyDescent="0.25">
      <c r="A3" s="171"/>
      <c r="B3" s="71" t="str">
        <f>NASLOVNICA!B16</f>
        <v>Št. projekta 2016-07</v>
      </c>
      <c r="C3" s="67"/>
      <c r="D3" s="33"/>
      <c r="E3" s="127"/>
    </row>
    <row r="4" spans="1:8" ht="12.95" customHeight="1" x14ac:dyDescent="0.25">
      <c r="A4" s="172" t="s">
        <v>59</v>
      </c>
      <c r="B4" s="73" t="s">
        <v>249</v>
      </c>
      <c r="D4" s="36"/>
      <c r="E4" s="128"/>
      <c r="F4" s="37"/>
      <c r="G4" s="38"/>
    </row>
    <row r="5" spans="1:8" ht="12.95" customHeight="1" x14ac:dyDescent="0.25">
      <c r="A5" s="173"/>
      <c r="B5" s="75"/>
      <c r="C5" s="78"/>
      <c r="D5" s="38"/>
      <c r="E5" s="128"/>
      <c r="F5" s="37"/>
      <c r="G5" s="38"/>
    </row>
    <row r="6" spans="1:8" ht="12.95" customHeight="1" x14ac:dyDescent="0.25">
      <c r="A6" s="174" t="s">
        <v>35</v>
      </c>
      <c r="B6" s="77" t="s">
        <v>33</v>
      </c>
      <c r="C6" s="78" t="s">
        <v>34</v>
      </c>
      <c r="D6" s="39" t="s">
        <v>129</v>
      </c>
      <c r="E6" s="129" t="s">
        <v>130</v>
      </c>
      <c r="F6" s="41"/>
      <c r="G6" s="40"/>
    </row>
    <row r="7" spans="1:8" ht="12.95" customHeight="1" x14ac:dyDescent="0.25">
      <c r="A7" s="174"/>
      <c r="B7" s="77"/>
      <c r="C7" s="78"/>
      <c r="D7" s="37"/>
      <c r="E7" s="129"/>
      <c r="F7" s="41"/>
      <c r="G7" s="40"/>
    </row>
    <row r="8" spans="1:8" ht="15.4" customHeight="1" x14ac:dyDescent="0.25">
      <c r="A8" s="77"/>
      <c r="B8" s="79" t="s">
        <v>38</v>
      </c>
      <c r="C8" s="78"/>
      <c r="D8" s="37"/>
      <c r="E8" s="129"/>
      <c r="F8" s="41"/>
      <c r="G8" s="40"/>
    </row>
    <row r="9" spans="1:8" ht="15.4" customHeight="1" x14ac:dyDescent="0.25">
      <c r="A9" s="77"/>
      <c r="B9" s="79"/>
      <c r="C9" s="78"/>
      <c r="D9" s="37"/>
      <c r="E9" s="129"/>
      <c r="F9" s="41"/>
      <c r="G9" s="40"/>
    </row>
    <row r="10" spans="1:8" ht="15.4" customHeight="1" x14ac:dyDescent="0.25">
      <c r="A10" s="77"/>
      <c r="B10" s="272" t="s">
        <v>78</v>
      </c>
      <c r="C10" s="78"/>
      <c r="D10" s="228"/>
      <c r="E10" s="327"/>
      <c r="F10" s="41"/>
      <c r="G10" s="40"/>
    </row>
    <row r="11" spans="1:8" ht="15.4" customHeight="1" x14ac:dyDescent="0.25">
      <c r="A11" s="77"/>
      <c r="B11" s="272" t="s">
        <v>79</v>
      </c>
      <c r="C11" s="78"/>
      <c r="D11" s="228"/>
      <c r="E11" s="327"/>
      <c r="F11" s="41"/>
      <c r="G11" s="40"/>
    </row>
    <row r="12" spans="1:8" ht="15.4" customHeight="1" x14ac:dyDescent="0.25">
      <c r="A12" s="77"/>
      <c r="B12" s="272"/>
      <c r="C12" s="78"/>
      <c r="D12" s="228"/>
      <c r="E12" s="327"/>
      <c r="F12" s="41"/>
      <c r="G12" s="40"/>
    </row>
    <row r="13" spans="1:8" s="148" customFormat="1" ht="30" customHeight="1" x14ac:dyDescent="0.25">
      <c r="A13" s="273">
        <v>3.01</v>
      </c>
      <c r="B13" s="274" t="s">
        <v>21</v>
      </c>
      <c r="C13" s="275"/>
      <c r="D13" s="229"/>
      <c r="E13" s="328"/>
      <c r="F13" s="230"/>
      <c r="G13" s="147"/>
      <c r="H13" s="147"/>
    </row>
    <row r="14" spans="1:8" s="148" customFormat="1" ht="30" customHeight="1" x14ac:dyDescent="0.25">
      <c r="A14" s="276"/>
      <c r="B14" s="277" t="s">
        <v>176</v>
      </c>
      <c r="C14" s="278"/>
      <c r="D14" s="231"/>
      <c r="E14" s="329"/>
      <c r="F14" s="230"/>
      <c r="G14" s="147"/>
      <c r="H14" s="147"/>
    </row>
    <row r="15" spans="1:8" s="236" customFormat="1" ht="30" customHeight="1" x14ac:dyDescent="0.25">
      <c r="A15" s="276"/>
      <c r="B15" s="279" t="s">
        <v>18</v>
      </c>
      <c r="C15" s="280"/>
      <c r="D15" s="233"/>
      <c r="E15" s="330"/>
      <c r="F15" s="234"/>
      <c r="G15" s="235"/>
      <c r="H15" s="235"/>
    </row>
    <row r="16" spans="1:8" s="236" customFormat="1" ht="30" customHeight="1" x14ac:dyDescent="0.25">
      <c r="A16" s="276"/>
      <c r="B16" s="277" t="s">
        <v>70</v>
      </c>
      <c r="C16" s="280"/>
      <c r="D16" s="233"/>
      <c r="E16" s="330"/>
      <c r="F16" s="234"/>
      <c r="G16" s="235"/>
      <c r="H16" s="235"/>
    </row>
    <row r="17" spans="1:8" s="148" customFormat="1" ht="15" customHeight="1" x14ac:dyDescent="0.25">
      <c r="A17" s="276"/>
      <c r="B17" s="277" t="s">
        <v>71</v>
      </c>
      <c r="C17" s="278"/>
      <c r="D17" s="231"/>
      <c r="E17" s="329"/>
      <c r="F17" s="230"/>
      <c r="G17" s="147"/>
      <c r="H17" s="147"/>
    </row>
    <row r="18" spans="1:8" s="148" customFormat="1" ht="30" customHeight="1" x14ac:dyDescent="0.25">
      <c r="A18" s="276"/>
      <c r="B18" s="277" t="s">
        <v>22</v>
      </c>
      <c r="C18" s="278"/>
      <c r="D18" s="231"/>
      <c r="E18" s="329"/>
      <c r="F18" s="230"/>
      <c r="G18" s="147"/>
      <c r="H18" s="147"/>
    </row>
    <row r="19" spans="1:8" s="148" customFormat="1" ht="15" customHeight="1" x14ac:dyDescent="0.25">
      <c r="A19" s="276"/>
      <c r="B19" s="277" t="s">
        <v>72</v>
      </c>
      <c r="C19" s="278"/>
      <c r="D19" s="231"/>
      <c r="E19" s="329"/>
      <c r="F19" s="230"/>
      <c r="G19" s="147"/>
      <c r="H19" s="147"/>
    </row>
    <row r="20" spans="1:8" s="148" customFormat="1" ht="15" customHeight="1" x14ac:dyDescent="0.25">
      <c r="A20" s="276"/>
      <c r="B20" s="277" t="s">
        <v>5</v>
      </c>
      <c r="C20" s="281"/>
      <c r="D20" s="231"/>
      <c r="E20" s="329"/>
      <c r="F20" s="230"/>
      <c r="G20" s="147"/>
      <c r="H20" s="147"/>
    </row>
    <row r="21" spans="1:8" s="148" customFormat="1" ht="30" customHeight="1" x14ac:dyDescent="0.25">
      <c r="A21" s="276"/>
      <c r="B21" s="277" t="s">
        <v>6</v>
      </c>
      <c r="C21" s="278"/>
      <c r="D21" s="231"/>
      <c r="E21" s="329"/>
      <c r="F21" s="230"/>
      <c r="G21" s="147"/>
      <c r="H21" s="147"/>
    </row>
    <row r="22" spans="1:8" s="148" customFormat="1" ht="15" customHeight="1" x14ac:dyDescent="0.25">
      <c r="A22" s="276"/>
      <c r="B22" s="277" t="s">
        <v>19</v>
      </c>
      <c r="C22" s="278"/>
      <c r="D22" s="231"/>
      <c r="E22" s="329"/>
      <c r="F22" s="230"/>
      <c r="G22" s="147"/>
      <c r="H22" s="147"/>
    </row>
    <row r="23" spans="1:8" s="148" customFormat="1" ht="15" customHeight="1" x14ac:dyDescent="0.25">
      <c r="A23" s="276"/>
      <c r="B23" s="282" t="s">
        <v>23</v>
      </c>
      <c r="C23" s="278"/>
      <c r="D23" s="231"/>
      <c r="E23" s="329"/>
      <c r="F23" s="146"/>
      <c r="G23" s="147"/>
      <c r="H23" s="147"/>
    </row>
    <row r="24" spans="1:8" s="148" customFormat="1" ht="15" customHeight="1" x14ac:dyDescent="0.25">
      <c r="A24" s="189"/>
      <c r="B24" s="124" t="s">
        <v>73</v>
      </c>
      <c r="C24" s="188">
        <v>8</v>
      </c>
      <c r="D24" s="151"/>
      <c r="E24" s="218">
        <f>D24*C24</f>
        <v>0</v>
      </c>
      <c r="F24" s="146"/>
      <c r="G24" s="147"/>
      <c r="H24" s="147"/>
    </row>
    <row r="25" spans="1:8" s="148" customFormat="1" ht="15" customHeight="1" x14ac:dyDescent="0.25">
      <c r="A25" s="184"/>
      <c r="B25" s="283"/>
      <c r="C25" s="192"/>
      <c r="D25" s="150"/>
      <c r="E25" s="217"/>
      <c r="F25" s="146"/>
      <c r="G25" s="147"/>
      <c r="H25" s="147"/>
    </row>
    <row r="26" spans="1:8" s="148" customFormat="1" ht="15" customHeight="1" x14ac:dyDescent="0.25">
      <c r="A26" s="184"/>
      <c r="B26" s="283"/>
      <c r="C26" s="192"/>
      <c r="D26" s="150"/>
      <c r="E26" s="217"/>
      <c r="F26" s="146"/>
      <c r="G26" s="147"/>
      <c r="H26" s="147"/>
    </row>
    <row r="27" spans="1:8" s="148" customFormat="1" ht="15" customHeight="1" x14ac:dyDescent="0.25">
      <c r="A27" s="284">
        <f>A13+0.01</f>
        <v>3.0199999999999996</v>
      </c>
      <c r="B27" s="274" t="s">
        <v>8</v>
      </c>
      <c r="C27" s="275"/>
      <c r="D27" s="237"/>
      <c r="E27" s="328"/>
      <c r="F27" s="230"/>
      <c r="G27" s="147"/>
      <c r="H27" s="147"/>
    </row>
    <row r="28" spans="1:8" s="148" customFormat="1" ht="48" customHeight="1" x14ac:dyDescent="0.25">
      <c r="A28" s="276"/>
      <c r="B28" s="279" t="s">
        <v>177</v>
      </c>
      <c r="C28" s="278"/>
      <c r="D28" s="238"/>
      <c r="E28" s="329"/>
      <c r="F28" s="230"/>
      <c r="G28" s="147"/>
      <c r="H28" s="147"/>
    </row>
    <row r="29" spans="1:8" s="148" customFormat="1" ht="27.75" customHeight="1" x14ac:dyDescent="0.25">
      <c r="A29" s="276"/>
      <c r="B29" s="277" t="s">
        <v>178</v>
      </c>
      <c r="C29" s="278"/>
      <c r="D29" s="238"/>
      <c r="E29" s="329"/>
      <c r="F29" s="230"/>
      <c r="G29" s="147"/>
      <c r="H29" s="147"/>
    </row>
    <row r="30" spans="1:8" s="148" customFormat="1" ht="45" customHeight="1" x14ac:dyDescent="0.25">
      <c r="A30" s="276"/>
      <c r="B30" s="277" t="s">
        <v>24</v>
      </c>
      <c r="C30" s="278"/>
      <c r="D30" s="238"/>
      <c r="E30" s="329"/>
      <c r="F30" s="230"/>
      <c r="G30" s="147"/>
      <c r="H30" s="147"/>
    </row>
    <row r="31" spans="1:8" s="148" customFormat="1" ht="30" customHeight="1" x14ac:dyDescent="0.25">
      <c r="A31" s="276"/>
      <c r="B31" s="277" t="s">
        <v>25</v>
      </c>
      <c r="C31" s="278"/>
      <c r="D31" s="238"/>
      <c r="E31" s="329"/>
      <c r="F31" s="230"/>
      <c r="G31" s="147"/>
      <c r="H31" s="147"/>
    </row>
    <row r="32" spans="1:8" s="148" customFormat="1" ht="15" customHeight="1" x14ac:dyDescent="0.25">
      <c r="A32" s="276"/>
      <c r="B32" s="277" t="s">
        <v>80</v>
      </c>
      <c r="C32" s="278"/>
      <c r="D32" s="238"/>
      <c r="E32" s="329"/>
      <c r="F32" s="230"/>
      <c r="G32" s="147"/>
      <c r="H32" s="147"/>
    </row>
    <row r="33" spans="1:8" s="148" customFormat="1" ht="15" customHeight="1" x14ac:dyDescent="0.25">
      <c r="A33" s="189"/>
      <c r="B33" s="124" t="s">
        <v>73</v>
      </c>
      <c r="C33" s="188">
        <v>9</v>
      </c>
      <c r="D33" s="151"/>
      <c r="E33" s="218">
        <f>D33*C33</f>
        <v>0</v>
      </c>
      <c r="F33" s="146"/>
      <c r="G33" s="147"/>
      <c r="H33" s="147"/>
    </row>
    <row r="34" spans="1:8" s="148" customFormat="1" ht="15" customHeight="1" x14ac:dyDescent="0.25">
      <c r="A34" s="184"/>
      <c r="B34" s="283"/>
      <c r="C34" s="192"/>
      <c r="D34" s="150"/>
      <c r="E34" s="217"/>
      <c r="F34" s="146"/>
      <c r="G34" s="147"/>
      <c r="H34" s="147"/>
    </row>
    <row r="35" spans="1:8" s="148" customFormat="1" ht="32.25" customHeight="1" x14ac:dyDescent="0.25">
      <c r="A35" s="184"/>
      <c r="B35" s="283"/>
      <c r="C35" s="192"/>
      <c r="D35" s="150"/>
      <c r="E35" s="217"/>
      <c r="F35" s="146"/>
      <c r="G35" s="147"/>
      <c r="H35" s="147"/>
    </row>
    <row r="36" spans="1:8" ht="15.75" customHeight="1" x14ac:dyDescent="0.25">
      <c r="A36" s="284">
        <f>A27+0.01</f>
        <v>3.0299999999999994</v>
      </c>
      <c r="B36" s="285" t="s">
        <v>20</v>
      </c>
      <c r="C36" s="107"/>
      <c r="D36" s="239"/>
      <c r="E36" s="331"/>
    </row>
    <row r="37" spans="1:8" ht="30" customHeight="1" x14ac:dyDescent="0.25">
      <c r="A37" s="286"/>
      <c r="B37" s="287" t="s">
        <v>229</v>
      </c>
      <c r="C37" s="109"/>
      <c r="D37" s="240"/>
      <c r="E37" s="332"/>
      <c r="F37" s="40"/>
      <c r="G37" s="44"/>
      <c r="H37" s="44"/>
    </row>
    <row r="38" spans="1:8" ht="32.25" customHeight="1" x14ac:dyDescent="0.25">
      <c r="A38" s="286"/>
      <c r="B38" s="287" t="s">
        <v>179</v>
      </c>
      <c r="C38" s="92"/>
      <c r="D38" s="240"/>
      <c r="E38" s="332"/>
      <c r="F38" s="40"/>
      <c r="G38" s="44"/>
      <c r="H38" s="44"/>
    </row>
    <row r="39" spans="1:8" ht="15" customHeight="1" x14ac:dyDescent="0.25">
      <c r="A39" s="286"/>
      <c r="B39" s="287" t="s">
        <v>91</v>
      </c>
      <c r="C39" s="109"/>
      <c r="D39" s="240"/>
      <c r="E39" s="332"/>
      <c r="F39" s="40"/>
      <c r="G39" s="44"/>
      <c r="H39" s="44"/>
    </row>
    <row r="40" spans="1:8" ht="15" customHeight="1" x14ac:dyDescent="0.25">
      <c r="A40" s="286"/>
      <c r="B40" s="287" t="s">
        <v>138</v>
      </c>
      <c r="C40" s="109"/>
      <c r="D40" s="240"/>
      <c r="E40" s="332"/>
      <c r="F40" s="40"/>
      <c r="G40" s="44"/>
      <c r="H40" s="44"/>
    </row>
    <row r="41" spans="1:8" ht="15" customHeight="1" x14ac:dyDescent="0.25">
      <c r="A41" s="288"/>
      <c r="B41" s="289" t="s">
        <v>74</v>
      </c>
      <c r="C41" s="113"/>
      <c r="D41" s="241"/>
      <c r="E41" s="333"/>
      <c r="F41" s="40"/>
      <c r="G41" s="44"/>
      <c r="H41" s="44"/>
    </row>
    <row r="42" spans="1:8" ht="15" customHeight="1" x14ac:dyDescent="0.25">
      <c r="A42" s="288"/>
      <c r="B42" s="289" t="s">
        <v>180</v>
      </c>
      <c r="C42" s="113"/>
      <c r="D42" s="241"/>
      <c r="E42" s="333"/>
      <c r="F42" s="40"/>
      <c r="G42" s="44"/>
      <c r="H42" s="44"/>
    </row>
    <row r="43" spans="1:8" ht="15" customHeight="1" x14ac:dyDescent="0.25">
      <c r="A43" s="288"/>
      <c r="B43" s="289" t="s">
        <v>181</v>
      </c>
      <c r="C43" s="113"/>
      <c r="D43" s="241"/>
      <c r="E43" s="333"/>
      <c r="F43" s="40"/>
      <c r="G43" s="44"/>
      <c r="H43" s="44"/>
    </row>
    <row r="44" spans="1:8" ht="15" customHeight="1" x14ac:dyDescent="0.25">
      <c r="A44" s="288"/>
      <c r="B44" s="289" t="s">
        <v>182</v>
      </c>
      <c r="C44" s="113"/>
      <c r="D44" s="241"/>
      <c r="E44" s="333"/>
      <c r="F44" s="40"/>
      <c r="G44" s="44"/>
      <c r="H44" s="44"/>
    </row>
    <row r="45" spans="1:8" ht="15" customHeight="1" x14ac:dyDescent="0.25">
      <c r="A45" s="288"/>
      <c r="B45" s="289" t="s">
        <v>183</v>
      </c>
      <c r="C45" s="113"/>
      <c r="D45" s="241"/>
      <c r="E45" s="333"/>
      <c r="F45" s="40"/>
      <c r="G45" s="44"/>
      <c r="H45" s="44"/>
    </row>
    <row r="46" spans="1:8" ht="15" customHeight="1" x14ac:dyDescent="0.25">
      <c r="A46" s="288"/>
      <c r="B46" s="289" t="s">
        <v>184</v>
      </c>
      <c r="C46" s="113"/>
      <c r="D46" s="241"/>
      <c r="E46" s="333"/>
      <c r="F46" s="40"/>
      <c r="G46" s="44"/>
      <c r="H46" s="44"/>
    </row>
    <row r="47" spans="1:8" ht="15" customHeight="1" x14ac:dyDescent="0.25">
      <c r="A47" s="288"/>
      <c r="B47" s="289" t="s">
        <v>185</v>
      </c>
      <c r="C47" s="113"/>
      <c r="D47" s="241"/>
      <c r="E47" s="333"/>
      <c r="F47" s="40"/>
      <c r="G47" s="44"/>
      <c r="H47" s="44"/>
    </row>
    <row r="48" spans="1:8" ht="15" customHeight="1" x14ac:dyDescent="0.25">
      <c r="A48" s="290"/>
      <c r="B48" s="193" t="s">
        <v>36</v>
      </c>
      <c r="C48" s="87">
        <v>7</v>
      </c>
      <c r="D48" s="156"/>
      <c r="E48" s="220">
        <f>D48*C48</f>
        <v>0</v>
      </c>
    </row>
    <row r="49" spans="1:8" ht="15" customHeight="1" x14ac:dyDescent="0.25">
      <c r="A49" s="291"/>
      <c r="B49" s="292"/>
      <c r="D49" s="36"/>
      <c r="E49" s="221"/>
    </row>
    <row r="50" spans="1:8" s="148" customFormat="1" ht="15" customHeight="1" x14ac:dyDescent="0.25">
      <c r="A50" s="184"/>
      <c r="B50" s="283"/>
      <c r="C50" s="192"/>
      <c r="D50" s="150"/>
      <c r="E50" s="217"/>
      <c r="F50" s="146"/>
      <c r="G50" s="147"/>
      <c r="H50" s="147"/>
    </row>
    <row r="51" spans="1:8" ht="15" customHeight="1" x14ac:dyDescent="0.25">
      <c r="A51" s="284">
        <f>A36+0.01</f>
        <v>3.0399999999999991</v>
      </c>
      <c r="B51" s="285" t="s">
        <v>92</v>
      </c>
      <c r="C51" s="107"/>
      <c r="D51" s="239"/>
      <c r="E51" s="334"/>
    </row>
    <row r="52" spans="1:8" s="148" customFormat="1" ht="45" customHeight="1" x14ac:dyDescent="0.25">
      <c r="A52" s="276"/>
      <c r="B52" s="277" t="s">
        <v>139</v>
      </c>
      <c r="C52" s="278"/>
      <c r="D52" s="238"/>
      <c r="E52" s="329"/>
      <c r="F52" s="230"/>
      <c r="G52" s="147"/>
      <c r="H52" s="147"/>
    </row>
    <row r="53" spans="1:8" s="148" customFormat="1" ht="30" customHeight="1" x14ac:dyDescent="0.25">
      <c r="A53" s="276"/>
      <c r="B53" s="277" t="s">
        <v>25</v>
      </c>
      <c r="C53" s="278"/>
      <c r="D53" s="238"/>
      <c r="E53" s="329"/>
      <c r="F53" s="230"/>
      <c r="G53" s="147"/>
      <c r="H53" s="147"/>
    </row>
    <row r="54" spans="1:8" s="148" customFormat="1" ht="15" customHeight="1" x14ac:dyDescent="0.25">
      <c r="A54" s="276"/>
      <c r="B54" s="277" t="s">
        <v>74</v>
      </c>
      <c r="C54" s="278"/>
      <c r="D54" s="238"/>
      <c r="E54" s="329"/>
      <c r="F54" s="230"/>
      <c r="G54" s="147"/>
      <c r="H54" s="147"/>
    </row>
    <row r="55" spans="1:8" ht="15" customHeight="1" x14ac:dyDescent="0.25">
      <c r="A55" s="290"/>
      <c r="B55" s="193" t="s">
        <v>36</v>
      </c>
      <c r="C55" s="87">
        <v>7</v>
      </c>
      <c r="D55" s="156"/>
      <c r="E55" s="220">
        <f>D55*C55</f>
        <v>0</v>
      </c>
    </row>
    <row r="56" spans="1:8" ht="15" customHeight="1" x14ac:dyDescent="0.25">
      <c r="A56" s="291"/>
      <c r="B56" s="292"/>
      <c r="D56" s="36"/>
      <c r="E56" s="221"/>
    </row>
    <row r="57" spans="1:8" ht="15" customHeight="1" x14ac:dyDescent="0.25">
      <c r="A57" s="291"/>
      <c r="B57" s="292"/>
      <c r="D57" s="36"/>
      <c r="E57" s="221"/>
    </row>
    <row r="58" spans="1:8" ht="15" customHeight="1" x14ac:dyDescent="0.25">
      <c r="A58" s="293">
        <f>A51+0.01</f>
        <v>3.0499999999999989</v>
      </c>
      <c r="B58" s="285" t="s">
        <v>93</v>
      </c>
      <c r="C58" s="107"/>
      <c r="D58" s="239"/>
      <c r="E58" s="331"/>
    </row>
    <row r="59" spans="1:8" ht="15" customHeight="1" x14ac:dyDescent="0.25">
      <c r="A59" s="286"/>
      <c r="B59" s="287" t="s">
        <v>94</v>
      </c>
      <c r="C59" s="109"/>
      <c r="D59" s="242"/>
      <c r="E59" s="335"/>
    </row>
    <row r="60" spans="1:8" ht="15" customHeight="1" x14ac:dyDescent="0.25">
      <c r="A60" s="288"/>
      <c r="B60" s="289" t="s">
        <v>95</v>
      </c>
      <c r="C60" s="113"/>
      <c r="D60" s="243"/>
      <c r="E60" s="336"/>
    </row>
    <row r="61" spans="1:8" ht="15" customHeight="1" x14ac:dyDescent="0.25">
      <c r="A61" s="290"/>
      <c r="B61" s="193" t="s">
        <v>36</v>
      </c>
      <c r="C61" s="87">
        <v>7</v>
      </c>
      <c r="D61" s="156"/>
      <c r="E61" s="220">
        <f>D61*C61</f>
        <v>0</v>
      </c>
    </row>
    <row r="62" spans="1:8" ht="15" customHeight="1" x14ac:dyDescent="0.25">
      <c r="A62" s="291"/>
      <c r="B62" s="292"/>
      <c r="D62" s="36"/>
      <c r="E62" s="221"/>
    </row>
    <row r="63" spans="1:8" ht="15" customHeight="1" x14ac:dyDescent="0.25">
      <c r="A63" s="291"/>
      <c r="B63" s="292"/>
      <c r="D63" s="36"/>
      <c r="E63" s="221"/>
    </row>
    <row r="64" spans="1:8" ht="15" customHeight="1" x14ac:dyDescent="0.25">
      <c r="A64" s="293">
        <f>A58+0.01</f>
        <v>3.0599999999999987</v>
      </c>
      <c r="B64" s="285" t="s">
        <v>96</v>
      </c>
      <c r="C64" s="107"/>
      <c r="D64" s="239"/>
      <c r="E64" s="331"/>
    </row>
    <row r="65" spans="1:5" ht="15" customHeight="1" x14ac:dyDescent="0.25">
      <c r="A65" s="286"/>
      <c r="B65" s="287" t="s">
        <v>97</v>
      </c>
      <c r="C65" s="109"/>
      <c r="D65" s="242"/>
      <c r="E65" s="335"/>
    </row>
    <row r="66" spans="1:5" ht="15" customHeight="1" x14ac:dyDescent="0.25">
      <c r="A66" s="288"/>
      <c r="B66" s="289" t="s">
        <v>95</v>
      </c>
      <c r="C66" s="113"/>
      <c r="D66" s="243"/>
      <c r="E66" s="336"/>
    </row>
    <row r="67" spans="1:5" ht="15" customHeight="1" x14ac:dyDescent="0.25">
      <c r="A67" s="290"/>
      <c r="B67" s="193" t="s">
        <v>36</v>
      </c>
      <c r="C67" s="87">
        <v>7</v>
      </c>
      <c r="D67" s="156"/>
      <c r="E67" s="220">
        <f>D67*C67</f>
        <v>0</v>
      </c>
    </row>
    <row r="68" spans="1:5" ht="15" customHeight="1" x14ac:dyDescent="0.25">
      <c r="A68" s="291"/>
      <c r="B68" s="292"/>
      <c r="D68" s="36"/>
      <c r="E68" s="221"/>
    </row>
    <row r="69" spans="1:5" ht="15" customHeight="1" x14ac:dyDescent="0.25">
      <c r="A69" s="291"/>
      <c r="B69" s="292"/>
      <c r="D69" s="36"/>
      <c r="E69" s="221"/>
    </row>
    <row r="70" spans="1:5" ht="15" customHeight="1" x14ac:dyDescent="0.25">
      <c r="A70" s="293">
        <f>A64+0.01</f>
        <v>3.0699999999999985</v>
      </c>
      <c r="B70" s="285" t="s">
        <v>170</v>
      </c>
      <c r="C70" s="107"/>
      <c r="D70" s="239"/>
      <c r="E70" s="331"/>
    </row>
    <row r="71" spans="1:5" ht="15" customHeight="1" x14ac:dyDescent="0.25">
      <c r="A71" s="286"/>
      <c r="B71" s="287" t="s">
        <v>97</v>
      </c>
      <c r="C71" s="109"/>
      <c r="D71" s="242"/>
      <c r="E71" s="335"/>
    </row>
    <row r="72" spans="1:5" ht="15" customHeight="1" x14ac:dyDescent="0.25">
      <c r="A72" s="290"/>
      <c r="B72" s="193" t="s">
        <v>36</v>
      </c>
      <c r="C72" s="87">
        <v>7</v>
      </c>
      <c r="D72" s="156"/>
      <c r="E72" s="220">
        <f>D72*C72</f>
        <v>0</v>
      </c>
    </row>
    <row r="73" spans="1:5" ht="15" customHeight="1" x14ac:dyDescent="0.25">
      <c r="A73" s="291"/>
      <c r="B73" s="292"/>
      <c r="D73" s="36"/>
      <c r="E73" s="221"/>
    </row>
    <row r="74" spans="1:5" ht="15" customHeight="1" x14ac:dyDescent="0.25">
      <c r="A74" s="291"/>
      <c r="B74" s="292"/>
      <c r="D74" s="36"/>
      <c r="E74" s="221"/>
    </row>
    <row r="75" spans="1:5" s="148" customFormat="1" ht="15" customHeight="1" x14ac:dyDescent="0.25">
      <c r="A75" s="293">
        <f>A70+0.01</f>
        <v>3.0799999999999983</v>
      </c>
      <c r="B75" s="274" t="s">
        <v>140</v>
      </c>
      <c r="C75" s="294"/>
      <c r="D75" s="244"/>
      <c r="E75" s="337"/>
    </row>
    <row r="76" spans="1:5" s="148" customFormat="1" ht="15" customHeight="1" x14ac:dyDescent="0.25">
      <c r="A76" s="295"/>
      <c r="B76" s="296" t="s">
        <v>186</v>
      </c>
      <c r="C76" s="297"/>
      <c r="D76" s="245"/>
      <c r="E76" s="338"/>
    </row>
    <row r="77" spans="1:5" s="148" customFormat="1" ht="15" customHeight="1" x14ac:dyDescent="0.25">
      <c r="A77" s="189"/>
      <c r="B77" s="124" t="s">
        <v>36</v>
      </c>
      <c r="C77" s="199">
        <v>8</v>
      </c>
      <c r="D77" s="151"/>
      <c r="E77" s="218">
        <f>D77*C77</f>
        <v>0</v>
      </c>
    </row>
    <row r="78" spans="1:5" s="148" customFormat="1" ht="15" customHeight="1" x14ac:dyDescent="0.25">
      <c r="A78" s="184"/>
      <c r="B78" s="283"/>
      <c r="C78" s="185"/>
      <c r="D78" s="150"/>
      <c r="E78" s="217"/>
    </row>
    <row r="79" spans="1:5" s="148" customFormat="1" ht="15" customHeight="1" x14ac:dyDescent="0.25">
      <c r="A79" s="184"/>
      <c r="B79" s="283"/>
      <c r="C79" s="185"/>
      <c r="D79" s="150"/>
      <c r="E79" s="217"/>
    </row>
    <row r="80" spans="1:5" s="148" customFormat="1" ht="29.25" customHeight="1" x14ac:dyDescent="0.25">
      <c r="A80" s="186">
        <f>A75+0.01</f>
        <v>3.0899999999999981</v>
      </c>
      <c r="B80" s="124" t="s">
        <v>188</v>
      </c>
      <c r="C80" s="199"/>
      <c r="D80" s="157"/>
      <c r="E80" s="218"/>
    </row>
    <row r="81" spans="1:5" s="148" customFormat="1" ht="15" customHeight="1" x14ac:dyDescent="0.25">
      <c r="A81" s="189"/>
      <c r="B81" s="124" t="s">
        <v>36</v>
      </c>
      <c r="C81" s="199">
        <v>8</v>
      </c>
      <c r="D81" s="151"/>
      <c r="E81" s="218">
        <f>D81*C81</f>
        <v>0</v>
      </c>
    </row>
    <row r="82" spans="1:5" s="148" customFormat="1" ht="15" customHeight="1" x14ac:dyDescent="0.25">
      <c r="A82" s="184"/>
      <c r="B82" s="283"/>
      <c r="C82" s="185"/>
      <c r="D82" s="150"/>
      <c r="E82" s="217"/>
    </row>
    <row r="83" spans="1:5" s="148" customFormat="1" ht="15" customHeight="1" x14ac:dyDescent="0.25">
      <c r="A83" s="184"/>
      <c r="B83" s="283"/>
      <c r="C83" s="185"/>
      <c r="D83" s="150"/>
      <c r="E83" s="217"/>
    </row>
    <row r="84" spans="1:5" s="148" customFormat="1" ht="29.25" customHeight="1" x14ac:dyDescent="0.25">
      <c r="A84" s="186">
        <f>A80+0.01</f>
        <v>3.0999999999999979</v>
      </c>
      <c r="B84" s="124" t="s">
        <v>187</v>
      </c>
      <c r="C84" s="199"/>
      <c r="D84" s="157"/>
      <c r="E84" s="218"/>
    </row>
    <row r="85" spans="1:5" s="148" customFormat="1" ht="15" customHeight="1" x14ac:dyDescent="0.25">
      <c r="A85" s="189"/>
      <c r="B85" s="124" t="s">
        <v>36</v>
      </c>
      <c r="C85" s="199">
        <v>8</v>
      </c>
      <c r="D85" s="151"/>
      <c r="E85" s="218">
        <f>D85*C85</f>
        <v>0</v>
      </c>
    </row>
    <row r="86" spans="1:5" s="148" customFormat="1" ht="15" customHeight="1" x14ac:dyDescent="0.25">
      <c r="A86" s="184"/>
      <c r="B86" s="283"/>
      <c r="C86" s="185"/>
      <c r="D86" s="150"/>
      <c r="E86" s="217"/>
    </row>
    <row r="87" spans="1:5" s="148" customFormat="1" ht="15" customHeight="1" x14ac:dyDescent="0.25">
      <c r="A87" s="184"/>
      <c r="B87" s="283"/>
      <c r="C87" s="185"/>
      <c r="D87" s="150"/>
      <c r="E87" s="217"/>
    </row>
    <row r="88" spans="1:5" s="148" customFormat="1" ht="29.25" customHeight="1" x14ac:dyDescent="0.25">
      <c r="A88" s="186">
        <f>A84+0.01</f>
        <v>3.1099999999999977</v>
      </c>
      <c r="B88" s="124" t="s">
        <v>189</v>
      </c>
      <c r="C88" s="199"/>
      <c r="D88" s="157"/>
      <c r="E88" s="218"/>
    </row>
    <row r="89" spans="1:5" s="148" customFormat="1" ht="15" customHeight="1" x14ac:dyDescent="0.25">
      <c r="A89" s="189"/>
      <c r="B89" s="124" t="s">
        <v>36</v>
      </c>
      <c r="C89" s="199">
        <v>7</v>
      </c>
      <c r="D89" s="151"/>
      <c r="E89" s="218">
        <f>D89*C89</f>
        <v>0</v>
      </c>
    </row>
    <row r="90" spans="1:5" s="148" customFormat="1" ht="15" customHeight="1" x14ac:dyDescent="0.25">
      <c r="A90" s="184"/>
      <c r="B90" s="283"/>
      <c r="C90" s="185"/>
      <c r="D90" s="150"/>
      <c r="E90" s="217"/>
    </row>
    <row r="91" spans="1:5" s="148" customFormat="1" ht="15" customHeight="1" x14ac:dyDescent="0.25">
      <c r="A91" s="184"/>
      <c r="B91" s="283"/>
      <c r="C91" s="185"/>
      <c r="D91" s="150"/>
      <c r="E91" s="217"/>
    </row>
    <row r="92" spans="1:5" s="148" customFormat="1" ht="15" customHeight="1" x14ac:dyDescent="0.25">
      <c r="A92" s="186">
        <f>A88+0.01</f>
        <v>3.1199999999999974</v>
      </c>
      <c r="B92" s="124" t="s">
        <v>98</v>
      </c>
      <c r="C92" s="199"/>
      <c r="D92" s="157"/>
      <c r="E92" s="218"/>
    </row>
    <row r="93" spans="1:5" s="148" customFormat="1" ht="15" customHeight="1" x14ac:dyDescent="0.25">
      <c r="A93" s="189"/>
      <c r="B93" s="124" t="s">
        <v>36</v>
      </c>
      <c r="C93" s="199">
        <v>8</v>
      </c>
      <c r="D93" s="151"/>
      <c r="E93" s="218">
        <f>D93*C93</f>
        <v>0</v>
      </c>
    </row>
    <row r="94" spans="1:5" s="148" customFormat="1" ht="15" customHeight="1" x14ac:dyDescent="0.25">
      <c r="A94" s="184"/>
      <c r="B94" s="283"/>
      <c r="C94" s="185"/>
      <c r="D94" s="150"/>
      <c r="E94" s="217"/>
    </row>
    <row r="95" spans="1:5" s="148" customFormat="1" ht="15" customHeight="1" x14ac:dyDescent="0.25">
      <c r="A95" s="184"/>
      <c r="B95" s="283"/>
      <c r="C95" s="185"/>
      <c r="D95" s="150"/>
      <c r="E95" s="217"/>
    </row>
    <row r="96" spans="1:5" s="148" customFormat="1" ht="15" customHeight="1" x14ac:dyDescent="0.25">
      <c r="A96" s="293">
        <f>A92+0.01</f>
        <v>3.1299999999999972</v>
      </c>
      <c r="B96" s="274" t="s">
        <v>230</v>
      </c>
      <c r="C96" s="298"/>
      <c r="D96" s="246"/>
      <c r="E96" s="337"/>
    </row>
    <row r="97" spans="1:10" s="148" customFormat="1" ht="15" customHeight="1" x14ac:dyDescent="0.25">
      <c r="A97" s="286"/>
      <c r="B97" s="299" t="s">
        <v>231</v>
      </c>
      <c r="C97" s="300"/>
      <c r="D97" s="242"/>
      <c r="E97" s="335"/>
    </row>
    <row r="98" spans="1:10" s="148" customFormat="1" ht="15" customHeight="1" x14ac:dyDescent="0.25">
      <c r="A98" s="301"/>
      <c r="B98" s="279" t="s">
        <v>232</v>
      </c>
      <c r="C98" s="302"/>
      <c r="D98" s="247"/>
      <c r="E98" s="339"/>
    </row>
    <row r="99" spans="1:10" s="148" customFormat="1" ht="15" customHeight="1" x14ac:dyDescent="0.25">
      <c r="A99" s="301"/>
      <c r="B99" s="279" t="s">
        <v>233</v>
      </c>
      <c r="C99" s="302"/>
      <c r="D99" s="247"/>
      <c r="E99" s="339"/>
    </row>
    <row r="100" spans="1:10" s="148" customFormat="1" ht="15" customHeight="1" x14ac:dyDescent="0.25">
      <c r="A100" s="301"/>
      <c r="B100" s="279" t="s">
        <v>234</v>
      </c>
      <c r="C100" s="302"/>
      <c r="D100" s="247"/>
      <c r="E100" s="339"/>
    </row>
    <row r="101" spans="1:10" s="148" customFormat="1" ht="15" customHeight="1" x14ac:dyDescent="0.25">
      <c r="A101" s="301"/>
      <c r="B101" s="279" t="s">
        <v>235</v>
      </c>
      <c r="C101" s="302"/>
      <c r="D101" s="247"/>
      <c r="E101" s="339"/>
    </row>
    <row r="102" spans="1:10" s="148" customFormat="1" ht="15" customHeight="1" x14ac:dyDescent="0.25">
      <c r="A102" s="303"/>
      <c r="B102" s="304" t="s">
        <v>74</v>
      </c>
      <c r="C102" s="305"/>
      <c r="D102" s="248"/>
      <c r="E102" s="338"/>
    </row>
    <row r="103" spans="1:10" s="148" customFormat="1" ht="15" customHeight="1" x14ac:dyDescent="0.25">
      <c r="A103" s="189"/>
      <c r="B103" s="124" t="s">
        <v>36</v>
      </c>
      <c r="C103" s="306">
        <v>1</v>
      </c>
      <c r="D103" s="249"/>
      <c r="E103" s="218">
        <f>D103*C103</f>
        <v>0</v>
      </c>
    </row>
    <row r="104" spans="1:10" s="148" customFormat="1" ht="15" customHeight="1" x14ac:dyDescent="0.25">
      <c r="A104" s="184"/>
      <c r="B104" s="283"/>
      <c r="C104" s="307"/>
      <c r="D104" s="250"/>
      <c r="E104" s="217"/>
    </row>
    <row r="105" spans="1:10" s="148" customFormat="1" ht="15" customHeight="1" x14ac:dyDescent="0.25">
      <c r="A105" s="184"/>
      <c r="B105" s="283"/>
      <c r="C105" s="185"/>
      <c r="D105" s="150"/>
      <c r="E105" s="217"/>
    </row>
    <row r="106" spans="1:10" s="148" customFormat="1" ht="60" customHeight="1" x14ac:dyDescent="0.25">
      <c r="A106" s="284">
        <f>A96+0.01</f>
        <v>3.139999999999997</v>
      </c>
      <c r="B106" s="308" t="s">
        <v>238</v>
      </c>
      <c r="C106" s="199" t="s">
        <v>44</v>
      </c>
      <c r="D106" s="249"/>
      <c r="E106" s="218"/>
      <c r="F106" s="251"/>
      <c r="G106" s="146"/>
      <c r="I106" s="147"/>
      <c r="J106" s="34"/>
    </row>
    <row r="107" spans="1:10" s="255" customFormat="1" ht="15" customHeight="1" x14ac:dyDescent="0.25">
      <c r="A107" s="309"/>
      <c r="B107" s="310" t="s">
        <v>236</v>
      </c>
      <c r="C107" s="87">
        <v>260</v>
      </c>
      <c r="D107" s="156"/>
      <c r="E107" s="220">
        <f>D107*C107</f>
        <v>0</v>
      </c>
      <c r="F107" s="252"/>
      <c r="G107" s="253"/>
      <c r="H107" s="254"/>
      <c r="I107" s="254"/>
    </row>
    <row r="108" spans="1:10" s="255" customFormat="1" ht="15" customHeight="1" x14ac:dyDescent="0.25">
      <c r="A108" s="309"/>
      <c r="B108" s="310" t="s">
        <v>237</v>
      </c>
      <c r="C108" s="87">
        <v>24</v>
      </c>
      <c r="D108" s="156"/>
      <c r="E108" s="220">
        <f>D108*C108</f>
        <v>0</v>
      </c>
      <c r="F108" s="252"/>
      <c r="G108" s="253"/>
      <c r="H108" s="254"/>
      <c r="I108" s="254"/>
    </row>
    <row r="109" spans="1:10" s="255" customFormat="1" ht="15" customHeight="1" x14ac:dyDescent="0.25">
      <c r="A109" s="311"/>
      <c r="B109" s="312"/>
      <c r="C109" s="74"/>
      <c r="D109" s="36"/>
      <c r="E109" s="221"/>
      <c r="F109" s="256"/>
      <c r="G109" s="253"/>
      <c r="H109" s="254"/>
      <c r="I109" s="254"/>
    </row>
    <row r="110" spans="1:10" s="255" customFormat="1" ht="15" customHeight="1" x14ac:dyDescent="0.25">
      <c r="A110" s="311"/>
      <c r="B110" s="312"/>
      <c r="C110" s="74"/>
      <c r="D110" s="36"/>
      <c r="E110" s="221"/>
      <c r="F110" s="256"/>
      <c r="G110" s="253"/>
      <c r="H110" s="254"/>
      <c r="I110" s="254"/>
    </row>
    <row r="111" spans="1:10" s="148" customFormat="1" ht="75" customHeight="1" x14ac:dyDescent="0.25">
      <c r="A111" s="293">
        <f>A106+0.01</f>
        <v>3.1499999999999968</v>
      </c>
      <c r="B111" s="313" t="s">
        <v>200</v>
      </c>
      <c r="C111" s="199" t="s">
        <v>44</v>
      </c>
      <c r="D111" s="151"/>
      <c r="E111" s="218"/>
      <c r="F111" s="146"/>
      <c r="H111" s="147"/>
      <c r="I111" s="34"/>
    </row>
    <row r="112" spans="1:10" s="255" customFormat="1" ht="15" customHeight="1" x14ac:dyDescent="0.25">
      <c r="A112" s="309"/>
      <c r="B112" s="310" t="s">
        <v>99</v>
      </c>
      <c r="C112" s="314">
        <v>124</v>
      </c>
      <c r="D112" s="156"/>
      <c r="E112" s="220">
        <f>D112*C112</f>
        <v>0</v>
      </c>
      <c r="F112" s="253"/>
      <c r="G112" s="254"/>
      <c r="H112" s="254"/>
    </row>
    <row r="113" spans="1:8" s="255" customFormat="1" ht="15" customHeight="1" x14ac:dyDescent="0.25">
      <c r="A113" s="309"/>
      <c r="B113" s="310" t="s">
        <v>100</v>
      </c>
      <c r="C113" s="314">
        <v>62</v>
      </c>
      <c r="D113" s="156"/>
      <c r="E113" s="220">
        <f>D113*C113</f>
        <v>0</v>
      </c>
      <c r="F113" s="253"/>
      <c r="G113" s="254"/>
      <c r="H113" s="254"/>
    </row>
    <row r="114" spans="1:8" s="255" customFormat="1" ht="15" customHeight="1" x14ac:dyDescent="0.25">
      <c r="A114" s="309"/>
      <c r="B114" s="310" t="s">
        <v>101</v>
      </c>
      <c r="C114" s="314">
        <v>106</v>
      </c>
      <c r="D114" s="156"/>
      <c r="E114" s="220">
        <f>D114*C114</f>
        <v>0</v>
      </c>
      <c r="F114" s="253"/>
      <c r="G114" s="254"/>
      <c r="H114" s="254"/>
    </row>
    <row r="115" spans="1:8" s="255" customFormat="1" ht="15" customHeight="1" x14ac:dyDescent="0.25">
      <c r="A115" s="311"/>
      <c r="B115" s="312"/>
      <c r="C115" s="315"/>
      <c r="D115" s="36"/>
      <c r="E115" s="221"/>
      <c r="F115" s="253"/>
      <c r="G115" s="254"/>
      <c r="H115" s="254"/>
    </row>
    <row r="116" spans="1:8" s="255" customFormat="1" ht="15" customHeight="1" x14ac:dyDescent="0.25">
      <c r="A116" s="311"/>
      <c r="B116" s="312"/>
      <c r="C116" s="315"/>
      <c r="D116" s="36"/>
      <c r="E116" s="221"/>
      <c r="F116" s="253"/>
      <c r="G116" s="254"/>
      <c r="H116" s="254"/>
    </row>
    <row r="117" spans="1:8" s="148" customFormat="1" ht="45" customHeight="1" x14ac:dyDescent="0.25">
      <c r="A117" s="293">
        <f>A111+0.01</f>
        <v>3.1599999999999966</v>
      </c>
      <c r="B117" s="124" t="s">
        <v>81</v>
      </c>
      <c r="C117" s="180" t="s">
        <v>114</v>
      </c>
      <c r="D117" s="151"/>
      <c r="E117" s="218"/>
      <c r="F117" s="146"/>
      <c r="G117" s="147"/>
      <c r="H117" s="147"/>
    </row>
    <row r="118" spans="1:8" s="148" customFormat="1" ht="15" customHeight="1" x14ac:dyDescent="0.25">
      <c r="A118" s="189"/>
      <c r="B118" s="99" t="s">
        <v>47</v>
      </c>
      <c r="C118" s="316">
        <v>20</v>
      </c>
      <c r="D118" s="157"/>
      <c r="E118" s="218">
        <f>D118*C118</f>
        <v>0</v>
      </c>
    </row>
    <row r="119" spans="1:8" s="148" customFormat="1" ht="15" customHeight="1" x14ac:dyDescent="0.25">
      <c r="A119" s="189"/>
      <c r="B119" s="99" t="s">
        <v>201</v>
      </c>
      <c r="C119" s="316">
        <v>6</v>
      </c>
      <c r="D119" s="157"/>
      <c r="E119" s="218">
        <f t="shared" ref="E119:E120" si="0">D119*C119</f>
        <v>0</v>
      </c>
    </row>
    <row r="120" spans="1:8" s="148" customFormat="1" ht="15" customHeight="1" x14ac:dyDescent="0.25">
      <c r="A120" s="189"/>
      <c r="B120" s="99" t="s">
        <v>202</v>
      </c>
      <c r="C120" s="316">
        <v>4</v>
      </c>
      <c r="D120" s="157"/>
      <c r="E120" s="218">
        <f t="shared" si="0"/>
        <v>0</v>
      </c>
    </row>
    <row r="121" spans="1:8" s="148" customFormat="1" ht="15" customHeight="1" x14ac:dyDescent="0.25">
      <c r="A121" s="184"/>
      <c r="B121" s="81"/>
      <c r="C121" s="74"/>
      <c r="D121" s="158"/>
      <c r="E121" s="217"/>
    </row>
    <row r="122" spans="1:8" s="148" customFormat="1" ht="15" customHeight="1" x14ac:dyDescent="0.25">
      <c r="A122" s="184"/>
      <c r="B122" s="81"/>
      <c r="C122" s="74"/>
      <c r="D122" s="158"/>
      <c r="E122" s="217"/>
    </row>
    <row r="123" spans="1:8" s="148" customFormat="1" ht="45" customHeight="1" x14ac:dyDescent="0.25">
      <c r="A123" s="186">
        <f>A117+0.01</f>
        <v>3.1699999999999964</v>
      </c>
      <c r="B123" s="124" t="s">
        <v>9</v>
      </c>
      <c r="C123" s="199" t="s">
        <v>44</v>
      </c>
      <c r="D123" s="157"/>
      <c r="E123" s="218"/>
    </row>
    <row r="124" spans="1:8" ht="15" customHeight="1" x14ac:dyDescent="0.25">
      <c r="A124" s="290"/>
      <c r="B124" s="99" t="s">
        <v>116</v>
      </c>
      <c r="C124" s="87">
        <v>136</v>
      </c>
      <c r="D124" s="157"/>
      <c r="E124" s="220">
        <f>D124*C124</f>
        <v>0</v>
      </c>
    </row>
    <row r="125" spans="1:8" ht="15" customHeight="1" x14ac:dyDescent="0.25">
      <c r="A125" s="290"/>
      <c r="B125" s="99" t="s">
        <v>141</v>
      </c>
      <c r="C125" s="87">
        <v>36</v>
      </c>
      <c r="D125" s="157"/>
      <c r="E125" s="220">
        <f>D125*C125</f>
        <v>0</v>
      </c>
    </row>
    <row r="126" spans="1:8" ht="15" customHeight="1" x14ac:dyDescent="0.25">
      <c r="A126" s="290"/>
      <c r="B126" s="99" t="s">
        <v>103</v>
      </c>
      <c r="C126" s="87">
        <v>104</v>
      </c>
      <c r="D126" s="157"/>
      <c r="E126" s="220">
        <f>D126*C126</f>
        <v>0</v>
      </c>
    </row>
    <row r="127" spans="1:8" ht="15" customHeight="1" x14ac:dyDescent="0.25">
      <c r="A127" s="290"/>
      <c r="B127" s="99" t="s">
        <v>10</v>
      </c>
      <c r="C127" s="87">
        <v>108</v>
      </c>
      <c r="D127" s="157"/>
      <c r="E127" s="220">
        <f>D127*C127</f>
        <v>0</v>
      </c>
    </row>
    <row r="128" spans="1:8" s="148" customFormat="1" ht="15" customHeight="1" x14ac:dyDescent="0.25">
      <c r="A128" s="184"/>
      <c r="B128" s="81"/>
      <c r="C128" s="74"/>
      <c r="D128" s="158"/>
      <c r="E128" s="217"/>
    </row>
    <row r="129" spans="1:8" s="148" customFormat="1" ht="15" customHeight="1" x14ac:dyDescent="0.25">
      <c r="A129" s="184"/>
      <c r="B129" s="81"/>
      <c r="C129" s="74"/>
      <c r="D129" s="158"/>
      <c r="E129" s="217"/>
    </row>
    <row r="130" spans="1:8" s="148" customFormat="1" ht="60" customHeight="1" x14ac:dyDescent="0.25">
      <c r="A130" s="186">
        <f>A123+0.01</f>
        <v>3.1799999999999962</v>
      </c>
      <c r="B130" s="124" t="s">
        <v>102</v>
      </c>
      <c r="C130" s="199" t="s">
        <v>44</v>
      </c>
      <c r="D130" s="157"/>
      <c r="E130" s="218"/>
      <c r="F130" s="146"/>
      <c r="G130" s="147"/>
      <c r="H130" s="147"/>
    </row>
    <row r="131" spans="1:8" ht="15" customHeight="1" x14ac:dyDescent="0.25">
      <c r="A131" s="290"/>
      <c r="B131" s="99" t="s">
        <v>141</v>
      </c>
      <c r="C131" s="87">
        <v>18</v>
      </c>
      <c r="D131" s="163"/>
      <c r="E131" s="220">
        <f>D131*C131</f>
        <v>0</v>
      </c>
    </row>
    <row r="132" spans="1:8" ht="15" customHeight="1" x14ac:dyDescent="0.25">
      <c r="A132" s="290"/>
      <c r="B132" s="99" t="s">
        <v>142</v>
      </c>
      <c r="C132" s="87">
        <v>104</v>
      </c>
      <c r="D132" s="163"/>
      <c r="E132" s="220">
        <f>D132*C132</f>
        <v>0</v>
      </c>
    </row>
    <row r="133" spans="1:8" ht="15" customHeight="1" x14ac:dyDescent="0.25">
      <c r="A133" s="291"/>
      <c r="B133" s="81"/>
      <c r="D133" s="257"/>
      <c r="E133" s="221"/>
    </row>
    <row r="134" spans="1:8" ht="15" customHeight="1" x14ac:dyDescent="0.25">
      <c r="A134" s="291"/>
      <c r="B134" s="81"/>
      <c r="D134" s="257"/>
      <c r="E134" s="221"/>
    </row>
    <row r="135" spans="1:8" s="148" customFormat="1" ht="45" customHeight="1" x14ac:dyDescent="0.25">
      <c r="A135" s="186">
        <f>A130+0.01</f>
        <v>3.1899999999999959</v>
      </c>
      <c r="B135" s="124" t="s">
        <v>143</v>
      </c>
      <c r="C135" s="199" t="s">
        <v>44</v>
      </c>
      <c r="D135" s="157"/>
      <c r="E135" s="218"/>
    </row>
    <row r="136" spans="1:8" ht="15" customHeight="1" x14ac:dyDescent="0.25">
      <c r="A136" s="290"/>
      <c r="B136" s="99" t="s">
        <v>115</v>
      </c>
      <c r="C136" s="87">
        <v>18</v>
      </c>
      <c r="D136" s="163"/>
      <c r="E136" s="220">
        <f>D136*C136</f>
        <v>0</v>
      </c>
    </row>
    <row r="137" spans="1:8" ht="15" customHeight="1" x14ac:dyDescent="0.25">
      <c r="A137" s="290"/>
      <c r="B137" s="99" t="s">
        <v>116</v>
      </c>
      <c r="C137" s="87">
        <v>12</v>
      </c>
      <c r="D137" s="163"/>
      <c r="E137" s="220">
        <f>D137*C137</f>
        <v>0</v>
      </c>
    </row>
    <row r="138" spans="1:8" ht="15" customHeight="1" x14ac:dyDescent="0.25">
      <c r="A138" s="291"/>
      <c r="B138" s="81"/>
      <c r="D138" s="257"/>
      <c r="E138" s="221"/>
    </row>
    <row r="139" spans="1:8" ht="15" customHeight="1" x14ac:dyDescent="0.25">
      <c r="A139" s="291"/>
      <c r="B139" s="81"/>
      <c r="D139" s="257"/>
      <c r="E139" s="221"/>
    </row>
    <row r="140" spans="1:8" s="148" customFormat="1" ht="15" customHeight="1" x14ac:dyDescent="0.25">
      <c r="A140" s="186">
        <f>A135+0.01</f>
        <v>3.1999999999999957</v>
      </c>
      <c r="B140" s="124" t="s">
        <v>104</v>
      </c>
      <c r="C140" s="199"/>
      <c r="D140" s="151"/>
      <c r="E140" s="218"/>
    </row>
    <row r="141" spans="1:8" ht="15" customHeight="1" x14ac:dyDescent="0.25">
      <c r="A141" s="290"/>
      <c r="B141" s="99" t="s">
        <v>61</v>
      </c>
      <c r="C141" s="87">
        <v>12</v>
      </c>
      <c r="D141" s="163"/>
      <c r="E141" s="220">
        <f>D141*C141</f>
        <v>0</v>
      </c>
    </row>
    <row r="142" spans="1:8" ht="15" customHeight="1" x14ac:dyDescent="0.25">
      <c r="A142" s="291"/>
      <c r="D142" s="42"/>
      <c r="E142" s="130"/>
    </row>
    <row r="143" spans="1:8" ht="15" customHeight="1" x14ac:dyDescent="0.25">
      <c r="A143" s="291"/>
      <c r="D143" s="42"/>
      <c r="E143" s="130"/>
    </row>
    <row r="144" spans="1:8" s="148" customFormat="1" ht="45" customHeight="1" x14ac:dyDescent="0.25">
      <c r="A144" s="186">
        <f>A140+0.01</f>
        <v>3.2099999999999955</v>
      </c>
      <c r="B144" s="124" t="s">
        <v>204</v>
      </c>
      <c r="C144" s="199"/>
      <c r="D144" s="151"/>
      <c r="E144" s="218"/>
    </row>
    <row r="145" spans="1:8" ht="15" customHeight="1" x14ac:dyDescent="0.25">
      <c r="A145" s="290"/>
      <c r="B145" s="99" t="s">
        <v>203</v>
      </c>
      <c r="C145" s="87">
        <v>13</v>
      </c>
      <c r="D145" s="163"/>
      <c r="E145" s="220">
        <f>D145*C145</f>
        <v>0</v>
      </c>
    </row>
    <row r="146" spans="1:8" s="148" customFormat="1" ht="15" customHeight="1" x14ac:dyDescent="0.25">
      <c r="A146" s="184"/>
      <c r="B146" s="283"/>
      <c r="C146" s="185"/>
      <c r="D146" s="150"/>
      <c r="E146" s="217"/>
    </row>
    <row r="147" spans="1:8" s="148" customFormat="1" ht="15" customHeight="1" x14ac:dyDescent="0.25">
      <c r="A147" s="184"/>
      <c r="B147" s="283"/>
      <c r="C147" s="185"/>
      <c r="D147" s="150"/>
      <c r="E147" s="217"/>
    </row>
    <row r="148" spans="1:8" s="148" customFormat="1" ht="15" customHeight="1" x14ac:dyDescent="0.25">
      <c r="A148" s="186">
        <f>A144+0.01</f>
        <v>3.2199999999999953</v>
      </c>
      <c r="B148" s="124" t="s">
        <v>120</v>
      </c>
      <c r="C148" s="199"/>
      <c r="D148" s="151"/>
      <c r="E148" s="218"/>
      <c r="F148" s="146"/>
      <c r="G148" s="147"/>
      <c r="H148" s="147"/>
    </row>
    <row r="149" spans="1:8" s="148" customFormat="1" ht="15" customHeight="1" x14ac:dyDescent="0.25">
      <c r="A149" s="189"/>
      <c r="B149" s="124" t="s">
        <v>203</v>
      </c>
      <c r="C149" s="199">
        <v>26</v>
      </c>
      <c r="D149" s="151"/>
      <c r="E149" s="218">
        <f t="shared" ref="E149" si="1">D149*C149</f>
        <v>0</v>
      </c>
      <c r="F149" s="146"/>
      <c r="G149" s="147"/>
      <c r="H149" s="147"/>
    </row>
    <row r="150" spans="1:8" s="148" customFormat="1" ht="15" customHeight="1" x14ac:dyDescent="0.25">
      <c r="A150" s="189"/>
      <c r="B150" s="124" t="s">
        <v>68</v>
      </c>
      <c r="C150" s="199">
        <v>1</v>
      </c>
      <c r="D150" s="151"/>
      <c r="E150" s="218">
        <f t="shared" ref="E150" si="2">D150*C150</f>
        <v>0</v>
      </c>
      <c r="F150" s="146"/>
      <c r="G150" s="147"/>
      <c r="H150" s="147"/>
    </row>
    <row r="151" spans="1:8" s="148" customFormat="1" ht="15" customHeight="1" x14ac:dyDescent="0.25">
      <c r="A151" s="184"/>
      <c r="B151" s="283"/>
      <c r="C151" s="185"/>
      <c r="D151" s="150"/>
      <c r="E151" s="217"/>
      <c r="F151" s="146"/>
      <c r="G151" s="147"/>
      <c r="H151" s="147"/>
    </row>
    <row r="152" spans="1:8" s="148" customFormat="1" ht="15" customHeight="1" x14ac:dyDescent="0.25">
      <c r="A152" s="184"/>
      <c r="B152" s="283"/>
      <c r="C152" s="185"/>
      <c r="D152" s="150"/>
      <c r="E152" s="217"/>
      <c r="F152" s="146"/>
      <c r="G152" s="147"/>
      <c r="H152" s="147"/>
    </row>
    <row r="153" spans="1:8" s="148" customFormat="1" ht="30" customHeight="1" x14ac:dyDescent="0.25">
      <c r="A153" s="186">
        <f>A148+0.01</f>
        <v>3.2299999999999951</v>
      </c>
      <c r="B153" s="124" t="s">
        <v>121</v>
      </c>
      <c r="C153" s="199" t="s">
        <v>127</v>
      </c>
      <c r="D153" s="157"/>
      <c r="E153" s="218"/>
    </row>
    <row r="154" spans="1:8" s="148" customFormat="1" ht="15" customHeight="1" x14ac:dyDescent="0.25">
      <c r="A154" s="189"/>
      <c r="B154" s="124" t="s">
        <v>203</v>
      </c>
      <c r="C154" s="199">
        <v>13</v>
      </c>
      <c r="D154" s="151"/>
      <c r="E154" s="218">
        <f t="shared" ref="E154" si="3">D154*C154</f>
        <v>0</v>
      </c>
      <c r="F154" s="146"/>
      <c r="G154" s="147"/>
      <c r="H154" s="147"/>
    </row>
    <row r="155" spans="1:8" s="148" customFormat="1" ht="15" customHeight="1" x14ac:dyDescent="0.25">
      <c r="A155" s="184"/>
      <c r="B155" s="283"/>
      <c r="C155" s="185"/>
      <c r="D155" s="150"/>
      <c r="E155" s="217"/>
      <c r="F155" s="146"/>
      <c r="G155" s="147"/>
      <c r="H155" s="147"/>
    </row>
    <row r="156" spans="1:8" s="148" customFormat="1" ht="15" customHeight="1" x14ac:dyDescent="0.25">
      <c r="A156" s="184"/>
      <c r="B156" s="283"/>
      <c r="C156" s="185"/>
      <c r="D156" s="150"/>
      <c r="E156" s="217"/>
      <c r="F156" s="146"/>
      <c r="G156" s="147"/>
      <c r="H156" s="147"/>
    </row>
    <row r="157" spans="1:8" s="148" customFormat="1" ht="30.75" customHeight="1" x14ac:dyDescent="0.25">
      <c r="A157" s="186">
        <f>A153+0.01</f>
        <v>3.2399999999999949</v>
      </c>
      <c r="B157" s="124" t="s">
        <v>106</v>
      </c>
      <c r="C157" s="199"/>
      <c r="D157" s="249"/>
      <c r="E157" s="218"/>
      <c r="F157" s="146"/>
      <c r="G157" s="147"/>
      <c r="H157" s="147"/>
    </row>
    <row r="158" spans="1:8" s="148" customFormat="1" ht="15" customHeight="1" x14ac:dyDescent="0.25">
      <c r="A158" s="189"/>
      <c r="B158" s="124" t="s">
        <v>107</v>
      </c>
      <c r="C158" s="199">
        <v>13</v>
      </c>
      <c r="D158" s="249"/>
      <c r="E158" s="218">
        <f>D158*C158</f>
        <v>0</v>
      </c>
      <c r="F158" s="146"/>
      <c r="G158" s="147"/>
      <c r="H158" s="147"/>
    </row>
    <row r="159" spans="1:8" s="148" customFormat="1" ht="15" customHeight="1" x14ac:dyDescent="0.25">
      <c r="A159" s="184"/>
      <c r="B159" s="283"/>
      <c r="C159" s="185"/>
      <c r="D159" s="250"/>
      <c r="E159" s="217"/>
      <c r="F159" s="146"/>
      <c r="G159" s="147"/>
      <c r="H159" s="147"/>
    </row>
    <row r="160" spans="1:8" s="148" customFormat="1" ht="15" customHeight="1" x14ac:dyDescent="0.25">
      <c r="A160" s="184"/>
      <c r="B160" s="283"/>
      <c r="C160" s="185"/>
      <c r="D160" s="250"/>
      <c r="E160" s="217"/>
      <c r="F160" s="146"/>
      <c r="G160" s="147"/>
      <c r="H160" s="147"/>
    </row>
    <row r="161" spans="1:8" ht="35.25" customHeight="1" x14ac:dyDescent="0.25">
      <c r="A161" s="293">
        <f>A157+0.01</f>
        <v>3.2499999999999947</v>
      </c>
      <c r="B161" s="115" t="s">
        <v>252</v>
      </c>
      <c r="C161" s="107"/>
      <c r="D161" s="258"/>
      <c r="E161" s="331"/>
      <c r="F161" s="40"/>
      <c r="G161" s="44"/>
      <c r="H161" s="44"/>
    </row>
    <row r="162" spans="1:8" ht="15" customHeight="1" x14ac:dyDescent="0.25">
      <c r="A162" s="317"/>
      <c r="B162" s="112" t="s">
        <v>239</v>
      </c>
      <c r="C162" s="113"/>
      <c r="D162" s="259"/>
      <c r="E162" s="336"/>
      <c r="F162" s="40"/>
      <c r="G162" s="44"/>
      <c r="H162" s="44"/>
    </row>
    <row r="163" spans="1:8" ht="15" customHeight="1" x14ac:dyDescent="0.25">
      <c r="A163" s="290"/>
      <c r="B163" s="101" t="s">
        <v>36</v>
      </c>
      <c r="C163" s="87">
        <v>7</v>
      </c>
      <c r="D163" s="260"/>
      <c r="E163" s="220">
        <f>D163*C163</f>
        <v>0</v>
      </c>
    </row>
    <row r="164" spans="1:8" ht="15" customHeight="1" x14ac:dyDescent="0.25">
      <c r="A164" s="291"/>
      <c r="D164" s="261"/>
      <c r="E164" s="221"/>
    </row>
    <row r="165" spans="1:8" ht="15" customHeight="1" x14ac:dyDescent="0.25">
      <c r="A165" s="318"/>
      <c r="B165" s="319" t="s">
        <v>240</v>
      </c>
      <c r="C165" s="107"/>
      <c r="D165" s="258"/>
      <c r="E165" s="334"/>
      <c r="F165" s="40"/>
      <c r="G165" s="44"/>
      <c r="H165" s="44"/>
    </row>
    <row r="166" spans="1:8" ht="15" customHeight="1" x14ac:dyDescent="0.25">
      <c r="A166" s="320"/>
      <c r="B166" s="321" t="s">
        <v>241</v>
      </c>
      <c r="C166" s="109"/>
      <c r="D166" s="262"/>
      <c r="E166" s="332"/>
      <c r="F166" s="40"/>
      <c r="G166" s="44"/>
      <c r="H166" s="44"/>
    </row>
    <row r="167" spans="1:8" ht="15" customHeight="1" x14ac:dyDescent="0.25">
      <c r="A167" s="320"/>
      <c r="B167" s="321" t="s">
        <v>242</v>
      </c>
      <c r="C167" s="109"/>
      <c r="D167" s="262"/>
      <c r="E167" s="332"/>
      <c r="F167" s="40"/>
      <c r="G167" s="44"/>
      <c r="H167" s="44"/>
    </row>
    <row r="168" spans="1:8" ht="15" customHeight="1" x14ac:dyDescent="0.25">
      <c r="A168" s="320"/>
      <c r="B168" s="321" t="s">
        <v>243</v>
      </c>
      <c r="C168" s="109"/>
      <c r="D168" s="262"/>
      <c r="E168" s="332"/>
      <c r="F168" s="40"/>
      <c r="G168" s="44"/>
      <c r="H168" s="44"/>
    </row>
    <row r="169" spans="1:8" ht="15" customHeight="1" x14ac:dyDescent="0.25">
      <c r="A169" s="288"/>
      <c r="B169" s="112" t="s">
        <v>36</v>
      </c>
      <c r="C169" s="113">
        <v>7</v>
      </c>
      <c r="D169" s="263"/>
      <c r="E169" s="333">
        <f>D169*C169</f>
        <v>0</v>
      </c>
    </row>
    <row r="170" spans="1:8" ht="15" customHeight="1" x14ac:dyDescent="0.25">
      <c r="A170" s="291"/>
      <c r="D170" s="261"/>
      <c r="E170" s="221"/>
    </row>
    <row r="171" spans="1:8" ht="15" customHeight="1" x14ac:dyDescent="0.25">
      <c r="A171" s="291"/>
      <c r="D171" s="261"/>
      <c r="E171" s="221"/>
    </row>
    <row r="172" spans="1:8" ht="27.75" customHeight="1" x14ac:dyDescent="0.25">
      <c r="A172" s="293">
        <f>A161+0.01</f>
        <v>3.2599999999999945</v>
      </c>
      <c r="B172" s="115" t="s">
        <v>251</v>
      </c>
      <c r="C172" s="107"/>
      <c r="D172" s="258"/>
      <c r="E172" s="331"/>
      <c r="F172" s="40"/>
      <c r="G172" s="44"/>
      <c r="H172" s="44"/>
    </row>
    <row r="173" spans="1:8" ht="15" customHeight="1" x14ac:dyDescent="0.25">
      <c r="A173" s="317"/>
      <c r="B173" s="112" t="s">
        <v>250</v>
      </c>
      <c r="C173" s="113"/>
      <c r="D173" s="259"/>
      <c r="E173" s="336"/>
      <c r="F173" s="40"/>
      <c r="G173" s="44"/>
      <c r="H173" s="44"/>
    </row>
    <row r="174" spans="1:8" ht="15" customHeight="1" x14ac:dyDescent="0.25">
      <c r="A174" s="290"/>
      <c r="B174" s="101" t="s">
        <v>36</v>
      </c>
      <c r="C174" s="87">
        <v>7</v>
      </c>
      <c r="D174" s="260"/>
      <c r="E174" s="220">
        <f>D174*C174</f>
        <v>0</v>
      </c>
    </row>
    <row r="175" spans="1:8" ht="15" customHeight="1" x14ac:dyDescent="0.25">
      <c r="A175" s="291"/>
      <c r="D175" s="261"/>
      <c r="E175" s="221"/>
    </row>
    <row r="176" spans="1:8" ht="15" customHeight="1" x14ac:dyDescent="0.25">
      <c r="A176" s="318"/>
      <c r="B176" s="319" t="s">
        <v>240</v>
      </c>
      <c r="C176" s="107"/>
      <c r="D176" s="258"/>
      <c r="E176" s="334"/>
      <c r="F176" s="40"/>
      <c r="G176" s="44"/>
      <c r="H176" s="44"/>
    </row>
    <row r="177" spans="1:8" ht="15" customHeight="1" x14ac:dyDescent="0.25">
      <c r="A177" s="320"/>
      <c r="B177" s="321" t="s">
        <v>241</v>
      </c>
      <c r="C177" s="109"/>
      <c r="D177" s="262"/>
      <c r="E177" s="332"/>
      <c r="F177" s="40"/>
      <c r="G177" s="44"/>
      <c r="H177" s="44"/>
    </row>
    <row r="178" spans="1:8" ht="15" customHeight="1" x14ac:dyDescent="0.25">
      <c r="A178" s="320"/>
      <c r="B178" s="321" t="s">
        <v>242</v>
      </c>
      <c r="C178" s="109"/>
      <c r="D178" s="262"/>
      <c r="E178" s="332"/>
      <c r="F178" s="40"/>
      <c r="G178" s="44"/>
      <c r="H178" s="44"/>
    </row>
    <row r="179" spans="1:8" ht="15" customHeight="1" x14ac:dyDescent="0.25">
      <c r="A179" s="320"/>
      <c r="B179" s="321" t="s">
        <v>243</v>
      </c>
      <c r="C179" s="109"/>
      <c r="D179" s="262"/>
      <c r="E179" s="332"/>
      <c r="F179" s="40"/>
      <c r="G179" s="44"/>
      <c r="H179" s="44"/>
    </row>
    <row r="180" spans="1:8" ht="15" customHeight="1" x14ac:dyDescent="0.25">
      <c r="A180" s="288"/>
      <c r="B180" s="112" t="s">
        <v>36</v>
      </c>
      <c r="C180" s="113">
        <v>7</v>
      </c>
      <c r="D180" s="263"/>
      <c r="E180" s="333">
        <f>D180*C180</f>
        <v>0</v>
      </c>
    </row>
    <row r="181" spans="1:8" ht="15" customHeight="1" x14ac:dyDescent="0.25">
      <c r="A181" s="291"/>
      <c r="D181" s="261"/>
      <c r="E181" s="221"/>
    </row>
    <row r="182" spans="1:8" ht="15" customHeight="1" x14ac:dyDescent="0.25">
      <c r="A182" s="291"/>
      <c r="D182" s="261"/>
      <c r="E182" s="221"/>
    </row>
    <row r="183" spans="1:8" s="148" customFormat="1" ht="45" customHeight="1" x14ac:dyDescent="0.25">
      <c r="A183" s="186">
        <f>A172+0.01</f>
        <v>3.2699999999999942</v>
      </c>
      <c r="B183" s="124" t="s">
        <v>105</v>
      </c>
      <c r="C183" s="199"/>
      <c r="D183" s="157"/>
      <c r="E183" s="218"/>
    </row>
    <row r="184" spans="1:8" s="148" customFormat="1" ht="15" customHeight="1" x14ac:dyDescent="0.25">
      <c r="A184" s="189"/>
      <c r="B184" s="124" t="s">
        <v>36</v>
      </c>
      <c r="C184" s="199">
        <v>9</v>
      </c>
      <c r="D184" s="151"/>
      <c r="E184" s="218">
        <f>D184*C184</f>
        <v>0</v>
      </c>
    </row>
    <row r="185" spans="1:8" s="148" customFormat="1" ht="15" customHeight="1" x14ac:dyDescent="0.25">
      <c r="A185" s="184"/>
      <c r="B185" s="283"/>
      <c r="C185" s="185"/>
      <c r="D185" s="150"/>
      <c r="E185" s="217"/>
      <c r="F185" s="146"/>
      <c r="G185" s="147"/>
      <c r="H185" s="147"/>
    </row>
    <row r="186" spans="1:8" s="148" customFormat="1" ht="15" customHeight="1" x14ac:dyDescent="0.25">
      <c r="A186" s="184"/>
      <c r="B186" s="283"/>
      <c r="C186" s="185"/>
      <c r="D186" s="150"/>
      <c r="E186" s="217"/>
      <c r="F186" s="146"/>
      <c r="G186" s="147"/>
      <c r="H186" s="147"/>
    </row>
    <row r="187" spans="1:8" s="148" customFormat="1" ht="30.75" customHeight="1" x14ac:dyDescent="0.25">
      <c r="A187" s="186">
        <f>A183+0.01</f>
        <v>3.279999999999994</v>
      </c>
      <c r="B187" s="124" t="s">
        <v>122</v>
      </c>
      <c r="C187" s="199"/>
      <c r="D187" s="151"/>
      <c r="E187" s="218"/>
      <c r="F187" s="146"/>
      <c r="G187" s="147"/>
      <c r="H187" s="147"/>
    </row>
    <row r="188" spans="1:8" s="148" customFormat="1" ht="15" customHeight="1" x14ac:dyDescent="0.25">
      <c r="A188" s="189"/>
      <c r="B188" s="124" t="s">
        <v>60</v>
      </c>
      <c r="C188" s="199">
        <v>1</v>
      </c>
      <c r="D188" s="151"/>
      <c r="E188" s="218">
        <v>0</v>
      </c>
      <c r="F188" s="146"/>
      <c r="G188" s="147"/>
      <c r="H188" s="147"/>
    </row>
    <row r="189" spans="1:8" s="148" customFormat="1" ht="15" customHeight="1" x14ac:dyDescent="0.25">
      <c r="A189" s="184"/>
      <c r="B189" s="283"/>
      <c r="C189" s="185"/>
      <c r="D189" s="150"/>
      <c r="E189" s="217"/>
      <c r="F189" s="146"/>
      <c r="G189" s="147"/>
      <c r="H189" s="147"/>
    </row>
    <row r="190" spans="1:8" s="148" customFormat="1" ht="15" customHeight="1" x14ac:dyDescent="0.25">
      <c r="A190" s="184"/>
      <c r="B190" s="283"/>
      <c r="C190" s="185"/>
      <c r="D190" s="150"/>
      <c r="E190" s="217"/>
      <c r="F190" s="146"/>
      <c r="G190" s="147"/>
      <c r="H190" s="147"/>
    </row>
    <row r="191" spans="1:8" s="148" customFormat="1" ht="30.75" customHeight="1" x14ac:dyDescent="0.25">
      <c r="A191" s="186">
        <f>A187+0.01</f>
        <v>3.2899999999999938</v>
      </c>
      <c r="B191" s="124" t="s">
        <v>262</v>
      </c>
      <c r="C191" s="199"/>
      <c r="D191" s="151"/>
      <c r="E191" s="218"/>
      <c r="F191" s="146"/>
      <c r="G191" s="147"/>
      <c r="H191" s="147"/>
    </row>
    <row r="192" spans="1:8" s="148" customFormat="1" ht="15" customHeight="1" x14ac:dyDescent="0.25">
      <c r="A192" s="189"/>
      <c r="B192" s="124" t="s">
        <v>60</v>
      </c>
      <c r="C192" s="199">
        <v>15</v>
      </c>
      <c r="D192" s="151"/>
      <c r="E192" s="218">
        <f>C192*D192</f>
        <v>0</v>
      </c>
      <c r="F192" s="146"/>
      <c r="G192" s="147"/>
      <c r="H192" s="147"/>
    </row>
    <row r="193" spans="1:8" s="148" customFormat="1" ht="15" customHeight="1" x14ac:dyDescent="0.25">
      <c r="A193" s="184"/>
      <c r="B193" s="283"/>
      <c r="C193" s="185"/>
      <c r="D193" s="150"/>
      <c r="E193" s="217"/>
      <c r="F193" s="146"/>
      <c r="G193" s="147"/>
      <c r="H193" s="147"/>
    </row>
    <row r="194" spans="1:8" s="148" customFormat="1" ht="15" customHeight="1" x14ac:dyDescent="0.25">
      <c r="A194" s="184"/>
      <c r="B194" s="283"/>
      <c r="C194" s="185"/>
      <c r="D194" s="150"/>
      <c r="E194" s="217"/>
      <c r="F194" s="146"/>
      <c r="G194" s="147"/>
      <c r="H194" s="147"/>
    </row>
    <row r="195" spans="1:8" s="148" customFormat="1" ht="43.5" customHeight="1" x14ac:dyDescent="0.25">
      <c r="A195" s="186">
        <f>A191+0.01</f>
        <v>3.2999999999999936</v>
      </c>
      <c r="B195" s="124" t="s">
        <v>246</v>
      </c>
      <c r="C195" s="199"/>
      <c r="D195" s="157"/>
      <c r="E195" s="218"/>
      <c r="F195" s="264"/>
      <c r="G195" s="265"/>
    </row>
    <row r="196" spans="1:8" s="148" customFormat="1" ht="15" customHeight="1" x14ac:dyDescent="0.25">
      <c r="A196" s="322"/>
      <c r="B196" s="279" t="s">
        <v>244</v>
      </c>
      <c r="C196" s="323"/>
      <c r="D196" s="266"/>
      <c r="E196" s="339"/>
      <c r="F196" s="267"/>
      <c r="G196" s="232"/>
    </row>
    <row r="197" spans="1:8" s="148" customFormat="1" ht="15" customHeight="1" x14ac:dyDescent="0.25">
      <c r="A197" s="322"/>
      <c r="B197" s="279" t="s">
        <v>245</v>
      </c>
      <c r="C197" s="323"/>
      <c r="D197" s="266"/>
      <c r="E197" s="339"/>
      <c r="F197" s="267"/>
      <c r="G197" s="232"/>
    </row>
    <row r="198" spans="1:8" s="148" customFormat="1" ht="60" customHeight="1" x14ac:dyDescent="0.25">
      <c r="A198" s="322"/>
      <c r="B198" s="103" t="s">
        <v>247</v>
      </c>
      <c r="C198" s="323"/>
      <c r="D198" s="266"/>
      <c r="E198" s="339"/>
      <c r="F198" s="267"/>
      <c r="G198" s="232"/>
    </row>
    <row r="199" spans="1:8" s="148" customFormat="1" ht="15" customHeight="1" x14ac:dyDescent="0.25">
      <c r="A199" s="189"/>
      <c r="B199" s="124" t="s">
        <v>36</v>
      </c>
      <c r="C199" s="199">
        <v>1</v>
      </c>
      <c r="D199" s="249"/>
      <c r="E199" s="218">
        <f>D199*C199</f>
        <v>0</v>
      </c>
      <c r="F199" s="251"/>
      <c r="G199" s="265"/>
    </row>
    <row r="200" spans="1:8" s="148" customFormat="1" ht="15" customHeight="1" x14ac:dyDescent="0.25">
      <c r="A200" s="184"/>
      <c r="B200" s="283"/>
      <c r="C200" s="185"/>
      <c r="D200" s="250"/>
      <c r="E200" s="217"/>
      <c r="F200" s="268"/>
      <c r="G200" s="269"/>
    </row>
    <row r="201" spans="1:8" ht="15" customHeight="1" x14ac:dyDescent="0.25">
      <c r="A201" s="291"/>
      <c r="B201" s="81"/>
      <c r="D201" s="261"/>
      <c r="E201" s="221"/>
      <c r="F201" s="256"/>
      <c r="G201" s="43"/>
    </row>
    <row r="202" spans="1:8" s="148" customFormat="1" ht="45" customHeight="1" x14ac:dyDescent="0.25">
      <c r="A202" s="186">
        <f>A195+0.01</f>
        <v>3.3099999999999934</v>
      </c>
      <c r="B202" s="124" t="s">
        <v>108</v>
      </c>
      <c r="C202" s="199"/>
      <c r="D202" s="151"/>
      <c r="E202" s="218"/>
      <c r="F202" s="146"/>
      <c r="G202" s="147"/>
      <c r="H202" s="147"/>
    </row>
    <row r="203" spans="1:8" s="148" customFormat="1" ht="15" customHeight="1" x14ac:dyDescent="0.25">
      <c r="A203" s="189"/>
      <c r="B203" s="124" t="s">
        <v>60</v>
      </c>
      <c r="C203" s="199">
        <v>1</v>
      </c>
      <c r="D203" s="157"/>
      <c r="E203" s="218">
        <v>0</v>
      </c>
      <c r="F203" s="146"/>
      <c r="G203" s="147"/>
      <c r="H203" s="147"/>
    </row>
    <row r="204" spans="1:8" s="148" customFormat="1" ht="15" customHeight="1" x14ac:dyDescent="0.25">
      <c r="A204" s="184"/>
      <c r="B204" s="283"/>
      <c r="C204" s="324"/>
      <c r="D204" s="158"/>
      <c r="E204" s="340"/>
      <c r="F204" s="146"/>
      <c r="G204" s="147"/>
      <c r="H204" s="147"/>
    </row>
    <row r="205" spans="1:8" s="148" customFormat="1" ht="15" customHeight="1" x14ac:dyDescent="0.25">
      <c r="A205" s="184"/>
      <c r="B205" s="283"/>
      <c r="C205" s="324"/>
      <c r="D205" s="158"/>
      <c r="E205" s="340"/>
      <c r="F205" s="146"/>
      <c r="G205" s="147"/>
      <c r="H205" s="147"/>
    </row>
    <row r="206" spans="1:8" s="148" customFormat="1" ht="15" customHeight="1" x14ac:dyDescent="0.25">
      <c r="A206" s="186">
        <f>A202+0.01</f>
        <v>3.3199999999999932</v>
      </c>
      <c r="B206" s="124" t="s">
        <v>123</v>
      </c>
      <c r="C206" s="199"/>
      <c r="D206" s="157"/>
      <c r="E206" s="218"/>
      <c r="F206" s="146"/>
      <c r="G206" s="147"/>
      <c r="H206" s="147"/>
    </row>
    <row r="207" spans="1:8" s="148" customFormat="1" ht="15" customHeight="1" x14ac:dyDescent="0.25">
      <c r="A207" s="189"/>
      <c r="B207" s="124" t="s">
        <v>49</v>
      </c>
      <c r="C207" s="199"/>
      <c r="D207" s="157"/>
      <c r="E207" s="218">
        <v>0</v>
      </c>
      <c r="F207" s="146"/>
      <c r="G207" s="147"/>
      <c r="H207" s="147"/>
    </row>
    <row r="208" spans="1:8" s="148" customFormat="1" ht="15" customHeight="1" x14ac:dyDescent="0.25">
      <c r="A208" s="184"/>
      <c r="B208" s="283"/>
      <c r="C208" s="185"/>
      <c r="D208" s="158"/>
      <c r="E208" s="217"/>
      <c r="F208" s="146"/>
      <c r="G208" s="147"/>
      <c r="H208" s="147"/>
    </row>
    <row r="209" spans="1:8" s="148" customFormat="1" ht="15" customHeight="1" x14ac:dyDescent="0.25">
      <c r="A209" s="184"/>
      <c r="B209" s="283"/>
      <c r="C209" s="185"/>
      <c r="D209" s="150"/>
      <c r="E209" s="217"/>
      <c r="F209" s="146"/>
      <c r="G209" s="147"/>
      <c r="H209" s="147"/>
    </row>
    <row r="210" spans="1:8" s="148" customFormat="1" ht="45" customHeight="1" x14ac:dyDescent="0.25">
      <c r="A210" s="186">
        <f>A206+0.01</f>
        <v>3.329999999999993</v>
      </c>
      <c r="B210" s="124" t="s">
        <v>124</v>
      </c>
      <c r="C210" s="199"/>
      <c r="D210" s="157"/>
      <c r="E210" s="218"/>
      <c r="F210" s="146"/>
      <c r="G210" s="147"/>
      <c r="H210" s="147"/>
    </row>
    <row r="211" spans="1:8" s="148" customFormat="1" ht="15" customHeight="1" x14ac:dyDescent="0.25">
      <c r="A211" s="189"/>
      <c r="B211" s="124" t="s">
        <v>61</v>
      </c>
      <c r="C211" s="199">
        <v>104</v>
      </c>
      <c r="D211" s="157"/>
      <c r="E211" s="218">
        <f>D211*C211</f>
        <v>0</v>
      </c>
      <c r="F211" s="146"/>
      <c r="G211" s="147"/>
      <c r="H211" s="147"/>
    </row>
    <row r="212" spans="1:8" s="148" customFormat="1" ht="15" customHeight="1" x14ac:dyDescent="0.25">
      <c r="A212" s="184"/>
      <c r="B212" s="283"/>
      <c r="C212" s="185"/>
      <c r="D212" s="158"/>
      <c r="E212" s="217"/>
      <c r="F212" s="146"/>
      <c r="G212" s="147"/>
      <c r="H212" s="147"/>
    </row>
    <row r="213" spans="1:8" s="148" customFormat="1" ht="15" customHeight="1" x14ac:dyDescent="0.25">
      <c r="A213" s="184"/>
      <c r="B213" s="283"/>
      <c r="C213" s="185"/>
      <c r="D213" s="158"/>
      <c r="E213" s="217"/>
      <c r="F213" s="146"/>
      <c r="G213" s="147"/>
      <c r="H213" s="147"/>
    </row>
    <row r="214" spans="1:8" ht="30" customHeight="1" x14ac:dyDescent="0.25">
      <c r="A214" s="83">
        <f>A210+0.01</f>
        <v>3.3399999999999928</v>
      </c>
      <c r="B214" s="104" t="s">
        <v>166</v>
      </c>
      <c r="C214" s="87"/>
      <c r="D214" s="57"/>
      <c r="E214" s="131"/>
    </row>
    <row r="215" spans="1:8" x14ac:dyDescent="0.25">
      <c r="A215" s="83"/>
      <c r="B215" s="101" t="s">
        <v>46</v>
      </c>
      <c r="C215" s="87">
        <v>27</v>
      </c>
      <c r="D215" s="57"/>
      <c r="E215" s="131">
        <f>C215*D215</f>
        <v>0</v>
      </c>
    </row>
    <row r="216" spans="1:8" x14ac:dyDescent="0.25">
      <c r="A216" s="88"/>
      <c r="D216" s="58"/>
      <c r="E216" s="132"/>
    </row>
    <row r="217" spans="1:8" x14ac:dyDescent="0.25">
      <c r="A217" s="88"/>
      <c r="D217" s="58"/>
      <c r="E217" s="132"/>
    </row>
    <row r="218" spans="1:8" s="148" customFormat="1" ht="15" customHeight="1" x14ac:dyDescent="0.25">
      <c r="A218" s="186">
        <f>A210+0.01</f>
        <v>3.3399999999999928</v>
      </c>
      <c r="B218" s="124" t="s">
        <v>109</v>
      </c>
      <c r="C218" s="199"/>
      <c r="D218" s="157"/>
      <c r="E218" s="218"/>
      <c r="F218" s="146"/>
      <c r="G218" s="147"/>
      <c r="H218" s="147"/>
    </row>
    <row r="219" spans="1:8" s="148" customFormat="1" ht="15" customHeight="1" x14ac:dyDescent="0.25">
      <c r="A219" s="189"/>
      <c r="B219" s="124" t="s">
        <v>49</v>
      </c>
      <c r="C219" s="199"/>
      <c r="D219" s="151"/>
      <c r="E219" s="218">
        <v>0</v>
      </c>
      <c r="F219" s="146"/>
      <c r="G219" s="147"/>
      <c r="H219" s="147"/>
    </row>
    <row r="220" spans="1:8" s="148" customFormat="1" ht="15" customHeight="1" x14ac:dyDescent="0.25">
      <c r="A220" s="184"/>
      <c r="B220" s="283"/>
      <c r="C220" s="185"/>
      <c r="D220" s="150"/>
      <c r="E220" s="217"/>
      <c r="F220" s="146"/>
      <c r="G220" s="147"/>
      <c r="H220" s="147"/>
    </row>
    <row r="221" spans="1:8" s="148" customFormat="1" ht="15" customHeight="1" x14ac:dyDescent="0.25">
      <c r="A221" s="184"/>
      <c r="B221" s="283"/>
      <c r="C221" s="185"/>
      <c r="D221" s="150"/>
      <c r="E221" s="217"/>
      <c r="F221" s="146"/>
      <c r="G221" s="147"/>
      <c r="H221" s="147"/>
    </row>
    <row r="222" spans="1:8" s="148" customFormat="1" ht="15" customHeight="1" x14ac:dyDescent="0.25">
      <c r="A222" s="186">
        <f>A218+0.01</f>
        <v>3.3499999999999925</v>
      </c>
      <c r="B222" s="124" t="s">
        <v>37</v>
      </c>
      <c r="C222" s="199"/>
      <c r="D222" s="270"/>
      <c r="E222" s="341"/>
      <c r="F222" s="146"/>
      <c r="G222" s="147"/>
      <c r="H222" s="147"/>
    </row>
    <row r="223" spans="1:8" s="148" customFormat="1" ht="15" customHeight="1" x14ac:dyDescent="0.25">
      <c r="A223" s="189"/>
      <c r="B223" s="124" t="s">
        <v>49</v>
      </c>
      <c r="C223" s="199"/>
      <c r="D223" s="264"/>
      <c r="E223" s="341">
        <v>0</v>
      </c>
      <c r="F223" s="146"/>
      <c r="G223" s="147"/>
      <c r="H223" s="147"/>
    </row>
    <row r="224" spans="1:8" s="148" customFormat="1" ht="15" customHeight="1" x14ac:dyDescent="0.25">
      <c r="A224" s="184"/>
      <c r="B224" s="283"/>
      <c r="C224" s="185"/>
      <c r="D224" s="271"/>
      <c r="E224" s="342"/>
      <c r="F224" s="146"/>
      <c r="G224" s="147"/>
      <c r="H224" s="147"/>
    </row>
    <row r="225" spans="1:8" s="148" customFormat="1" ht="15" customHeight="1" x14ac:dyDescent="0.25">
      <c r="A225" s="184"/>
      <c r="B225" s="283"/>
      <c r="C225" s="324"/>
      <c r="D225" s="271"/>
      <c r="E225" s="343"/>
      <c r="F225" s="146"/>
      <c r="G225" s="147"/>
      <c r="H225" s="147"/>
    </row>
    <row r="226" spans="1:8" s="148" customFormat="1" ht="15" customHeight="1" x14ac:dyDescent="0.25">
      <c r="A226" s="184"/>
      <c r="B226" s="283"/>
      <c r="C226" s="185"/>
      <c r="D226" s="150"/>
      <c r="E226" s="340"/>
      <c r="F226" s="146"/>
      <c r="G226" s="147"/>
      <c r="H226" s="147"/>
    </row>
    <row r="227" spans="1:8" s="148" customFormat="1" ht="15" customHeight="1" x14ac:dyDescent="0.25">
      <c r="A227" s="186">
        <f>A222+0.01</f>
        <v>3.3599999999999923</v>
      </c>
      <c r="B227" s="124" t="s">
        <v>62</v>
      </c>
      <c r="C227" s="199"/>
      <c r="D227" s="151"/>
      <c r="E227" s="218"/>
      <c r="F227" s="146"/>
      <c r="G227" s="147"/>
      <c r="H227" s="147"/>
    </row>
    <row r="228" spans="1:8" s="148" customFormat="1" ht="15" customHeight="1" x14ac:dyDescent="0.25">
      <c r="A228" s="189"/>
      <c r="B228" s="124"/>
      <c r="C228" s="199"/>
      <c r="D228" s="157"/>
      <c r="E228" s="341">
        <v>0</v>
      </c>
      <c r="F228" s="146"/>
      <c r="G228" s="147"/>
      <c r="H228" s="147"/>
    </row>
    <row r="229" spans="1:8" s="148" customFormat="1" ht="15" customHeight="1" x14ac:dyDescent="0.25">
      <c r="A229" s="184"/>
      <c r="B229" s="283"/>
      <c r="C229" s="185"/>
      <c r="D229" s="150"/>
      <c r="E229" s="217"/>
      <c r="F229" s="146"/>
      <c r="G229" s="147"/>
      <c r="H229" s="147"/>
    </row>
    <row r="230" spans="1:8" s="148" customFormat="1" ht="15" customHeight="1" x14ac:dyDescent="0.25">
      <c r="A230" s="184"/>
      <c r="B230" s="283"/>
      <c r="C230" s="185"/>
      <c r="D230" s="158"/>
      <c r="E230" s="217"/>
      <c r="F230" s="146"/>
      <c r="G230" s="147"/>
      <c r="H230" s="147"/>
    </row>
    <row r="231" spans="1:8" s="148" customFormat="1" ht="15" customHeight="1" thickBot="1" x14ac:dyDescent="0.3">
      <c r="A231" s="184"/>
      <c r="B231" s="325" t="s">
        <v>63</v>
      </c>
      <c r="C231" s="326"/>
      <c r="D231" s="167"/>
      <c r="E231" s="344">
        <f>SUM(E22:E228)</f>
        <v>0</v>
      </c>
      <c r="F231" s="146"/>
      <c r="G231" s="147"/>
      <c r="H231" s="147"/>
    </row>
    <row r="232" spans="1:8" s="148" customFormat="1" ht="15" customHeight="1" thickTop="1" x14ac:dyDescent="0.25">
      <c r="A232" s="184"/>
      <c r="B232" s="283"/>
      <c r="C232" s="185"/>
      <c r="D232" s="158"/>
      <c r="E232" s="217"/>
    </row>
    <row r="233" spans="1:8" s="148" customFormat="1" ht="15" customHeight="1" x14ac:dyDescent="0.25">
      <c r="A233" s="184"/>
      <c r="B233" s="283"/>
      <c r="C233" s="185"/>
      <c r="D233" s="158"/>
      <c r="E233" s="217"/>
    </row>
  </sheetData>
  <sheetProtection password="D28D" sheet="1" objects="1" scenarios="1"/>
  <phoneticPr fontId="0" type="noConversion"/>
  <pageMargins left="0.98425196850393704" right="0.74803149606299213" top="0.98425196850393704" bottom="0.98425196850393704" header="0.51181102362204722" footer="0.51181102362204722"/>
  <pageSetup paperSize="9" scale="90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  <rowBreaks count="3" manualBreakCount="3">
    <brk id="35" max="6" man="1"/>
    <brk id="134" max="6" man="1"/>
    <brk id="21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view="pageBreakPreview" zoomScaleNormal="100" zoomScaleSheetLayoutView="100" workbookViewId="0">
      <selection activeCell="H11" sqref="H11"/>
    </sheetView>
  </sheetViews>
  <sheetFormatPr defaultColWidth="8.85546875" defaultRowHeight="15" x14ac:dyDescent="0.25"/>
  <cols>
    <col min="1" max="1" width="12.28515625" style="81" customWidth="1"/>
    <col min="2" max="2" width="53.42578125" style="102" customWidth="1"/>
    <col min="3" max="3" width="8.7109375" style="74" customWidth="1"/>
    <col min="4" max="4" width="10.85546875" style="34" customWidth="1"/>
    <col min="5" max="5" width="13.42578125" style="139" customWidth="1"/>
    <col min="6" max="8" width="9.5703125" style="34" customWidth="1"/>
    <col min="9" max="9" width="9.140625" style="34" customWidth="1"/>
    <col min="10" max="10" width="9.42578125" style="34" customWidth="1"/>
    <col min="11" max="250" width="9.140625" style="34" customWidth="1"/>
    <col min="251" max="16384" width="8.85546875" style="34"/>
  </cols>
  <sheetData>
    <row r="1" spans="1:10" x14ac:dyDescent="0.25">
      <c r="A1" s="65"/>
      <c r="B1" s="66" t="str">
        <f>NASLOVNICA!B12</f>
        <v>OBČINA VOJNIK Kerševa 8, VOJNIK</v>
      </c>
      <c r="C1" s="67"/>
      <c r="D1" s="33"/>
      <c r="E1" s="127"/>
    </row>
    <row r="2" spans="1:10" x14ac:dyDescent="0.25">
      <c r="A2" s="68"/>
      <c r="B2" s="69" t="str">
        <f>NASLOVNICA!B14</f>
        <v>REKONSTRUKCIJA POSLOVNO STANOVANJSKEGA OBJEKTA NOVA CERKEV 22</v>
      </c>
      <c r="C2" s="67"/>
      <c r="D2" s="33"/>
      <c r="E2" s="127"/>
    </row>
    <row r="3" spans="1:10" x14ac:dyDescent="0.25">
      <c r="A3" s="70"/>
      <c r="B3" s="71" t="str">
        <f>NASLOVNICA!B16</f>
        <v>Št. projekta 2016-07</v>
      </c>
      <c r="C3" s="67"/>
      <c r="D3" s="33"/>
      <c r="E3" s="127"/>
    </row>
    <row r="4" spans="1:10" ht="12.95" customHeight="1" x14ac:dyDescent="0.25">
      <c r="A4" s="72" t="s">
        <v>88</v>
      </c>
      <c r="B4" s="73" t="s">
        <v>263</v>
      </c>
      <c r="D4" s="36"/>
      <c r="E4" s="128"/>
      <c r="F4" s="37"/>
      <c r="G4" s="38"/>
    </row>
    <row r="5" spans="1:10" ht="12.95" customHeight="1" x14ac:dyDescent="0.25">
      <c r="A5" s="72"/>
      <c r="B5" s="75"/>
      <c r="C5" s="78"/>
      <c r="D5" s="38"/>
      <c r="F5" s="37"/>
      <c r="G5" s="38"/>
    </row>
    <row r="6" spans="1:10" ht="42" customHeight="1" x14ac:dyDescent="0.25">
      <c r="A6" s="352" t="s">
        <v>35</v>
      </c>
      <c r="B6" s="195" t="s">
        <v>33</v>
      </c>
      <c r="C6" s="353" t="s">
        <v>34</v>
      </c>
      <c r="D6" s="345" t="s">
        <v>129</v>
      </c>
      <c r="E6" s="353" t="s">
        <v>130</v>
      </c>
      <c r="F6" s="40"/>
      <c r="G6" s="41"/>
      <c r="H6" s="40"/>
    </row>
    <row r="7" spans="1:10" ht="12.95" customHeight="1" x14ac:dyDescent="0.25">
      <c r="A7" s="76"/>
      <c r="B7" s="77"/>
      <c r="C7" s="78"/>
      <c r="D7" s="39"/>
      <c r="E7" s="129"/>
      <c r="F7" s="40"/>
      <c r="G7" s="41"/>
      <c r="H7" s="40"/>
    </row>
    <row r="8" spans="1:10" ht="12.95" customHeight="1" x14ac:dyDescent="0.25">
      <c r="A8" s="76"/>
      <c r="B8" s="77"/>
      <c r="C8" s="78"/>
      <c r="D8" s="39"/>
      <c r="E8" s="129"/>
      <c r="F8" s="40"/>
      <c r="G8" s="41"/>
      <c r="H8" s="40"/>
    </row>
    <row r="9" spans="1:10" ht="15" customHeight="1" x14ac:dyDescent="0.25">
      <c r="A9" s="77"/>
      <c r="B9" s="272" t="s">
        <v>38</v>
      </c>
      <c r="C9" s="78"/>
      <c r="D9" s="37"/>
      <c r="E9" s="129"/>
      <c r="F9" s="37"/>
      <c r="G9" s="39"/>
      <c r="H9" s="41"/>
      <c r="I9" s="40"/>
    </row>
    <row r="10" spans="1:10" ht="15" customHeight="1" x14ac:dyDescent="0.25">
      <c r="A10" s="77"/>
      <c r="B10" s="272"/>
      <c r="C10" s="78"/>
      <c r="D10" s="37"/>
      <c r="E10" s="129"/>
      <c r="F10" s="37"/>
      <c r="G10" s="39"/>
      <c r="H10" s="41"/>
      <c r="I10" s="40"/>
    </row>
    <row r="11" spans="1:10" s="148" customFormat="1" ht="30" customHeight="1" x14ac:dyDescent="0.25">
      <c r="A11" s="284">
        <v>5.01</v>
      </c>
      <c r="B11" s="274" t="s">
        <v>264</v>
      </c>
      <c r="C11" s="354"/>
      <c r="D11" s="346"/>
      <c r="E11" s="359"/>
      <c r="F11" s="347"/>
      <c r="G11" s="348"/>
      <c r="H11" s="146"/>
      <c r="I11" s="147"/>
      <c r="J11" s="147"/>
    </row>
    <row r="12" spans="1:10" s="148" customFormat="1" ht="15" customHeight="1" x14ac:dyDescent="0.25">
      <c r="A12" s="189"/>
      <c r="B12" s="124" t="s">
        <v>73</v>
      </c>
      <c r="C12" s="306">
        <v>1</v>
      </c>
      <c r="D12" s="249"/>
      <c r="E12" s="360">
        <f>D12*C12</f>
        <v>0</v>
      </c>
      <c r="F12" s="268"/>
      <c r="G12" s="269"/>
      <c r="H12" s="146"/>
      <c r="I12" s="147"/>
      <c r="J12" s="147"/>
    </row>
    <row r="13" spans="1:10" ht="15" customHeight="1" x14ac:dyDescent="0.25">
      <c r="A13" s="77"/>
      <c r="B13" s="272"/>
      <c r="C13" s="78"/>
      <c r="D13" s="37"/>
      <c r="E13" s="129"/>
      <c r="F13" s="37"/>
      <c r="G13" s="39"/>
      <c r="H13" s="41"/>
      <c r="I13" s="40"/>
    </row>
    <row r="14" spans="1:10" ht="15" customHeight="1" x14ac:dyDescent="0.25">
      <c r="A14" s="77"/>
      <c r="B14" s="272"/>
      <c r="C14" s="78"/>
      <c r="D14" s="37"/>
      <c r="E14" s="129"/>
      <c r="F14" s="37"/>
      <c r="G14" s="39"/>
      <c r="H14" s="41"/>
      <c r="I14" s="40"/>
    </row>
    <row r="15" spans="1:10" s="148" customFormat="1" ht="45" customHeight="1" x14ac:dyDescent="0.25">
      <c r="A15" s="284">
        <f>A11+0.01</f>
        <v>5.0199999999999996</v>
      </c>
      <c r="B15" s="124" t="s">
        <v>275</v>
      </c>
      <c r="C15" s="199" t="s">
        <v>127</v>
      </c>
      <c r="D15" s="346"/>
      <c r="E15" s="359"/>
      <c r="F15" s="347"/>
      <c r="G15" s="348"/>
      <c r="H15" s="146"/>
      <c r="I15" s="147"/>
      <c r="J15" s="147"/>
    </row>
    <row r="16" spans="1:10" ht="15" customHeight="1" x14ac:dyDescent="0.25">
      <c r="A16" s="290"/>
      <c r="B16" s="355" t="s">
        <v>276</v>
      </c>
      <c r="C16" s="87">
        <v>2</v>
      </c>
      <c r="D16" s="260"/>
      <c r="E16" s="361">
        <f>D16*C16</f>
        <v>0</v>
      </c>
      <c r="F16" s="256"/>
      <c r="G16" s="43"/>
    </row>
    <row r="17" spans="1:10" ht="15" customHeight="1" x14ac:dyDescent="0.25">
      <c r="A17" s="290"/>
      <c r="B17" s="355" t="s">
        <v>277</v>
      </c>
      <c r="C17" s="87">
        <v>1</v>
      </c>
      <c r="D17" s="260"/>
      <c r="E17" s="361">
        <f>D17*C17</f>
        <v>0</v>
      </c>
      <c r="F17" s="256"/>
      <c r="G17" s="43"/>
    </row>
    <row r="18" spans="1:10" ht="15" customHeight="1" x14ac:dyDescent="0.25">
      <c r="A18" s="290"/>
      <c r="B18" s="355" t="s">
        <v>265</v>
      </c>
      <c r="C18" s="87">
        <v>1</v>
      </c>
      <c r="D18" s="260"/>
      <c r="E18" s="361">
        <f>D18*C18</f>
        <v>0</v>
      </c>
      <c r="F18" s="256"/>
      <c r="G18" s="43"/>
    </row>
    <row r="19" spans="1:10" s="148" customFormat="1" ht="15" customHeight="1" x14ac:dyDescent="0.25">
      <c r="A19" s="184"/>
      <c r="B19" s="283"/>
      <c r="C19" s="307"/>
      <c r="D19" s="250"/>
      <c r="E19" s="217"/>
      <c r="F19" s="268"/>
      <c r="G19" s="269"/>
      <c r="H19" s="146"/>
      <c r="I19" s="147"/>
      <c r="J19" s="147"/>
    </row>
    <row r="20" spans="1:10" s="148" customFormat="1" ht="15" customHeight="1" x14ac:dyDescent="0.25">
      <c r="A20" s="184"/>
      <c r="B20" s="283"/>
      <c r="C20" s="307"/>
      <c r="D20" s="250"/>
      <c r="E20" s="217"/>
      <c r="F20" s="268"/>
      <c r="G20" s="269"/>
      <c r="H20" s="146"/>
      <c r="I20" s="147"/>
      <c r="J20" s="147"/>
    </row>
    <row r="21" spans="1:10" s="148" customFormat="1" ht="60" customHeight="1" x14ac:dyDescent="0.25">
      <c r="A21" s="284">
        <f>A15+0.01</f>
        <v>5.0299999999999994</v>
      </c>
      <c r="B21" s="274" t="s">
        <v>266</v>
      </c>
      <c r="C21" s="354"/>
      <c r="D21" s="346"/>
      <c r="E21" s="359"/>
      <c r="F21" s="347"/>
      <c r="G21" s="348"/>
      <c r="H21" s="146"/>
      <c r="I21" s="147"/>
      <c r="J21" s="147"/>
    </row>
    <row r="22" spans="1:10" s="148" customFormat="1" ht="15" customHeight="1" x14ac:dyDescent="0.25">
      <c r="A22" s="189"/>
      <c r="B22" s="124" t="s">
        <v>278</v>
      </c>
      <c r="C22" s="306">
        <v>1</v>
      </c>
      <c r="D22" s="249"/>
      <c r="E22" s="360">
        <f>D22*C22</f>
        <v>0</v>
      </c>
      <c r="F22" s="268"/>
      <c r="G22" s="269"/>
      <c r="H22" s="146"/>
      <c r="I22" s="147"/>
      <c r="J22" s="147"/>
    </row>
    <row r="23" spans="1:10" s="148" customFormat="1" ht="15" customHeight="1" x14ac:dyDescent="0.25">
      <c r="A23" s="184"/>
      <c r="B23" s="283"/>
      <c r="C23" s="307"/>
      <c r="D23" s="250"/>
      <c r="E23" s="217"/>
      <c r="F23" s="268"/>
      <c r="G23" s="269"/>
      <c r="H23" s="146"/>
      <c r="I23" s="147"/>
      <c r="J23" s="147"/>
    </row>
    <row r="24" spans="1:10" s="255" customFormat="1" ht="15" customHeight="1" x14ac:dyDescent="0.25">
      <c r="A24" s="311"/>
      <c r="B24" s="312"/>
      <c r="C24" s="74"/>
      <c r="D24" s="36"/>
      <c r="E24" s="221"/>
      <c r="F24" s="256"/>
      <c r="G24" s="43"/>
      <c r="H24" s="253"/>
      <c r="I24" s="254"/>
      <c r="J24" s="254"/>
    </row>
    <row r="25" spans="1:10" s="148" customFormat="1" ht="33.4" customHeight="1" x14ac:dyDescent="0.25">
      <c r="A25" s="186">
        <f>A21+0.01</f>
        <v>5.0399999999999991</v>
      </c>
      <c r="B25" s="356" t="s">
        <v>267</v>
      </c>
      <c r="C25" s="199"/>
      <c r="D25" s="249"/>
      <c r="E25" s="360"/>
      <c r="F25" s="271"/>
      <c r="G25" s="269"/>
      <c r="H25" s="146"/>
      <c r="I25" s="147"/>
      <c r="J25" s="147"/>
    </row>
    <row r="26" spans="1:10" s="148" customFormat="1" ht="15.4" customHeight="1" x14ac:dyDescent="0.25">
      <c r="A26" s="189"/>
      <c r="B26" s="357" t="s">
        <v>279</v>
      </c>
      <c r="C26" s="316">
        <v>10</v>
      </c>
      <c r="D26" s="157"/>
      <c r="E26" s="360">
        <f>D26*C26</f>
        <v>0</v>
      </c>
      <c r="F26" s="271"/>
      <c r="G26" s="269"/>
    </row>
    <row r="27" spans="1:10" s="148" customFormat="1" ht="15.4" customHeight="1" x14ac:dyDescent="0.25">
      <c r="A27" s="184"/>
      <c r="B27" s="182"/>
      <c r="C27" s="185"/>
      <c r="D27" s="158"/>
      <c r="E27" s="217"/>
      <c r="F27" s="271"/>
      <c r="G27" s="269"/>
    </row>
    <row r="28" spans="1:10" s="148" customFormat="1" ht="15.4" customHeight="1" x14ac:dyDescent="0.25">
      <c r="A28" s="184"/>
      <c r="B28" s="182"/>
      <c r="C28" s="185"/>
      <c r="D28" s="158"/>
      <c r="E28" s="217"/>
      <c r="F28" s="271"/>
      <c r="G28" s="269"/>
    </row>
    <row r="29" spans="1:10" s="148" customFormat="1" ht="30" customHeight="1" x14ac:dyDescent="0.25">
      <c r="A29" s="186">
        <f>A25+0.01</f>
        <v>5.0499999999999989</v>
      </c>
      <c r="B29" s="274" t="s">
        <v>268</v>
      </c>
      <c r="C29" s="298" t="s">
        <v>44</v>
      </c>
      <c r="D29" s="346"/>
      <c r="E29" s="359"/>
      <c r="F29" s="347"/>
      <c r="G29" s="348"/>
      <c r="H29" s="146"/>
      <c r="I29" s="147"/>
      <c r="J29" s="147"/>
    </row>
    <row r="30" spans="1:10" s="148" customFormat="1" ht="15" customHeight="1" x14ac:dyDescent="0.25">
      <c r="A30" s="189"/>
      <c r="B30" s="124" t="s">
        <v>44</v>
      </c>
      <c r="C30" s="306">
        <v>8</v>
      </c>
      <c r="D30" s="249"/>
      <c r="E30" s="360">
        <f>D30*C30</f>
        <v>0</v>
      </c>
      <c r="F30" s="268"/>
      <c r="G30" s="269"/>
      <c r="H30" s="146"/>
      <c r="I30" s="147"/>
      <c r="J30" s="147"/>
    </row>
    <row r="31" spans="1:10" s="148" customFormat="1" ht="15" customHeight="1" x14ac:dyDescent="0.25">
      <c r="A31" s="184"/>
      <c r="B31" s="283"/>
      <c r="C31" s="307"/>
      <c r="D31" s="250"/>
      <c r="E31" s="217"/>
      <c r="F31" s="268"/>
      <c r="G31" s="269"/>
      <c r="H31" s="146"/>
      <c r="I31" s="147"/>
      <c r="J31" s="147"/>
    </row>
    <row r="32" spans="1:10" s="148" customFormat="1" ht="15" customHeight="1" x14ac:dyDescent="0.25">
      <c r="A32" s="184"/>
      <c r="B32" s="283"/>
      <c r="C32" s="307"/>
      <c r="D32" s="250"/>
      <c r="E32" s="217"/>
      <c r="F32" s="268"/>
      <c r="G32" s="269"/>
      <c r="H32" s="146"/>
      <c r="I32" s="147"/>
      <c r="J32" s="147"/>
    </row>
    <row r="33" spans="1:10" s="148" customFormat="1" ht="30" customHeight="1" x14ac:dyDescent="0.25">
      <c r="A33" s="284">
        <f>A29+0.01</f>
        <v>5.0599999999999987</v>
      </c>
      <c r="B33" s="274" t="s">
        <v>269</v>
      </c>
      <c r="C33" s="298"/>
      <c r="D33" s="346"/>
      <c r="E33" s="359"/>
      <c r="F33" s="347"/>
      <c r="G33" s="348"/>
      <c r="H33" s="146"/>
      <c r="I33" s="147"/>
      <c r="J33" s="147"/>
    </row>
    <row r="34" spans="1:10" s="148" customFormat="1" ht="15" customHeight="1" x14ac:dyDescent="0.25">
      <c r="A34" s="189"/>
      <c r="B34" s="124" t="s">
        <v>36</v>
      </c>
      <c r="C34" s="306">
        <v>1</v>
      </c>
      <c r="D34" s="249"/>
      <c r="E34" s="360">
        <f>D34*C34</f>
        <v>0</v>
      </c>
      <c r="F34" s="268"/>
      <c r="G34" s="269"/>
      <c r="H34" s="146"/>
      <c r="I34" s="147"/>
      <c r="J34" s="147"/>
    </row>
    <row r="35" spans="1:10" s="148" customFormat="1" ht="15" customHeight="1" x14ac:dyDescent="0.25">
      <c r="A35" s="184"/>
      <c r="B35" s="283"/>
      <c r="C35" s="307"/>
      <c r="D35" s="250"/>
      <c r="E35" s="217"/>
      <c r="F35" s="268"/>
      <c r="G35" s="269"/>
      <c r="H35" s="146"/>
      <c r="I35" s="147"/>
      <c r="J35" s="147"/>
    </row>
    <row r="36" spans="1:10" s="148" customFormat="1" ht="15" customHeight="1" x14ac:dyDescent="0.25">
      <c r="A36" s="184"/>
      <c r="B36" s="283"/>
      <c r="C36" s="307"/>
      <c r="D36" s="250"/>
      <c r="E36" s="217"/>
      <c r="F36" s="268"/>
      <c r="G36" s="269"/>
      <c r="H36" s="146"/>
      <c r="I36" s="147"/>
      <c r="J36" s="147"/>
    </row>
    <row r="37" spans="1:10" s="148" customFormat="1" ht="30" customHeight="1" x14ac:dyDescent="0.25">
      <c r="A37" s="284">
        <f>A33+0.01</f>
        <v>5.0699999999999985</v>
      </c>
      <c r="B37" s="274" t="s">
        <v>270</v>
      </c>
      <c r="C37" s="298"/>
      <c r="D37" s="346"/>
      <c r="E37" s="359"/>
      <c r="F37" s="347"/>
      <c r="G37" s="348"/>
      <c r="H37" s="146"/>
      <c r="I37" s="147"/>
      <c r="J37" s="147"/>
    </row>
    <row r="38" spans="1:10" s="148" customFormat="1" ht="15" customHeight="1" x14ac:dyDescent="0.25">
      <c r="A38" s="189"/>
      <c r="B38" s="124" t="s">
        <v>36</v>
      </c>
      <c r="C38" s="306">
        <v>1</v>
      </c>
      <c r="D38" s="249"/>
      <c r="E38" s="360">
        <f>D38*C38</f>
        <v>0</v>
      </c>
      <c r="F38" s="268"/>
      <c r="G38" s="269"/>
      <c r="H38" s="146"/>
      <c r="I38" s="147"/>
      <c r="J38" s="147"/>
    </row>
    <row r="39" spans="1:10" s="148" customFormat="1" ht="15" customHeight="1" x14ac:dyDescent="0.25">
      <c r="A39" s="184"/>
      <c r="B39" s="283"/>
      <c r="C39" s="307"/>
      <c r="D39" s="250"/>
      <c r="E39" s="217"/>
      <c r="F39" s="268"/>
      <c r="G39" s="269"/>
      <c r="H39" s="146"/>
      <c r="I39" s="147"/>
      <c r="J39" s="147"/>
    </row>
    <row r="40" spans="1:10" s="148" customFormat="1" ht="15" customHeight="1" x14ac:dyDescent="0.25">
      <c r="A40" s="184"/>
      <c r="B40" s="283"/>
      <c r="C40" s="185"/>
      <c r="D40" s="158"/>
      <c r="E40" s="217"/>
      <c r="F40" s="268"/>
      <c r="G40" s="269"/>
      <c r="H40" s="146"/>
      <c r="I40" s="147"/>
      <c r="J40" s="147"/>
    </row>
    <row r="41" spans="1:10" s="148" customFormat="1" ht="15" customHeight="1" x14ac:dyDescent="0.25">
      <c r="A41" s="284">
        <f>A37+0.01</f>
        <v>5.0799999999999983</v>
      </c>
      <c r="B41" s="274" t="s">
        <v>271</v>
      </c>
      <c r="C41" s="298"/>
      <c r="D41" s="346"/>
      <c r="E41" s="360"/>
      <c r="F41" s="347"/>
      <c r="G41" s="348"/>
      <c r="H41" s="146"/>
      <c r="I41" s="147"/>
      <c r="J41" s="147"/>
    </row>
    <row r="42" spans="1:10" s="148" customFormat="1" ht="15" customHeight="1" x14ac:dyDescent="0.25">
      <c r="A42" s="189"/>
      <c r="B42" s="124" t="s">
        <v>60</v>
      </c>
      <c r="C42" s="199">
        <v>1</v>
      </c>
      <c r="D42" s="157"/>
      <c r="E42" s="360">
        <v>0</v>
      </c>
      <c r="F42" s="268"/>
      <c r="G42" s="269"/>
      <c r="H42" s="146"/>
      <c r="I42" s="147"/>
      <c r="J42" s="147"/>
    </row>
    <row r="43" spans="1:10" s="148" customFormat="1" ht="15" customHeight="1" x14ac:dyDescent="0.25">
      <c r="A43" s="184"/>
      <c r="B43" s="283"/>
      <c r="C43" s="185"/>
      <c r="D43" s="158"/>
      <c r="E43" s="217"/>
      <c r="F43" s="268"/>
      <c r="G43" s="269"/>
      <c r="H43" s="146"/>
      <c r="I43" s="147"/>
      <c r="J43" s="147"/>
    </row>
    <row r="44" spans="1:10" s="148" customFormat="1" ht="15" customHeight="1" x14ac:dyDescent="0.25">
      <c r="A44" s="184"/>
      <c r="B44" s="283"/>
      <c r="C44" s="307"/>
      <c r="D44" s="250"/>
      <c r="E44" s="217"/>
      <c r="F44" s="268"/>
      <c r="G44" s="269"/>
      <c r="H44" s="146"/>
      <c r="I44" s="147"/>
      <c r="J44" s="147"/>
    </row>
    <row r="45" spans="1:10" s="148" customFormat="1" ht="30" customHeight="1" x14ac:dyDescent="0.25">
      <c r="A45" s="284">
        <f>A41+0.01</f>
        <v>5.0899999999999981</v>
      </c>
      <c r="B45" s="274" t="s">
        <v>272</v>
      </c>
      <c r="C45" s="298"/>
      <c r="D45" s="346"/>
      <c r="E45" s="360"/>
      <c r="F45" s="347"/>
      <c r="G45" s="348"/>
      <c r="H45" s="146"/>
      <c r="I45" s="147"/>
      <c r="J45" s="147"/>
    </row>
    <row r="46" spans="1:10" s="148" customFormat="1" ht="15" customHeight="1" x14ac:dyDescent="0.25">
      <c r="A46" s="189"/>
      <c r="B46" s="124" t="s">
        <v>49</v>
      </c>
      <c r="C46" s="199">
        <v>1</v>
      </c>
      <c r="D46" s="157"/>
      <c r="E46" s="360">
        <v>0</v>
      </c>
      <c r="F46" s="268"/>
      <c r="G46" s="269"/>
      <c r="H46" s="146"/>
      <c r="I46" s="147"/>
      <c r="J46" s="147"/>
    </row>
    <row r="47" spans="1:10" s="148" customFormat="1" ht="15" customHeight="1" x14ac:dyDescent="0.25">
      <c r="A47" s="184"/>
      <c r="B47" s="283"/>
      <c r="C47" s="185"/>
      <c r="D47" s="158"/>
      <c r="E47" s="217"/>
      <c r="F47" s="268"/>
      <c r="G47" s="269"/>
      <c r="H47" s="146"/>
      <c r="I47" s="147"/>
      <c r="J47" s="147"/>
    </row>
    <row r="48" spans="1:10" s="148" customFormat="1" ht="15" customHeight="1" x14ac:dyDescent="0.25">
      <c r="A48" s="184"/>
      <c r="B48" s="283"/>
      <c r="C48" s="307"/>
      <c r="D48" s="250"/>
      <c r="E48" s="217"/>
      <c r="F48" s="268"/>
      <c r="G48" s="269"/>
      <c r="H48" s="146"/>
      <c r="I48" s="147"/>
      <c r="J48" s="147"/>
    </row>
    <row r="49" spans="1:10" s="148" customFormat="1" ht="15" customHeight="1" x14ac:dyDescent="0.25">
      <c r="A49" s="284">
        <f>A45+0.01</f>
        <v>5.0999999999999979</v>
      </c>
      <c r="B49" s="274" t="s">
        <v>273</v>
      </c>
      <c r="C49" s="298"/>
      <c r="D49" s="346"/>
      <c r="E49" s="360"/>
      <c r="F49" s="347"/>
      <c r="G49" s="348"/>
      <c r="H49" s="146"/>
      <c r="I49" s="147"/>
      <c r="J49" s="147"/>
    </row>
    <row r="50" spans="1:10" s="148" customFormat="1" ht="15" customHeight="1" x14ac:dyDescent="0.25">
      <c r="A50" s="189"/>
      <c r="B50" s="124" t="s">
        <v>60</v>
      </c>
      <c r="C50" s="199">
        <v>1</v>
      </c>
      <c r="D50" s="157"/>
      <c r="E50" s="360">
        <v>0</v>
      </c>
      <c r="F50" s="268"/>
      <c r="G50" s="269"/>
      <c r="H50" s="146"/>
      <c r="I50" s="147"/>
      <c r="J50" s="147"/>
    </row>
    <row r="51" spans="1:10" s="148" customFormat="1" ht="15" customHeight="1" x14ac:dyDescent="0.25">
      <c r="A51" s="184"/>
      <c r="B51" s="283"/>
      <c r="C51" s="185"/>
      <c r="D51" s="158"/>
      <c r="E51" s="217"/>
      <c r="F51" s="268"/>
      <c r="G51" s="269"/>
      <c r="H51" s="146"/>
      <c r="I51" s="147"/>
      <c r="J51" s="147"/>
    </row>
    <row r="52" spans="1:10" ht="15" customHeight="1" x14ac:dyDescent="0.25">
      <c r="A52" s="291"/>
      <c r="D52" s="44"/>
      <c r="E52" s="130"/>
      <c r="G52" s="63"/>
    </row>
    <row r="53" spans="1:10" s="148" customFormat="1" ht="15" customHeight="1" x14ac:dyDescent="0.25">
      <c r="A53" s="184"/>
      <c r="B53" s="283"/>
      <c r="C53" s="185"/>
      <c r="D53" s="268"/>
      <c r="E53" s="342"/>
      <c r="F53" s="268"/>
      <c r="G53" s="269"/>
      <c r="H53" s="146"/>
      <c r="I53" s="147"/>
      <c r="J53" s="147"/>
    </row>
    <row r="54" spans="1:10" s="148" customFormat="1" ht="15" customHeight="1" x14ac:dyDescent="0.25">
      <c r="A54" s="186">
        <f>A49+0.01</f>
        <v>5.1099999999999977</v>
      </c>
      <c r="B54" s="124" t="s">
        <v>62</v>
      </c>
      <c r="C54" s="199"/>
      <c r="D54" s="249"/>
      <c r="E54" s="360">
        <v>0</v>
      </c>
      <c r="F54" s="268"/>
      <c r="G54" s="269"/>
      <c r="H54" s="146"/>
      <c r="I54" s="147"/>
      <c r="J54" s="147"/>
    </row>
    <row r="55" spans="1:10" s="255" customFormat="1" ht="15" customHeight="1" x14ac:dyDescent="0.25">
      <c r="A55" s="291"/>
      <c r="B55" s="102"/>
      <c r="C55" s="358"/>
      <c r="D55" s="254"/>
      <c r="E55" s="358"/>
      <c r="H55" s="253"/>
      <c r="I55" s="254"/>
      <c r="J55" s="254"/>
    </row>
    <row r="56" spans="1:10" s="255" customFormat="1" ht="15" customHeight="1" x14ac:dyDescent="0.25">
      <c r="A56" s="291"/>
      <c r="B56" s="102"/>
      <c r="C56" s="74"/>
      <c r="D56" s="256"/>
      <c r="E56" s="139"/>
      <c r="F56" s="256"/>
      <c r="G56" s="43"/>
      <c r="H56" s="253"/>
      <c r="I56" s="254"/>
      <c r="J56" s="254"/>
    </row>
    <row r="57" spans="1:10" s="148" customFormat="1" ht="15" customHeight="1" thickBot="1" x14ac:dyDescent="0.3">
      <c r="A57" s="184"/>
      <c r="B57" s="325" t="s">
        <v>274</v>
      </c>
      <c r="C57" s="326"/>
      <c r="D57" s="349"/>
      <c r="E57" s="344">
        <f>SUM(E10:E56)</f>
        <v>0</v>
      </c>
      <c r="F57" s="350"/>
      <c r="G57" s="351"/>
      <c r="H57" s="146"/>
      <c r="I57" s="147"/>
      <c r="J57" s="147"/>
    </row>
    <row r="58" spans="1:10" s="255" customFormat="1" ht="15" customHeight="1" thickTop="1" x14ac:dyDescent="0.25">
      <c r="A58" s="291"/>
      <c r="B58" s="102"/>
      <c r="C58" s="74"/>
      <c r="D58" s="256"/>
      <c r="E58" s="358"/>
      <c r="F58" s="256"/>
      <c r="G58" s="43"/>
      <c r="H58" s="253"/>
      <c r="I58" s="254"/>
      <c r="J58" s="254"/>
    </row>
    <row r="61" spans="1:10" x14ac:dyDescent="0.25">
      <c r="A61" s="76"/>
      <c r="B61" s="77"/>
      <c r="C61" s="78"/>
      <c r="D61" s="39"/>
      <c r="E61" s="129"/>
    </row>
    <row r="64" spans="1:10" ht="12.95" customHeight="1" x14ac:dyDescent="0.25">
      <c r="F64" s="40"/>
      <c r="G64" s="41"/>
      <c r="H64" s="40"/>
    </row>
  </sheetData>
  <sheetProtection password="D28D" sheet="1" objects="1" scenarios="1"/>
  <pageMargins left="0.98425196850393704" right="0.74803149606299213" top="0.98425196850393704" bottom="0.98425196850393704" header="0.51181102362204722" footer="0.51181102362204722"/>
  <pageSetup paperSize="9" scale="86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115"/>
  <sheetViews>
    <sheetView tabSelected="1" view="pageBreakPreview" zoomScale="55" zoomScaleNormal="100" zoomScaleSheetLayoutView="55" workbookViewId="0">
      <selection activeCell="H27" sqref="H27"/>
    </sheetView>
  </sheetViews>
  <sheetFormatPr defaultColWidth="8.85546875" defaultRowHeight="15" x14ac:dyDescent="0.25"/>
  <cols>
    <col min="1" max="1" width="12.28515625" style="81" customWidth="1"/>
    <col min="2" max="2" width="53.42578125" style="102" customWidth="1"/>
    <col min="3" max="3" width="8.7109375" style="74" customWidth="1"/>
    <col min="4" max="4" width="10.85546875" style="34" customWidth="1"/>
    <col min="5" max="5" width="13.42578125" style="139" customWidth="1"/>
    <col min="6" max="8" width="9.5703125" style="34" customWidth="1"/>
    <col min="9" max="9" width="9.140625" style="34" customWidth="1"/>
    <col min="10" max="10" width="9.42578125" style="34" customWidth="1"/>
    <col min="11" max="250" width="9.140625" style="34" customWidth="1"/>
    <col min="251" max="16384" width="8.85546875" style="34"/>
  </cols>
  <sheetData>
    <row r="1" spans="1:8" x14ac:dyDescent="0.25">
      <c r="A1" s="65"/>
      <c r="B1" s="66" t="str">
        <f>NASLOVNICA!B12</f>
        <v>OBČINA VOJNIK Kerševa 8, VOJNIK</v>
      </c>
      <c r="C1" s="67"/>
      <c r="D1" s="33"/>
      <c r="E1" s="127"/>
    </row>
    <row r="2" spans="1:8" x14ac:dyDescent="0.25">
      <c r="A2" s="68"/>
      <c r="B2" s="69" t="str">
        <f>NASLOVNICA!B14</f>
        <v>REKONSTRUKCIJA POSLOVNO STANOVANJSKEGA OBJEKTA NOVA CERKEV 22</v>
      </c>
      <c r="C2" s="67"/>
      <c r="D2" s="33"/>
      <c r="E2" s="127"/>
    </row>
    <row r="3" spans="1:8" x14ac:dyDescent="0.25">
      <c r="A3" s="70"/>
      <c r="B3" s="71" t="str">
        <f>NASLOVNICA!B16</f>
        <v>Št. projekta 2016-07</v>
      </c>
      <c r="C3" s="67"/>
      <c r="D3" s="33"/>
      <c r="E3" s="127"/>
    </row>
    <row r="4" spans="1:8" ht="12.95" customHeight="1" x14ac:dyDescent="0.25">
      <c r="A4" s="72" t="s">
        <v>253</v>
      </c>
      <c r="B4" s="73" t="s">
        <v>254</v>
      </c>
      <c r="D4" s="36"/>
      <c r="F4" s="37"/>
      <c r="G4" s="38"/>
    </row>
    <row r="5" spans="1:8" ht="12.95" customHeight="1" x14ac:dyDescent="0.25">
      <c r="A5" s="72" t="s">
        <v>88</v>
      </c>
      <c r="B5" s="75"/>
      <c r="C5" s="78"/>
      <c r="D5" s="38"/>
      <c r="E5" s="128"/>
      <c r="F5" s="37"/>
      <c r="G5" s="38"/>
    </row>
    <row r="6" spans="1:8" ht="42" customHeight="1" x14ac:dyDescent="0.25">
      <c r="A6" s="352" t="s">
        <v>35</v>
      </c>
      <c r="B6" s="195" t="s">
        <v>33</v>
      </c>
      <c r="C6" s="353" t="s">
        <v>34</v>
      </c>
      <c r="D6" s="345" t="s">
        <v>129</v>
      </c>
      <c r="E6" s="353" t="s">
        <v>130</v>
      </c>
      <c r="F6" s="40"/>
      <c r="G6" s="41"/>
      <c r="H6" s="40"/>
    </row>
    <row r="7" spans="1:8" ht="12.95" customHeight="1" x14ac:dyDescent="0.25">
      <c r="A7" s="76"/>
      <c r="B7" s="77"/>
      <c r="C7" s="78"/>
      <c r="D7" s="39"/>
      <c r="E7" s="129"/>
      <c r="F7" s="40"/>
      <c r="G7" s="41"/>
      <c r="H7" s="40"/>
    </row>
    <row r="8" spans="1:8" ht="12.95" customHeight="1" x14ac:dyDescent="0.25">
      <c r="A8" s="76"/>
      <c r="B8" s="77"/>
      <c r="C8" s="78"/>
      <c r="D8" s="39"/>
      <c r="E8" s="129"/>
      <c r="F8" s="40"/>
      <c r="G8" s="41"/>
      <c r="H8" s="40"/>
    </row>
    <row r="9" spans="1:8" ht="64.5" customHeight="1" x14ac:dyDescent="0.25">
      <c r="A9" s="364">
        <v>5.01</v>
      </c>
      <c r="B9" s="104" t="s">
        <v>168</v>
      </c>
      <c r="C9" s="87"/>
      <c r="D9" s="56"/>
      <c r="E9" s="377"/>
    </row>
    <row r="10" spans="1:8" x14ac:dyDescent="0.25">
      <c r="A10" s="122"/>
      <c r="B10" s="101" t="s">
        <v>144</v>
      </c>
      <c r="C10" s="87">
        <v>1</v>
      </c>
      <c r="D10" s="56"/>
      <c r="E10" s="378">
        <f>D10*C10</f>
        <v>0</v>
      </c>
    </row>
    <row r="11" spans="1:8" x14ac:dyDescent="0.25">
      <c r="A11" s="123"/>
      <c r="E11" s="130"/>
    </row>
    <row r="12" spans="1:8" x14ac:dyDescent="0.25">
      <c r="A12" s="123"/>
    </row>
    <row r="13" spans="1:8" ht="87" customHeight="1" x14ac:dyDescent="0.25">
      <c r="A13" s="122">
        <f>A9+0.01</f>
        <v>5.0199999999999996</v>
      </c>
      <c r="B13" s="365" t="s">
        <v>194</v>
      </c>
      <c r="C13" s="87"/>
      <c r="D13" s="56"/>
      <c r="E13" s="377"/>
    </row>
    <row r="14" spans="1:8" x14ac:dyDescent="0.25">
      <c r="A14" s="122"/>
      <c r="B14" s="101" t="s">
        <v>36</v>
      </c>
      <c r="C14" s="87">
        <v>1</v>
      </c>
      <c r="D14" s="47"/>
      <c r="E14" s="378">
        <f>D14*C14</f>
        <v>0</v>
      </c>
    </row>
    <row r="15" spans="1:8" x14ac:dyDescent="0.25">
      <c r="A15" s="123"/>
      <c r="D15" s="35"/>
      <c r="E15" s="130"/>
    </row>
    <row r="16" spans="1:8" x14ac:dyDescent="0.25">
      <c r="A16" s="123"/>
      <c r="D16" s="35"/>
      <c r="E16" s="130"/>
    </row>
    <row r="17" spans="1:5" ht="39.75" customHeight="1" x14ac:dyDescent="0.25">
      <c r="A17" s="122">
        <f>A13+0.01</f>
        <v>5.0299999999999994</v>
      </c>
      <c r="B17" s="104" t="s">
        <v>145</v>
      </c>
      <c r="C17" s="87"/>
      <c r="D17" s="56"/>
      <c r="E17" s="377"/>
    </row>
    <row r="18" spans="1:5" x14ac:dyDescent="0.25">
      <c r="A18" s="122"/>
      <c r="B18" s="101" t="s">
        <v>146</v>
      </c>
      <c r="C18" s="87">
        <v>4</v>
      </c>
      <c r="D18" s="56"/>
      <c r="E18" s="378">
        <f>D18*C18</f>
        <v>0</v>
      </c>
    </row>
    <row r="19" spans="1:5" x14ac:dyDescent="0.25">
      <c r="A19" s="123"/>
      <c r="E19" s="130"/>
    </row>
    <row r="20" spans="1:5" x14ac:dyDescent="0.25">
      <c r="A20" s="123"/>
      <c r="E20" s="130"/>
    </row>
    <row r="21" spans="1:5" ht="41.25" customHeight="1" x14ac:dyDescent="0.25">
      <c r="A21" s="122">
        <f>A17+0.01</f>
        <v>5.0399999999999991</v>
      </c>
      <c r="B21" s="104" t="s">
        <v>118</v>
      </c>
      <c r="C21" s="87"/>
      <c r="D21" s="56"/>
      <c r="E21" s="377"/>
    </row>
    <row r="22" spans="1:5" x14ac:dyDescent="0.25">
      <c r="A22" s="122"/>
      <c r="B22" s="101" t="s">
        <v>36</v>
      </c>
      <c r="C22" s="87">
        <v>2</v>
      </c>
      <c r="D22" s="56"/>
      <c r="E22" s="378">
        <f>D22*C22</f>
        <v>0</v>
      </c>
    </row>
    <row r="23" spans="1:5" x14ac:dyDescent="0.25">
      <c r="A23" s="123"/>
      <c r="E23" s="130"/>
    </row>
    <row r="24" spans="1:5" x14ac:dyDescent="0.25">
      <c r="A24" s="123"/>
    </row>
    <row r="25" spans="1:5" x14ac:dyDescent="0.25">
      <c r="A25" s="122">
        <f>A21+0.01</f>
        <v>5.0499999999999989</v>
      </c>
      <c r="B25" s="101" t="s">
        <v>147</v>
      </c>
      <c r="C25" s="87"/>
      <c r="D25" s="56"/>
      <c r="E25" s="377"/>
    </row>
    <row r="26" spans="1:5" x14ac:dyDescent="0.25">
      <c r="A26" s="122"/>
      <c r="B26" s="101"/>
      <c r="C26" s="87">
        <v>2</v>
      </c>
      <c r="D26" s="56"/>
      <c r="E26" s="378">
        <f>D26*C26</f>
        <v>0</v>
      </c>
    </row>
    <row r="27" spans="1:5" x14ac:dyDescent="0.25">
      <c r="A27" s="123"/>
      <c r="E27" s="130"/>
    </row>
    <row r="28" spans="1:5" x14ac:dyDescent="0.25">
      <c r="A28" s="123"/>
    </row>
    <row r="29" spans="1:5" ht="34.5" customHeight="1" x14ac:dyDescent="0.25">
      <c r="A29" s="122">
        <f>A25+0.01</f>
        <v>5.0599999999999987</v>
      </c>
      <c r="B29" s="104" t="s">
        <v>148</v>
      </c>
      <c r="C29" s="87"/>
      <c r="D29" s="56"/>
      <c r="E29" s="377"/>
    </row>
    <row r="30" spans="1:5" x14ac:dyDescent="0.25">
      <c r="A30" s="122"/>
      <c r="B30" s="101" t="s">
        <v>146</v>
      </c>
      <c r="C30" s="87">
        <v>1</v>
      </c>
      <c r="D30" s="56"/>
      <c r="E30" s="378">
        <f>D30*C30</f>
        <v>0</v>
      </c>
    </row>
    <row r="31" spans="1:5" x14ac:dyDescent="0.25">
      <c r="A31" s="123"/>
      <c r="E31" s="130"/>
    </row>
    <row r="32" spans="1:5" x14ac:dyDescent="0.25">
      <c r="A32" s="123"/>
    </row>
    <row r="33" spans="1:5" ht="34.5" customHeight="1" x14ac:dyDescent="0.25">
      <c r="A33" s="122">
        <f>A29+0.01</f>
        <v>5.0699999999999985</v>
      </c>
      <c r="B33" s="104" t="s">
        <v>149</v>
      </c>
      <c r="C33" s="87"/>
      <c r="D33" s="56"/>
      <c r="E33" s="377"/>
    </row>
    <row r="34" spans="1:5" x14ac:dyDescent="0.25">
      <c r="A34" s="122"/>
      <c r="B34" s="101" t="s">
        <v>146</v>
      </c>
      <c r="C34" s="87">
        <v>1</v>
      </c>
      <c r="D34" s="56"/>
      <c r="E34" s="378">
        <f>D34*C34</f>
        <v>0</v>
      </c>
    </row>
    <row r="35" spans="1:5" x14ac:dyDescent="0.25">
      <c r="A35" s="123"/>
      <c r="E35" s="130"/>
    </row>
    <row r="36" spans="1:5" x14ac:dyDescent="0.25">
      <c r="A36" s="123"/>
    </row>
    <row r="37" spans="1:5" ht="50.25" customHeight="1" x14ac:dyDescent="0.25">
      <c r="A37" s="122">
        <f>A33+0.01</f>
        <v>5.0799999999999983</v>
      </c>
      <c r="B37" s="104" t="s">
        <v>161</v>
      </c>
      <c r="C37" s="87"/>
      <c r="D37" s="56"/>
      <c r="E37" s="377"/>
    </row>
    <row r="38" spans="1:5" x14ac:dyDescent="0.25">
      <c r="A38" s="122"/>
      <c r="B38" s="101" t="s">
        <v>146</v>
      </c>
      <c r="C38" s="87">
        <v>1</v>
      </c>
      <c r="D38" s="56"/>
      <c r="E38" s="378">
        <f>D38*C38</f>
        <v>0</v>
      </c>
    </row>
    <row r="39" spans="1:5" x14ac:dyDescent="0.25">
      <c r="A39" s="123"/>
      <c r="E39" s="130"/>
    </row>
    <row r="40" spans="1:5" x14ac:dyDescent="0.25">
      <c r="A40" s="123"/>
    </row>
    <row r="41" spans="1:5" ht="50.25" customHeight="1" x14ac:dyDescent="0.25">
      <c r="A41" s="122">
        <f>A37+0.01</f>
        <v>5.0899999999999981</v>
      </c>
      <c r="B41" s="104" t="s">
        <v>150</v>
      </c>
      <c r="C41" s="87"/>
      <c r="D41" s="56"/>
      <c r="E41" s="377"/>
    </row>
    <row r="42" spans="1:5" x14ac:dyDescent="0.25">
      <c r="A42" s="122"/>
      <c r="B42" s="101" t="s">
        <v>36</v>
      </c>
      <c r="C42" s="87">
        <v>1</v>
      </c>
      <c r="D42" s="56"/>
      <c r="E42" s="378">
        <f>D42*C42</f>
        <v>0</v>
      </c>
    </row>
    <row r="43" spans="1:5" x14ac:dyDescent="0.25">
      <c r="A43" s="123"/>
      <c r="E43" s="130"/>
    </row>
    <row r="44" spans="1:5" x14ac:dyDescent="0.25">
      <c r="A44" s="123"/>
      <c r="E44" s="130"/>
    </row>
    <row r="45" spans="1:5" x14ac:dyDescent="0.25">
      <c r="A45" s="123"/>
      <c r="E45" s="130"/>
    </row>
    <row r="46" spans="1:5" ht="14.25" customHeight="1" x14ac:dyDescent="0.25">
      <c r="A46" s="122">
        <f>A41+0.01</f>
        <v>5.0999999999999979</v>
      </c>
      <c r="B46" s="101" t="s">
        <v>151</v>
      </c>
      <c r="C46" s="87"/>
      <c r="D46" s="56"/>
      <c r="E46" s="377"/>
    </row>
    <row r="47" spans="1:5" x14ac:dyDescent="0.25">
      <c r="A47" s="122"/>
      <c r="B47" s="101"/>
      <c r="C47" s="87"/>
      <c r="D47" s="56"/>
      <c r="E47" s="377"/>
    </row>
    <row r="48" spans="1:5" x14ac:dyDescent="0.25">
      <c r="A48" s="122"/>
      <c r="B48" s="101" t="s">
        <v>36</v>
      </c>
      <c r="C48" s="87">
        <v>2</v>
      </c>
      <c r="D48" s="56"/>
      <c r="E48" s="378">
        <f>D48*C48</f>
        <v>0</v>
      </c>
    </row>
    <row r="49" spans="1:9" x14ac:dyDescent="0.25">
      <c r="A49" s="123"/>
      <c r="E49" s="130"/>
    </row>
    <row r="50" spans="1:9" x14ac:dyDescent="0.25">
      <c r="A50" s="123"/>
      <c r="E50" s="130"/>
    </row>
    <row r="51" spans="1:9" ht="63.75" customHeight="1" x14ac:dyDescent="0.25">
      <c r="A51" s="122">
        <f>A46+0.01</f>
        <v>5.1099999999999977</v>
      </c>
      <c r="B51" s="121" t="s">
        <v>152</v>
      </c>
      <c r="C51" s="87"/>
      <c r="D51" s="56"/>
      <c r="E51" s="378"/>
    </row>
    <row r="52" spans="1:9" x14ac:dyDescent="0.25">
      <c r="A52" s="122"/>
      <c r="B52" s="101"/>
      <c r="C52" s="87" t="s">
        <v>44</v>
      </c>
      <c r="D52" s="56"/>
      <c r="E52" s="378"/>
    </row>
    <row r="53" spans="1:9" x14ac:dyDescent="0.25">
      <c r="A53" s="122"/>
      <c r="B53" s="101" t="s">
        <v>66</v>
      </c>
      <c r="C53" s="87">
        <v>24</v>
      </c>
      <c r="D53" s="56"/>
      <c r="E53" s="378">
        <f>D53*C53</f>
        <v>0</v>
      </c>
      <c r="F53" s="63"/>
      <c r="G53" s="62"/>
      <c r="H53" s="63"/>
      <c r="I53" s="62"/>
    </row>
    <row r="54" spans="1:9" x14ac:dyDescent="0.25">
      <c r="A54" s="123"/>
      <c r="E54" s="130"/>
      <c r="F54" s="63"/>
      <c r="G54" s="62"/>
      <c r="H54" s="63"/>
      <c r="I54" s="62"/>
    </row>
    <row r="55" spans="1:9" x14ac:dyDescent="0.25">
      <c r="A55" s="123"/>
      <c r="E55" s="130"/>
      <c r="F55" s="62"/>
      <c r="G55" s="62"/>
      <c r="H55" s="62"/>
      <c r="I55" s="62"/>
    </row>
    <row r="56" spans="1:9" ht="51.75" customHeight="1" x14ac:dyDescent="0.25">
      <c r="A56" s="83">
        <f>A51+0.01</f>
        <v>5.1199999999999974</v>
      </c>
      <c r="B56" s="104" t="s">
        <v>153</v>
      </c>
      <c r="C56" s="87" t="s">
        <v>44</v>
      </c>
      <c r="D56" s="54"/>
      <c r="E56" s="378"/>
    </row>
    <row r="57" spans="1:9" x14ac:dyDescent="0.25">
      <c r="A57" s="122"/>
      <c r="B57" s="366" t="s">
        <v>65</v>
      </c>
      <c r="C57" s="87">
        <v>12</v>
      </c>
      <c r="D57" s="54"/>
      <c r="E57" s="378">
        <f>D57*C57</f>
        <v>0</v>
      </c>
      <c r="G57" s="62"/>
    </row>
    <row r="58" spans="1:9" x14ac:dyDescent="0.25">
      <c r="A58" s="123"/>
      <c r="D58" s="43"/>
      <c r="E58" s="130"/>
    </row>
    <row r="59" spans="1:9" ht="36" customHeight="1" x14ac:dyDescent="0.25">
      <c r="A59" s="83">
        <f>A56+0.01</f>
        <v>5.1299999999999972</v>
      </c>
      <c r="B59" s="104" t="s">
        <v>48</v>
      </c>
      <c r="C59" s="87"/>
      <c r="D59" s="57"/>
      <c r="E59" s="379"/>
    </row>
    <row r="60" spans="1:9" x14ac:dyDescent="0.25">
      <c r="A60" s="83"/>
      <c r="B60" s="101" t="s">
        <v>39</v>
      </c>
      <c r="C60" s="87">
        <v>4</v>
      </c>
      <c r="D60" s="57"/>
      <c r="E60" s="379">
        <f>D60*C60</f>
        <v>0</v>
      </c>
    </row>
    <row r="61" spans="1:9" x14ac:dyDescent="0.25">
      <c r="A61" s="88"/>
      <c r="D61" s="58"/>
      <c r="E61" s="132"/>
    </row>
    <row r="62" spans="1:9" x14ac:dyDescent="0.25">
      <c r="A62" s="88"/>
      <c r="D62" s="58"/>
      <c r="E62" s="132"/>
    </row>
    <row r="63" spans="1:9" ht="39.75" customHeight="1" x14ac:dyDescent="0.25">
      <c r="A63" s="122">
        <f>A59+0.01</f>
        <v>5.139999999999997</v>
      </c>
      <c r="B63" s="104" t="s">
        <v>154</v>
      </c>
      <c r="C63" s="87"/>
      <c r="D63" s="56"/>
      <c r="E63" s="377"/>
    </row>
    <row r="64" spans="1:9" x14ac:dyDescent="0.25">
      <c r="A64" s="122"/>
      <c r="B64" s="101" t="s">
        <v>47</v>
      </c>
      <c r="C64" s="87">
        <v>12</v>
      </c>
      <c r="D64" s="56"/>
      <c r="E64" s="378">
        <f>D64*C64</f>
        <v>0</v>
      </c>
    </row>
    <row r="65" spans="1:5" x14ac:dyDescent="0.25">
      <c r="A65" s="123"/>
      <c r="B65" s="367"/>
      <c r="E65" s="130"/>
    </row>
    <row r="66" spans="1:5" x14ac:dyDescent="0.25">
      <c r="A66" s="123"/>
    </row>
    <row r="67" spans="1:5" ht="63.75" customHeight="1" x14ac:dyDescent="0.25">
      <c r="A67" s="122">
        <f>A63+0.01</f>
        <v>5.1499999999999968</v>
      </c>
      <c r="B67" s="104" t="s">
        <v>155</v>
      </c>
      <c r="C67" s="87"/>
      <c r="D67" s="56"/>
      <c r="E67" s="377"/>
    </row>
    <row r="68" spans="1:5" x14ac:dyDescent="0.25">
      <c r="A68" s="122"/>
      <c r="B68" s="357" t="s">
        <v>169</v>
      </c>
      <c r="C68" s="87">
        <v>8</v>
      </c>
      <c r="D68" s="56"/>
      <c r="E68" s="378">
        <f>D68*C68</f>
        <v>0</v>
      </c>
    </row>
    <row r="69" spans="1:5" x14ac:dyDescent="0.25">
      <c r="A69" s="123"/>
      <c r="B69" s="367"/>
      <c r="E69" s="130"/>
    </row>
    <row r="70" spans="1:5" x14ac:dyDescent="0.25">
      <c r="A70" s="123"/>
    </row>
    <row r="71" spans="1:5" ht="51" customHeight="1" x14ac:dyDescent="0.25">
      <c r="A71" s="122">
        <f>A67+0.01</f>
        <v>5.1599999999999966</v>
      </c>
      <c r="B71" s="104" t="s">
        <v>195</v>
      </c>
      <c r="C71" s="87"/>
      <c r="D71" s="56"/>
      <c r="E71" s="377"/>
    </row>
    <row r="72" spans="1:5" x14ac:dyDescent="0.25">
      <c r="A72" s="99"/>
      <c r="B72" s="101" t="s">
        <v>36</v>
      </c>
      <c r="C72" s="87">
        <v>1</v>
      </c>
      <c r="D72" s="56"/>
      <c r="E72" s="378">
        <f>D72*C72</f>
        <v>0</v>
      </c>
    </row>
    <row r="73" spans="1:5" x14ac:dyDescent="0.25">
      <c r="E73" s="130"/>
    </row>
    <row r="74" spans="1:5" x14ac:dyDescent="0.25">
      <c r="E74" s="130"/>
    </row>
    <row r="75" spans="1:5" s="148" customFormat="1" ht="30" customHeight="1" x14ac:dyDescent="0.25">
      <c r="A75" s="83">
        <f>A71+0.01</f>
        <v>5.1699999999999964</v>
      </c>
      <c r="B75" s="104" t="s">
        <v>196</v>
      </c>
      <c r="C75" s="199"/>
      <c r="D75" s="157"/>
      <c r="E75" s="360"/>
    </row>
    <row r="76" spans="1:5" s="148" customFormat="1" ht="15" customHeight="1" x14ac:dyDescent="0.25">
      <c r="A76" s="368"/>
      <c r="B76" s="124" t="s">
        <v>36</v>
      </c>
      <c r="C76" s="199">
        <v>1</v>
      </c>
      <c r="D76" s="151"/>
      <c r="E76" s="360">
        <f>D76*C76</f>
        <v>0</v>
      </c>
    </row>
    <row r="77" spans="1:5" s="148" customFormat="1" ht="15" customHeight="1" x14ac:dyDescent="0.25">
      <c r="A77" s="369"/>
      <c r="B77" s="283"/>
      <c r="C77" s="185"/>
      <c r="D77" s="150"/>
      <c r="E77" s="217"/>
    </row>
    <row r="78" spans="1:5" s="148" customFormat="1" ht="15" customHeight="1" x14ac:dyDescent="0.25">
      <c r="A78" s="369"/>
      <c r="B78" s="283"/>
      <c r="C78" s="185"/>
      <c r="D78" s="150"/>
      <c r="E78" s="217"/>
    </row>
    <row r="79" spans="1:5" s="148" customFormat="1" ht="66.75" customHeight="1" x14ac:dyDescent="0.25">
      <c r="A79" s="83">
        <f>A75+0.01</f>
        <v>5.1799999999999962</v>
      </c>
      <c r="B79" s="313" t="s">
        <v>255</v>
      </c>
      <c r="C79" s="199"/>
      <c r="D79" s="157"/>
      <c r="E79" s="360"/>
    </row>
    <row r="80" spans="1:5" s="148" customFormat="1" ht="15" customHeight="1" x14ac:dyDescent="0.25">
      <c r="A80" s="368"/>
      <c r="B80" s="124" t="s">
        <v>36</v>
      </c>
      <c r="C80" s="199">
        <v>1</v>
      </c>
      <c r="D80" s="151"/>
      <c r="E80" s="360">
        <f>D80*C80</f>
        <v>0</v>
      </c>
    </row>
    <row r="81" spans="1:7" s="148" customFormat="1" ht="15" customHeight="1" x14ac:dyDescent="0.25">
      <c r="A81" s="369"/>
      <c r="B81" s="283"/>
      <c r="C81" s="185"/>
      <c r="D81" s="150"/>
      <c r="E81" s="217"/>
    </row>
    <row r="82" spans="1:7" s="148" customFormat="1" ht="15" customHeight="1" x14ac:dyDescent="0.25">
      <c r="A82" s="369"/>
      <c r="B82" s="283"/>
      <c r="C82" s="185"/>
      <c r="D82" s="150"/>
      <c r="E82" s="217"/>
    </row>
    <row r="83" spans="1:7" ht="30" x14ac:dyDescent="0.25">
      <c r="A83" s="122">
        <f>A79+0.01</f>
        <v>5.1899999999999959</v>
      </c>
      <c r="B83" s="370" t="s">
        <v>156</v>
      </c>
      <c r="C83" s="316"/>
      <c r="D83" s="362"/>
      <c r="E83" s="380"/>
    </row>
    <row r="84" spans="1:7" x14ac:dyDescent="0.25">
      <c r="A84" s="371"/>
      <c r="B84" s="372" t="s">
        <v>36</v>
      </c>
      <c r="C84" s="316">
        <v>1</v>
      </c>
      <c r="D84" s="362"/>
      <c r="E84" s="381">
        <v>0</v>
      </c>
      <c r="G84" s="63"/>
    </row>
    <row r="86" spans="1:7" ht="46.5" customHeight="1" x14ac:dyDescent="0.25">
      <c r="A86" s="373">
        <f>A83+0.01</f>
        <v>5.1999999999999957</v>
      </c>
      <c r="B86" s="370" t="s">
        <v>157</v>
      </c>
      <c r="C86" s="316"/>
      <c r="D86" s="362"/>
      <c r="E86" s="380"/>
    </row>
    <row r="87" spans="1:7" x14ac:dyDescent="0.25">
      <c r="A87" s="371"/>
      <c r="B87" s="372" t="s">
        <v>36</v>
      </c>
      <c r="C87" s="316">
        <v>1</v>
      </c>
      <c r="D87" s="362"/>
      <c r="E87" s="381">
        <v>0</v>
      </c>
      <c r="G87" s="63"/>
    </row>
    <row r="89" spans="1:7" ht="44.25" customHeight="1" x14ac:dyDescent="0.25">
      <c r="A89" s="122">
        <f>A86+0.01</f>
        <v>5.2099999999999955</v>
      </c>
      <c r="B89" s="101" t="s">
        <v>158</v>
      </c>
      <c r="C89" s="87"/>
      <c r="D89" s="56"/>
      <c r="E89" s="377"/>
    </row>
    <row r="90" spans="1:7" x14ac:dyDescent="0.25">
      <c r="A90" s="99"/>
      <c r="B90" s="101"/>
      <c r="C90" s="87"/>
      <c r="D90" s="56"/>
      <c r="E90" s="377"/>
    </row>
    <row r="91" spans="1:7" x14ac:dyDescent="0.25">
      <c r="A91" s="99"/>
      <c r="B91" s="101" t="s">
        <v>39</v>
      </c>
      <c r="C91" s="87">
        <v>1</v>
      </c>
      <c r="D91" s="56"/>
      <c r="E91" s="378">
        <f>D91*C91</f>
        <v>0</v>
      </c>
    </row>
    <row r="94" spans="1:7" ht="30" x14ac:dyDescent="0.25">
      <c r="A94" s="83">
        <f>A89+0.01</f>
        <v>5.2199999999999953</v>
      </c>
      <c r="B94" s="104" t="s">
        <v>197</v>
      </c>
      <c r="C94" s="87"/>
      <c r="D94" s="56"/>
      <c r="E94" s="377"/>
    </row>
    <row r="95" spans="1:7" x14ac:dyDescent="0.25">
      <c r="A95" s="99"/>
      <c r="B95" s="101" t="s">
        <v>198</v>
      </c>
      <c r="C95" s="87">
        <v>1</v>
      </c>
      <c r="D95" s="56"/>
      <c r="E95" s="378">
        <f>D95*C95</f>
        <v>0</v>
      </c>
    </row>
    <row r="96" spans="1:7" x14ac:dyDescent="0.25">
      <c r="E96" s="130"/>
    </row>
    <row r="97" spans="1:7" x14ac:dyDescent="0.25">
      <c r="B97" s="74"/>
      <c r="C97" s="102"/>
      <c r="D97" s="63"/>
      <c r="E97" s="102"/>
    </row>
    <row r="98" spans="1:7" ht="30" x14ac:dyDescent="0.25">
      <c r="A98" s="83">
        <f>A94+0.01</f>
        <v>5.2299999999999951</v>
      </c>
      <c r="B98" s="104" t="s">
        <v>199</v>
      </c>
      <c r="C98" s="87"/>
      <c r="D98" s="56"/>
      <c r="E98" s="377"/>
    </row>
    <row r="99" spans="1:7" x14ac:dyDescent="0.25">
      <c r="A99" s="99"/>
      <c r="B99" s="101" t="s">
        <v>198</v>
      </c>
      <c r="C99" s="87">
        <v>1</v>
      </c>
      <c r="D99" s="56"/>
      <c r="E99" s="378">
        <f>D99*C99</f>
        <v>0</v>
      </c>
    </row>
    <row r="102" spans="1:7" x14ac:dyDescent="0.25">
      <c r="A102" s="122">
        <f>A98+0.01</f>
        <v>5.2399999999999949</v>
      </c>
      <c r="B102" s="101" t="s">
        <v>133</v>
      </c>
      <c r="C102" s="87"/>
      <c r="D102" s="56"/>
      <c r="E102" s="377"/>
    </row>
    <row r="103" spans="1:7" x14ac:dyDescent="0.25">
      <c r="A103" s="99"/>
      <c r="B103" s="101" t="s">
        <v>134</v>
      </c>
      <c r="C103" s="87"/>
      <c r="D103" s="56"/>
      <c r="E103" s="378">
        <v>0</v>
      </c>
      <c r="G103" s="63"/>
    </row>
    <row r="104" spans="1:7" x14ac:dyDescent="0.25">
      <c r="G104" s="63"/>
    </row>
    <row r="105" spans="1:7" x14ac:dyDescent="0.25">
      <c r="A105" s="122">
        <f>A102+0.01</f>
        <v>5.2499999999999947</v>
      </c>
      <c r="B105" s="101" t="s">
        <v>159</v>
      </c>
      <c r="C105" s="87"/>
      <c r="D105" s="56"/>
      <c r="E105" s="378">
        <v>0</v>
      </c>
      <c r="G105" s="63"/>
    </row>
    <row r="106" spans="1:7" x14ac:dyDescent="0.25">
      <c r="A106" s="99"/>
      <c r="B106" s="101" t="s">
        <v>134</v>
      </c>
      <c r="C106" s="87"/>
      <c r="D106" s="56"/>
      <c r="E106" s="377"/>
    </row>
    <row r="108" spans="1:7" ht="15.75" thickBot="1" x14ac:dyDescent="0.3">
      <c r="A108" s="374"/>
      <c r="B108" s="375" t="s">
        <v>160</v>
      </c>
      <c r="C108" s="376"/>
      <c r="D108" s="363"/>
      <c r="E108" s="382">
        <f>SUM(E9:E105)</f>
        <v>0</v>
      </c>
    </row>
    <row r="112" spans="1:7" x14ac:dyDescent="0.25">
      <c r="A112" s="76"/>
      <c r="B112" s="77"/>
      <c r="C112" s="78"/>
      <c r="D112" s="39"/>
      <c r="E112" s="129"/>
    </row>
    <row r="115" spans="6:8" ht="12.95" customHeight="1" x14ac:dyDescent="0.25">
      <c r="F115" s="40"/>
      <c r="G115" s="41"/>
      <c r="H115" s="40"/>
    </row>
  </sheetData>
  <sheetProtection password="D28D" sheet="1" objects="1" scenarios="1"/>
  <pageMargins left="0.98425196850393704" right="0.74803149606299213" top="0.98425196850393704" bottom="0.98425196850393704" header="0.51181102362204722" footer="0.51181102362204722"/>
  <pageSetup paperSize="9" scale="86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CE,Običajno"&amp;8&amp;F&amp;C&amp;A&amp;R&amp;P/&amp;N</oddFooter>
  </headerFooter>
  <rowBreaks count="2" manualBreakCount="2">
    <brk id="39" max="4" man="1"/>
    <brk id="7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11</vt:i4>
      </vt:variant>
    </vt:vector>
  </HeadingPairs>
  <TitlesOfParts>
    <vt:vector size="18" baseType="lpstr">
      <vt:lpstr>NASLOVNICA</vt:lpstr>
      <vt:lpstr>REKAPITULACIJA</vt:lpstr>
      <vt:lpstr> ogrevanje A</vt:lpstr>
      <vt:lpstr>prezračevanje prostorov A</vt:lpstr>
      <vt:lpstr>vodovod, kanalizacija A</vt:lpstr>
      <vt:lpstr>Vodovodni priključek</vt:lpstr>
      <vt:lpstr>Toplotna postaja</vt:lpstr>
      <vt:lpstr>' ogrevanje A'!Področje_tiskanja</vt:lpstr>
      <vt:lpstr>'prezračevanje prostorov A'!Področje_tiskanja</vt:lpstr>
      <vt:lpstr>REKAPITULACIJA!Področje_tiskanja</vt:lpstr>
      <vt:lpstr>'Toplotna postaja'!Področje_tiskanja</vt:lpstr>
      <vt:lpstr>'vodovod, kanalizacija A'!Področje_tiskanja</vt:lpstr>
      <vt:lpstr>'Vodovodni priključek'!Področje_tiskanja</vt:lpstr>
      <vt:lpstr>' ogrevanje A'!Tiskanje_naslovov</vt:lpstr>
      <vt:lpstr>'prezračevanje prostorov A'!Tiskanje_naslovov</vt:lpstr>
      <vt:lpstr>'Toplotna postaja'!Tiskanje_naslovov</vt:lpstr>
      <vt:lpstr>'vodovod, kanalizacija A'!Tiskanje_naslovov</vt:lpstr>
      <vt:lpstr>'Vodovodni priključek'!Tiskanje_naslovov</vt:lpstr>
    </vt:vector>
  </TitlesOfParts>
  <Company>Hydrotech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</dc:creator>
  <cp:lastModifiedBy>Mojca Skale</cp:lastModifiedBy>
  <cp:lastPrinted>2016-10-25T17:40:06Z</cp:lastPrinted>
  <dcterms:created xsi:type="dcterms:W3CDTF">2000-04-11T09:42:02Z</dcterms:created>
  <dcterms:modified xsi:type="dcterms:W3CDTF">2016-10-26T06:49:40Z</dcterms:modified>
</cp:coreProperties>
</file>