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520" yWindow="-15" windowWidth="11550" windowHeight="9675" activeTab="3"/>
  </bookViews>
  <sheets>
    <sheet name="rekapitulacija" sheetId="6" r:id="rId1"/>
    <sheet name="1nadstropje" sheetId="10" r:id="rId2"/>
    <sheet name="pritličje" sheetId="11" r:id="rId3"/>
    <sheet name="fasada" sheetId="12" r:id="rId4"/>
  </sheets>
  <calcPr calcId="145621"/>
</workbook>
</file>

<file path=xl/calcChain.xml><?xml version="1.0" encoding="utf-8"?>
<calcChain xmlns="http://schemas.openxmlformats.org/spreadsheetml/2006/main">
  <c r="B20" i="12" l="1"/>
  <c r="B19" i="12"/>
  <c r="F85" i="12"/>
  <c r="F86" i="12" s="1"/>
  <c r="F81" i="12"/>
  <c r="F82" i="12" s="1"/>
  <c r="F71" i="12"/>
  <c r="F130" i="12" l="1"/>
  <c r="F128" i="12"/>
  <c r="F108" i="12"/>
  <c r="F119" i="12"/>
  <c r="F126" i="12"/>
  <c r="F117" i="12"/>
  <c r="F115" i="12"/>
  <c r="F106" i="12"/>
  <c r="F104" i="12"/>
  <c r="F97" i="12"/>
  <c r="F95" i="12"/>
  <c r="F89" i="12"/>
  <c r="F75" i="12"/>
  <c r="F73" i="12"/>
  <c r="F68" i="12"/>
  <c r="F66" i="12"/>
  <c r="F64" i="12"/>
  <c r="F62" i="12"/>
  <c r="F60" i="12"/>
  <c r="F54" i="12"/>
  <c r="F52" i="12"/>
  <c r="F50" i="12"/>
  <c r="F48" i="12"/>
  <c r="E110" i="12" l="1"/>
  <c r="F110" i="12" s="1"/>
  <c r="F111" i="12" s="1"/>
  <c r="E132" i="12"/>
  <c r="E121" i="12"/>
  <c r="F121" i="12" s="1"/>
  <c r="F122" i="12" s="1"/>
  <c r="F56" i="12"/>
  <c r="F17" i="12" s="1"/>
  <c r="F22" i="12" l="1"/>
  <c r="F93" i="12"/>
  <c r="F91" i="12"/>
  <c r="E99" i="12" l="1"/>
  <c r="F99" i="12" s="1"/>
  <c r="F100" i="12" s="1"/>
  <c r="F21" i="12" s="1"/>
  <c r="F132" i="12"/>
  <c r="F133" i="12" s="1"/>
  <c r="F24" i="12" s="1"/>
  <c r="E77" i="12"/>
  <c r="F77" i="12" s="1"/>
  <c r="F78" i="12" s="1"/>
  <c r="F18" i="12" s="1"/>
  <c r="F187" i="11"/>
  <c r="F149" i="11"/>
  <c r="F145" i="11"/>
  <c r="F147" i="11"/>
  <c r="F143" i="11"/>
  <c r="F141" i="11"/>
  <c r="F139" i="11"/>
  <c r="F137" i="11"/>
  <c r="F130" i="11"/>
  <c r="F88" i="11"/>
  <c r="F82" i="11"/>
  <c r="F55" i="11"/>
  <c r="F129" i="10"/>
  <c r="F131" i="10"/>
  <c r="F127" i="10"/>
  <c r="F120" i="10"/>
  <c r="F118" i="10"/>
  <c r="F116" i="10"/>
  <c r="F193" i="11"/>
  <c r="F191" i="11"/>
  <c r="F189" i="11"/>
  <c r="F185" i="11"/>
  <c r="F178" i="11"/>
  <c r="F176" i="11"/>
  <c r="F175" i="11"/>
  <c r="F172" i="11"/>
  <c r="F171" i="11"/>
  <c r="F165" i="11"/>
  <c r="F166" i="11" s="1"/>
  <c r="F22" i="11" s="1"/>
  <c r="F160" i="11"/>
  <c r="F158" i="11"/>
  <c r="F156" i="11"/>
  <c r="F154" i="11"/>
  <c r="F135" i="11"/>
  <c r="F132" i="11"/>
  <c r="F128" i="11"/>
  <c r="F126" i="11"/>
  <c r="F124" i="11"/>
  <c r="F122" i="11"/>
  <c r="F120" i="11"/>
  <c r="F95" i="11"/>
  <c r="F96" i="11" s="1"/>
  <c r="F19" i="11" s="1"/>
  <c r="F90" i="11"/>
  <c r="F86" i="11"/>
  <c r="F84" i="11"/>
  <c r="F80" i="11"/>
  <c r="F78" i="11"/>
  <c r="F76" i="11"/>
  <c r="F69" i="11"/>
  <c r="F67" i="11"/>
  <c r="F65" i="11"/>
  <c r="F63" i="11"/>
  <c r="F61" i="11"/>
  <c r="F59" i="11"/>
  <c r="F57" i="11"/>
  <c r="F53" i="11"/>
  <c r="F51" i="11"/>
  <c r="F49" i="11"/>
  <c r="F47" i="11"/>
  <c r="F45" i="11"/>
  <c r="F43" i="11"/>
  <c r="F41" i="11"/>
  <c r="F39" i="11"/>
  <c r="F81" i="10"/>
  <c r="F183" i="10"/>
  <c r="F184" i="10" s="1"/>
  <c r="F24" i="10" s="1"/>
  <c r="F176" i="10"/>
  <c r="F174" i="10"/>
  <c r="F172" i="10"/>
  <c r="F170" i="10"/>
  <c r="F163" i="10"/>
  <c r="F161" i="10"/>
  <c r="F158" i="10"/>
  <c r="F157" i="10"/>
  <c r="F154" i="10"/>
  <c r="F153" i="10"/>
  <c r="F147" i="10"/>
  <c r="F148" i="10" s="1"/>
  <c r="F21" i="10" s="1"/>
  <c r="F142" i="10"/>
  <c r="F140" i="10"/>
  <c r="F138" i="10"/>
  <c r="F136" i="10"/>
  <c r="F125" i="10"/>
  <c r="F123" i="10"/>
  <c r="F114" i="10"/>
  <c r="F112" i="10"/>
  <c r="F110" i="10"/>
  <c r="F108" i="10"/>
  <c r="F83" i="10"/>
  <c r="F79" i="10"/>
  <c r="F77" i="10"/>
  <c r="F75" i="10"/>
  <c r="F73" i="10"/>
  <c r="F71" i="10"/>
  <c r="F64" i="10"/>
  <c r="F62" i="10"/>
  <c r="F60" i="10"/>
  <c r="F58" i="10"/>
  <c r="F56" i="10"/>
  <c r="F54" i="10"/>
  <c r="F52" i="10"/>
  <c r="F50" i="10"/>
  <c r="F48" i="10"/>
  <c r="F46" i="10"/>
  <c r="F44" i="10"/>
  <c r="F42" i="10"/>
  <c r="F40" i="10"/>
  <c r="F38" i="10"/>
  <c r="F91" i="11" l="1"/>
  <c r="F132" i="10"/>
  <c r="F19" i="10" s="1"/>
  <c r="F150" i="11"/>
  <c r="F20" i="11" s="1"/>
  <c r="E180" i="11"/>
  <c r="F180" i="11" s="1"/>
  <c r="F181" i="11" s="1"/>
  <c r="F23" i="11" s="1"/>
  <c r="E71" i="11"/>
  <c r="F71" i="11" s="1"/>
  <c r="F72" i="11" s="1"/>
  <c r="F161" i="11"/>
  <c r="F21" i="11" s="1"/>
  <c r="F18" i="11"/>
  <c r="F143" i="10"/>
  <c r="F20" i="10" s="1"/>
  <c r="E195" i="11"/>
  <c r="F195" i="11" s="1"/>
  <c r="F196" i="11" s="1"/>
  <c r="F24" i="11" s="1"/>
  <c r="F84" i="10"/>
  <c r="F18" i="10" s="1"/>
  <c r="E165" i="10"/>
  <c r="F165" i="10" s="1"/>
  <c r="F166" i="10" s="1"/>
  <c r="F22" i="10" s="1"/>
  <c r="E66" i="10"/>
  <c r="F66" i="10" s="1"/>
  <c r="E178" i="10"/>
  <c r="F178" i="10" s="1"/>
  <c r="F179" i="10" s="1"/>
  <c r="F23" i="10" s="1"/>
  <c r="F67" i="10" l="1"/>
  <c r="F17" i="10" s="1"/>
  <c r="F25" i="10" s="1"/>
  <c r="F17" i="11"/>
  <c r="F26" i="11" s="1"/>
  <c r="F18" i="6" l="1"/>
  <c r="F31" i="11"/>
  <c r="F27" i="11"/>
  <c r="F17" i="6"/>
  <c r="F30" i="10"/>
  <c r="F26" i="10"/>
  <c r="F28" i="11" l="1"/>
  <c r="F29" i="11" s="1"/>
  <c r="F32" i="11"/>
  <c r="F33" i="11" s="1"/>
  <c r="F27" i="10"/>
  <c r="F28" i="10" s="1"/>
  <c r="F31" i="10"/>
  <c r="F32" i="10"/>
  <c r="F23" i="12"/>
  <c r="F25" i="12" s="1"/>
  <c r="F35" i="11" l="1"/>
  <c r="F34" i="10"/>
  <c r="F19" i="6"/>
  <c r="F20" i="6" s="1"/>
  <c r="F30" i="12"/>
  <c r="F26" i="12"/>
  <c r="F27" i="12" l="1"/>
  <c r="F28" i="12" s="1"/>
  <c r="F31" i="12"/>
  <c r="F32" i="12"/>
  <c r="F21" i="6"/>
  <c r="F25" i="6"/>
  <c r="F34" i="12" l="1"/>
  <c r="F26" i="6"/>
  <c r="F27" i="6" s="1"/>
  <c r="F22" i="6"/>
  <c r="F23" i="6" s="1"/>
  <c r="F29" i="6" l="1"/>
</calcChain>
</file>

<file path=xl/sharedStrings.xml><?xml version="1.0" encoding="utf-8"?>
<sst xmlns="http://schemas.openxmlformats.org/spreadsheetml/2006/main" count="712" uniqueCount="242">
  <si>
    <t>kpl</t>
  </si>
  <si>
    <t>kos</t>
  </si>
  <si>
    <t>ur</t>
  </si>
  <si>
    <t>€</t>
  </si>
  <si>
    <t>Skupaj</t>
  </si>
  <si>
    <t>I.</t>
  </si>
  <si>
    <t>II.</t>
  </si>
  <si>
    <t>III.</t>
  </si>
  <si>
    <t>Objekt:</t>
  </si>
  <si>
    <t>DDV</t>
  </si>
  <si>
    <t>1.</t>
  </si>
  <si>
    <t>2.</t>
  </si>
  <si>
    <t>3.</t>
  </si>
  <si>
    <t>4.</t>
  </si>
  <si>
    <t>5.</t>
  </si>
  <si>
    <t>6.</t>
  </si>
  <si>
    <t>7.</t>
  </si>
  <si>
    <t>8.</t>
  </si>
  <si>
    <t>Rušitvena dela</t>
  </si>
  <si>
    <t>IV.</t>
  </si>
  <si>
    <t>Stroški plačila takse za odlaganje gradbenih odpadkov na komunalni deponiji v skladu z zakonodajo in vodenje predpisane dokumentacije.</t>
  </si>
  <si>
    <t>9.</t>
  </si>
  <si>
    <t>10.</t>
  </si>
  <si>
    <t>V.</t>
  </si>
  <si>
    <t>Zidarska dela</t>
  </si>
  <si>
    <t>Razna gradbena pomoč v delu pri obrtniških in instalacijskih delih ter razna nepredvidena in dodatna dela potrjena s strani pooblaščenega nadzornika (NK, PK in KV).</t>
  </si>
  <si>
    <t>Investitor:</t>
  </si>
  <si>
    <t>Slikopleskarska dela</t>
  </si>
  <si>
    <t>VI.</t>
  </si>
  <si>
    <t>Stavbno mizarska dela</t>
  </si>
  <si>
    <t>VII.</t>
  </si>
  <si>
    <t>ton</t>
  </si>
  <si>
    <t>a.</t>
  </si>
  <si>
    <t>b.</t>
  </si>
  <si>
    <t>c.</t>
  </si>
  <si>
    <t>SPLOŠNI OPIS</t>
  </si>
  <si>
    <t xml:space="preserve"> vgrajena po sistemu RAL montaže,</t>
  </si>
  <si>
    <t>zagotavljanje vodotesnosti po SIST EN 1027,</t>
  </si>
  <si>
    <t>odpiranje po vertikalni in horizontalni osi, oziroma po posameznem opisu,</t>
  </si>
  <si>
    <t>kljuka inox,</t>
  </si>
  <si>
    <t>stran odpiranja smiselno prilagoditi prostoru,</t>
  </si>
  <si>
    <t>d.</t>
  </si>
  <si>
    <t>e.</t>
  </si>
  <si>
    <t>-</t>
  </si>
  <si>
    <t>VIII.</t>
  </si>
  <si>
    <t>Tlakarska dela</t>
  </si>
  <si>
    <t>kg</t>
  </si>
  <si>
    <t xml:space="preserve">III. </t>
  </si>
  <si>
    <t>Suhomontažna dela</t>
  </si>
  <si>
    <t xml:space="preserve">VII. </t>
  </si>
  <si>
    <t>SKUPAJ z DDV</t>
  </si>
  <si>
    <t>Ključavničarska dela</t>
  </si>
  <si>
    <t>Slikanje obstoječih in novo ometanih sten s poldisperzijsko barvo Jupol ter 2x predhodnim kitanjem z disperzijskim kitom in brušenjem, površina mora biti gladka in ravna in enakomerno pobarvana. V ceno naj bo vključena tudi odstranitev obstoječe stare stenske barve in impregnacija površine.</t>
  </si>
  <si>
    <t>Keramičarska dela</t>
  </si>
  <si>
    <r>
      <t>m</t>
    </r>
    <r>
      <rPr>
        <vertAlign val="superscript"/>
        <sz val="11"/>
        <rFont val="Calibri"/>
        <family val="2"/>
        <charset val="238"/>
        <scheme val="minor"/>
      </rPr>
      <t>2</t>
    </r>
  </si>
  <si>
    <t>Slikanje novih sten iz mavčno-kartonskih plošč, s poldisperzijsko notranjo barvo, s predhodnim bandažiranjem, 2x kitanjem z disperzijskim kitom in brušenjem, površina mora biti gladka, ravna in enakomerno pobarvana.</t>
  </si>
  <si>
    <t>KV pogoji k obnovi objekta:</t>
  </si>
  <si>
    <t>Odstranitev obstoječih dotrajanih finalnih tlakov.</t>
  </si>
  <si>
    <t>%</t>
  </si>
  <si>
    <r>
      <t>m</t>
    </r>
    <r>
      <rPr>
        <vertAlign val="superscript"/>
        <sz val="11"/>
        <rFont val="Calibri"/>
        <family val="2"/>
        <charset val="238"/>
        <scheme val="minor"/>
      </rPr>
      <t>3</t>
    </r>
  </si>
  <si>
    <t>Prenos ruševin in odpadkov na gradbiščno deponijo, z nakladanjem ruševin v kontejner ter odvoz na deponijo.</t>
  </si>
  <si>
    <t>Izdelava, dobava in montaža novih lesenih oken z naslednjimi splošnimi zahtevami:</t>
  </si>
  <si>
    <t>Vsa okna so izdelana iz kvalitetnega masivnega ali lepljenega smrekovega lesa, sidrana v nosilno konstrukcijo objekta,</t>
  </si>
  <si>
    <t>zaščitenega z lazurnimi debeloslojnimi premazi na vodni osnovi, v tonih po navodilih ZVKDS.</t>
  </si>
  <si>
    <t xml:space="preserve">Zasteklitev z troslojnim prozornim izolacijskim steklom, </t>
  </si>
  <si>
    <r>
      <t xml:space="preserve"> - zahtevana tesnost oken: a </t>
    </r>
    <r>
      <rPr>
        <vertAlign val="subscript"/>
        <sz val="11"/>
        <rFont val="Calibri"/>
        <family val="2"/>
        <charset val="238"/>
        <scheme val="minor"/>
      </rPr>
      <t>max</t>
    </r>
    <r>
      <rPr>
        <sz val="11"/>
        <rFont val="Calibri"/>
        <family val="2"/>
        <charset val="238"/>
        <scheme val="minor"/>
      </rPr>
      <t xml:space="preserve"> = 2,0 m</t>
    </r>
    <r>
      <rPr>
        <vertAlign val="superscript"/>
        <sz val="11"/>
        <rFont val="Calibri"/>
        <family val="2"/>
        <charset val="238"/>
        <scheme val="minor"/>
      </rPr>
      <t>3</t>
    </r>
    <r>
      <rPr>
        <sz val="11"/>
        <rFont val="Calibri"/>
        <family val="2"/>
        <charset val="238"/>
        <scheme val="minor"/>
      </rPr>
      <t>/m</t>
    </r>
    <r>
      <rPr>
        <vertAlign val="superscript"/>
        <sz val="11"/>
        <rFont val="Calibri"/>
        <family val="2"/>
        <charset val="238"/>
        <scheme val="minor"/>
      </rPr>
      <t>2</t>
    </r>
    <r>
      <rPr>
        <sz val="11"/>
        <rFont val="Calibri"/>
        <family val="2"/>
        <charset val="238"/>
        <scheme val="minor"/>
      </rPr>
      <t>H,</t>
    </r>
  </si>
  <si>
    <r>
      <t xml:space="preserve"> - zahtevana zvočna izolativnost oken: R </t>
    </r>
    <r>
      <rPr>
        <vertAlign val="subscript"/>
        <sz val="11"/>
        <rFont val="Calibri"/>
        <family val="2"/>
        <charset val="238"/>
        <scheme val="minor"/>
      </rPr>
      <t>w</t>
    </r>
    <r>
      <rPr>
        <sz val="11"/>
        <rFont val="Calibri"/>
        <family val="2"/>
        <charset val="238"/>
        <scheme val="minor"/>
      </rPr>
      <t xml:space="preserve"> = 32 dB,</t>
    </r>
  </si>
  <si>
    <t>opremljena s tipskim okovjem,</t>
  </si>
  <si>
    <r>
      <t xml:space="preserve">Obravnava izdelkov je izključno po specifikaciji, v kateri so opisani vsi potrebni elementi za oceno, izdelavo, obdelavo in montažo. </t>
    </r>
    <r>
      <rPr>
        <u/>
        <sz val="11"/>
        <rFont val="Calibri"/>
        <family val="2"/>
        <charset val="238"/>
      </rPr>
      <t>Vse mere je potrebno kontrolirati na objektu.</t>
    </r>
  </si>
  <si>
    <t>f.</t>
  </si>
  <si>
    <t>g.</t>
  </si>
  <si>
    <t>Slikanje novih stropnih oblog iz mavčno-kartonskih plošč, s poldisperzijsko notranjo barvo, s predhodnim bandažiranjem, 2x kitanjem z disperzijskim kitom in brušenjem, površina mora biti gladka, ravna in enakomerno pobarvana.</t>
  </si>
  <si>
    <t>REKAPITULACIJA GRADBENIH IN ZAKLJUČNIH DEL</t>
  </si>
  <si>
    <t>Splošne opombe za vsa dela!</t>
  </si>
  <si>
    <t>Izvajalec del je pred oddajo ponudbe dolžan preveriti ustreznost samih popisov del in količin glede na vse projekte, ki so mu na vpogled pri investitorju ali projektantu. Prav tako je izvajalec dolžan preveriti vse detajle in sheme. V primeru odstopanj jih je dolžan zajeti v sklopu te ponudbe ločeno ali kot nepredvidena dela tako, da je objekt sposoben izvesti v skladu z razpisnimi pogoji in pogodbo.</t>
  </si>
  <si>
    <t>V vsaki ceni in za komplet je potrebno zajeti vse gotove montirane in finalno obdelane izdelke - objekt kot celoto v skladu s projektom, brez dodatnih del, z izdelavo vse montažne tehnične dokumentacije, detajlov izvedbe, katerih potrditev je  potrebno zagotoviti s strani odgovornega projektanta arhitekture.</t>
  </si>
  <si>
    <t>Za vsa navedena dela je potrebno gledati ustrezne opise del v sklopu drugih projektov PZI in jih je upoštevati v skupni rekapitulaciji del.</t>
  </si>
  <si>
    <t>V primeru kakršnihkoli nejasnosti iz popisa del ali iz projekta je le te razčistiti pred oddajo ponudbe z odgovornim projektantom arhitekture.</t>
  </si>
  <si>
    <t>V ceni posameznih postavk je potrebno zajeti vse elemente, ki so navedene v opisu, ne glede na različnost zahtevanih obrtniških (gradbenih) del, razen kjer je eksplicitno navedeno, da so določeni elementi zajeti v drugi postavki oz. pri drugih delih.</t>
  </si>
  <si>
    <t>Izvajalec naj na podlagi načrtov sam oceni možne načine in težavnost del in to upošteva v cenah posameznih postavk.</t>
  </si>
  <si>
    <t xml:space="preserve">Ponudnik mora v enotnih cenah upoštevati tudi stroške čiščenja v času gradnje in končno čiščenje, pred predajo izvedenih del naročniku. Izvajalec mora ves čas gradnje skrbeti za urejen izgled gradbišča. </t>
  </si>
  <si>
    <t>Vsa hrupna dela je potrebno izvajati po dogovoru z investitorjem.</t>
  </si>
  <si>
    <t>Ponudba mora vsebovati tudi:</t>
  </si>
  <si>
    <t xml:space="preserve"> - vsi splošni in stalni stroški povezani z organizacijo in delo na gradbišču,</t>
  </si>
  <si>
    <t xml:space="preserve"> - izvedbo varovanja gradbišča v skladu s predpisi in standardi,</t>
  </si>
  <si>
    <t xml:space="preserve"> - transportne stroške v območju in izven območja gradbišča,</t>
  </si>
  <si>
    <t xml:space="preserve"> - stroške nakladanja in raskladanja odvoza odpadkov in ostalega materiala na stalno deponijo izvajalca, raskladanje, eventuelno razgrinjanje ter plačila komunalnih taks,</t>
  </si>
  <si>
    <t xml:space="preserve"> - stroške vmesnega in finalnega čiščenja prostorov,</t>
  </si>
  <si>
    <t xml:space="preserve"> - izdelavo detajlnih načrtov jeklenih konstrukcij (potrdi jih odg. projektant gradbenih konstrukcij).</t>
  </si>
  <si>
    <t>Posamezni ponudnik z oddajo ponudbe izjavlja, da bo predmetno zgradbo izvajal izključno skladno s PZI projektno dokumentacijo, ki jo je izdelal avtor. Vse morebitne spremembe in dopolnitve lahko izdela izključno avtor, pri čemer mora biti vsaka sprememba in dopolnitev pisno zavedena v gradbeni dnevnik, ožigosana in podpisana s strani odgovornega projektanta arhitekture ter odgovornega nadzornika.</t>
  </si>
  <si>
    <t>Izdelava grobega in finega ometa obstoječih in novih notranjih sten, v podaljšani apneno cementni malti s predhodnim obrizgom in vstavitvijo armirne mrežice, vključno s predhodnim preverjanjem oprijema obstoječih ometov s pretrkavanjem, odstranitvijo odstopajočih ometov in ustrezno pripravo podlage.</t>
  </si>
  <si>
    <t>Ponudba mora vsebovati izvedbo drobnih gradbenih, obrtniških in inštalacijskih del ter ostalega četudi to ni neposredno navedeno v popisu, a je kljub temu razvidno iz grafičnih prilog in ostalih sestavnih delov PZI projekta. Zajeti je potrebno odstranitev ruševin po izvedbi utorov za instalacije, zazidavo in omet sten in stropov na mestih izvedenih instalacij.</t>
  </si>
  <si>
    <r>
      <t>Opisi pozicij so skrajšani. Ponudba za izvedbo mora vsebovati</t>
    </r>
    <r>
      <rPr>
        <u/>
        <sz val="11"/>
        <rFont val="Calibri"/>
        <family val="2"/>
        <charset val="238"/>
        <scheme val="minor"/>
      </rPr>
      <t xml:space="preserve"> vse stroške za kompletno izdelavo pozicije</t>
    </r>
    <r>
      <rPr>
        <sz val="11"/>
        <rFont val="Calibri"/>
        <family val="2"/>
        <charset val="238"/>
        <scheme val="minor"/>
      </rPr>
      <t>, tudi če v popisu niso eksplicitno navedeni.</t>
    </r>
  </si>
  <si>
    <t>12.</t>
  </si>
  <si>
    <t>11.</t>
  </si>
  <si>
    <t>13.</t>
  </si>
  <si>
    <t>Občina Vojnik</t>
  </si>
  <si>
    <t>Keršova ulica 8, 3212 VOJNIK</t>
  </si>
  <si>
    <t>Rekonstrukcija, delna sprememba namembnosti</t>
  </si>
  <si>
    <t>in energetska sanacija</t>
  </si>
  <si>
    <t>Nova Cerkev 22</t>
  </si>
  <si>
    <t>poslovno stanovanjskega objekta</t>
  </si>
  <si>
    <t>Številka projekta:</t>
  </si>
  <si>
    <t>2016-07</t>
  </si>
  <si>
    <t>Kamnoseška dela</t>
  </si>
  <si>
    <r>
      <t>Odstranitev obstoječih oken z okvirjem velikosti do 2m</t>
    </r>
    <r>
      <rPr>
        <vertAlign val="superscript"/>
        <sz val="11"/>
        <rFont val="Calibri"/>
        <family val="2"/>
        <charset val="238"/>
        <scheme val="minor"/>
      </rPr>
      <t>2</t>
    </r>
    <r>
      <rPr>
        <sz val="11"/>
        <rFont val="Calibri"/>
        <family val="2"/>
        <charset val="238"/>
        <scheme val="minor"/>
      </rPr>
      <t>.</t>
    </r>
  </si>
  <si>
    <r>
      <t>Odstranitev obstoječih oken okvirjem v velikosti nad 2m</t>
    </r>
    <r>
      <rPr>
        <vertAlign val="superscript"/>
        <sz val="11"/>
        <rFont val="Calibri"/>
        <family val="2"/>
        <charset val="238"/>
        <scheme val="minor"/>
      </rPr>
      <t>2</t>
    </r>
    <r>
      <rPr>
        <sz val="11"/>
        <rFont val="Calibri"/>
        <family val="2"/>
        <charset val="238"/>
        <scheme val="minor"/>
      </rPr>
      <t>.</t>
    </r>
  </si>
  <si>
    <r>
      <t>Odstranitev obstoječih vratnih okvirjev in kril v velikosti do 2m</t>
    </r>
    <r>
      <rPr>
        <vertAlign val="superscript"/>
        <sz val="11"/>
        <rFont val="Calibri"/>
        <family val="2"/>
        <charset val="238"/>
        <scheme val="minor"/>
      </rPr>
      <t>2</t>
    </r>
    <r>
      <rPr>
        <sz val="11"/>
        <rFont val="Calibri"/>
        <family val="2"/>
        <charset val="238"/>
        <scheme val="minor"/>
      </rPr>
      <t>.</t>
    </r>
  </si>
  <si>
    <r>
      <t>Odstranitev obstoječih vratnih okvirjev in kril v velikosti nad 2m</t>
    </r>
    <r>
      <rPr>
        <vertAlign val="superscript"/>
        <sz val="11"/>
        <rFont val="Calibri"/>
        <family val="2"/>
        <charset val="238"/>
        <scheme val="minor"/>
      </rPr>
      <t>2</t>
    </r>
    <r>
      <rPr>
        <sz val="11"/>
        <rFont val="Calibri"/>
        <family val="2"/>
        <charset val="238"/>
        <scheme val="minor"/>
      </rPr>
      <t>.</t>
    </r>
  </si>
  <si>
    <t>Odstranitev sanitarnih elementov in predmetov.</t>
  </si>
  <si>
    <t>Ročno rušenje predelnih sten iz NF opeke debeline do 12 cm, v apneno cementni malti.</t>
  </si>
  <si>
    <t>Ročno rušenje predelnih sten iz NF opeke debeline nad 12 cm, v apneno cementni malti.</t>
  </si>
  <si>
    <t>Razna nepredvidena in dodatna rušitvena dela potrjena s strani pooblaščenega nadzornika, ocena 10% rušitvenih del.</t>
  </si>
  <si>
    <r>
      <t>U = 0,7 W/m</t>
    </r>
    <r>
      <rPr>
        <vertAlign val="superscript"/>
        <sz val="11"/>
        <rFont val="Calibri"/>
        <family val="2"/>
        <charset val="238"/>
        <scheme val="minor"/>
      </rPr>
      <t>2</t>
    </r>
    <r>
      <rPr>
        <sz val="11"/>
        <rFont val="Calibri"/>
        <family val="2"/>
        <charset val="238"/>
        <scheme val="minor"/>
      </rPr>
      <t xml:space="preserve"> K,  </t>
    </r>
  </si>
  <si>
    <t>s tipskimi zunanjimi roletami v imitaciji lesnega dekorja, v skritih, nevidnih omaricah nad okni in z notranjim ročnim upravljanjem.</t>
  </si>
  <si>
    <r>
      <t>Dobava in oblaganje sten s kvalitetno stensko keramiko, po izbiri investitorja, vključno z dobavo in polaganjem vogalnih fazonskih kosov in dilatacijskih letev, nabavna cena keramike od 18,00 do 20,00 €/m</t>
    </r>
    <r>
      <rPr>
        <vertAlign val="superscript"/>
        <sz val="11"/>
        <rFont val="Calibri"/>
        <family val="2"/>
        <charset val="238"/>
        <scheme val="minor"/>
      </rPr>
      <t>2</t>
    </r>
    <r>
      <rPr>
        <sz val="11"/>
        <rFont val="Calibri"/>
        <family val="2"/>
        <charset val="238"/>
        <scheme val="minor"/>
      </rPr>
      <t>, v sanitarijah do višine stropa in pas med elementi v kuhinji.</t>
    </r>
  </si>
  <si>
    <r>
      <t>Dobava in polaganje kvalitetne nedrseče talne keramike, po izbiri investitorja, vključno s tipskimi zaključnimi kosi in nizkostensko obrobo z zaokrožnico, nabavna cena keramike od 22,00 do 25,00 €/m</t>
    </r>
    <r>
      <rPr>
        <vertAlign val="superscript"/>
        <sz val="11"/>
        <rFont val="Calibri"/>
        <family val="2"/>
        <charset val="238"/>
        <scheme val="minor"/>
      </rPr>
      <t>2</t>
    </r>
    <r>
      <rPr>
        <sz val="11"/>
        <rFont val="Calibri"/>
        <family val="2"/>
        <charset val="238"/>
        <scheme val="minor"/>
      </rPr>
      <t>. Polaganje na elastično lepilo na predhodno ustrezno pripravljeno podlago z izvedenim hidrostop premazom.</t>
    </r>
  </si>
  <si>
    <r>
      <t>Dobava in polaganje kvalitetne nedrseče talne granitogres keramike, po izbiri investitorja, vključno z nizkostensko obrobo višine 10 cm, nabavna cena keramike od 22,00 do 25,00 €/m</t>
    </r>
    <r>
      <rPr>
        <vertAlign val="superscript"/>
        <sz val="11"/>
        <rFont val="Calibri"/>
        <family val="2"/>
        <charset val="238"/>
        <scheme val="minor"/>
      </rPr>
      <t>2</t>
    </r>
    <r>
      <rPr>
        <sz val="11"/>
        <rFont val="Calibri"/>
        <family val="2"/>
        <charset val="238"/>
        <scheme val="minor"/>
      </rPr>
      <t xml:space="preserve"> , polaganje na lepilo na prednodno ustrezno pripravljeno podlago.</t>
    </r>
  </si>
  <si>
    <r>
      <t>Dobava in polaganje kvalitetne nedrseče zunanje talne keramike na balkonu, po izbiri investitorja, vključno s tipskimi zaključnimi kosi in nizkostensko obrobo  višine 10 cm, nabavna cena keramike od 22,00 do 25,00 €/m</t>
    </r>
    <r>
      <rPr>
        <vertAlign val="superscript"/>
        <sz val="11"/>
        <rFont val="Calibri"/>
        <family val="2"/>
        <charset val="238"/>
        <scheme val="minor"/>
      </rPr>
      <t>2</t>
    </r>
    <r>
      <rPr>
        <sz val="11"/>
        <rFont val="Calibri"/>
        <family val="2"/>
        <charset val="238"/>
        <scheme val="minor"/>
      </rPr>
      <t>, polaganje na zmrzlinsko odporno lepilo na prednodno ustrezno pripravljeno podlago.</t>
    </r>
  </si>
  <si>
    <t>Dobava in montaža prefabriciranega tro slojnega parketa, v desenu bukve, hrasta ali jesena, vključno z lepilom, ustrezno pripravo podlage, napenjanjem in vsemi potrebnimi obrobnimi letvami ter dilatacijami.</t>
  </si>
  <si>
    <t>Kompletna obnova notranjih stopnic iz naravnega kamna, z brušenjem in štokanjem, s predhodno sanacijo enetuelnih poškodb in finalno zaščito z utreznim impregnacijskim premazom.</t>
  </si>
  <si>
    <t>navadne plošče</t>
  </si>
  <si>
    <t>vlagoodporne plošče</t>
  </si>
  <si>
    <t>Izdelava predelnih sten mavčno kartonskih plošč, vključno s tipsko kovinsko nosilno podkonstrukcijo in vmesno toplotno izolacijo, dvoslojno dvostransko zaprto; debelina stene 7,5 cm. Izvedba po standardu.</t>
  </si>
  <si>
    <t>Izdelava predelnih sten mavčno kartonskih plošč, vključno s tipsko kovinsko nosilno podkonstrukcijo in vmesno toplotno izolacijo, dvoslojno dvostransko zaprto; debelina stene 10,0 cm. Izvedba po standardu.</t>
  </si>
  <si>
    <t>Izdelava predelnih sten mavčno kartonskih plošč, vključno s tipsko kovinsko nosilno podkonstrukcijo in vmesno toplotno izolacijo, dvoslojno dvostransko zaprto; debelina stene 15,0 cm. Izvedba po standardu. Pri stenah med stanovanji je potrebno upoštevati posebno zvočno izolacijo za učinkovito izolacijo pred hrupom med stanovanji.</t>
  </si>
  <si>
    <t>Dodatno slikanje novo poslikanih sten, z zaščitno latex barvo, do višine 1,50 m, površina mora biti gladka, ravna in enakomerno pobarvana.</t>
  </si>
  <si>
    <t>Razna manjša slikopleskarska dela, ocena 10 % slikopleskarski del.</t>
  </si>
  <si>
    <t>Odstranitev obstoječih notranjih lesenih predelnih sten, vključno z odstranitvijo nosilne podkonstrukcije.</t>
  </si>
  <si>
    <t>Odstranitev obstoječe stenske keramike, lepljene na obstoječo ometano steno.</t>
  </si>
  <si>
    <t>14.</t>
  </si>
  <si>
    <t>Izdelava horizontalne hidroizolacije pod tlaki v kopalnicah pred polaganjem talne keramike s hidroizolacijskim premazom na cementni osnovi kot npr. Mapelastic ali ustrezno podobno.</t>
  </si>
  <si>
    <t>Zazidava raznih odprtin z modularnim opečnim votlakom, v apneno cementni malti.</t>
  </si>
  <si>
    <t>Izdelava plavajočih podlog mikroarmiranega estriha debeline 8,00 cm in polaganje podloge iz stiropora debeline 10,00 cm, vključno s PE folijo, raztezanjem, ravnanjem in nabijanjem podloge ter zagladitev kot podlaga za polaganje talnih oblog.</t>
  </si>
  <si>
    <t>Izdelava ravnih stropnih oblog iz mavčno kartonskih plošč, vključno s tipsko kovinsko nosilno podkonstrukcijo in parno zaporo z alu folijo, enoslojno enostransko zaprto. Izvedba po standardu.</t>
  </si>
  <si>
    <t>Razna manjša nepredvidena in dodatna suhomontažna dela, ocena 10 % suhomontažnih del.</t>
  </si>
  <si>
    <t>Izdelava, dobava in montaža novih notranjih vrat z naslednjimi splošnimi zahtevami:</t>
  </si>
  <si>
    <t>15.</t>
  </si>
  <si>
    <t>16.</t>
  </si>
  <si>
    <t>Ročno prebijanje odprtin v stenah iz NF opeke debeline 25 cm in več, v apneno cementni malti, vključno z ustreznim začasnim podpiranjem do izvedbe premostivenega elementa.</t>
  </si>
  <si>
    <r>
      <t>m</t>
    </r>
    <r>
      <rPr>
        <vertAlign val="superscript"/>
        <sz val="11"/>
        <rFont val="Calibri"/>
        <family val="2"/>
        <charset val="238"/>
        <scheme val="minor"/>
      </rPr>
      <t>1</t>
    </r>
  </si>
  <si>
    <t>17.</t>
  </si>
  <si>
    <t>ognjeodporne plošče</t>
  </si>
  <si>
    <t>I. nadstropje</t>
  </si>
  <si>
    <t>pritličje</t>
  </si>
  <si>
    <t>Odstranitev vzidanih tuš kadi.</t>
  </si>
  <si>
    <t>Dobava in vgradnja tipskih opečno cementnih prednapetih tipskih preklad nad nove odprtine v obstoječih stenah, vključno z zapolnitvijo rege z nabrekujočo hitro sušečo malto.</t>
  </si>
  <si>
    <t>Zazidava raznih odprtin z bloki iz plinobetona - siporeks, debeline 20 cm, z lepilom.</t>
  </si>
  <si>
    <t>Krpanje plavajočih podlog z mikroarmiranim estrihov debeline kot obstoječi estrih, na mestih rušitev in prebojev notranjih sten, vključno s polaganjem podloge iz stiropora v debelini kot obstoječa, vključno s PE folijo, raztezanjem, ravnanjem in nabijanjem podloge ter zagladitev kot podlaga za polaganje talnih oblog.</t>
  </si>
  <si>
    <t>Vse po shemi oken in vrat.</t>
  </si>
  <si>
    <t>nekatera s tipskimi zunanjimi roletami v imitaciji lesnega dekorja, v skritih, nevidnih omaricah nad okni in z notranjim ročnim upravljanjem.</t>
  </si>
  <si>
    <t>notranje okenske police so Postforming, debeline 3,00 cm ter morajo biti vgrajene zrakotesno, zunanje okenske police se dobavijo in montirajo ob izvedbi novega fasadnega ovoja,</t>
  </si>
  <si>
    <t>O7 - Enokrilno leseno okno, kombinirano odpiranje, proizvodne dimenzije 58 x 77 cm.</t>
  </si>
  <si>
    <t>O8 - Enokrilno leseno okno, kombinirano odpiranje, proizvodne dimenzije 66 x 153 cm.</t>
  </si>
  <si>
    <t>O9 - Enokrilno leseno okno, kombinirano odpiranje, proizvodne dimenzije 73 x 153 cm.</t>
  </si>
  <si>
    <t>O10 - Dvokrilno leseno okno, kombinirano odpiranje, z roleto, proizvodne dimenzije 144 x 140 cm.</t>
  </si>
  <si>
    <t>O11 - Dvokrilno leseno okno, kombinirano odpiranje, z roleto, proizvodne dimenzije 136 x 150 cm.</t>
  </si>
  <si>
    <t>BV3 - Enokrilna lesena balkonska vrata, kombinirano odpiranje, z roleto, proizvodne dimenzije 106 x 230 cm.</t>
  </si>
  <si>
    <t>BV4 - Enokrilna lesena balkonska vrata, kombinirano odpiranje, z roleto, proizvodne dimenzije 80 x 213 cm.</t>
  </si>
  <si>
    <t>V2 - Enokrilna lesena notranja vrata, proizvodne dimenzije 90 x 215 cm, gladko furnirano krilo delno zastekleno, s suhomontažnim lesenim vratnim okvirjem in kovinskim okovjem, inox kljuko z dvodelno rozeto in ključavnico.</t>
  </si>
  <si>
    <t>V4 - Enokrilna lesena notranja vrata, proizvodne dimenzije 80 x 215 cm, gladko furnirano krilo, s suhomontažnim lesenim vratnim okvirjem in kovinskim okovjem, inox kljuko z dvodelno rozeto in ključavnico, z vgrajeno prezračevalno rešetko.</t>
  </si>
  <si>
    <t>V1 - Enokrilna lesena notranja vrata, proizvodne dimenzije 90 x 215 cm, gladko furnirano krilo, s suhomontažnim lesenim vratnim okvirjem in kovinskim okovjem, inox kljuko z dvodelno rozeto in ključavnico, nekatera z vgrajeno prezračevalno rešetko.</t>
  </si>
  <si>
    <t>K0 - Kompletna mizarska in pleskarska obnova enokrilnih notranjih lesenih vrat, dimenzije 100 x 200 cm, vključno z zamenjavo okovja, kljuke z rozeto in ključavnice.</t>
  </si>
  <si>
    <t>Odstranitev obzidanih talnih rešetk - predpražnikov.</t>
  </si>
  <si>
    <t>Odstranitev obstoječih notranjih lesenih talnih opažev iz desk - dvignjenih podov, vključno z odstranitvijo lesene nosilne podkonstrukcije.</t>
  </si>
  <si>
    <t>Odstranitev obstoječih notranjih betonskih tlakov in stopnic iz nearmiranega betona.</t>
  </si>
  <si>
    <t>Izdelava horizontalne hidroizolacije pod tlaki v prizidku in v kopalnicah z varjenim hidroizolacijskim bitumenskim trakom in premazom z ibitolom po vsej površini.</t>
  </si>
  <si>
    <t>Zazidava in obzidava raznih odprtin z bloki iz plinobetona - siporeks, debeline 15 cm, z lepilom.</t>
  </si>
  <si>
    <t>Izdelava, dobava in montaža nosilne kovinske konstrukcije nad novimi preboji nosilnih sten in konstrukcij, iz tipskih jeklenih profilov HEA 140 in pločevine, protikorozijsko zaščiteno, po predhodnem ogledu in izračunu projektanta gradbenih konstrukcij. (ocena)</t>
  </si>
  <si>
    <t>Izdelava plavajočih podlog mikroarmiranega estriha v naklonu, kot klančina, debeline od 0,00 do 16,00 cm, vključno z ravnanjem in nabijanjem podloge ter zagladitev kot podlaga za polaganje talnih oblog.</t>
  </si>
  <si>
    <t>O12X - Enokrilno leseno okno, kombinirano odpiranje, z roleto, proizvodne dimenzije 88 x 110 cm.</t>
  </si>
  <si>
    <t>O12 - Dvokrilno leseno okno, kombinirano odpiranje, z roleto, proizvodne dimenzije 217 x 110 cm.</t>
  </si>
  <si>
    <t>O16 - Dvokrilno leseno okno, kombinirano odpiranje, z roleto, proizvodne dimenzije 136 x 150 cm.</t>
  </si>
  <si>
    <t>O13 - Dvokrilno leseno okno, kombinirano odpiranje, z roleto, proizvodne dimenzije 140 x 150 cm.</t>
  </si>
  <si>
    <t>O14 - Enokrilno leseno okno, kombinirano odpiranje, proizvodne dimenzije 72 x 87 cm.</t>
  </si>
  <si>
    <t>O15 - Enokrilno leseno okno, kombinirano odpiranje, proizvodne dimenzije 66 x 80 cm.</t>
  </si>
  <si>
    <t>ZV1 - Enokrilna lesena zunanja vhodna vrata, delno zasteklena z varnostnim steklom, s tipskim protivlomnim okovjem z večtočkovnim zaklepanjem, antipanik kljuka, cilindrična ključavnica s sistemskim ključem, s samozapiralom, dvojno tesnenje, nizka alu. pripira, proizvodne dimenzije 110 x 215 cm.</t>
  </si>
  <si>
    <t>VV2 - Enokrilna lesena notranja vhodna vrata, ognjeodporna Ei 60 SC, protivlomna, proizvodne dimenzije 100 x 215 cm, gladko furnirano krilo z vgrajenim kukalom, s suhomontažnim kovinskim vratnim okvirjem in kovinskim protivlomnim okovjem, inox kljuko z dvodelno rezeto in cilindrično ključavnico s sistemskim ključem, s samozapiralom, zvočna izolativnost Rw 27 dB.</t>
  </si>
  <si>
    <t>VV1 - Enokrilna lesena notranja vhodna vrata, ognjeodporna Ei 30, protivlomna, proizvodne dimenzije 90 x 215 cm, gladko furnirano krilo z vgrajenim kukalom, s suhomontažnim kovinskim vratnim okvirjem in kovinskim protivlomnim okovjem, inox kljuko z dvodelno rezeto in cilindrično ključavnico s sistemskim ključem, s samozapiralom, zvočna izolativnost Rw 27 dB.</t>
  </si>
  <si>
    <t>VV3 - Enokrilna lesena notranja vhodna vrata, ognjeodporna Ei 30, protivlomna, proizvodne dimenzije 100 x 215 cm, gladko furnirano krilo z vgrajenim kukalom, s suhomontažnim kovinskim vratnim okvirjem in kovinskim protivlomnim okovjem, inox kljuko z dvodelno rezeto in cilindrično ključavnico s sistemskim ključem, s samozapiralom, zvočna izolativnost Rw 37 dB.</t>
  </si>
  <si>
    <t>K0 - Kompletna mizarska in pleskarska obnova enokrilnih notranjih lesenih vrat, dimenzije 90 x 200 cm, vključno z zamenjavo okovja, kljuke z rozeto in ključavnice.</t>
  </si>
  <si>
    <t>V5 - Enokrilna lesena notranja vrata, proizvodne dimenzije 100 x 215 cm, gladko furnirano krilo, s suhomontažnim lesenim vratnim okvirjem in kovinskim okovjem, inox kljuko z dvodelno rozeto in ključavnico, z vgrajeno prezračevalno rešetko.</t>
  </si>
  <si>
    <t>ZV2 - Kompletna mizarska in pleskarska obnova dvokrilnih vhodnih lesenih vrat, vključno z zamenjavo okovja, kljuke z rozeto in cilindrične ključavnice s sistemskim ključem, z novim elektro prijemnikom in samozapiralom.</t>
  </si>
  <si>
    <r>
      <t>Dobava in polaganje kvalitetne nedrseče zunanje talne keramike pri dvoriščnem vhodu, po izbiri investitorja, vključno s tipskimi zaključnimi kosi in nizkostensko obrobo  višine 10 cm, nabavna cena keramike od 22,00 do 25,00 €/m</t>
    </r>
    <r>
      <rPr>
        <vertAlign val="superscript"/>
        <sz val="11"/>
        <rFont val="Calibri"/>
        <family val="2"/>
        <charset val="238"/>
        <scheme val="minor"/>
      </rPr>
      <t>2</t>
    </r>
    <r>
      <rPr>
        <sz val="11"/>
        <rFont val="Calibri"/>
        <family val="2"/>
        <charset val="238"/>
        <scheme val="minor"/>
      </rPr>
      <t>, polaganje na zmrzlinsko odporno lepilo na prednodno ustrezno pripravljeno podlago.</t>
    </r>
  </si>
  <si>
    <t>Slikanje obstoječih ometanih stropov s poldisperzijsko barvo Jupol ter 2x predhodnim kitanjem z disperzijskim kitom in brušenjem, površina mora biti gladka in ravna in enakomerno pobarvana. V ceno naj bo vključena tudi odstranitev obstoječe stare stenske barve in impregnacija površine.</t>
  </si>
  <si>
    <t>sanacija fasadnega ovoja</t>
  </si>
  <si>
    <t>Pripravljalna dela</t>
  </si>
  <si>
    <t>Fasaderska dela</t>
  </si>
  <si>
    <t>Kleparska dela</t>
  </si>
  <si>
    <t>Montažna dela</t>
  </si>
  <si>
    <t>Pripravljalna dela, ki zajemajo naslednje postavke:</t>
  </si>
  <si>
    <t xml:space="preserve"> - plačilo vseh potrebnih taks za začasno prometno ureditev na javni površini in plačilo takse za začasno zaporo javne površine za čas izvedbe del.</t>
  </si>
  <si>
    <t xml:space="preserve"> - signalizacija in osvetlitev gradbišča v času izvajanja del z izdelavo vseh načrtov – elaboratov začasne prometne ureditve, nadzor nad ureditvijo in zavarovanjem gradbišča ter pridobitev dovoljenja za zaporo.</t>
  </si>
  <si>
    <t xml:space="preserve"> - gradbiščna ograja z gradbiščnimi vrati, kot fizična zapora.</t>
  </si>
  <si>
    <t xml:space="preserve"> - prijava gradbišča za izdelavo projekta dovoza in odvoza z gradbišča in lokacijo začasne deponije materialov, ruševin.</t>
  </si>
  <si>
    <t xml:space="preserve"> - ureditev gradbiščnega vodovodnega priključka  na javni vodovod po zahtevah upravljalca.</t>
  </si>
  <si>
    <t xml:space="preserve"> - ureditev gradbiščnega elektro priključka z začasno gradbiščno elektro omarico in izvedbo meritev.</t>
  </si>
  <si>
    <t xml:space="preserve"> - stroški ureditve gradbišča, namestitev pisarniškega kontejnerja, garderob za delavce, barake za orodje, kemičnega WC-ja, pavšal.</t>
  </si>
  <si>
    <t>Zaščita oken z PVC folijo in odstranitev po zaključku del z zidarskim čiščenjem.</t>
  </si>
  <si>
    <t>SKUPAJ PRIPRAVLJALNA DELA:</t>
  </si>
  <si>
    <t xml:space="preserve"> - zaščita pločnika oz. cestišča in dvorišča ter strehe nadstrešnice pred pričetkom del in čiščenje po končanih delih.</t>
  </si>
  <si>
    <t xml:space="preserve"> - ureditev peš poti ob ograjnih elementih ločeno od vozišča z opozorilno vrvico in obvestilnimi tablami.</t>
  </si>
  <si>
    <t xml:space="preserve"> - montaža, amortizacija in demontaža jaška iz cevi cev. odra za transport materiala ali montaža in amortizacija GE-DA dvigala viš. 15,00 m.</t>
  </si>
  <si>
    <t>Izvedba zaščite vhodov z bled ploščami, ograjnimi elementi in streho. Obračun po tlorisni površini nadstreška.</t>
  </si>
  <si>
    <t>Montaža, amortizacija za čas gradnje in demontaža kvalitetnega fasadnega odra, kvalitetnim sidranjem, višine do 15 m z izdelavo projekta in statičnega računa. Vključno z izdelavo dostopov, izvedbo protiprašne zavese  in izvedbo strehe nad zadnjim nivojem fasadnega odra.</t>
  </si>
  <si>
    <t>Odstranitev obstoječih LTŽ odtočnih cevi dolžine 2,00 m.</t>
  </si>
  <si>
    <t>Pazljiva demontaža in odstranitev obstoječih pločevinastih odtočnih cevi skupaj s zidnimi pritrdili, s shranjevanjem odtočnih cevi za ponovno uporabo.</t>
  </si>
  <si>
    <t>Odklop, previdna demontaža in odstranitev zunanjih enot klimatskih naprav s konzolnimi nosilci, s shranjevanmjem za ponovno uporabo.</t>
  </si>
  <si>
    <t>Čiščenje gradbišča med in po končanih delih. Pavšal.</t>
  </si>
  <si>
    <t>Transport ruševin in gradbenih odpadkov na začasno gradbiščno deponijo pred objektom. Vključno z najemom zabojnika, odvozom gradbenih odpadkov n plačilom predelave gradbenih odpadkov ter dostavo ustreznega evidenčnega lista za gradbene odpadke (po pravilniku).</t>
  </si>
  <si>
    <t>Odstranjevanje raznih manjših elementov iz fasadnih površin (razna svetila, hišne številke, nosilci za zastave, reklamni napisi, ostalo…) s shranjevanjem za ponovno uporabo.</t>
  </si>
  <si>
    <t>Odstranitev obstoječih zunanjih okenskih polic in kovinskih držal.</t>
  </si>
  <si>
    <t>Kompletna obdelava okenskih in vratnih obrob ter špalet fasadnega ovoja na objektu z dobavo in oblaganjem fasade s toplotno izolacijo iz RESOL trde pene debeline 2,00 cm s koeficientom toplotne izolativnosti K=0,020 W/mK, brez preklopov, z izvedbo vseh detajlov ter s silikoniziranim zaključnim slojem  na armirni mreži 8x8 mm, z vogalnimi in odkapnimi profili. po barvni študiji fasade oziroma po navodilih ZVKDS. Z ustreznim sidranjem po navodilih proizvajalca. Vključno s predhodnim odpraševanjem površine in vsemi potrebnimi transporti.</t>
  </si>
  <si>
    <t>Kompletna izvedba izolacijskega fasadnega ovoja na objektu z dobavo in oblaganjem fasade s toplotno izolacijo iz RESOL trde pene debeline 8,00 cm, s koeficientom toplotne izolativnosti 0,020 W/mK, brez preklopov, z izvedbo vseh detajlov ter s silikoniziranim zaključnim slojem debeline 2 mm, na armirni mreži 8x8 mm, po barvni študiji fasade oziroma po navodilih ZVKDS, z obdelavo vogalov in zaključkov s posebnimi vogalniki in odkapnimi profili. Z ustreznim sidranjem po navodilih proizvajalca. Vključno s predhodnim čiščenjem in odpraševanjem površine ter vsemi potrebnimi transporti.</t>
  </si>
  <si>
    <t>Kompletna izvedba izolacijskega fasadnega ovoja fasadnega podstravka objekta z dobavo in oblaganjem fasade s toplotno izolacijo iz RESOL trde pene debeline 8,00 cm, s koeficientom toplotne izolativnosti 0,020 W/mK, brez preklopov, z izvedbo vseh detajlov ter z zaključnim slojem iz dekorativnega glajenega ometa na osnovi marmornih zrn in polimernih veziv debeline 2 mm, z izdelavo podlage na armirni mreži 4x4 mm, po barvi študiji fasade oziroma po navodilih ZVKDS, z obdelavo vogalov in zaključkov s posebnimi vogalniki in odkapnimi profili, z obdelavo špalet s špaletnimi profili in aluminijastim profilom za podzidek z odkapom. Z ustreznim sidranjem po navodilih proizvajalca. Vključno s predhodnim čiščenjem in odpraševanjem obdelovane površine ter vsemi potrebnimi transporti.</t>
  </si>
  <si>
    <t>Kompletna obdelava polkrožnih fasadnih vencev fasadnega ovoja na objektu z dobavo in oblaganjem fasade s toplotno izolacijo iz RESOL trde pene debeline 8,00 cm s koeficientom toplotne izolativnosti K=0,020 W/mK, brez preklopov, z izvedbo vseh detajlov ter s silikoniziranim zaključnim slojem  na armirni mreži 8x8 mm, z vogalnimi in odkapnimi profili. po barvni študiji fasade oziroma po navodilih ZVKDS. Z ustreznim sidranjem po navodilih proizvajalca. Vključno s predhodnim odpraševanjem površine in vsemi potrebnimi transporti.</t>
  </si>
  <si>
    <t>Kompletna obdelava horizontalnih vencev fasadnega ovoja na objektu z dobavo in oblaganjem fasade s toplotno izolacijo iz RESOL trde pene debeline 2,00 cm v širini obstoječih vencev, s koeficientom toplotne izolativnosti K=0,020 W/mK, brez preklopov, z izvedbo vseh detajlov ter s silikoniziranim zaključnim slojem  na armirni mreži 8x8 mm, z vogalnimi in odkapnimi profili. po barvni študiji fasade oziroma po navodilih ZVKDS. Z ustreznim sidranjem po navodilih proizvajalca. Vključno s predhodnim odpraševanjem površine in vsemi potrebnimi transporti.</t>
  </si>
  <si>
    <t>Razna nepredvidena in dodatna fasaderska dela potrjena s strani pooblaščenega nadzornika, ocena 10% rušitvenih del.</t>
  </si>
  <si>
    <t>Montaža obstoječih odtočnih cevi Ø125mm iz pločevine. Z dobavo novih sider z ustreznim odmikom prilagojenim izvedbi novega izolativnega fasadnega ovoja.</t>
  </si>
  <si>
    <t>Dobava in montaža (ali ponovna montaža obstoječih) LTŽ odtočnih cevi Ø125mm, h=2,00 m. Z ustreznim odmikom prilagojenim izvedbi novega izolativnega fasadnega ovoja in dodelavo vtokov v obstoječe peskolove. LTŽ odtočne cevi morajo biti ustrezno antikorozijsko zaščitene in dekorativno pobarvane v tonu po navodilih ZVKDS.</t>
  </si>
  <si>
    <t>Dobava in montaža novih okenskih polic iz barvane pocinkane pločevine deb. 0,6 mm, z odkapniki. Police naj iz fasade gledajo minimalno 4,00 cm, skupna širina se prilagodi obstoječim oknom in novi fasadni oblogi. Na policah mora biti vgrajen trak proti preprečitvi toplotnega mostu.</t>
  </si>
  <si>
    <t>Izdelava odtočne kanalizacije kondenčnih vod zunanjih enot klimatskih naprav pred izvedbo nove fasadne izolacije, z izvedbo priklopov na obstoječo meteorno kanalizacijo (odtočne cevi) po končani montaži.</t>
  </si>
  <si>
    <t>Ponovna montaža zunanjih enot klimatskih naprav s konzolnimi nosilci prilagojenimi odmikom novega izolativnega fasadnega ovoja, vključno s ponovnim polnjenejem plina in poizkusnim zagonom ob dokončani montaži.</t>
  </si>
  <si>
    <t>Ponovna namestitev raznih manjših elementov iz fasadnih površin (razna svetila, hišne številke, tende, reklamni napisi, ostalo…).</t>
  </si>
  <si>
    <t>Oplesk - popravilo opleska obstoječih balkonskih ograj, z dekorativno zaščitno barvo 2x, s predhodnim čiščenjem (brušenjem) in opleskom površine z osnovnim premazom (sanacija delne korozije), v barvnem tonu po navodilih ZVKDS.</t>
  </si>
  <si>
    <t>Razna nepredvidena in dodatna kleparska dela potrjena s strani pooblaščenega nadzornika, ocena 10% kleparskih del.</t>
  </si>
  <si>
    <t>Razna manjša nepredvidena in dodatna montažna dela potrjena s strani pooblaščenega nadzornika, ocena 10 % montažnih del.</t>
  </si>
  <si>
    <t>Razna manjša nepredvidena in dodatna slikopleskarska dela potrjena s strani pooblaščenega nadzornika, ocena 10 % slikopleskarskih del.</t>
  </si>
  <si>
    <t>Oplesk - popravilo opleska obstoječih okroglih stebrov, z ustrezno fasadno barvo 2x, s predhodnim čiščenjem, brušenjem in opleskom površine z osnovnim premazom za boljši oprijem, v barvnem tonu po navodilih ZVKDS.</t>
  </si>
  <si>
    <t>Oplesk - popravilo opleska obstoječih stropov pod balkoni, z ustrezno fasadno barvo 2x, s predhodnim čiščenjem, brušenjem in opleskom površine z osnovnim premazom za boljši oprijem, v barvnem tonu po navodilih ZVKDS.</t>
  </si>
  <si>
    <t xml:space="preserve">Upoštevati projektne in kulturno varstvene pogoje ZVKDS OE Celje </t>
  </si>
  <si>
    <t>FAZA II</t>
  </si>
  <si>
    <t xml:space="preserve"> I. nadstropje</t>
  </si>
  <si>
    <t xml:space="preserve"> pritličje</t>
  </si>
  <si>
    <t>fasada</t>
  </si>
  <si>
    <t>Ometavanje vgrajenih jeklenih zidnih vezi pred namestitvijo fasadne izolacije, s podaljšano apneno cementno malto</t>
  </si>
  <si>
    <t>Dolbljenje utorov za potrebe izdelave statične ojačitve v višini medetažnih plošč - utor globine do 5 cm in višine 15 cm z vsemi potrebnimi  prenosi, odri..</t>
  </si>
  <si>
    <t>Dobava, izdelava in montaža jeklenih vezi izdelanih iz jeklenih armaturnih palic fi 14 z vrezanim navojem in jeklenimi podložnimi ploščami</t>
  </si>
  <si>
    <t>12203 – druge poslovne stavbe</t>
  </si>
  <si>
    <t xml:space="preserve">SKUPAJ z DDV </t>
  </si>
  <si>
    <t xml:space="preserve"> </t>
  </si>
  <si>
    <t>11220 – večstanovanjske stavbe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</si>
</sst>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_€"/>
    <numFmt numFmtId="165" formatCode="#,##0.00\ &quot;€&quot;"/>
    <numFmt numFmtId="166" formatCode="#,##0.00\ [$€-1]"/>
  </numFmts>
  <fonts count="25" x14ac:knownFonts="1">
    <font>
      <sz val="11"/>
      <color theme="1"/>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vertAlign val="subscript"/>
      <sz val="11"/>
      <name val="Calibri"/>
      <family val="2"/>
      <charset val="238"/>
      <scheme val="minor"/>
    </font>
    <font>
      <i/>
      <u/>
      <sz val="11"/>
      <name val="Calibri"/>
      <family val="2"/>
      <charset val="238"/>
      <scheme val="minor"/>
    </font>
    <font>
      <sz val="10"/>
      <name val="Arial"/>
      <family val="2"/>
      <charset val="238"/>
    </font>
    <font>
      <i/>
      <sz val="10"/>
      <name val="Calibri"/>
      <family val="2"/>
      <charset val="238"/>
      <scheme val="minor"/>
    </font>
    <font>
      <i/>
      <sz val="11"/>
      <name val="Calibri"/>
      <family val="2"/>
      <charset val="238"/>
      <scheme val="minor"/>
    </font>
    <font>
      <sz val="11"/>
      <name val="Calibri"/>
      <family val="2"/>
      <charset val="238"/>
    </font>
    <font>
      <u/>
      <sz val="11"/>
      <name val="Calibri"/>
      <family val="2"/>
      <charset val="238"/>
    </font>
    <font>
      <sz val="10"/>
      <name val="Calibri"/>
      <family val="2"/>
      <charset val="238"/>
      <scheme val="minor"/>
    </font>
    <font>
      <sz val="12"/>
      <name val="Calibri"/>
      <family val="2"/>
      <charset val="238"/>
      <scheme val="minor"/>
    </font>
    <font>
      <b/>
      <sz val="12"/>
      <name val="Calibri"/>
      <family val="2"/>
      <charset val="238"/>
      <scheme val="minor"/>
    </font>
    <font>
      <b/>
      <u/>
      <sz val="11"/>
      <name val="Calibri"/>
      <family val="2"/>
      <charset val="238"/>
      <scheme val="minor"/>
    </font>
    <font>
      <u/>
      <sz val="11"/>
      <name val="Calibri"/>
      <family val="2"/>
      <charset val="238"/>
      <scheme val="minor"/>
    </font>
    <font>
      <b/>
      <sz val="14"/>
      <name val="Calibri"/>
      <family val="2"/>
      <charset val="238"/>
      <scheme val="minor"/>
    </font>
    <font>
      <b/>
      <u/>
      <sz val="14"/>
      <name val="Calibri"/>
      <family val="2"/>
      <charset val="238"/>
      <scheme val="minor"/>
    </font>
    <font>
      <i/>
      <u/>
      <sz val="12"/>
      <name val="Calibri"/>
      <family val="2"/>
      <charset val="238"/>
      <scheme val="minor"/>
    </font>
    <font>
      <sz val="11"/>
      <color rgb="FFFF0000"/>
      <name val="Calibri"/>
      <family val="2"/>
      <charset val="238"/>
      <scheme val="minor"/>
    </font>
    <font>
      <sz val="11"/>
      <color indexed="8"/>
      <name val="Calibri"/>
      <family val="2"/>
      <charset val="238"/>
      <scheme val="minor"/>
    </font>
    <font>
      <b/>
      <i/>
      <sz val="11"/>
      <name val="Calibri"/>
      <family val="2"/>
      <charset val="238"/>
      <scheme val="minor"/>
    </font>
    <font>
      <sz val="9"/>
      <name val="Calibri"/>
      <family val="2"/>
      <charset val="238"/>
      <scheme val="minor"/>
    </font>
    <font>
      <b/>
      <sz val="14"/>
      <color rgb="FFFF0000"/>
      <name val="Calibri"/>
      <family val="2"/>
      <charset val="238"/>
      <scheme val="minor"/>
    </font>
    <font>
      <sz val="7"/>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6" fillId="0" borderId="0"/>
  </cellStyleXfs>
  <cellXfs count="195">
    <xf numFmtId="0" fontId="0" fillId="0" borderId="0" xfId="0"/>
    <xf numFmtId="0" fontId="1" fillId="0" borderId="0" xfId="0" applyFont="1" applyFill="1" applyAlignment="1" applyProtection="1">
      <alignment horizontal="left" vertical="top" wrapText="1"/>
    </xf>
    <xf numFmtId="0" fontId="1" fillId="0" borderId="0" xfId="0" applyFont="1" applyAlignment="1" applyProtection="1">
      <alignment horizontal="left" vertical="top"/>
    </xf>
    <xf numFmtId="0" fontId="9" fillId="0" borderId="0" xfId="0" applyFont="1" applyFill="1" applyAlignment="1" applyProtection="1">
      <alignment horizontal="left" vertical="top"/>
    </xf>
    <xf numFmtId="0" fontId="9" fillId="0" borderId="0" xfId="0" applyFont="1" applyFill="1" applyAlignment="1" applyProtection="1">
      <alignment horizontal="left" vertical="top" wrapText="1"/>
    </xf>
    <xf numFmtId="0" fontId="3" fillId="0" borderId="0" xfId="0" applyFont="1" applyFill="1" applyAlignment="1" applyProtection="1">
      <alignment horizontal="left" vertical="top" wrapText="1"/>
    </xf>
    <xf numFmtId="0" fontId="0" fillId="0" borderId="0" xfId="0" applyProtection="1">
      <protection locked="0"/>
    </xf>
    <xf numFmtId="0" fontId="1" fillId="0" borderId="0" xfId="0" applyFont="1" applyProtection="1">
      <protection locked="0"/>
    </xf>
    <xf numFmtId="0" fontId="12" fillId="0" borderId="0" xfId="0" applyFont="1" applyAlignment="1" applyProtection="1">
      <protection locked="0"/>
    </xf>
    <xf numFmtId="0" fontId="12" fillId="0" borderId="0" xfId="0" applyFont="1" applyProtection="1">
      <protection locked="0"/>
    </xf>
    <xf numFmtId="0" fontId="1" fillId="0" borderId="0" xfId="0" applyFont="1" applyAlignment="1" applyProtection="1">
      <alignment horizontal="left" vertical="top" wrapText="1"/>
      <protection locked="0"/>
    </xf>
    <xf numFmtId="164" fontId="1" fillId="0" borderId="0" xfId="0" applyNumberFormat="1" applyFont="1" applyAlignment="1" applyProtection="1">
      <alignment horizontal="right"/>
      <protection locked="0"/>
    </xf>
    <xf numFmtId="0" fontId="1" fillId="0" borderId="0" xfId="0" applyFont="1" applyAlignment="1" applyProtection="1">
      <protection locked="0"/>
    </xf>
    <xf numFmtId="0" fontId="5" fillId="0" borderId="0" xfId="0" applyNumberFormat="1" applyFont="1" applyAlignment="1" applyProtection="1">
      <alignment horizontal="left" vertical="top"/>
      <protection locked="0"/>
    </xf>
    <xf numFmtId="164" fontId="12" fillId="0" borderId="0" xfId="0" applyNumberFormat="1" applyFont="1" applyAlignment="1" applyProtection="1">
      <alignment horizontal="right"/>
      <protection locked="0"/>
    </xf>
    <xf numFmtId="0" fontId="18" fillId="0" borderId="0" xfId="0" applyNumberFormat="1" applyFont="1" applyAlignment="1" applyProtection="1">
      <alignment horizontal="left" vertical="top"/>
      <protection locked="0"/>
    </xf>
    <xf numFmtId="0" fontId="13" fillId="0" borderId="3" xfId="0" applyFont="1" applyBorder="1" applyAlignment="1" applyProtection="1">
      <protection locked="0"/>
    </xf>
    <xf numFmtId="165" fontId="13" fillId="0" borderId="3" xfId="0" applyNumberFormat="1" applyFont="1" applyBorder="1" applyAlignment="1" applyProtection="1">
      <protection locked="0"/>
    </xf>
    <xf numFmtId="0" fontId="16" fillId="0" borderId="2" xfId="0" applyFont="1" applyBorder="1" applyAlignment="1" applyProtection="1">
      <protection locked="0"/>
    </xf>
    <xf numFmtId="165" fontId="16" fillId="0" borderId="2" xfId="0" applyNumberFormat="1" applyFont="1" applyBorder="1" applyAlignment="1" applyProtection="1">
      <protection locked="0"/>
    </xf>
    <xf numFmtId="0" fontId="1" fillId="0" borderId="0" xfId="0" applyNumberFormat="1" applyFont="1" applyAlignment="1" applyProtection="1">
      <alignment horizontal="left" vertical="top"/>
      <protection locked="0"/>
    </xf>
    <xf numFmtId="0" fontId="7" fillId="0" borderId="0" xfId="1" applyNumberFormat="1" applyFont="1" applyAlignment="1" applyProtection="1">
      <alignment horizontal="left" vertical="top"/>
      <protection locked="0"/>
    </xf>
    <xf numFmtId="0" fontId="0" fillId="0" borderId="0" xfId="0" applyProtection="1"/>
    <xf numFmtId="0" fontId="1" fillId="0" borderId="0" xfId="0" applyFont="1" applyProtection="1"/>
    <xf numFmtId="164" fontId="1" fillId="0" borderId="0" xfId="0" applyNumberFormat="1" applyFont="1" applyAlignment="1" applyProtection="1">
      <alignment horizontal="right"/>
    </xf>
    <xf numFmtId="165" fontId="12" fillId="0" borderId="0" xfId="0" applyNumberFormat="1" applyFont="1" applyAlignment="1" applyProtection="1">
      <alignment horizontal="right"/>
    </xf>
    <xf numFmtId="165" fontId="13" fillId="0" borderId="3" xfId="0" applyNumberFormat="1" applyFont="1" applyBorder="1" applyAlignment="1" applyProtection="1"/>
    <xf numFmtId="165" fontId="16" fillId="0" borderId="2" xfId="0" applyNumberFormat="1" applyFont="1" applyBorder="1" applyAlignment="1" applyProtection="1"/>
    <xf numFmtId="165" fontId="1" fillId="0" borderId="0" xfId="0" applyNumberFormat="1" applyFont="1" applyAlignment="1" applyProtection="1">
      <alignment horizontal="right"/>
      <protection locked="0"/>
    </xf>
    <xf numFmtId="0" fontId="3" fillId="0" borderId="3" xfId="0" applyFont="1" applyBorder="1" applyAlignment="1" applyProtection="1">
      <protection locked="0"/>
    </xf>
    <xf numFmtId="0" fontId="3" fillId="0" borderId="2" xfId="0" applyFont="1" applyBorder="1" applyAlignment="1" applyProtection="1">
      <protection locked="0"/>
    </xf>
    <xf numFmtId="164" fontId="15" fillId="0" borderId="0" xfId="0" applyNumberFormat="1" applyFont="1" applyAlignment="1" applyProtection="1">
      <alignment horizontal="right"/>
      <protection locked="0"/>
    </xf>
    <xf numFmtId="164" fontId="1" fillId="0" borderId="0" xfId="0" applyNumberFormat="1" applyFont="1" applyBorder="1" applyAlignment="1" applyProtection="1">
      <alignment horizontal="right"/>
      <protection locked="0"/>
    </xf>
    <xf numFmtId="165" fontId="1" fillId="0" borderId="0" xfId="0" applyNumberFormat="1" applyFont="1" applyBorder="1" applyAlignment="1" applyProtection="1">
      <alignment horizontal="right"/>
      <protection locked="0"/>
    </xf>
    <xf numFmtId="164" fontId="3" fillId="0" borderId="3" xfId="0" applyNumberFormat="1" applyFont="1" applyBorder="1" applyAlignment="1" applyProtection="1">
      <alignment horizontal="right"/>
      <protection locked="0"/>
    </xf>
    <xf numFmtId="165" fontId="3" fillId="0" borderId="3" xfId="0" applyNumberFormat="1" applyFont="1" applyBorder="1" applyAlignment="1" applyProtection="1">
      <alignment horizontal="right"/>
      <protection locked="0"/>
    </xf>
    <xf numFmtId="164" fontId="3" fillId="0" borderId="0" xfId="0" applyNumberFormat="1" applyFont="1" applyBorder="1" applyAlignment="1" applyProtection="1">
      <alignment horizontal="right"/>
      <protection locked="0"/>
    </xf>
    <xf numFmtId="165" fontId="1" fillId="0" borderId="3" xfId="0" applyNumberFormat="1" applyFont="1" applyBorder="1" applyAlignment="1" applyProtection="1">
      <alignment horizontal="right"/>
      <protection locked="0"/>
    </xf>
    <xf numFmtId="164" fontId="1" fillId="0" borderId="0" xfId="0" applyNumberFormat="1" applyFont="1" applyProtection="1">
      <protection locked="0"/>
    </xf>
    <xf numFmtId="165" fontId="1" fillId="0" borderId="1" xfId="0" applyNumberFormat="1" applyFont="1" applyBorder="1" applyAlignment="1" applyProtection="1">
      <alignment horizontal="right"/>
      <protection locked="0"/>
    </xf>
    <xf numFmtId="164" fontId="3" fillId="0" borderId="0" xfId="0" applyNumberFormat="1" applyFont="1" applyAlignment="1" applyProtection="1">
      <alignment horizontal="right"/>
      <protection locked="0"/>
    </xf>
    <xf numFmtId="165" fontId="3" fillId="0" borderId="0" xfId="0" applyNumberFormat="1" applyFont="1" applyAlignment="1" applyProtection="1">
      <alignment horizontal="right"/>
      <protection locked="0"/>
    </xf>
    <xf numFmtId="0" fontId="23" fillId="0" borderId="0" xfId="0" applyFont="1" applyProtection="1"/>
    <xf numFmtId="0" fontId="12" fillId="0" borderId="0" xfId="0" applyFont="1" applyAlignment="1" applyProtection="1"/>
    <xf numFmtId="0" fontId="13" fillId="0" borderId="0" xfId="0" applyFont="1" applyAlignment="1" applyProtection="1"/>
    <xf numFmtId="0" fontId="12" fillId="0" borderId="0" xfId="0" applyFont="1" applyProtection="1"/>
    <xf numFmtId="0" fontId="1" fillId="0" borderId="0" xfId="0" applyFont="1" applyAlignment="1" applyProtection="1">
      <alignment horizontal="left" vertical="top" wrapText="1"/>
    </xf>
    <xf numFmtId="0" fontId="16" fillId="0" borderId="0" xfId="0" applyFont="1" applyProtection="1"/>
    <xf numFmtId="0" fontId="1" fillId="0" borderId="0" xfId="0" applyFont="1" applyAlignment="1" applyProtection="1"/>
    <xf numFmtId="0" fontId="3" fillId="0" borderId="0" xfId="0" applyFont="1" applyAlignment="1" applyProtection="1"/>
    <xf numFmtId="0" fontId="16" fillId="0" borderId="0" xfId="0" applyFont="1" applyAlignment="1" applyProtection="1"/>
    <xf numFmtId="0" fontId="5" fillId="0" borderId="0" xfId="0" applyNumberFormat="1" applyFont="1" applyAlignment="1" applyProtection="1">
      <alignment horizontal="left" vertical="top"/>
    </xf>
    <xf numFmtId="0" fontId="16" fillId="0" borderId="0" xfId="0" applyFont="1" applyAlignment="1" applyProtection="1">
      <alignment horizontal="left" vertical="top"/>
    </xf>
    <xf numFmtId="0" fontId="1" fillId="0" borderId="0" xfId="0" applyFont="1" applyAlignment="1" applyProtection="1">
      <alignment horizontal="left"/>
    </xf>
    <xf numFmtId="0" fontId="17" fillId="0" borderId="0" xfId="0" applyFont="1" applyAlignment="1" applyProtection="1">
      <alignment horizontal="left" vertical="top"/>
    </xf>
    <xf numFmtId="17" fontId="16" fillId="0" borderId="0" xfId="0" applyNumberFormat="1" applyFont="1" applyProtection="1"/>
    <xf numFmtId="0" fontId="14" fillId="0" borderId="0" xfId="0" applyFont="1" applyAlignment="1" applyProtection="1">
      <alignment horizontal="left" vertical="top"/>
    </xf>
    <xf numFmtId="0" fontId="1" fillId="0" borderId="0" xfId="0" applyFont="1" applyAlignment="1" applyProtection="1">
      <alignment horizontal="justify" wrapText="1"/>
    </xf>
    <xf numFmtId="0" fontId="1" fillId="0" borderId="0" xfId="0" applyFont="1" applyBorder="1" applyAlignment="1" applyProtection="1">
      <alignment horizontal="justify" wrapText="1"/>
    </xf>
    <xf numFmtId="0" fontId="3" fillId="0" borderId="3" xfId="0" applyFont="1" applyBorder="1" applyAlignment="1" applyProtection="1">
      <alignment horizontal="justify" wrapText="1"/>
    </xf>
    <xf numFmtId="0" fontId="3" fillId="0" borderId="3" xfId="0" applyFont="1" applyBorder="1" applyAlignment="1" applyProtection="1"/>
    <xf numFmtId="165" fontId="3" fillId="0" borderId="3" xfId="0" applyNumberFormat="1" applyFont="1" applyBorder="1" applyAlignment="1" applyProtection="1"/>
    <xf numFmtId="0" fontId="3" fillId="0" borderId="2" xfId="0" applyFont="1" applyBorder="1" applyAlignment="1" applyProtection="1"/>
    <xf numFmtId="165" fontId="3" fillId="0" borderId="2" xfId="0" applyNumberFormat="1" applyFont="1" applyBorder="1" applyAlignment="1" applyProtection="1"/>
    <xf numFmtId="0" fontId="14" fillId="0" borderId="0" xfId="0" applyFont="1" applyAlignment="1" applyProtection="1">
      <alignment horizontal="left" vertical="top" wrapText="1"/>
    </xf>
    <xf numFmtId="0" fontId="15" fillId="0" borderId="0" xfId="0" applyFont="1" applyAlignment="1" applyProtection="1">
      <alignment horizontal="left"/>
    </xf>
    <xf numFmtId="164" fontId="15" fillId="0" borderId="0" xfId="0" applyNumberFormat="1" applyFont="1" applyAlignment="1" applyProtection="1">
      <alignment horizontal="right"/>
    </xf>
    <xf numFmtId="0" fontId="3" fillId="0" borderId="0" xfId="0" applyFont="1" applyAlignment="1" applyProtection="1">
      <alignment horizontal="left" vertical="top" wrapText="1"/>
    </xf>
    <xf numFmtId="49" fontId="1" fillId="0" borderId="0" xfId="0" applyNumberFormat="1" applyFont="1" applyAlignment="1" applyProtection="1">
      <alignment horizontal="left" vertical="top" wrapText="1"/>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xf>
    <xf numFmtId="164" fontId="1" fillId="0" borderId="0" xfId="0" applyNumberFormat="1" applyFont="1" applyBorder="1" applyAlignment="1" applyProtection="1">
      <alignment horizontal="right"/>
    </xf>
    <xf numFmtId="2" fontId="1" fillId="0" borderId="0" xfId="0" applyNumberFormat="1" applyFont="1" applyAlignment="1" applyProtection="1">
      <alignment vertical="top" wrapText="1"/>
    </xf>
    <xf numFmtId="0" fontId="1" fillId="0" borderId="0" xfId="0" applyNumberFormat="1" applyFont="1" applyAlignment="1" applyProtection="1">
      <alignment horizontal="center"/>
    </xf>
    <xf numFmtId="0" fontId="3" fillId="0" borderId="3" xfId="0" applyFont="1" applyBorder="1" applyAlignment="1" applyProtection="1">
      <alignment horizontal="left" vertical="top" wrapText="1"/>
    </xf>
    <xf numFmtId="0" fontId="3" fillId="0" borderId="3" xfId="0" applyFont="1" applyBorder="1" applyAlignment="1" applyProtection="1">
      <alignment horizontal="left"/>
    </xf>
    <xf numFmtId="164" fontId="3" fillId="0" borderId="3" xfId="0" applyNumberFormat="1" applyFont="1" applyBorder="1" applyAlignment="1" applyProtection="1">
      <alignment horizontal="right"/>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xf>
    <xf numFmtId="164" fontId="3" fillId="0" borderId="0" xfId="0" applyNumberFormat="1" applyFont="1" applyBorder="1" applyAlignment="1" applyProtection="1">
      <alignment horizontal="right"/>
    </xf>
    <xf numFmtId="0" fontId="1" fillId="0" borderId="0" xfId="0" applyNumberFormat="1" applyFont="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applyBorder="1" applyAlignment="1" applyProtection="1">
      <alignment wrapText="1"/>
    </xf>
    <xf numFmtId="4" fontId="9" fillId="0" borderId="0" xfId="0" applyNumberFormat="1" applyFont="1" applyBorder="1" applyAlignment="1" applyProtection="1">
      <alignment wrapText="1"/>
    </xf>
    <xf numFmtId="0" fontId="1" fillId="0" borderId="0" xfId="0" applyFont="1" applyBorder="1" applyAlignment="1" applyProtection="1"/>
    <xf numFmtId="4" fontId="1" fillId="0" borderId="0" xfId="0" applyNumberFormat="1" applyFont="1" applyBorder="1" applyAlignment="1" applyProtection="1"/>
    <xf numFmtId="0" fontId="1" fillId="0" borderId="3" xfId="0" applyFont="1" applyBorder="1" applyAlignment="1" applyProtection="1">
      <alignment horizontal="left"/>
    </xf>
    <xf numFmtId="164" fontId="1" fillId="0" borderId="3" xfId="0" applyNumberFormat="1" applyFont="1" applyBorder="1" applyAlignment="1" applyProtection="1">
      <alignment horizontal="right"/>
    </xf>
    <xf numFmtId="0" fontId="1" fillId="0" borderId="0" xfId="0" applyFont="1" applyAlignment="1" applyProtection="1">
      <alignment vertical="top" wrapText="1"/>
    </xf>
    <xf numFmtId="2" fontId="1" fillId="0" borderId="0" xfId="0" applyNumberFormat="1" applyFont="1" applyAlignment="1" applyProtection="1">
      <alignment horizontal="left" vertical="top" wrapText="1"/>
    </xf>
    <xf numFmtId="2" fontId="1" fillId="0" borderId="0" xfId="0" applyNumberFormat="1" applyFont="1" applyAlignment="1" applyProtection="1">
      <alignment horizontal="righ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xf>
    <xf numFmtId="0" fontId="1" fillId="0" borderId="1" xfId="0" applyNumberFormat="1" applyFont="1" applyBorder="1" applyAlignment="1" applyProtection="1">
      <alignment horizontal="center"/>
    </xf>
    <xf numFmtId="0" fontId="3" fillId="0" borderId="0" xfId="0" applyFont="1" applyAlignment="1" applyProtection="1">
      <alignment horizontal="left"/>
    </xf>
    <xf numFmtId="164" fontId="3" fillId="0" borderId="0" xfId="0" applyNumberFormat="1" applyFont="1" applyAlignment="1" applyProtection="1">
      <alignment horizontal="right"/>
    </xf>
    <xf numFmtId="164" fontId="19" fillId="0" borderId="0" xfId="0" applyNumberFormat="1" applyFont="1" applyAlignment="1" applyProtection="1">
      <alignment horizontal="right"/>
    </xf>
    <xf numFmtId="4" fontId="1" fillId="0" borderId="0" xfId="0" applyNumberFormat="1" applyFont="1" applyAlignment="1" applyProtection="1">
      <alignment vertical="top" wrapText="1"/>
    </xf>
    <xf numFmtId="165" fontId="1" fillId="0" borderId="0" xfId="0" applyNumberFormat="1" applyFont="1" applyAlignment="1" applyProtection="1">
      <alignment horizontal="right"/>
    </xf>
    <xf numFmtId="165" fontId="1" fillId="0" borderId="0" xfId="0" applyNumberFormat="1" applyFont="1" applyBorder="1" applyAlignment="1" applyProtection="1">
      <alignment horizontal="right"/>
    </xf>
    <xf numFmtId="165" fontId="3" fillId="0" borderId="3" xfId="0" applyNumberFormat="1" applyFont="1" applyBorder="1" applyAlignment="1" applyProtection="1">
      <alignment horizontal="right"/>
    </xf>
    <xf numFmtId="165" fontId="3" fillId="0" borderId="0" xfId="0" applyNumberFormat="1" applyFont="1" applyBorder="1" applyAlignment="1" applyProtection="1">
      <alignment horizontal="right"/>
    </xf>
    <xf numFmtId="164" fontId="1" fillId="0" borderId="0" xfId="0" applyNumberFormat="1" applyFont="1" applyProtection="1"/>
    <xf numFmtId="165" fontId="1" fillId="0" borderId="1" xfId="0" applyNumberFormat="1" applyFont="1" applyBorder="1" applyAlignment="1" applyProtection="1">
      <alignment horizontal="right"/>
    </xf>
    <xf numFmtId="165" fontId="3" fillId="0" borderId="0" xfId="0" applyNumberFormat="1" applyFont="1" applyAlignment="1" applyProtection="1">
      <alignment horizontal="right"/>
    </xf>
    <xf numFmtId="0" fontId="1" fillId="0" borderId="0" xfId="0" applyNumberFormat="1" applyFont="1" applyAlignment="1" applyProtection="1">
      <alignment vertical="top" wrapText="1"/>
    </xf>
    <xf numFmtId="0" fontId="3" fillId="0" borderId="0" xfId="0" applyFont="1" applyBorder="1" applyAlignment="1" applyProtection="1">
      <protection locked="0"/>
    </xf>
    <xf numFmtId="0" fontId="11" fillId="0" borderId="0" xfId="0" applyFont="1" applyProtection="1">
      <protection locked="0"/>
    </xf>
    <xf numFmtId="4" fontId="1" fillId="0" borderId="0" xfId="0" applyNumberFormat="1" applyFont="1" applyFill="1" applyBorder="1" applyProtection="1">
      <protection locked="0"/>
    </xf>
    <xf numFmtId="165" fontId="1" fillId="0" borderId="0" xfId="0" applyNumberFormat="1" applyFont="1" applyFill="1" applyBorder="1" applyAlignment="1" applyProtection="1">
      <alignment horizontal="right"/>
      <protection locked="0"/>
    </xf>
    <xf numFmtId="4" fontId="1" fillId="0" borderId="2" xfId="0" applyNumberFormat="1" applyFont="1" applyFill="1" applyBorder="1" applyProtection="1">
      <protection locked="0"/>
    </xf>
    <xf numFmtId="165" fontId="1" fillId="0" borderId="0" xfId="0" applyNumberFormat="1" applyFont="1" applyProtection="1">
      <protection locked="0"/>
    </xf>
    <xf numFmtId="166" fontId="1" fillId="0" borderId="0" xfId="0" applyNumberFormat="1" applyFont="1" applyProtection="1">
      <protection locked="0"/>
    </xf>
    <xf numFmtId="4" fontId="1" fillId="0" borderId="0" xfId="0" applyNumberFormat="1" applyFont="1" applyProtection="1">
      <protection locked="0"/>
    </xf>
    <xf numFmtId="0" fontId="3" fillId="0" borderId="0" xfId="0" applyFont="1" applyBorder="1" applyAlignment="1" applyProtection="1"/>
    <xf numFmtId="165" fontId="3" fillId="0" borderId="0" xfId="0" applyNumberFormat="1" applyFont="1" applyBorder="1" applyAlignment="1" applyProtection="1"/>
    <xf numFmtId="0" fontId="3" fillId="0" borderId="0" xfId="0" applyFont="1" applyProtection="1"/>
    <xf numFmtId="0" fontId="13" fillId="0" borderId="0" xfId="0" applyFont="1" applyAlignment="1" applyProtection="1">
      <alignment horizontal="center"/>
    </xf>
    <xf numFmtId="0" fontId="11" fillId="0" borderId="0" xfId="0" applyFont="1" applyProtection="1"/>
    <xf numFmtId="0" fontId="20" fillId="0" borderId="0" xfId="0" applyNumberFormat="1" applyFont="1" applyBorder="1" applyAlignment="1" applyProtection="1">
      <alignment vertical="justify" wrapText="1"/>
    </xf>
    <xf numFmtId="0" fontId="1" fillId="0" borderId="0" xfId="0" applyNumberFormat="1" applyFont="1" applyFill="1" applyBorder="1" applyAlignment="1" applyProtection="1">
      <alignment horizontal="center"/>
    </xf>
    <xf numFmtId="4" fontId="1" fillId="0" borderId="0" xfId="0" applyNumberFormat="1" applyFont="1" applyFill="1" applyBorder="1" applyProtection="1"/>
    <xf numFmtId="0" fontId="1" fillId="0" borderId="0" xfId="0" applyNumberFormat="1" applyFont="1" applyFill="1" applyBorder="1" applyAlignment="1" applyProtection="1">
      <alignment vertical="top"/>
    </xf>
    <xf numFmtId="0" fontId="20" fillId="0" borderId="0" xfId="0" applyNumberFormat="1" applyFont="1" applyBorder="1" applyAlignment="1" applyProtection="1">
      <alignment vertical="top" wrapText="1"/>
    </xf>
    <xf numFmtId="49" fontId="1" fillId="0" borderId="0" xfId="0" applyNumberFormat="1" applyFont="1" applyFill="1" applyAlignment="1" applyProtection="1">
      <alignment horizontal="center" wrapText="1"/>
    </xf>
    <xf numFmtId="0" fontId="20" fillId="0" borderId="0" xfId="0" applyNumberFormat="1" applyFont="1" applyBorder="1" applyAlignment="1" applyProtection="1">
      <alignment horizontal="left" vertical="top" wrapText="1"/>
    </xf>
    <xf numFmtId="0" fontId="1" fillId="0" borderId="0" xfId="0" applyNumberFormat="1" applyFont="1" applyFill="1" applyBorder="1" applyAlignment="1" applyProtection="1">
      <alignment vertical="justify" wrapText="1"/>
    </xf>
    <xf numFmtId="0" fontId="1" fillId="0" borderId="0" xfId="0" applyNumberFormat="1" applyFont="1" applyFill="1" applyBorder="1" applyAlignment="1" applyProtection="1">
      <alignment horizontal="left" vertical="top" wrapText="1"/>
    </xf>
    <xf numFmtId="2" fontId="1" fillId="0" borderId="0" xfId="0" applyNumberFormat="1" applyFont="1" applyFill="1" applyAlignment="1" applyProtection="1">
      <alignment horizontal="left" vertical="top"/>
    </xf>
    <xf numFmtId="0" fontId="13" fillId="0" borderId="0" xfId="0" applyFont="1" applyAlignment="1" applyProtection="1">
      <alignment horizontal="left" vertical="top"/>
    </xf>
    <xf numFmtId="49" fontId="21" fillId="0" borderId="2" xfId="0" applyNumberFormat="1" applyFont="1" applyFill="1" applyBorder="1" applyAlignment="1" applyProtection="1">
      <alignment horizontal="justify" wrapText="1"/>
    </xf>
    <xf numFmtId="49" fontId="21" fillId="0" borderId="2" xfId="0" applyNumberFormat="1" applyFont="1" applyFill="1" applyBorder="1" applyAlignment="1" applyProtection="1">
      <alignment horizontal="center" wrapText="1"/>
    </xf>
    <xf numFmtId="4" fontId="1" fillId="0" borderId="2" xfId="0" applyNumberFormat="1" applyFont="1" applyFill="1" applyBorder="1" applyAlignment="1" applyProtection="1"/>
    <xf numFmtId="49" fontId="21" fillId="0" borderId="0" xfId="0" applyNumberFormat="1" applyFont="1" applyFill="1" applyBorder="1" applyAlignment="1" applyProtection="1">
      <alignment horizontal="justify" wrapText="1"/>
    </xf>
    <xf numFmtId="49" fontId="21" fillId="0" borderId="0" xfId="0" applyNumberFormat="1" applyFont="1" applyFill="1" applyBorder="1" applyAlignment="1" applyProtection="1">
      <alignment horizontal="center" wrapText="1"/>
    </xf>
    <xf numFmtId="4" fontId="1" fillId="0" borderId="0" xfId="0" applyNumberFormat="1" applyFont="1" applyFill="1" applyBorder="1" applyAlignment="1" applyProtection="1"/>
    <xf numFmtId="2" fontId="1" fillId="0" borderId="0" xfId="0" applyNumberFormat="1" applyFont="1" applyFill="1" applyBorder="1" applyAlignment="1" applyProtection="1">
      <alignment vertical="top" wrapText="1"/>
    </xf>
    <xf numFmtId="4" fontId="1" fillId="0" borderId="0" xfId="0" applyNumberFormat="1" applyFont="1" applyAlignment="1" applyProtection="1"/>
    <xf numFmtId="0" fontId="22" fillId="0" borderId="0" xfId="0" applyFont="1" applyAlignment="1" applyProtection="1">
      <alignment horizontal="left" wrapText="1"/>
    </xf>
    <xf numFmtId="0" fontId="22" fillId="0" borderId="0" xfId="0" applyFont="1" applyAlignment="1" applyProtection="1">
      <alignment horizontal="center" wrapText="1"/>
    </xf>
    <xf numFmtId="0" fontId="1" fillId="0" borderId="0" xfId="0" applyFont="1" applyAlignment="1" applyProtection="1">
      <alignment horizontal="justify" vertical="top"/>
    </xf>
    <xf numFmtId="2" fontId="1" fillId="0" borderId="0" xfId="0" applyNumberFormat="1" applyFont="1" applyFill="1" applyAlignment="1" applyProtection="1">
      <alignment vertical="top" wrapText="1"/>
    </xf>
    <xf numFmtId="2" fontId="1" fillId="0" borderId="0" xfId="0" applyNumberFormat="1" applyFont="1" applyFill="1" applyAlignment="1" applyProtection="1">
      <alignment horizontal="center" wrapText="1"/>
    </xf>
    <xf numFmtId="0" fontId="20" fillId="0" borderId="0" xfId="0" applyFont="1" applyBorder="1" applyAlignment="1" applyProtection="1">
      <alignment vertical="top" wrapText="1"/>
    </xf>
    <xf numFmtId="0" fontId="20" fillId="0" borderId="0" xfId="0" applyFont="1" applyBorder="1" applyAlignment="1" applyProtection="1">
      <alignment horizontal="center" wrapText="1"/>
    </xf>
    <xf numFmtId="0" fontId="20" fillId="0" borderId="0" xfId="0" applyFont="1" applyBorder="1" applyAlignment="1" applyProtection="1">
      <alignment horizontal="right" wrapText="1"/>
    </xf>
    <xf numFmtId="49" fontId="1" fillId="0" borderId="0" xfId="0" applyNumberFormat="1" applyFont="1" applyFill="1" applyAlignment="1" applyProtection="1">
      <alignment horizontal="justify" wrapText="1"/>
    </xf>
    <xf numFmtId="2" fontId="1" fillId="0" borderId="0" xfId="0" applyNumberFormat="1" applyFont="1" applyProtection="1"/>
    <xf numFmtId="0" fontId="1" fillId="0" borderId="0" xfId="0" applyFont="1" applyAlignment="1" applyProtection="1">
      <alignment horizontal="center"/>
    </xf>
    <xf numFmtId="2" fontId="1" fillId="0" borderId="0" xfId="0" applyNumberFormat="1" applyFont="1" applyAlignment="1" applyProtection="1">
      <alignment horizontal="justify" vertical="top"/>
    </xf>
    <xf numFmtId="165" fontId="1" fillId="0" borderId="0" xfId="0" applyNumberFormat="1" applyFont="1" applyFill="1" applyBorder="1" applyProtection="1"/>
    <xf numFmtId="165" fontId="1" fillId="0" borderId="0" xfId="0" applyNumberFormat="1" applyFont="1" applyFill="1" applyBorder="1" applyAlignment="1" applyProtection="1">
      <alignment horizontal="right"/>
    </xf>
    <xf numFmtId="165" fontId="1" fillId="0" borderId="2" xfId="0" applyNumberFormat="1" applyFont="1" applyFill="1" applyBorder="1" applyAlignment="1" applyProtection="1">
      <alignment horizontal="right" vertical="top"/>
    </xf>
    <xf numFmtId="165" fontId="1" fillId="0" borderId="0" xfId="0" applyNumberFormat="1" applyFont="1" applyFill="1" applyBorder="1" applyAlignment="1" applyProtection="1">
      <alignment horizontal="right" vertical="top"/>
    </xf>
    <xf numFmtId="166" fontId="1" fillId="0" borderId="0" xfId="0" applyNumberFormat="1" applyFont="1" applyProtection="1"/>
    <xf numFmtId="0" fontId="13" fillId="0" borderId="0" xfId="0" applyFont="1" applyBorder="1" applyAlignment="1" applyProtection="1">
      <protection locked="0"/>
    </xf>
    <xf numFmtId="165" fontId="13" fillId="0" borderId="0" xfId="0" applyNumberFormat="1" applyFont="1" applyBorder="1" applyAlignment="1" applyProtection="1"/>
    <xf numFmtId="0" fontId="24" fillId="0" borderId="0" xfId="0" applyFont="1" applyBorder="1" applyAlignment="1">
      <alignment horizontal="right" wrapText="1"/>
    </xf>
    <xf numFmtId="9" fontId="13" fillId="0" borderId="0" xfId="0" applyNumberFormat="1" applyFont="1" applyBorder="1" applyAlignment="1" applyProtection="1">
      <protection locked="0"/>
    </xf>
    <xf numFmtId="4" fontId="11" fillId="0" borderId="0" xfId="0" applyNumberFormat="1" applyFont="1" applyBorder="1" applyAlignment="1" applyProtection="1">
      <protection locked="0"/>
    </xf>
    <xf numFmtId="0" fontId="12" fillId="0" borderId="0" xfId="0" applyFont="1" applyBorder="1" applyAlignment="1" applyProtection="1">
      <protection locked="0"/>
    </xf>
    <xf numFmtId="0" fontId="0" fillId="0" borderId="0" xfId="0" applyBorder="1" applyProtection="1">
      <protection locked="0"/>
    </xf>
    <xf numFmtId="0" fontId="24" fillId="0" borderId="0" xfId="0" applyFont="1" applyBorder="1" applyAlignment="1">
      <alignment horizontal="center" wrapText="1"/>
    </xf>
    <xf numFmtId="4" fontId="11" fillId="0" borderId="1" xfId="0" applyNumberFormat="1" applyFont="1" applyBorder="1" applyAlignment="1" applyProtection="1">
      <alignment horizontal="right"/>
      <protection locked="0"/>
    </xf>
    <xf numFmtId="9" fontId="13" fillId="0" borderId="1" xfId="0" applyNumberFormat="1" applyFont="1" applyBorder="1" applyAlignment="1" applyProtection="1">
      <protection locked="0"/>
    </xf>
    <xf numFmtId="4" fontId="12" fillId="0" borderId="1" xfId="0" applyNumberFormat="1" applyFont="1" applyBorder="1" applyAlignment="1" applyProtection="1">
      <protection locked="0"/>
    </xf>
    <xf numFmtId="10" fontId="11" fillId="0" borderId="1" xfId="0" applyNumberFormat="1" applyFont="1" applyBorder="1" applyAlignment="1" applyProtection="1">
      <protection locked="0"/>
    </xf>
    <xf numFmtId="165" fontId="13" fillId="0" borderId="1" xfId="0" applyNumberFormat="1" applyFont="1" applyBorder="1" applyAlignment="1" applyProtection="1"/>
    <xf numFmtId="4" fontId="11" fillId="0" borderId="0" xfId="0" applyNumberFormat="1" applyFont="1" applyBorder="1" applyAlignment="1" applyProtection="1">
      <alignment horizontal="right"/>
      <protection locked="0"/>
    </xf>
    <xf numFmtId="4" fontId="12" fillId="0" borderId="0" xfId="0" applyNumberFormat="1" applyFont="1" applyBorder="1" applyAlignment="1" applyProtection="1">
      <protection locked="0"/>
    </xf>
    <xf numFmtId="9" fontId="12" fillId="0" borderId="0" xfId="0" applyNumberFormat="1" applyFont="1" applyBorder="1" applyAlignment="1" applyProtection="1">
      <protection locked="0"/>
    </xf>
    <xf numFmtId="0" fontId="13" fillId="0" borderId="1" xfId="0" applyFont="1" applyBorder="1" applyAlignment="1" applyProtection="1">
      <protection locked="0"/>
    </xf>
    <xf numFmtId="10" fontId="12" fillId="0" borderId="0" xfId="0" applyNumberFormat="1" applyFont="1" applyBorder="1" applyAlignment="1" applyProtection="1">
      <protection locked="0"/>
    </xf>
    <xf numFmtId="4" fontId="11" fillId="0" borderId="0" xfId="0" applyNumberFormat="1" applyFont="1" applyBorder="1" applyAlignment="1" applyProtection="1"/>
    <xf numFmtId="4" fontId="12" fillId="0" borderId="1" xfId="0" applyNumberFormat="1" applyFont="1" applyBorder="1" applyAlignment="1" applyProtection="1"/>
    <xf numFmtId="4" fontId="12" fillId="0" borderId="0" xfId="0" applyNumberFormat="1" applyFont="1" applyBorder="1" applyAlignment="1" applyProtection="1"/>
    <xf numFmtId="0" fontId="12" fillId="0" borderId="0" xfId="0" applyFont="1" applyAlignment="1" applyProtection="1">
      <alignment horizontal="justify" wrapText="1"/>
    </xf>
    <xf numFmtId="0" fontId="12" fillId="0" borderId="0" xfId="0" applyFont="1" applyAlignment="1" applyProtection="1">
      <alignment horizontal="left"/>
    </xf>
    <xf numFmtId="0" fontId="13" fillId="0" borderId="3" xfId="0" applyFont="1" applyBorder="1" applyAlignment="1" applyProtection="1">
      <alignment horizontal="justify" wrapText="1"/>
    </xf>
    <xf numFmtId="0" fontId="13" fillId="0" borderId="3" xfId="0" applyFont="1" applyBorder="1" applyAlignment="1" applyProtection="1"/>
    <xf numFmtId="0" fontId="24" fillId="0" borderId="0" xfId="0" applyFont="1" applyBorder="1" applyAlignment="1" applyProtection="1">
      <alignment horizontal="right" wrapText="1"/>
    </xf>
    <xf numFmtId="9" fontId="13" fillId="0" borderId="0" xfId="0" applyNumberFormat="1" applyFont="1" applyBorder="1" applyAlignment="1" applyProtection="1"/>
    <xf numFmtId="4" fontId="11" fillId="0" borderId="1" xfId="0" applyNumberFormat="1" applyFont="1" applyBorder="1" applyAlignment="1" applyProtection="1">
      <alignment horizontal="right"/>
    </xf>
    <xf numFmtId="9" fontId="13" fillId="0" borderId="1" xfId="0" applyNumberFormat="1" applyFont="1" applyBorder="1" applyAlignment="1" applyProtection="1"/>
    <xf numFmtId="4" fontId="11" fillId="0" borderId="0" xfId="0" applyNumberFormat="1" applyFont="1" applyBorder="1" applyAlignment="1" applyProtection="1">
      <alignment horizontal="right"/>
    </xf>
    <xf numFmtId="0" fontId="13" fillId="0" borderId="0" xfId="0" applyFont="1" applyBorder="1" applyAlignment="1" applyProtection="1"/>
    <xf numFmtId="0" fontId="13" fillId="0" borderId="1" xfId="0" applyFont="1" applyBorder="1" applyAlignment="1" applyProtection="1"/>
    <xf numFmtId="0" fontId="16" fillId="0" borderId="2" xfId="0" applyFont="1" applyBorder="1" applyAlignment="1" applyProtection="1"/>
    <xf numFmtId="0" fontId="3" fillId="0" borderId="0" xfId="0" applyNumberFormat="1" applyFont="1" applyAlignment="1" applyProtection="1">
      <alignment vertical="top"/>
    </xf>
    <xf numFmtId="0" fontId="11" fillId="0" borderId="0" xfId="0" applyNumberFormat="1" applyFont="1" applyAlignment="1" applyProtection="1"/>
    <xf numFmtId="2" fontId="11" fillId="0" borderId="0" xfId="0" applyNumberFormat="1" applyFont="1" applyFill="1" applyAlignment="1" applyProtection="1">
      <alignment vertical="top" wrapText="1"/>
    </xf>
    <xf numFmtId="0" fontId="11" fillId="0" borderId="0" xfId="0" applyNumberFormat="1" applyFont="1" applyAlignment="1" applyProtection="1">
      <alignment vertical="top" wrapText="1"/>
    </xf>
    <xf numFmtId="0" fontId="11" fillId="0" borderId="0" xfId="0" applyNumberFormat="1" applyFont="1" applyAlignment="1" applyProtection="1">
      <alignment vertical="top"/>
    </xf>
    <xf numFmtId="0" fontId="1" fillId="0" borderId="0" xfId="0" applyFont="1" applyAlignment="1" applyProtection="1">
      <alignment horizontal="justify" vertical="top" wrapText="1"/>
    </xf>
    <xf numFmtId="0" fontId="8" fillId="0" borderId="0" xfId="1" applyNumberFormat="1" applyFont="1" applyAlignment="1" applyProtection="1">
      <alignment horizontal="left" wrapText="1"/>
    </xf>
  </cellXfs>
  <cellStyles count="2">
    <cellStyle name="Navadno" xfId="0" builtinId="0"/>
    <cellStyle name="Navadno_Župančičeva 10 12 - popis del"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 zoomScaleNormal="100" zoomScaleSheetLayoutView="100" workbookViewId="0">
      <selection activeCell="B21" sqref="B21"/>
    </sheetView>
  </sheetViews>
  <sheetFormatPr defaultColWidth="8.85546875" defaultRowHeight="15" x14ac:dyDescent="0.25"/>
  <cols>
    <col min="1" max="1" width="5.28515625" style="6" customWidth="1"/>
    <col min="2" max="2" width="42.28515625" style="22" customWidth="1"/>
    <col min="3" max="3" width="3.85546875" style="22" customWidth="1"/>
    <col min="4" max="4" width="9.7109375" style="6" customWidth="1"/>
    <col min="5" max="5" width="9.140625" style="6" customWidth="1"/>
    <col min="6" max="6" width="16.85546875" style="22" customWidth="1"/>
    <col min="7" max="16384" width="8.85546875" style="6"/>
  </cols>
  <sheetData>
    <row r="1" spans="1:6" ht="18.75" x14ac:dyDescent="0.3">
      <c r="B1" s="42" t="s">
        <v>231</v>
      </c>
    </row>
    <row r="2" spans="1:6" ht="15.75" x14ac:dyDescent="0.25">
      <c r="A2" s="7"/>
      <c r="B2" s="43" t="s">
        <v>26</v>
      </c>
      <c r="C2" s="44"/>
      <c r="D2" s="9"/>
      <c r="E2" s="7"/>
      <c r="F2" s="23"/>
    </row>
    <row r="3" spans="1:6" ht="18.75" x14ac:dyDescent="0.3">
      <c r="A3" s="10"/>
      <c r="B3" s="47" t="s">
        <v>96</v>
      </c>
      <c r="C3" s="44"/>
      <c r="D3" s="9"/>
      <c r="E3" s="11"/>
      <c r="F3" s="24"/>
    </row>
    <row r="4" spans="1:6" ht="18.75" x14ac:dyDescent="0.3">
      <c r="A4" s="10"/>
      <c r="B4" s="47" t="s">
        <v>97</v>
      </c>
      <c r="C4" s="44"/>
      <c r="D4" s="9"/>
      <c r="E4" s="11"/>
      <c r="F4" s="24"/>
    </row>
    <row r="5" spans="1:6" x14ac:dyDescent="0.25">
      <c r="A5" s="10"/>
      <c r="C5" s="49"/>
      <c r="D5" s="12"/>
      <c r="E5" s="11"/>
      <c r="F5" s="24"/>
    </row>
    <row r="6" spans="1:6" ht="15.75" x14ac:dyDescent="0.25">
      <c r="A6" s="10"/>
      <c r="B6" s="43" t="s">
        <v>8</v>
      </c>
      <c r="C6" s="44"/>
      <c r="D6" s="9"/>
      <c r="E6" s="11"/>
      <c r="F6" s="24"/>
    </row>
    <row r="7" spans="1:6" ht="18.75" x14ac:dyDescent="0.3">
      <c r="A7" s="10"/>
      <c r="B7" s="47" t="s">
        <v>98</v>
      </c>
      <c r="C7" s="44"/>
      <c r="D7" s="9"/>
      <c r="E7" s="11"/>
      <c r="F7" s="24"/>
    </row>
    <row r="8" spans="1:6" ht="18.75" x14ac:dyDescent="0.3">
      <c r="A8" s="10"/>
      <c r="B8" s="50" t="s">
        <v>99</v>
      </c>
      <c r="C8" s="44"/>
      <c r="D8" s="9"/>
      <c r="E8" s="11"/>
      <c r="F8" s="24"/>
    </row>
    <row r="9" spans="1:6" ht="18.75" x14ac:dyDescent="0.3">
      <c r="A9" s="10"/>
      <c r="B9" s="47" t="s">
        <v>101</v>
      </c>
      <c r="C9" s="23"/>
      <c r="D9" s="7"/>
      <c r="E9" s="11"/>
      <c r="F9" s="24"/>
    </row>
    <row r="10" spans="1:6" ht="18.75" x14ac:dyDescent="0.25">
      <c r="A10" s="13"/>
      <c r="B10" s="52" t="s">
        <v>100</v>
      </c>
      <c r="C10" s="53"/>
      <c r="D10" s="11"/>
      <c r="E10" s="11"/>
      <c r="F10" s="24"/>
    </row>
    <row r="11" spans="1:6" ht="18.75" x14ac:dyDescent="0.25">
      <c r="A11" s="13"/>
      <c r="B11" s="54"/>
      <c r="C11" s="53"/>
      <c r="D11" s="11"/>
      <c r="E11" s="11"/>
      <c r="F11" s="24"/>
    </row>
    <row r="12" spans="1:6" ht="18.75" x14ac:dyDescent="0.25">
      <c r="A12" s="13"/>
      <c r="B12" s="52"/>
      <c r="C12" s="53"/>
      <c r="D12" s="11"/>
      <c r="E12" s="11"/>
      <c r="F12" s="24"/>
    </row>
    <row r="13" spans="1:6" ht="15.75" x14ac:dyDescent="0.25">
      <c r="A13" s="13"/>
      <c r="B13" s="43" t="s">
        <v>102</v>
      </c>
      <c r="C13" s="53"/>
      <c r="D13" s="11"/>
      <c r="E13" s="11"/>
      <c r="F13" s="24"/>
    </row>
    <row r="14" spans="1:6" ht="18.75" x14ac:dyDescent="0.3">
      <c r="A14" s="13"/>
      <c r="B14" s="55" t="s">
        <v>103</v>
      </c>
      <c r="C14" s="53"/>
      <c r="D14" s="11"/>
      <c r="E14" s="11"/>
      <c r="F14" s="24"/>
    </row>
    <row r="15" spans="1:6" x14ac:dyDescent="0.25">
      <c r="A15" s="13"/>
      <c r="B15" s="56"/>
      <c r="C15" s="53"/>
      <c r="D15" s="11"/>
      <c r="E15" s="11"/>
      <c r="F15" s="24"/>
    </row>
    <row r="16" spans="1:6" ht="18.75" x14ac:dyDescent="0.25">
      <c r="A16" s="13"/>
      <c r="B16" s="54" t="s">
        <v>72</v>
      </c>
      <c r="C16" s="53"/>
      <c r="D16" s="11"/>
      <c r="E16" s="11"/>
      <c r="F16" s="24"/>
    </row>
    <row r="17" spans="1:9" ht="15.75" x14ac:dyDescent="0.25">
      <c r="A17" s="8"/>
      <c r="B17" s="176" t="s">
        <v>143</v>
      </c>
      <c r="C17" s="177"/>
      <c r="D17" s="14"/>
      <c r="E17" s="14"/>
      <c r="F17" s="25">
        <f>'1nadstropje'!F25</f>
        <v>0</v>
      </c>
    </row>
    <row r="18" spans="1:9" ht="15.75" x14ac:dyDescent="0.25">
      <c r="A18" s="8"/>
      <c r="B18" s="176" t="s">
        <v>144</v>
      </c>
      <c r="C18" s="177"/>
      <c r="D18" s="14"/>
      <c r="E18" s="14"/>
      <c r="F18" s="25">
        <f>pritličje!F26</f>
        <v>0</v>
      </c>
    </row>
    <row r="19" spans="1:9" ht="15.75" x14ac:dyDescent="0.25">
      <c r="A19" s="8"/>
      <c r="B19" s="176" t="s">
        <v>185</v>
      </c>
      <c r="C19" s="177"/>
      <c r="D19" s="14"/>
      <c r="E19" s="14"/>
      <c r="F19" s="25">
        <f>fasada!F25</f>
        <v>0</v>
      </c>
    </row>
    <row r="20" spans="1:9" ht="15.75" x14ac:dyDescent="0.25">
      <c r="A20" s="15"/>
      <c r="B20" s="178" t="s">
        <v>4</v>
      </c>
      <c r="C20" s="179"/>
      <c r="D20" s="17"/>
      <c r="E20" s="16"/>
      <c r="F20" s="26">
        <f>SUM(F17:F19)</f>
        <v>0</v>
      </c>
    </row>
    <row r="21" spans="1:9" ht="15.75" x14ac:dyDescent="0.25">
      <c r="A21" s="15"/>
      <c r="B21" s="180" t="s">
        <v>238</v>
      </c>
      <c r="C21" s="181"/>
      <c r="D21" s="173">
        <v>0.19</v>
      </c>
      <c r="E21" s="160"/>
      <c r="F21" s="156">
        <f>F20*D21</f>
        <v>0</v>
      </c>
      <c r="G21" s="161"/>
      <c r="H21" s="162"/>
      <c r="I21" s="161"/>
    </row>
    <row r="22" spans="1:9" ht="15.75" x14ac:dyDescent="0.25">
      <c r="A22" s="15"/>
      <c r="B22" s="182" t="s">
        <v>9</v>
      </c>
      <c r="C22" s="183"/>
      <c r="D22" s="174"/>
      <c r="E22" s="166">
        <v>0.22</v>
      </c>
      <c r="F22" s="167">
        <f>F21*E22</f>
        <v>0</v>
      </c>
      <c r="G22" s="161"/>
      <c r="H22" s="162"/>
      <c r="I22" s="161"/>
    </row>
    <row r="23" spans="1:9" ht="15.75" x14ac:dyDescent="0.25">
      <c r="A23" s="15"/>
      <c r="B23" s="184" t="s">
        <v>239</v>
      </c>
      <c r="C23" s="181" t="s">
        <v>240</v>
      </c>
      <c r="D23" s="175"/>
      <c r="E23" s="170"/>
      <c r="F23" s="156">
        <f>SUM(F21:F22)</f>
        <v>0</v>
      </c>
      <c r="G23" s="161"/>
      <c r="H23" s="162"/>
      <c r="I23" s="161"/>
    </row>
    <row r="24" spans="1:9" ht="15.75" x14ac:dyDescent="0.25">
      <c r="A24" s="15"/>
      <c r="B24" s="184"/>
      <c r="C24" s="181"/>
      <c r="D24" s="175"/>
      <c r="E24" s="170"/>
      <c r="F24" s="156"/>
      <c r="G24" s="161"/>
      <c r="H24" s="162"/>
      <c r="I24" s="161"/>
    </row>
    <row r="25" spans="1:9" ht="15.75" x14ac:dyDescent="0.25">
      <c r="A25" s="15"/>
      <c r="B25" s="180" t="s">
        <v>241</v>
      </c>
      <c r="C25" s="185"/>
      <c r="D25" s="173">
        <v>0.81</v>
      </c>
      <c r="E25" s="160"/>
      <c r="F25" s="156">
        <f>F20*D25</f>
        <v>0</v>
      </c>
      <c r="G25" s="161"/>
      <c r="H25" s="162"/>
      <c r="I25" s="161"/>
    </row>
    <row r="26" spans="1:9" ht="15.75" x14ac:dyDescent="0.25">
      <c r="A26" s="15"/>
      <c r="B26" s="182" t="s">
        <v>9</v>
      </c>
      <c r="C26" s="186"/>
      <c r="D26" s="165"/>
      <c r="E26" s="166">
        <v>9.5000000000000001E-2</v>
      </c>
      <c r="F26" s="167">
        <f>F25*E26</f>
        <v>0</v>
      </c>
      <c r="G26" s="161"/>
      <c r="H26" s="162"/>
      <c r="I26" s="161"/>
    </row>
    <row r="27" spans="1:9" ht="15.75" x14ac:dyDescent="0.25">
      <c r="A27" s="15"/>
      <c r="B27" s="184" t="s">
        <v>239</v>
      </c>
      <c r="C27" s="185"/>
      <c r="D27" s="169"/>
      <c r="E27" s="172"/>
      <c r="F27" s="156">
        <f>SUM(F25:F26)</f>
        <v>0</v>
      </c>
      <c r="G27" s="161"/>
      <c r="H27" s="162"/>
      <c r="I27" s="161"/>
    </row>
    <row r="28" spans="1:9" ht="15.75" x14ac:dyDescent="0.25">
      <c r="A28" s="15"/>
      <c r="B28" s="184"/>
      <c r="C28" s="185"/>
      <c r="D28" s="169"/>
      <c r="E28" s="172"/>
      <c r="F28" s="156"/>
      <c r="G28" s="161"/>
      <c r="H28" s="162"/>
      <c r="I28" s="161"/>
    </row>
    <row r="29" spans="1:9" ht="19.5" thickBot="1" x14ac:dyDescent="0.35">
      <c r="A29" s="15"/>
      <c r="B29" s="187" t="s">
        <v>50</v>
      </c>
      <c r="C29" s="187"/>
      <c r="D29" s="19"/>
      <c r="E29" s="18"/>
      <c r="F29" s="27">
        <f>F23+F27</f>
        <v>0</v>
      </c>
    </row>
    <row r="30" spans="1:9" ht="15.75" thickTop="1" x14ac:dyDescent="0.25">
      <c r="A30" s="13"/>
      <c r="B30" s="56"/>
      <c r="C30" s="53"/>
      <c r="D30" s="11"/>
      <c r="E30" s="11"/>
      <c r="F30" s="24"/>
    </row>
    <row r="31" spans="1:9" x14ac:dyDescent="0.25">
      <c r="A31" s="20"/>
      <c r="B31" s="188" t="s">
        <v>73</v>
      </c>
      <c r="C31" s="189"/>
      <c r="D31" s="11"/>
      <c r="E31" s="11"/>
      <c r="F31" s="24"/>
    </row>
    <row r="32" spans="1:9" x14ac:dyDescent="0.25">
      <c r="A32" s="20"/>
      <c r="B32" s="188"/>
      <c r="C32" s="189"/>
      <c r="D32" s="11"/>
      <c r="E32" s="11"/>
      <c r="F32" s="24"/>
    </row>
    <row r="33" spans="1:6" ht="60" x14ac:dyDescent="0.25">
      <c r="A33" s="20"/>
      <c r="B33" s="141" t="s">
        <v>92</v>
      </c>
      <c r="C33" s="190"/>
      <c r="D33" s="11"/>
      <c r="E33" s="11"/>
      <c r="F33" s="24"/>
    </row>
    <row r="34" spans="1:6" ht="114.75" x14ac:dyDescent="0.25">
      <c r="A34" s="20"/>
      <c r="B34" s="191" t="s">
        <v>74</v>
      </c>
      <c r="C34" s="191"/>
      <c r="D34" s="11"/>
      <c r="E34" s="11"/>
      <c r="F34" s="24"/>
    </row>
    <row r="35" spans="1:6" ht="89.25" x14ac:dyDescent="0.25">
      <c r="A35" s="20"/>
      <c r="B35" s="191" t="s">
        <v>75</v>
      </c>
      <c r="C35" s="191"/>
      <c r="D35" s="11"/>
      <c r="E35" s="11"/>
      <c r="F35" s="24"/>
    </row>
    <row r="36" spans="1:6" ht="102" x14ac:dyDescent="0.25">
      <c r="A36" s="20"/>
      <c r="B36" s="191" t="s">
        <v>91</v>
      </c>
      <c r="C36" s="191"/>
      <c r="D36" s="11"/>
      <c r="E36" s="11"/>
      <c r="F36" s="24"/>
    </row>
    <row r="37" spans="1:6" ht="38.25" x14ac:dyDescent="0.25">
      <c r="A37" s="20"/>
      <c r="B37" s="191" t="s">
        <v>76</v>
      </c>
      <c r="C37" s="191"/>
      <c r="D37" s="11"/>
      <c r="E37" s="11"/>
      <c r="F37" s="24"/>
    </row>
    <row r="38" spans="1:6" ht="38.25" x14ac:dyDescent="0.25">
      <c r="A38" s="20"/>
      <c r="B38" s="191" t="s">
        <v>77</v>
      </c>
      <c r="C38" s="191"/>
      <c r="D38" s="11"/>
      <c r="E38" s="11"/>
      <c r="F38" s="24"/>
    </row>
    <row r="39" spans="1:6" ht="63.75" x14ac:dyDescent="0.25">
      <c r="A39" s="20"/>
      <c r="B39" s="191" t="s">
        <v>78</v>
      </c>
      <c r="C39" s="191"/>
      <c r="D39" s="11"/>
      <c r="E39" s="11"/>
      <c r="F39" s="24"/>
    </row>
    <row r="40" spans="1:6" ht="38.25" x14ac:dyDescent="0.25">
      <c r="A40" s="20"/>
      <c r="B40" s="191" t="s">
        <v>79</v>
      </c>
      <c r="C40" s="191"/>
      <c r="D40" s="11"/>
      <c r="E40" s="11"/>
      <c r="F40" s="24"/>
    </row>
    <row r="41" spans="1:6" ht="63.75" x14ac:dyDescent="0.25">
      <c r="A41" s="20"/>
      <c r="B41" s="191" t="s">
        <v>80</v>
      </c>
      <c r="C41" s="191"/>
      <c r="D41" s="11"/>
      <c r="E41" s="11"/>
      <c r="F41" s="24"/>
    </row>
    <row r="42" spans="1:6" ht="25.5" x14ac:dyDescent="0.25">
      <c r="A42" s="20"/>
      <c r="B42" s="191" t="s">
        <v>81</v>
      </c>
      <c r="C42" s="191"/>
      <c r="D42" s="11"/>
      <c r="E42" s="11"/>
      <c r="F42" s="24"/>
    </row>
    <row r="43" spans="1:6" x14ac:dyDescent="0.25">
      <c r="A43" s="20"/>
      <c r="B43" s="192" t="s">
        <v>82</v>
      </c>
      <c r="C43" s="192"/>
      <c r="D43" s="11"/>
      <c r="E43" s="11"/>
      <c r="F43" s="24"/>
    </row>
    <row r="44" spans="1:6" ht="25.5" x14ac:dyDescent="0.25">
      <c r="A44" s="20"/>
      <c r="B44" s="191" t="s">
        <v>83</v>
      </c>
      <c r="C44" s="191"/>
      <c r="D44" s="11"/>
      <c r="E44" s="11"/>
      <c r="F44" s="24"/>
    </row>
    <row r="45" spans="1:6" ht="25.5" x14ac:dyDescent="0.25">
      <c r="A45" s="20"/>
      <c r="B45" s="191" t="s">
        <v>84</v>
      </c>
      <c r="C45" s="191"/>
      <c r="D45" s="11"/>
      <c r="E45" s="11"/>
      <c r="F45" s="24"/>
    </row>
    <row r="46" spans="1:6" ht="25.5" x14ac:dyDescent="0.25">
      <c r="A46" s="20"/>
      <c r="B46" s="191" t="s">
        <v>85</v>
      </c>
      <c r="C46" s="192"/>
      <c r="D46" s="11"/>
      <c r="E46" s="11"/>
      <c r="F46" s="24"/>
    </row>
    <row r="47" spans="1:6" ht="51" x14ac:dyDescent="0.25">
      <c r="A47" s="20"/>
      <c r="B47" s="191" t="s">
        <v>86</v>
      </c>
      <c r="C47" s="191"/>
      <c r="D47" s="11"/>
      <c r="E47" s="11"/>
      <c r="F47" s="24"/>
    </row>
    <row r="48" spans="1:6" x14ac:dyDescent="0.25">
      <c r="A48" s="20"/>
      <c r="B48" s="192" t="s">
        <v>87</v>
      </c>
      <c r="C48" s="192"/>
      <c r="D48" s="11"/>
      <c r="E48" s="11"/>
      <c r="F48" s="24"/>
    </row>
    <row r="49" spans="1:6" ht="25.5" x14ac:dyDescent="0.25">
      <c r="A49" s="20"/>
      <c r="B49" s="191" t="s">
        <v>88</v>
      </c>
      <c r="C49" s="191"/>
      <c r="D49" s="11"/>
      <c r="E49" s="11"/>
      <c r="F49" s="24"/>
    </row>
    <row r="50" spans="1:6" ht="114.75" x14ac:dyDescent="0.25">
      <c r="A50" s="20"/>
      <c r="B50" s="191" t="s">
        <v>89</v>
      </c>
      <c r="C50" s="191"/>
      <c r="D50" s="11"/>
      <c r="E50" s="11"/>
      <c r="F50" s="24"/>
    </row>
    <row r="51" spans="1:6" x14ac:dyDescent="0.25">
      <c r="A51" s="13"/>
      <c r="B51" s="193"/>
      <c r="C51" s="53"/>
      <c r="D51" s="11"/>
      <c r="E51" s="11"/>
      <c r="F51" s="24"/>
    </row>
    <row r="52" spans="1:6" x14ac:dyDescent="0.25">
      <c r="A52" s="21" t="s">
        <v>43</v>
      </c>
      <c r="B52" s="51" t="s">
        <v>56</v>
      </c>
      <c r="C52" s="53"/>
      <c r="D52" s="11"/>
      <c r="E52" s="11"/>
      <c r="F52" s="24"/>
    </row>
    <row r="53" spans="1:6" ht="30" x14ac:dyDescent="0.25">
      <c r="A53" s="10"/>
      <c r="B53" s="194" t="s">
        <v>230</v>
      </c>
      <c r="C53" s="53"/>
      <c r="D53" s="11"/>
      <c r="E53" s="11"/>
      <c r="F53" s="24"/>
    </row>
  </sheetData>
  <sheetProtection password="DD4D" sheet="1" objects="1" scenarios="1"/>
  <pageMargins left="0.70866141732283472" right="0.70866141732283472" top="0.74803149606299213" bottom="0.74803149606299213" header="0.31496062992125984" footer="0.31496062992125984"/>
  <pageSetup paperSize="9" scale="81" orientation="portrait" r:id="rId1"/>
  <headerFooter>
    <oddFooter>&amp;R&amp;P/&amp;N</oddFoot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4"/>
  <sheetViews>
    <sheetView view="pageBreakPreview" topLeftCell="A13" zoomScale="70" zoomScaleNormal="120" zoomScaleSheetLayoutView="70" workbookViewId="0">
      <selection activeCell="E66" sqref="E66"/>
    </sheetView>
  </sheetViews>
  <sheetFormatPr defaultColWidth="8.85546875" defaultRowHeight="15" x14ac:dyDescent="0.25"/>
  <cols>
    <col min="1" max="1" width="5.28515625" style="22" customWidth="1"/>
    <col min="2" max="2" width="42.28515625" style="22" customWidth="1"/>
    <col min="3" max="3" width="3.85546875" style="22" customWidth="1"/>
    <col min="4" max="4" width="9" style="22" customWidth="1"/>
    <col min="5" max="5" width="11" style="6" customWidth="1"/>
    <col min="6" max="6" width="15.28515625" style="22" customWidth="1"/>
    <col min="7" max="16384" width="8.85546875" style="6"/>
  </cols>
  <sheetData>
    <row r="1" spans="1:6" ht="18.75" x14ac:dyDescent="0.3">
      <c r="B1" s="42" t="s">
        <v>231</v>
      </c>
    </row>
    <row r="2" spans="1:6" ht="15.75" x14ac:dyDescent="0.25">
      <c r="A2" s="23"/>
      <c r="B2" s="43" t="s">
        <v>26</v>
      </c>
      <c r="C2" s="44"/>
      <c r="D2" s="45"/>
      <c r="E2" s="7"/>
      <c r="F2" s="23"/>
    </row>
    <row r="3" spans="1:6" ht="18.75" x14ac:dyDescent="0.3">
      <c r="A3" s="46"/>
      <c r="B3" s="47" t="s">
        <v>96</v>
      </c>
      <c r="C3" s="44"/>
      <c r="D3" s="45"/>
      <c r="E3" s="11"/>
      <c r="F3" s="24"/>
    </row>
    <row r="4" spans="1:6" ht="18.75" x14ac:dyDescent="0.3">
      <c r="A4" s="46"/>
      <c r="B4" s="47" t="s">
        <v>97</v>
      </c>
      <c r="C4" s="44"/>
      <c r="D4" s="45"/>
      <c r="E4" s="11"/>
      <c r="F4" s="24"/>
    </row>
    <row r="5" spans="1:6" x14ac:dyDescent="0.25">
      <c r="A5" s="46"/>
      <c r="B5" s="48"/>
      <c r="C5" s="49"/>
      <c r="D5" s="48"/>
      <c r="E5" s="11"/>
      <c r="F5" s="24"/>
    </row>
    <row r="6" spans="1:6" ht="15.75" x14ac:dyDescent="0.25">
      <c r="A6" s="46"/>
      <c r="B6" s="43" t="s">
        <v>8</v>
      </c>
      <c r="C6" s="44"/>
      <c r="D6" s="45"/>
      <c r="E6" s="11"/>
      <c r="F6" s="24"/>
    </row>
    <row r="7" spans="1:6" ht="18.75" x14ac:dyDescent="0.3">
      <c r="A7" s="46"/>
      <c r="B7" s="47" t="s">
        <v>98</v>
      </c>
      <c r="C7" s="44"/>
      <c r="D7" s="45"/>
      <c r="E7" s="11"/>
      <c r="F7" s="24"/>
    </row>
    <row r="8" spans="1:6" ht="18.75" x14ac:dyDescent="0.3">
      <c r="A8" s="46"/>
      <c r="B8" s="50" t="s">
        <v>99</v>
      </c>
      <c r="C8" s="44"/>
      <c r="D8" s="45"/>
      <c r="E8" s="11"/>
      <c r="F8" s="24"/>
    </row>
    <row r="9" spans="1:6" ht="18.75" x14ac:dyDescent="0.3">
      <c r="A9" s="46"/>
      <c r="B9" s="47" t="s">
        <v>101</v>
      </c>
      <c r="C9" s="23"/>
      <c r="D9" s="23"/>
      <c r="E9" s="11"/>
      <c r="F9" s="24"/>
    </row>
    <row r="10" spans="1:6" ht="18.75" x14ac:dyDescent="0.25">
      <c r="A10" s="51"/>
      <c r="B10" s="52" t="s">
        <v>100</v>
      </c>
      <c r="C10" s="53"/>
      <c r="D10" s="24"/>
      <c r="E10" s="11"/>
      <c r="F10" s="24"/>
    </row>
    <row r="11" spans="1:6" ht="18.75" x14ac:dyDescent="0.25">
      <c r="A11" s="51"/>
      <c r="B11" s="54" t="s">
        <v>232</v>
      </c>
      <c r="C11" s="53"/>
      <c r="D11" s="24"/>
      <c r="E11" s="11"/>
      <c r="F11" s="24"/>
    </row>
    <row r="12" spans="1:6" ht="18.75" x14ac:dyDescent="0.25">
      <c r="A12" s="51"/>
      <c r="B12" s="52"/>
      <c r="C12" s="53"/>
      <c r="D12" s="24"/>
      <c r="E12" s="11"/>
      <c r="F12" s="24"/>
    </row>
    <row r="13" spans="1:6" ht="15.75" x14ac:dyDescent="0.25">
      <c r="A13" s="51"/>
      <c r="B13" s="43" t="s">
        <v>102</v>
      </c>
      <c r="C13" s="53"/>
      <c r="D13" s="24"/>
      <c r="E13" s="11"/>
      <c r="F13" s="24"/>
    </row>
    <row r="14" spans="1:6" ht="18.75" x14ac:dyDescent="0.3">
      <c r="A14" s="51"/>
      <c r="B14" s="55" t="s">
        <v>103</v>
      </c>
      <c r="C14" s="53"/>
      <c r="D14" s="24"/>
      <c r="E14" s="11"/>
      <c r="F14" s="24"/>
    </row>
    <row r="15" spans="1:6" ht="18.75" x14ac:dyDescent="0.3">
      <c r="A15" s="51"/>
      <c r="B15" s="55"/>
      <c r="C15" s="53"/>
      <c r="D15" s="24"/>
      <c r="E15" s="11"/>
      <c r="F15" s="24"/>
    </row>
    <row r="16" spans="1:6" x14ac:dyDescent="0.25">
      <c r="A16" s="51"/>
      <c r="B16" s="56" t="s">
        <v>72</v>
      </c>
      <c r="C16" s="53"/>
      <c r="D16" s="24"/>
      <c r="E16" s="11"/>
      <c r="F16" s="24"/>
    </row>
    <row r="17" spans="1:9" x14ac:dyDescent="0.25">
      <c r="A17" s="48" t="s">
        <v>5</v>
      </c>
      <c r="B17" s="57" t="s">
        <v>18</v>
      </c>
      <c r="C17" s="53"/>
      <c r="D17" s="24"/>
      <c r="E17" s="11"/>
      <c r="F17" s="98">
        <f>F67</f>
        <v>0</v>
      </c>
    </row>
    <row r="18" spans="1:9" x14ac:dyDescent="0.25">
      <c r="A18" s="48" t="s">
        <v>6</v>
      </c>
      <c r="B18" s="58" t="s">
        <v>24</v>
      </c>
      <c r="C18" s="53"/>
      <c r="D18" s="24"/>
      <c r="E18" s="11"/>
      <c r="F18" s="98">
        <f>F84</f>
        <v>0</v>
      </c>
    </row>
    <row r="19" spans="1:9" x14ac:dyDescent="0.25">
      <c r="A19" s="48" t="s">
        <v>47</v>
      </c>
      <c r="B19" s="58" t="s">
        <v>29</v>
      </c>
      <c r="C19" s="53"/>
      <c r="D19" s="24"/>
      <c r="E19" s="11"/>
      <c r="F19" s="98">
        <f>F132</f>
        <v>0</v>
      </c>
    </row>
    <row r="20" spans="1:9" x14ac:dyDescent="0.25">
      <c r="A20" s="48" t="s">
        <v>19</v>
      </c>
      <c r="B20" s="58" t="s">
        <v>53</v>
      </c>
      <c r="C20" s="53"/>
      <c r="D20" s="24"/>
      <c r="E20" s="11"/>
      <c r="F20" s="98">
        <f>F143</f>
        <v>0</v>
      </c>
    </row>
    <row r="21" spans="1:9" x14ac:dyDescent="0.25">
      <c r="A21" s="48" t="s">
        <v>23</v>
      </c>
      <c r="B21" s="58" t="s">
        <v>45</v>
      </c>
      <c r="C21" s="53"/>
      <c r="D21" s="24"/>
      <c r="E21" s="11"/>
      <c r="F21" s="98">
        <f>F148</f>
        <v>0</v>
      </c>
    </row>
    <row r="22" spans="1:9" x14ac:dyDescent="0.25">
      <c r="A22" s="48" t="s">
        <v>28</v>
      </c>
      <c r="B22" s="57" t="s">
        <v>48</v>
      </c>
      <c r="C22" s="53"/>
      <c r="D22" s="24"/>
      <c r="E22" s="11"/>
      <c r="F22" s="98">
        <f>F166</f>
        <v>0</v>
      </c>
    </row>
    <row r="23" spans="1:9" x14ac:dyDescent="0.25">
      <c r="A23" s="48" t="s">
        <v>49</v>
      </c>
      <c r="B23" s="57" t="s">
        <v>27</v>
      </c>
      <c r="C23" s="53"/>
      <c r="D23" s="24"/>
      <c r="E23" s="11"/>
      <c r="F23" s="98">
        <f>F179</f>
        <v>0</v>
      </c>
    </row>
    <row r="24" spans="1:9" x14ac:dyDescent="0.25">
      <c r="A24" s="48" t="s">
        <v>44</v>
      </c>
      <c r="B24" s="58" t="s">
        <v>104</v>
      </c>
      <c r="C24" s="53"/>
      <c r="D24" s="24"/>
      <c r="E24" s="11"/>
      <c r="F24" s="98">
        <f>F184</f>
        <v>0</v>
      </c>
    </row>
    <row r="25" spans="1:9" x14ac:dyDescent="0.25">
      <c r="A25" s="48"/>
      <c r="B25" s="59" t="s">
        <v>4</v>
      </c>
      <c r="C25" s="60"/>
      <c r="D25" s="61"/>
      <c r="E25" s="29"/>
      <c r="F25" s="61">
        <f>SUM(F17:F24)</f>
        <v>0</v>
      </c>
    </row>
    <row r="26" spans="1:9" ht="15.75" x14ac:dyDescent="0.25">
      <c r="A26" s="15"/>
      <c r="B26" s="157" t="s">
        <v>238</v>
      </c>
      <c r="C26" s="158"/>
      <c r="D26" s="159">
        <v>0.19</v>
      </c>
      <c r="E26" s="160"/>
      <c r="F26" s="156">
        <f>F25*D26</f>
        <v>0</v>
      </c>
      <c r="G26" s="161"/>
      <c r="H26" s="162"/>
      <c r="I26" s="161"/>
    </row>
    <row r="27" spans="1:9" ht="15.75" x14ac:dyDescent="0.25">
      <c r="A27" s="15"/>
      <c r="B27" s="163" t="s">
        <v>9</v>
      </c>
      <c r="C27" s="164"/>
      <c r="D27" s="165"/>
      <c r="E27" s="166">
        <v>0.22</v>
      </c>
      <c r="F27" s="167">
        <f>F26*E27</f>
        <v>0</v>
      </c>
      <c r="G27" s="161"/>
      <c r="H27" s="162"/>
      <c r="I27" s="161"/>
    </row>
    <row r="28" spans="1:9" ht="15.75" x14ac:dyDescent="0.25">
      <c r="A28" s="15"/>
      <c r="B28" s="168" t="s">
        <v>239</v>
      </c>
      <c r="C28" s="158" t="s">
        <v>240</v>
      </c>
      <c r="D28" s="169"/>
      <c r="E28" s="170"/>
      <c r="F28" s="156">
        <f>SUM(F26:F27)</f>
        <v>0</v>
      </c>
      <c r="G28" s="161"/>
      <c r="H28" s="162"/>
      <c r="I28" s="161"/>
    </row>
    <row r="29" spans="1:9" ht="15.75" x14ac:dyDescent="0.25">
      <c r="A29" s="15"/>
      <c r="B29" s="168"/>
      <c r="C29" s="158"/>
      <c r="D29" s="169"/>
      <c r="E29" s="170"/>
      <c r="F29" s="156"/>
      <c r="G29" s="161"/>
      <c r="H29" s="162"/>
      <c r="I29" s="161"/>
    </row>
    <row r="30" spans="1:9" ht="15.75" x14ac:dyDescent="0.25">
      <c r="A30" s="15"/>
      <c r="B30" s="157" t="s">
        <v>241</v>
      </c>
      <c r="C30" s="155"/>
      <c r="D30" s="159">
        <v>0.81</v>
      </c>
      <c r="E30" s="160"/>
      <c r="F30" s="156">
        <f>F25*D30</f>
        <v>0</v>
      </c>
      <c r="G30" s="161"/>
      <c r="H30" s="162"/>
      <c r="I30" s="161"/>
    </row>
    <row r="31" spans="1:9" ht="15.75" x14ac:dyDescent="0.25">
      <c r="A31" s="15"/>
      <c r="B31" s="163" t="s">
        <v>9</v>
      </c>
      <c r="C31" s="171"/>
      <c r="D31" s="165"/>
      <c r="E31" s="166">
        <v>9.5000000000000001E-2</v>
      </c>
      <c r="F31" s="167">
        <f>F30*E31</f>
        <v>0</v>
      </c>
      <c r="G31" s="161"/>
      <c r="H31" s="162"/>
      <c r="I31" s="161"/>
    </row>
    <row r="32" spans="1:9" ht="15.75" x14ac:dyDescent="0.25">
      <c r="A32" s="15"/>
      <c r="B32" s="168" t="s">
        <v>239</v>
      </c>
      <c r="C32" s="155"/>
      <c r="D32" s="169"/>
      <c r="E32" s="172"/>
      <c r="F32" s="156">
        <f>SUM(F30:F31)</f>
        <v>0</v>
      </c>
      <c r="G32" s="161"/>
      <c r="H32" s="162"/>
      <c r="I32" s="161"/>
    </row>
    <row r="33" spans="1:9" ht="15.75" x14ac:dyDescent="0.25">
      <c r="A33" s="15"/>
      <c r="B33" s="168"/>
      <c r="C33" s="155"/>
      <c r="D33" s="169"/>
      <c r="E33" s="172"/>
      <c r="F33" s="156"/>
      <c r="G33" s="161"/>
      <c r="H33" s="162"/>
      <c r="I33" s="161"/>
    </row>
    <row r="34" spans="1:9" ht="15.75" thickBot="1" x14ac:dyDescent="0.3">
      <c r="A34" s="51"/>
      <c r="B34" s="62" t="s">
        <v>50</v>
      </c>
      <c r="C34" s="62"/>
      <c r="D34" s="63"/>
      <c r="E34" s="30"/>
      <c r="F34" s="63">
        <f>F28+F32</f>
        <v>0</v>
      </c>
    </row>
    <row r="35" spans="1:9" ht="15.75" thickTop="1" x14ac:dyDescent="0.25">
      <c r="A35" s="51"/>
      <c r="B35" s="56"/>
      <c r="C35" s="53"/>
      <c r="D35" s="24"/>
      <c r="E35" s="11"/>
      <c r="F35" s="24"/>
    </row>
    <row r="36" spans="1:9" x14ac:dyDescent="0.25">
      <c r="A36" s="51"/>
      <c r="B36" s="64"/>
      <c r="C36" s="65"/>
      <c r="D36" s="66"/>
      <c r="E36" s="31"/>
      <c r="F36" s="66"/>
    </row>
    <row r="37" spans="1:9" x14ac:dyDescent="0.25">
      <c r="A37" s="67" t="s">
        <v>5</v>
      </c>
      <c r="B37" s="67" t="s">
        <v>18</v>
      </c>
      <c r="C37" s="53"/>
      <c r="D37" s="24"/>
      <c r="E37" s="11"/>
      <c r="F37" s="24"/>
    </row>
    <row r="38" spans="1:9" ht="32.25" x14ac:dyDescent="0.25">
      <c r="A38" s="46" t="s">
        <v>10</v>
      </c>
      <c r="B38" s="46" t="s">
        <v>105</v>
      </c>
      <c r="C38" s="53" t="s">
        <v>1</v>
      </c>
      <c r="D38" s="24">
        <v>4</v>
      </c>
      <c r="E38" s="28">
        <v>0</v>
      </c>
      <c r="F38" s="98">
        <f>(D38*E38)</f>
        <v>0</v>
      </c>
    </row>
    <row r="39" spans="1:9" x14ac:dyDescent="0.25">
      <c r="A39" s="46"/>
      <c r="B39" s="68"/>
      <c r="C39" s="53"/>
      <c r="D39" s="24"/>
      <c r="E39" s="28"/>
      <c r="F39" s="98"/>
    </row>
    <row r="40" spans="1:9" ht="32.25" x14ac:dyDescent="0.25">
      <c r="A40" s="46" t="s">
        <v>11</v>
      </c>
      <c r="B40" s="46" t="s">
        <v>106</v>
      </c>
      <c r="C40" s="53" t="s">
        <v>1</v>
      </c>
      <c r="D40" s="24">
        <v>13</v>
      </c>
      <c r="E40" s="28">
        <v>0</v>
      </c>
      <c r="F40" s="98">
        <f>(D40*E40)</f>
        <v>0</v>
      </c>
    </row>
    <row r="41" spans="1:9" x14ac:dyDescent="0.25">
      <c r="A41" s="46"/>
      <c r="B41" s="68"/>
      <c r="C41" s="53"/>
      <c r="D41" s="24"/>
      <c r="E41" s="28"/>
      <c r="F41" s="98"/>
    </row>
    <row r="42" spans="1:9" ht="32.25" x14ac:dyDescent="0.25">
      <c r="A42" s="46" t="s">
        <v>12</v>
      </c>
      <c r="B42" s="46" t="s">
        <v>107</v>
      </c>
      <c r="C42" s="53" t="s">
        <v>1</v>
      </c>
      <c r="D42" s="24">
        <v>10</v>
      </c>
      <c r="E42" s="28">
        <v>0</v>
      </c>
      <c r="F42" s="98">
        <f>(D42*E42)</f>
        <v>0</v>
      </c>
    </row>
    <row r="43" spans="1:9" x14ac:dyDescent="0.25">
      <c r="A43" s="46"/>
      <c r="B43" s="67"/>
      <c r="C43" s="53"/>
      <c r="D43" s="24"/>
      <c r="E43" s="28"/>
      <c r="F43" s="98"/>
    </row>
    <row r="44" spans="1:9" ht="32.25" x14ac:dyDescent="0.25">
      <c r="A44" s="46" t="s">
        <v>13</v>
      </c>
      <c r="B44" s="46" t="s">
        <v>108</v>
      </c>
      <c r="C44" s="53" t="s">
        <v>1</v>
      </c>
      <c r="D44" s="24">
        <v>4</v>
      </c>
      <c r="E44" s="28">
        <v>0</v>
      </c>
      <c r="F44" s="98">
        <f>(D44*E44)</f>
        <v>0</v>
      </c>
    </row>
    <row r="45" spans="1:9" x14ac:dyDescent="0.25">
      <c r="A45" s="46"/>
      <c r="B45" s="68"/>
      <c r="C45" s="53"/>
      <c r="D45" s="24"/>
      <c r="E45" s="28"/>
      <c r="F45" s="98"/>
    </row>
    <row r="46" spans="1:9" ht="30" x14ac:dyDescent="0.25">
      <c r="A46" s="46" t="s">
        <v>14</v>
      </c>
      <c r="B46" s="46" t="s">
        <v>109</v>
      </c>
      <c r="C46" s="53" t="s">
        <v>1</v>
      </c>
      <c r="D46" s="24">
        <v>3</v>
      </c>
      <c r="E46" s="28">
        <v>0</v>
      </c>
      <c r="F46" s="98">
        <f>(D46*E46)</f>
        <v>0</v>
      </c>
    </row>
    <row r="47" spans="1:9" x14ac:dyDescent="0.25">
      <c r="A47" s="46"/>
      <c r="B47" s="68"/>
      <c r="C47" s="53"/>
      <c r="D47" s="24"/>
      <c r="E47" s="28"/>
      <c r="F47" s="98"/>
    </row>
    <row r="48" spans="1:9" x14ac:dyDescent="0.25">
      <c r="A48" s="46" t="s">
        <v>15</v>
      </c>
      <c r="B48" s="46" t="s">
        <v>145</v>
      </c>
      <c r="C48" s="53" t="s">
        <v>1</v>
      </c>
      <c r="D48" s="24">
        <v>1</v>
      </c>
      <c r="E48" s="28">
        <v>0</v>
      </c>
      <c r="F48" s="98">
        <f>(D48*E48)</f>
        <v>0</v>
      </c>
    </row>
    <row r="49" spans="1:6" x14ac:dyDescent="0.25">
      <c r="A49" s="46"/>
      <c r="B49" s="46"/>
      <c r="C49" s="53"/>
      <c r="D49" s="24"/>
      <c r="E49" s="28"/>
      <c r="F49" s="98"/>
    </row>
    <row r="50" spans="1:6" ht="30" x14ac:dyDescent="0.25">
      <c r="A50" s="46" t="s">
        <v>16</v>
      </c>
      <c r="B50" s="46" t="s">
        <v>57</v>
      </c>
      <c r="C50" s="53" t="s">
        <v>54</v>
      </c>
      <c r="D50" s="24">
        <v>124.3</v>
      </c>
      <c r="E50" s="28">
        <v>0</v>
      </c>
      <c r="F50" s="98">
        <f>(D50*E50)</f>
        <v>0</v>
      </c>
    </row>
    <row r="51" spans="1:6" x14ac:dyDescent="0.25">
      <c r="A51" s="46"/>
      <c r="B51" s="46"/>
      <c r="C51" s="53"/>
      <c r="D51" s="24"/>
      <c r="E51" s="28"/>
      <c r="F51" s="98"/>
    </row>
    <row r="52" spans="1:6" ht="45" x14ac:dyDescent="0.25">
      <c r="A52" s="46" t="s">
        <v>17</v>
      </c>
      <c r="B52" s="46" t="s">
        <v>128</v>
      </c>
      <c r="C52" s="53" t="s">
        <v>54</v>
      </c>
      <c r="D52" s="24">
        <v>8.25</v>
      </c>
      <c r="E52" s="28">
        <v>0</v>
      </c>
      <c r="F52" s="98">
        <f>(D52*E52)</f>
        <v>0</v>
      </c>
    </row>
    <row r="53" spans="1:6" x14ac:dyDescent="0.25">
      <c r="A53" s="46"/>
      <c r="B53" s="46"/>
      <c r="C53" s="53"/>
      <c r="D53" s="24"/>
      <c r="E53" s="28"/>
      <c r="F53" s="98"/>
    </row>
    <row r="54" spans="1:6" ht="30" x14ac:dyDescent="0.25">
      <c r="A54" s="46" t="s">
        <v>21</v>
      </c>
      <c r="B54" s="46" t="s">
        <v>110</v>
      </c>
      <c r="C54" s="53" t="s">
        <v>54</v>
      </c>
      <c r="D54" s="24">
        <v>13.2</v>
      </c>
      <c r="E54" s="28">
        <v>0</v>
      </c>
      <c r="F54" s="98">
        <f>(D54*E54)</f>
        <v>0</v>
      </c>
    </row>
    <row r="55" spans="1:6" x14ac:dyDescent="0.25">
      <c r="A55" s="46"/>
      <c r="B55" s="68"/>
      <c r="C55" s="53"/>
      <c r="D55" s="24"/>
      <c r="E55" s="28"/>
      <c r="F55" s="98"/>
    </row>
    <row r="56" spans="1:6" ht="45" x14ac:dyDescent="0.25">
      <c r="A56" s="46" t="s">
        <v>22</v>
      </c>
      <c r="B56" s="46" t="s">
        <v>111</v>
      </c>
      <c r="C56" s="53" t="s">
        <v>59</v>
      </c>
      <c r="D56" s="24">
        <v>2.75</v>
      </c>
      <c r="E56" s="28">
        <v>0</v>
      </c>
      <c r="F56" s="98">
        <f>(D56*E56)</f>
        <v>0</v>
      </c>
    </row>
    <row r="57" spans="1:6" x14ac:dyDescent="0.25">
      <c r="A57" s="46"/>
      <c r="B57" s="46"/>
      <c r="C57" s="53"/>
      <c r="D57" s="24"/>
      <c r="E57" s="28"/>
      <c r="F57" s="98"/>
    </row>
    <row r="58" spans="1:6" ht="75" x14ac:dyDescent="0.25">
      <c r="A58" s="46" t="s">
        <v>94</v>
      </c>
      <c r="B58" s="46" t="s">
        <v>139</v>
      </c>
      <c r="C58" s="53" t="s">
        <v>59</v>
      </c>
      <c r="D58" s="24">
        <v>2.9</v>
      </c>
      <c r="E58" s="28">
        <v>0</v>
      </c>
      <c r="F58" s="98">
        <f>(D58*E58)</f>
        <v>0</v>
      </c>
    </row>
    <row r="59" spans="1:6" x14ac:dyDescent="0.25">
      <c r="A59" s="46"/>
      <c r="B59" s="46"/>
      <c r="C59" s="53"/>
      <c r="D59" s="24"/>
      <c r="E59" s="28"/>
      <c r="F59" s="98"/>
    </row>
    <row r="60" spans="1:6" ht="30" x14ac:dyDescent="0.25">
      <c r="A60" s="46" t="s">
        <v>93</v>
      </c>
      <c r="B60" s="46" t="s">
        <v>129</v>
      </c>
      <c r="C60" s="53" t="s">
        <v>54</v>
      </c>
      <c r="D60" s="24">
        <v>60.75</v>
      </c>
      <c r="E60" s="28">
        <v>0</v>
      </c>
      <c r="F60" s="98">
        <f>(D60*E60)</f>
        <v>0</v>
      </c>
    </row>
    <row r="61" spans="1:6" x14ac:dyDescent="0.25">
      <c r="A61" s="46"/>
      <c r="B61" s="68"/>
      <c r="C61" s="53"/>
      <c r="D61" s="24"/>
      <c r="E61" s="28"/>
      <c r="F61" s="98"/>
    </row>
    <row r="62" spans="1:6" ht="45" x14ac:dyDescent="0.25">
      <c r="A62" s="46" t="s">
        <v>95</v>
      </c>
      <c r="B62" s="46" t="s">
        <v>60</v>
      </c>
      <c r="C62" s="53" t="s">
        <v>59</v>
      </c>
      <c r="D62" s="24">
        <v>22.5</v>
      </c>
      <c r="E62" s="28">
        <v>0</v>
      </c>
      <c r="F62" s="98">
        <f>(D62*E62)</f>
        <v>0</v>
      </c>
    </row>
    <row r="63" spans="1:6" x14ac:dyDescent="0.25">
      <c r="A63" s="46"/>
      <c r="B63" s="46"/>
      <c r="C63" s="53"/>
      <c r="D63" s="24"/>
      <c r="E63" s="28"/>
      <c r="F63" s="98"/>
    </row>
    <row r="64" spans="1:6" ht="60" x14ac:dyDescent="0.25">
      <c r="A64" s="46" t="s">
        <v>130</v>
      </c>
      <c r="B64" s="69" t="s">
        <v>20</v>
      </c>
      <c r="C64" s="70" t="s">
        <v>31</v>
      </c>
      <c r="D64" s="71">
        <v>18</v>
      </c>
      <c r="E64" s="33">
        <v>0</v>
      </c>
      <c r="F64" s="99">
        <f>(D64*E64)</f>
        <v>0</v>
      </c>
    </row>
    <row r="65" spans="1:6" x14ac:dyDescent="0.25">
      <c r="A65" s="46"/>
      <c r="B65" s="69"/>
      <c r="C65" s="70"/>
      <c r="D65" s="71"/>
      <c r="E65" s="33"/>
      <c r="F65" s="99"/>
    </row>
    <row r="66" spans="1:6" ht="45" x14ac:dyDescent="0.25">
      <c r="A66" s="46" t="s">
        <v>137</v>
      </c>
      <c r="B66" s="72" t="s">
        <v>112</v>
      </c>
      <c r="C66" s="53" t="s">
        <v>58</v>
      </c>
      <c r="D66" s="73">
        <v>10</v>
      </c>
      <c r="E66" s="28">
        <f>SUM(F38:F64)</f>
        <v>0</v>
      </c>
      <c r="F66" s="98">
        <f>(0.1*E66)</f>
        <v>0</v>
      </c>
    </row>
    <row r="67" spans="1:6" x14ac:dyDescent="0.25">
      <c r="A67" s="46"/>
      <c r="B67" s="74" t="s">
        <v>4</v>
      </c>
      <c r="C67" s="75"/>
      <c r="D67" s="76"/>
      <c r="E67" s="34"/>
      <c r="F67" s="100">
        <f>SUM(F38:F66)</f>
        <v>0</v>
      </c>
    </row>
    <row r="68" spans="1:6" x14ac:dyDescent="0.25">
      <c r="A68" s="46"/>
      <c r="B68" s="77"/>
      <c r="C68" s="78"/>
      <c r="D68" s="79"/>
      <c r="E68" s="36"/>
      <c r="F68" s="101"/>
    </row>
    <row r="69" spans="1:6" x14ac:dyDescent="0.25">
      <c r="A69" s="67"/>
      <c r="B69" s="46"/>
      <c r="C69" s="53"/>
      <c r="D69" s="24"/>
      <c r="E69" s="11"/>
      <c r="F69" s="24"/>
    </row>
    <row r="70" spans="1:6" x14ac:dyDescent="0.25">
      <c r="A70" s="67" t="s">
        <v>6</v>
      </c>
      <c r="B70" s="67" t="s">
        <v>24</v>
      </c>
      <c r="C70" s="53"/>
      <c r="D70" s="24"/>
      <c r="E70" s="11"/>
      <c r="F70" s="24"/>
    </row>
    <row r="71" spans="1:6" ht="75" x14ac:dyDescent="0.25">
      <c r="A71" s="46" t="s">
        <v>10</v>
      </c>
      <c r="B71" s="80" t="s">
        <v>131</v>
      </c>
      <c r="C71" s="53" t="s">
        <v>54</v>
      </c>
      <c r="D71" s="24">
        <v>19.5</v>
      </c>
      <c r="E71" s="28">
        <v>0</v>
      </c>
      <c r="F71" s="98">
        <f>(D71*E71)</f>
        <v>0</v>
      </c>
    </row>
    <row r="72" spans="1:6" x14ac:dyDescent="0.25">
      <c r="A72" s="46"/>
      <c r="B72" s="80"/>
      <c r="C72" s="53"/>
      <c r="D72" s="24"/>
      <c r="E72" s="28"/>
      <c r="F72" s="98"/>
    </row>
    <row r="73" spans="1:6" ht="30" x14ac:dyDescent="0.25">
      <c r="A73" s="46" t="s">
        <v>11</v>
      </c>
      <c r="B73" s="46" t="s">
        <v>132</v>
      </c>
      <c r="C73" s="53" t="s">
        <v>59</v>
      </c>
      <c r="D73" s="24">
        <v>2.2999999999999998</v>
      </c>
      <c r="E73" s="28">
        <v>0</v>
      </c>
      <c r="F73" s="98">
        <f>(D73*E73)</f>
        <v>0</v>
      </c>
    </row>
    <row r="74" spans="1:6" x14ac:dyDescent="0.25">
      <c r="A74" s="46"/>
      <c r="B74" s="46"/>
      <c r="C74" s="53"/>
      <c r="D74" s="24"/>
      <c r="E74" s="28"/>
      <c r="F74" s="98"/>
    </row>
    <row r="75" spans="1:6" ht="75" x14ac:dyDescent="0.25">
      <c r="A75" s="46" t="s">
        <v>12</v>
      </c>
      <c r="B75" s="46" t="s">
        <v>146</v>
      </c>
      <c r="C75" s="53" t="s">
        <v>140</v>
      </c>
      <c r="D75" s="24">
        <v>12.5</v>
      </c>
      <c r="E75" s="28">
        <v>0</v>
      </c>
      <c r="F75" s="98">
        <f>(D75*E75)</f>
        <v>0</v>
      </c>
    </row>
    <row r="76" spans="1:6" x14ac:dyDescent="0.25">
      <c r="A76" s="46"/>
      <c r="B76" s="67"/>
      <c r="C76" s="53"/>
      <c r="D76" s="24"/>
      <c r="E76" s="11"/>
      <c r="F76" s="24"/>
    </row>
    <row r="77" spans="1:6" ht="30" x14ac:dyDescent="0.25">
      <c r="A77" s="46" t="s">
        <v>13</v>
      </c>
      <c r="B77" s="46" t="s">
        <v>147</v>
      </c>
      <c r="C77" s="53" t="s">
        <v>59</v>
      </c>
      <c r="D77" s="24">
        <v>0.45</v>
      </c>
      <c r="E77" s="28">
        <v>0</v>
      </c>
      <c r="F77" s="98">
        <f>(D77*E77)</f>
        <v>0</v>
      </c>
    </row>
    <row r="78" spans="1:6" x14ac:dyDescent="0.25">
      <c r="A78" s="46"/>
      <c r="B78" s="46"/>
      <c r="C78" s="53"/>
      <c r="D78" s="24"/>
      <c r="E78" s="28"/>
      <c r="F78" s="98"/>
    </row>
    <row r="79" spans="1:6" ht="120" x14ac:dyDescent="0.25">
      <c r="A79" s="46" t="s">
        <v>14</v>
      </c>
      <c r="B79" s="46" t="s">
        <v>90</v>
      </c>
      <c r="C79" s="53" t="s">
        <v>54</v>
      </c>
      <c r="D79" s="24">
        <v>63.5</v>
      </c>
      <c r="E79" s="28">
        <v>0</v>
      </c>
      <c r="F79" s="98">
        <f>(D79*E79)</f>
        <v>0</v>
      </c>
    </row>
    <row r="80" spans="1:6" x14ac:dyDescent="0.25">
      <c r="A80" s="46"/>
      <c r="B80" s="46"/>
      <c r="C80" s="53"/>
      <c r="D80" s="24"/>
      <c r="E80" s="28"/>
      <c r="F80" s="98"/>
    </row>
    <row r="81" spans="1:6" ht="120" x14ac:dyDescent="0.25">
      <c r="A81" s="46" t="s">
        <v>15</v>
      </c>
      <c r="B81" s="72" t="s">
        <v>148</v>
      </c>
      <c r="C81" s="53" t="s">
        <v>54</v>
      </c>
      <c r="D81" s="24">
        <v>5</v>
      </c>
      <c r="E81" s="28">
        <v>0</v>
      </c>
      <c r="F81" s="98">
        <f>(D81*E81)</f>
        <v>0</v>
      </c>
    </row>
    <row r="82" spans="1:6" x14ac:dyDescent="0.25">
      <c r="A82" s="46"/>
      <c r="B82" s="72"/>
      <c r="C82" s="53"/>
      <c r="D82" s="24"/>
      <c r="E82" s="28"/>
      <c r="F82" s="98"/>
    </row>
    <row r="83" spans="1:6" ht="60" x14ac:dyDescent="0.25">
      <c r="A83" s="46" t="s">
        <v>16</v>
      </c>
      <c r="B83" s="72" t="s">
        <v>25</v>
      </c>
      <c r="C83" s="53" t="s">
        <v>2</v>
      </c>
      <c r="D83" s="24">
        <v>80</v>
      </c>
      <c r="E83" s="28">
        <v>0</v>
      </c>
      <c r="F83" s="98">
        <f>(D83*E83)</f>
        <v>0</v>
      </c>
    </row>
    <row r="84" spans="1:6" x14ac:dyDescent="0.25">
      <c r="A84" s="46"/>
      <c r="B84" s="74" t="s">
        <v>4</v>
      </c>
      <c r="C84" s="75"/>
      <c r="D84" s="76"/>
      <c r="E84" s="34"/>
      <c r="F84" s="100">
        <f>SUM(F77:F83)</f>
        <v>0</v>
      </c>
    </row>
    <row r="85" spans="1:6" x14ac:dyDescent="0.25">
      <c r="A85" s="46"/>
      <c r="B85" s="77"/>
      <c r="C85" s="78"/>
      <c r="D85" s="79"/>
      <c r="E85" s="36"/>
      <c r="F85" s="101"/>
    </row>
    <row r="86" spans="1:6" x14ac:dyDescent="0.25">
      <c r="A86" s="46"/>
      <c r="B86" s="46"/>
      <c r="C86" s="53"/>
      <c r="D86" s="24"/>
      <c r="E86" s="11"/>
      <c r="F86" s="24"/>
    </row>
    <row r="87" spans="1:6" x14ac:dyDescent="0.25">
      <c r="A87" s="67" t="s">
        <v>7</v>
      </c>
      <c r="B87" s="67" t="s">
        <v>29</v>
      </c>
      <c r="C87" s="53"/>
      <c r="D87" s="24"/>
      <c r="E87" s="11"/>
      <c r="F87" s="24"/>
    </row>
    <row r="88" spans="1:6" ht="75" x14ac:dyDescent="0.25">
      <c r="A88" s="46"/>
      <c r="B88" s="4" t="s">
        <v>68</v>
      </c>
      <c r="C88" s="53"/>
      <c r="D88" s="24"/>
      <c r="E88" s="11"/>
      <c r="F88" s="24"/>
    </row>
    <row r="89" spans="1:6" x14ac:dyDescent="0.25">
      <c r="A89" s="46"/>
      <c r="B89" s="3" t="s">
        <v>35</v>
      </c>
      <c r="C89" s="53"/>
      <c r="D89" s="24"/>
      <c r="E89" s="11"/>
      <c r="F89" s="24"/>
    </row>
    <row r="90" spans="1:6" ht="45" x14ac:dyDescent="0.25">
      <c r="A90" s="46"/>
      <c r="B90" s="4" t="s">
        <v>62</v>
      </c>
      <c r="C90" s="53"/>
      <c r="D90" s="24"/>
      <c r="E90" s="11"/>
      <c r="F90" s="24"/>
    </row>
    <row r="91" spans="1:6" x14ac:dyDescent="0.25">
      <c r="A91" s="46"/>
      <c r="B91" s="1" t="s">
        <v>36</v>
      </c>
      <c r="C91" s="53"/>
      <c r="D91" s="24"/>
      <c r="E91" s="11"/>
      <c r="F91" s="24"/>
    </row>
    <row r="92" spans="1:6" ht="45" x14ac:dyDescent="0.25">
      <c r="A92" s="46"/>
      <c r="B92" s="1" t="s">
        <v>63</v>
      </c>
      <c r="C92" s="53"/>
      <c r="D92" s="24"/>
      <c r="E92" s="11"/>
      <c r="F92" s="24"/>
    </row>
    <row r="93" spans="1:6" ht="30" x14ac:dyDescent="0.25">
      <c r="A93" s="46"/>
      <c r="B93" s="1" t="s">
        <v>64</v>
      </c>
      <c r="C93" s="53"/>
      <c r="D93" s="24"/>
      <c r="E93" s="11"/>
      <c r="F93" s="24"/>
    </row>
    <row r="94" spans="1:6" ht="17.25" x14ac:dyDescent="0.25">
      <c r="A94" s="46"/>
      <c r="B94" s="1" t="s">
        <v>113</v>
      </c>
      <c r="C94" s="53"/>
      <c r="D94" s="24"/>
      <c r="E94" s="11"/>
      <c r="F94" s="24"/>
    </row>
    <row r="95" spans="1:6" ht="18" x14ac:dyDescent="0.25">
      <c r="A95" s="46"/>
      <c r="B95" s="2" t="s">
        <v>65</v>
      </c>
      <c r="C95" s="53"/>
      <c r="D95" s="24"/>
      <c r="E95" s="11"/>
      <c r="F95" s="24"/>
    </row>
    <row r="96" spans="1:6" ht="18" x14ac:dyDescent="0.25">
      <c r="A96" s="46"/>
      <c r="B96" s="2" t="s">
        <v>66</v>
      </c>
      <c r="C96" s="53"/>
      <c r="D96" s="24"/>
      <c r="E96" s="11"/>
      <c r="F96" s="24"/>
    </row>
    <row r="97" spans="1:6" x14ac:dyDescent="0.25">
      <c r="A97" s="46"/>
      <c r="B97" s="1" t="s">
        <v>37</v>
      </c>
      <c r="C97" s="53"/>
      <c r="D97" s="24"/>
      <c r="E97" s="11"/>
      <c r="F97" s="24"/>
    </row>
    <row r="98" spans="1:6" ht="30" x14ac:dyDescent="0.25">
      <c r="A98" s="46"/>
      <c r="B98" s="1" t="s">
        <v>38</v>
      </c>
      <c r="C98" s="53"/>
      <c r="D98" s="24"/>
      <c r="E98" s="11"/>
      <c r="F98" s="24"/>
    </row>
    <row r="99" spans="1:6" x14ac:dyDescent="0.25">
      <c r="A99" s="46"/>
      <c r="B99" s="1" t="s">
        <v>40</v>
      </c>
      <c r="C99" s="53"/>
      <c r="D99" s="24"/>
      <c r="E99" s="11"/>
      <c r="F99" s="24"/>
    </row>
    <row r="100" spans="1:6" x14ac:dyDescent="0.25">
      <c r="A100" s="46"/>
      <c r="B100" s="1" t="s">
        <v>67</v>
      </c>
      <c r="C100" s="53"/>
      <c r="D100" s="24"/>
      <c r="E100" s="11"/>
      <c r="F100" s="24"/>
    </row>
    <row r="101" spans="1:6" x14ac:dyDescent="0.25">
      <c r="A101" s="46"/>
      <c r="B101" s="1" t="s">
        <v>39</v>
      </c>
      <c r="C101" s="53"/>
      <c r="D101" s="24"/>
      <c r="E101" s="11"/>
      <c r="F101" s="24"/>
    </row>
    <row r="102" spans="1:6" ht="75" x14ac:dyDescent="0.25">
      <c r="A102" s="46"/>
      <c r="B102" s="1" t="s">
        <v>151</v>
      </c>
      <c r="C102" s="53"/>
      <c r="D102" s="24"/>
      <c r="E102" s="11"/>
      <c r="F102" s="24"/>
    </row>
    <row r="103" spans="1:6" ht="60" x14ac:dyDescent="0.25">
      <c r="A103" s="46"/>
      <c r="B103" s="1" t="s">
        <v>150</v>
      </c>
      <c r="C103" s="53"/>
      <c r="D103" s="24"/>
      <c r="E103" s="11"/>
      <c r="F103" s="24"/>
    </row>
    <row r="104" spans="1:6" x14ac:dyDescent="0.25">
      <c r="A104" s="46"/>
      <c r="B104" s="1" t="s">
        <v>149</v>
      </c>
      <c r="C104" s="53"/>
      <c r="D104" s="24"/>
      <c r="E104" s="11"/>
      <c r="F104" s="24"/>
    </row>
    <row r="105" spans="1:6" x14ac:dyDescent="0.25">
      <c r="A105" s="46"/>
      <c r="B105" s="81"/>
      <c r="C105" s="53"/>
      <c r="D105" s="24"/>
      <c r="E105" s="11"/>
      <c r="F105" s="24"/>
    </row>
    <row r="106" spans="1:6" ht="30" x14ac:dyDescent="0.25">
      <c r="A106" s="46" t="s">
        <v>10</v>
      </c>
      <c r="B106" s="69" t="s">
        <v>61</v>
      </c>
      <c r="C106" s="53"/>
      <c r="D106" s="24"/>
      <c r="E106" s="28"/>
      <c r="F106" s="98"/>
    </row>
    <row r="107" spans="1:6" x14ac:dyDescent="0.25">
      <c r="A107" s="46"/>
      <c r="B107" s="69"/>
      <c r="C107" s="53"/>
      <c r="D107" s="24"/>
      <c r="E107" s="28"/>
      <c r="F107" s="98"/>
    </row>
    <row r="108" spans="1:6" ht="30" x14ac:dyDescent="0.25">
      <c r="A108" s="46" t="s">
        <v>32</v>
      </c>
      <c r="B108" s="69" t="s">
        <v>152</v>
      </c>
      <c r="C108" s="82" t="s">
        <v>1</v>
      </c>
      <c r="D108" s="83">
        <v>1</v>
      </c>
      <c r="E108" s="28">
        <v>0</v>
      </c>
      <c r="F108" s="98">
        <f>D108*E108</f>
        <v>0</v>
      </c>
    </row>
    <row r="109" spans="1:6" x14ac:dyDescent="0.25">
      <c r="A109" s="46"/>
      <c r="B109" s="81"/>
      <c r="C109" s="82"/>
      <c r="D109" s="83"/>
      <c r="E109" s="28"/>
      <c r="F109" s="98"/>
    </row>
    <row r="110" spans="1:6" ht="30" x14ac:dyDescent="0.25">
      <c r="A110" s="46" t="s">
        <v>33</v>
      </c>
      <c r="B110" s="69" t="s">
        <v>153</v>
      </c>
      <c r="C110" s="82" t="s">
        <v>1</v>
      </c>
      <c r="D110" s="83">
        <v>1</v>
      </c>
      <c r="E110" s="28">
        <v>0</v>
      </c>
      <c r="F110" s="98">
        <f>D110*E110</f>
        <v>0</v>
      </c>
    </row>
    <row r="111" spans="1:6" x14ac:dyDescent="0.25">
      <c r="A111" s="46"/>
      <c r="B111" s="46"/>
      <c r="C111" s="53"/>
      <c r="D111" s="83"/>
      <c r="E111" s="28"/>
      <c r="F111" s="98"/>
    </row>
    <row r="112" spans="1:6" ht="30" x14ac:dyDescent="0.25">
      <c r="A112" s="46" t="s">
        <v>34</v>
      </c>
      <c r="B112" s="69" t="s">
        <v>154</v>
      </c>
      <c r="C112" s="82" t="s">
        <v>1</v>
      </c>
      <c r="D112" s="83">
        <v>1</v>
      </c>
      <c r="E112" s="28">
        <v>0</v>
      </c>
      <c r="F112" s="98">
        <f>D112*E112</f>
        <v>0</v>
      </c>
    </row>
    <row r="113" spans="1:6" x14ac:dyDescent="0.25">
      <c r="A113" s="46"/>
      <c r="B113" s="69"/>
      <c r="C113" s="82"/>
      <c r="D113" s="83"/>
      <c r="E113" s="28"/>
      <c r="F113" s="98"/>
    </row>
    <row r="114" spans="1:6" ht="45" x14ac:dyDescent="0.25">
      <c r="A114" s="46" t="s">
        <v>41</v>
      </c>
      <c r="B114" s="69" t="s">
        <v>155</v>
      </c>
      <c r="C114" s="82" t="s">
        <v>1</v>
      </c>
      <c r="D114" s="83">
        <v>1</v>
      </c>
      <c r="E114" s="28">
        <v>0</v>
      </c>
      <c r="F114" s="98">
        <f>D114*E114</f>
        <v>0</v>
      </c>
    </row>
    <row r="115" spans="1:6" x14ac:dyDescent="0.25">
      <c r="A115" s="46"/>
      <c r="B115" s="69"/>
      <c r="C115" s="82"/>
      <c r="D115" s="83"/>
      <c r="E115" s="28"/>
      <c r="F115" s="98"/>
    </row>
    <row r="116" spans="1:6" ht="45" x14ac:dyDescent="0.25">
      <c r="A116" s="46" t="s">
        <v>42</v>
      </c>
      <c r="B116" s="69" t="s">
        <v>156</v>
      </c>
      <c r="C116" s="82" t="s">
        <v>1</v>
      </c>
      <c r="D116" s="83">
        <v>12</v>
      </c>
      <c r="E116" s="28">
        <v>0</v>
      </c>
      <c r="F116" s="98">
        <f>D116*E116</f>
        <v>0</v>
      </c>
    </row>
    <row r="117" spans="1:6" x14ac:dyDescent="0.25">
      <c r="A117" s="46"/>
      <c r="B117" s="69"/>
      <c r="C117" s="82"/>
      <c r="D117" s="83"/>
      <c r="E117" s="28"/>
      <c r="F117" s="98"/>
    </row>
    <row r="118" spans="1:6" ht="45" x14ac:dyDescent="0.25">
      <c r="A118" s="46" t="s">
        <v>69</v>
      </c>
      <c r="B118" s="69" t="s">
        <v>157</v>
      </c>
      <c r="C118" s="82" t="s">
        <v>1</v>
      </c>
      <c r="D118" s="83">
        <v>1</v>
      </c>
      <c r="E118" s="28">
        <v>0</v>
      </c>
      <c r="F118" s="98">
        <f>D118*E118</f>
        <v>0</v>
      </c>
    </row>
    <row r="119" spans="1:6" x14ac:dyDescent="0.25">
      <c r="A119" s="46"/>
      <c r="B119" s="69"/>
      <c r="C119" s="82"/>
      <c r="D119" s="83"/>
      <c r="E119" s="28"/>
      <c r="F119" s="98"/>
    </row>
    <row r="120" spans="1:6" ht="45" x14ac:dyDescent="0.25">
      <c r="A120" s="46" t="s">
        <v>70</v>
      </c>
      <c r="B120" s="69" t="s">
        <v>158</v>
      </c>
      <c r="C120" s="82" t="s">
        <v>1</v>
      </c>
      <c r="D120" s="83">
        <v>1</v>
      </c>
      <c r="E120" s="28">
        <v>0</v>
      </c>
      <c r="F120" s="98">
        <f>D120*E120</f>
        <v>0</v>
      </c>
    </row>
    <row r="121" spans="1:6" x14ac:dyDescent="0.25">
      <c r="A121" s="46"/>
      <c r="B121" s="69"/>
      <c r="C121" s="82"/>
      <c r="D121" s="83"/>
      <c r="E121" s="28"/>
      <c r="F121" s="98"/>
    </row>
    <row r="122" spans="1:6" ht="30" x14ac:dyDescent="0.25">
      <c r="A122" s="46" t="s">
        <v>11</v>
      </c>
      <c r="B122" s="69" t="s">
        <v>136</v>
      </c>
      <c r="C122" s="53"/>
      <c r="D122" s="83"/>
      <c r="E122" s="33"/>
      <c r="F122" s="99"/>
    </row>
    <row r="123" spans="1:6" ht="135" x14ac:dyDescent="0.25">
      <c r="A123" s="46" t="s">
        <v>32</v>
      </c>
      <c r="B123" s="69" t="s">
        <v>178</v>
      </c>
      <c r="C123" s="84" t="s">
        <v>1</v>
      </c>
      <c r="D123" s="85">
        <v>3</v>
      </c>
      <c r="E123" s="28">
        <v>0</v>
      </c>
      <c r="F123" s="98">
        <f>D123*E123</f>
        <v>0</v>
      </c>
    </row>
    <row r="124" spans="1:6" x14ac:dyDescent="0.25">
      <c r="A124" s="46"/>
      <c r="B124" s="69"/>
      <c r="C124" s="84"/>
      <c r="D124" s="85"/>
      <c r="E124" s="28"/>
      <c r="F124" s="98"/>
    </row>
    <row r="125" spans="1:6" ht="90" x14ac:dyDescent="0.25">
      <c r="A125" s="46" t="s">
        <v>33</v>
      </c>
      <c r="B125" s="69" t="s">
        <v>161</v>
      </c>
      <c r="C125" s="84" t="s">
        <v>1</v>
      </c>
      <c r="D125" s="85">
        <v>6</v>
      </c>
      <c r="E125" s="28">
        <v>0</v>
      </c>
      <c r="F125" s="98">
        <f>D125*E125</f>
        <v>0</v>
      </c>
    </row>
    <row r="126" spans="1:6" x14ac:dyDescent="0.25">
      <c r="A126" s="69"/>
      <c r="B126" s="69"/>
      <c r="C126" s="84"/>
      <c r="D126" s="85"/>
      <c r="E126" s="28"/>
      <c r="F126" s="98"/>
    </row>
    <row r="127" spans="1:6" ht="90" x14ac:dyDescent="0.25">
      <c r="A127" s="46" t="s">
        <v>34</v>
      </c>
      <c r="B127" s="69" t="s">
        <v>159</v>
      </c>
      <c r="C127" s="84" t="s">
        <v>1</v>
      </c>
      <c r="D127" s="85">
        <v>3</v>
      </c>
      <c r="E127" s="28">
        <v>0</v>
      </c>
      <c r="F127" s="98">
        <f>D127*E127</f>
        <v>0</v>
      </c>
    </row>
    <row r="128" spans="1:6" x14ac:dyDescent="0.25">
      <c r="A128" s="69"/>
      <c r="B128" s="69"/>
      <c r="C128" s="84"/>
      <c r="D128" s="85"/>
      <c r="E128" s="28"/>
      <c r="F128" s="98"/>
    </row>
    <row r="129" spans="1:6" ht="90" x14ac:dyDescent="0.25">
      <c r="A129" s="46" t="s">
        <v>41</v>
      </c>
      <c r="B129" s="69" t="s">
        <v>160</v>
      </c>
      <c r="C129" s="84" t="s">
        <v>1</v>
      </c>
      <c r="D129" s="85">
        <v>1</v>
      </c>
      <c r="E129" s="28">
        <v>0</v>
      </c>
      <c r="F129" s="98">
        <f>D129*E129</f>
        <v>0</v>
      </c>
    </row>
    <row r="130" spans="1:6" x14ac:dyDescent="0.25">
      <c r="A130" s="69"/>
      <c r="B130" s="69"/>
      <c r="C130" s="84"/>
      <c r="D130" s="85"/>
      <c r="E130" s="28"/>
      <c r="F130" s="98"/>
    </row>
    <row r="131" spans="1:6" ht="60" x14ac:dyDescent="0.25">
      <c r="A131" s="46" t="s">
        <v>12</v>
      </c>
      <c r="B131" s="69" t="s">
        <v>162</v>
      </c>
      <c r="C131" s="84" t="s">
        <v>1</v>
      </c>
      <c r="D131" s="85">
        <v>1</v>
      </c>
      <c r="E131" s="28">
        <v>0</v>
      </c>
      <c r="F131" s="98">
        <f>D131*E131</f>
        <v>0</v>
      </c>
    </row>
    <row r="132" spans="1:6" x14ac:dyDescent="0.25">
      <c r="A132" s="69"/>
      <c r="B132" s="74" t="s">
        <v>4</v>
      </c>
      <c r="C132" s="86"/>
      <c r="D132" s="87"/>
      <c r="E132" s="37"/>
      <c r="F132" s="100">
        <f>SUM(F88:F131)</f>
        <v>0</v>
      </c>
    </row>
    <row r="134" spans="1:6" x14ac:dyDescent="0.25">
      <c r="A134" s="69"/>
      <c r="B134" s="77"/>
      <c r="C134" s="70"/>
      <c r="D134" s="71"/>
      <c r="E134" s="32"/>
      <c r="F134" s="79"/>
    </row>
    <row r="135" spans="1:6" x14ac:dyDescent="0.25">
      <c r="A135" s="67" t="s">
        <v>19</v>
      </c>
      <c r="B135" s="67" t="s">
        <v>53</v>
      </c>
      <c r="C135" s="53"/>
      <c r="D135" s="24"/>
      <c r="E135" s="11"/>
      <c r="F135" s="24"/>
    </row>
    <row r="136" spans="1:6" ht="107.25" x14ac:dyDescent="0.25">
      <c r="A136" s="46" t="s">
        <v>10</v>
      </c>
      <c r="B136" s="88" t="s">
        <v>115</v>
      </c>
      <c r="C136" s="53" t="s">
        <v>54</v>
      </c>
      <c r="D136" s="24">
        <v>109</v>
      </c>
      <c r="E136" s="28">
        <v>0</v>
      </c>
      <c r="F136" s="98">
        <f>(D136*E136)</f>
        <v>0</v>
      </c>
    </row>
    <row r="137" spans="1:6" x14ac:dyDescent="0.25">
      <c r="A137" s="46"/>
      <c r="B137" s="68"/>
      <c r="C137" s="53"/>
      <c r="D137" s="24"/>
      <c r="E137" s="28"/>
      <c r="F137" s="98"/>
    </row>
    <row r="138" spans="1:6" ht="122.25" x14ac:dyDescent="0.25">
      <c r="A138" s="46" t="s">
        <v>11</v>
      </c>
      <c r="B138" s="88" t="s">
        <v>116</v>
      </c>
      <c r="C138" s="53" t="s">
        <v>54</v>
      </c>
      <c r="D138" s="24">
        <v>19.45</v>
      </c>
      <c r="E138" s="28">
        <v>0</v>
      </c>
      <c r="F138" s="98">
        <f>(D138*E138)</f>
        <v>0</v>
      </c>
    </row>
    <row r="139" spans="1:6" x14ac:dyDescent="0.25">
      <c r="A139" s="46"/>
      <c r="B139" s="68"/>
      <c r="C139" s="53"/>
      <c r="D139" s="24"/>
      <c r="E139" s="28"/>
      <c r="F139" s="98"/>
    </row>
    <row r="140" spans="1:6" ht="92.25" x14ac:dyDescent="0.25">
      <c r="A140" s="46" t="s">
        <v>12</v>
      </c>
      <c r="B140" s="88" t="s">
        <v>117</v>
      </c>
      <c r="C140" s="53" t="s">
        <v>54</v>
      </c>
      <c r="D140" s="24">
        <v>18.149999999999999</v>
      </c>
      <c r="E140" s="28">
        <v>0</v>
      </c>
      <c r="F140" s="98">
        <f>(D140*E140)</f>
        <v>0</v>
      </c>
    </row>
    <row r="141" spans="1:6" x14ac:dyDescent="0.25">
      <c r="A141" s="46"/>
      <c r="B141" s="68"/>
      <c r="C141" s="53"/>
      <c r="D141" s="24"/>
      <c r="E141" s="28"/>
      <c r="F141" s="98"/>
    </row>
    <row r="142" spans="1:6" ht="107.25" x14ac:dyDescent="0.25">
      <c r="A142" s="46" t="s">
        <v>13</v>
      </c>
      <c r="B142" s="88" t="s">
        <v>118</v>
      </c>
      <c r="C142" s="53" t="s">
        <v>54</v>
      </c>
      <c r="D142" s="24">
        <v>5.0999999999999996</v>
      </c>
      <c r="E142" s="28">
        <v>0</v>
      </c>
      <c r="F142" s="98">
        <f>(D142*E142)</f>
        <v>0</v>
      </c>
    </row>
    <row r="143" spans="1:6" x14ac:dyDescent="0.25">
      <c r="A143" s="67"/>
      <c r="B143" s="74" t="s">
        <v>4</v>
      </c>
      <c r="C143" s="75"/>
      <c r="D143" s="76"/>
      <c r="E143" s="35"/>
      <c r="F143" s="100">
        <f>SUM(F136:F142)</f>
        <v>0</v>
      </c>
    </row>
    <row r="144" spans="1:6" x14ac:dyDescent="0.25">
      <c r="A144" s="23"/>
      <c r="B144" s="23"/>
      <c r="C144" s="23"/>
      <c r="D144" s="23"/>
      <c r="E144" s="38"/>
      <c r="F144" s="102"/>
    </row>
    <row r="145" spans="1:6" x14ac:dyDescent="0.25">
      <c r="A145" s="23"/>
      <c r="B145" s="23"/>
      <c r="C145" s="23"/>
      <c r="D145" s="23"/>
      <c r="E145" s="38"/>
      <c r="F145" s="102"/>
    </row>
    <row r="146" spans="1:6" x14ac:dyDescent="0.25">
      <c r="A146" s="67" t="s">
        <v>23</v>
      </c>
      <c r="B146" s="67" t="s">
        <v>45</v>
      </c>
      <c r="C146" s="23"/>
      <c r="D146" s="23"/>
      <c r="E146" s="38"/>
      <c r="F146" s="102"/>
    </row>
    <row r="147" spans="1:6" ht="75" x14ac:dyDescent="0.25">
      <c r="A147" s="46" t="s">
        <v>10</v>
      </c>
      <c r="B147" s="72" t="s">
        <v>119</v>
      </c>
      <c r="C147" s="53" t="s">
        <v>54</v>
      </c>
      <c r="D147" s="24">
        <v>110.5</v>
      </c>
      <c r="E147" s="28">
        <v>0</v>
      </c>
      <c r="F147" s="98">
        <f>(D147*E147)</f>
        <v>0</v>
      </c>
    </row>
    <row r="148" spans="1:6" x14ac:dyDescent="0.25">
      <c r="A148" s="46"/>
      <c r="B148" s="74" t="s">
        <v>4</v>
      </c>
      <c r="C148" s="75"/>
      <c r="D148" s="76"/>
      <c r="E148" s="35"/>
      <c r="F148" s="100">
        <f>SUM(F147:F147)</f>
        <v>0</v>
      </c>
    </row>
    <row r="149" spans="1:6" x14ac:dyDescent="0.25">
      <c r="A149" s="46"/>
      <c r="B149" s="77"/>
      <c r="C149" s="70"/>
      <c r="D149" s="71"/>
      <c r="E149" s="32"/>
      <c r="F149" s="79"/>
    </row>
    <row r="150" spans="1:6" x14ac:dyDescent="0.25">
      <c r="A150" s="67"/>
      <c r="B150" s="46"/>
      <c r="C150" s="53"/>
      <c r="D150" s="24"/>
      <c r="E150" s="11"/>
      <c r="F150" s="24"/>
    </row>
    <row r="151" spans="1:6" x14ac:dyDescent="0.25">
      <c r="A151" s="67" t="s">
        <v>28</v>
      </c>
      <c r="B151" s="67" t="s">
        <v>48</v>
      </c>
      <c r="C151" s="53"/>
      <c r="D151" s="24"/>
      <c r="E151" s="11"/>
      <c r="F151" s="24"/>
    </row>
    <row r="152" spans="1:6" ht="75" x14ac:dyDescent="0.25">
      <c r="A152" s="46" t="s">
        <v>10</v>
      </c>
      <c r="B152" s="89" t="s">
        <v>123</v>
      </c>
      <c r="C152" s="53"/>
      <c r="D152" s="24"/>
      <c r="E152" s="28"/>
      <c r="F152" s="98"/>
    </row>
    <row r="153" spans="1:6" ht="17.25" x14ac:dyDescent="0.25">
      <c r="A153" s="46"/>
      <c r="B153" s="90" t="s">
        <v>121</v>
      </c>
      <c r="C153" s="53" t="s">
        <v>54</v>
      </c>
      <c r="D153" s="24">
        <v>49</v>
      </c>
      <c r="E153" s="28">
        <v>0</v>
      </c>
      <c r="F153" s="98">
        <f>(D153*E153)</f>
        <v>0</v>
      </c>
    </row>
    <row r="154" spans="1:6" ht="17.25" x14ac:dyDescent="0.25">
      <c r="A154" s="46"/>
      <c r="B154" s="90" t="s">
        <v>122</v>
      </c>
      <c r="C154" s="53" t="s">
        <v>54</v>
      </c>
      <c r="D154" s="24">
        <v>19</v>
      </c>
      <c r="E154" s="28">
        <v>0</v>
      </c>
      <c r="F154" s="98">
        <f>(D154*E154)</f>
        <v>0</v>
      </c>
    </row>
    <row r="155" spans="1:6" x14ac:dyDescent="0.25">
      <c r="A155" s="46"/>
      <c r="B155" s="68"/>
      <c r="C155" s="53"/>
      <c r="D155" s="24"/>
      <c r="E155" s="28"/>
      <c r="F155" s="98"/>
    </row>
    <row r="156" spans="1:6" ht="90" x14ac:dyDescent="0.25">
      <c r="A156" s="46" t="s">
        <v>11</v>
      </c>
      <c r="B156" s="89" t="s">
        <v>124</v>
      </c>
      <c r="C156" s="53"/>
      <c r="D156" s="24"/>
      <c r="E156" s="28"/>
      <c r="F156" s="98"/>
    </row>
    <row r="157" spans="1:6" ht="17.25" x14ac:dyDescent="0.25">
      <c r="A157" s="46"/>
      <c r="B157" s="90" t="s">
        <v>121</v>
      </c>
      <c r="C157" s="53" t="s">
        <v>54</v>
      </c>
      <c r="D157" s="24">
        <v>22.8</v>
      </c>
      <c r="E157" s="28">
        <v>0</v>
      </c>
      <c r="F157" s="98">
        <f>(D157*E157)</f>
        <v>0</v>
      </c>
    </row>
    <row r="158" spans="1:6" ht="17.25" x14ac:dyDescent="0.25">
      <c r="A158" s="46"/>
      <c r="B158" s="90" t="s">
        <v>122</v>
      </c>
      <c r="C158" s="53" t="s">
        <v>54</v>
      </c>
      <c r="D158" s="24">
        <v>31.5</v>
      </c>
      <c r="E158" s="28">
        <v>0</v>
      </c>
      <c r="F158" s="98">
        <f>(D158*E158)</f>
        <v>0</v>
      </c>
    </row>
    <row r="159" spans="1:6" x14ac:dyDescent="0.25">
      <c r="A159" s="46"/>
      <c r="B159" s="90"/>
      <c r="C159" s="53"/>
      <c r="D159" s="24"/>
      <c r="E159" s="28"/>
      <c r="F159" s="98"/>
    </row>
    <row r="160" spans="1:6" ht="135" x14ac:dyDescent="0.25">
      <c r="A160" s="46" t="s">
        <v>12</v>
      </c>
      <c r="B160" s="89" t="s">
        <v>125</v>
      </c>
      <c r="C160" s="53"/>
      <c r="D160" s="24"/>
      <c r="E160" s="28"/>
      <c r="F160" s="98"/>
    </row>
    <row r="161" spans="1:6" ht="17.25" x14ac:dyDescent="0.25">
      <c r="A161" s="46"/>
      <c r="B161" s="90" t="s">
        <v>142</v>
      </c>
      <c r="C161" s="53" t="s">
        <v>54</v>
      </c>
      <c r="D161" s="24">
        <v>4.5</v>
      </c>
      <c r="E161" s="28">
        <v>0</v>
      </c>
      <c r="F161" s="98">
        <f>(D161*E161)</f>
        <v>0</v>
      </c>
    </row>
    <row r="162" spans="1:6" x14ac:dyDescent="0.25">
      <c r="A162" s="46"/>
      <c r="B162" s="46"/>
      <c r="C162" s="53"/>
      <c r="D162" s="24"/>
      <c r="E162" s="28"/>
      <c r="F162" s="98"/>
    </row>
    <row r="163" spans="1:6" ht="75" x14ac:dyDescent="0.25">
      <c r="A163" s="46" t="s">
        <v>13</v>
      </c>
      <c r="B163" s="89" t="s">
        <v>134</v>
      </c>
      <c r="C163" s="53" t="s">
        <v>54</v>
      </c>
      <c r="D163" s="24">
        <v>150.75</v>
      </c>
      <c r="E163" s="28">
        <v>0</v>
      </c>
      <c r="F163" s="98">
        <f>(D163*E163)</f>
        <v>0</v>
      </c>
    </row>
    <row r="164" spans="1:6" x14ac:dyDescent="0.25">
      <c r="A164" s="46"/>
      <c r="B164" s="89"/>
      <c r="C164" s="53"/>
      <c r="D164" s="24"/>
      <c r="E164" s="28"/>
      <c r="F164" s="98"/>
    </row>
    <row r="165" spans="1:6" ht="45" x14ac:dyDescent="0.25">
      <c r="A165" s="46" t="s">
        <v>14</v>
      </c>
      <c r="B165" s="91" t="s">
        <v>135</v>
      </c>
      <c r="C165" s="92" t="s">
        <v>58</v>
      </c>
      <c r="D165" s="93">
        <v>10</v>
      </c>
      <c r="E165" s="39">
        <f>SUM(F153:F164)</f>
        <v>0</v>
      </c>
      <c r="F165" s="103">
        <f>(0.1*E165)</f>
        <v>0</v>
      </c>
    </row>
    <row r="166" spans="1:6" x14ac:dyDescent="0.25">
      <c r="A166" s="46"/>
      <c r="B166" s="67" t="s">
        <v>4</v>
      </c>
      <c r="C166" s="94"/>
      <c r="D166" s="95"/>
      <c r="E166" s="40"/>
      <c r="F166" s="104">
        <f>SUM(F152:F165)</f>
        <v>0</v>
      </c>
    </row>
    <row r="167" spans="1:6" x14ac:dyDescent="0.25">
      <c r="A167" s="46"/>
      <c r="B167" s="46"/>
      <c r="C167" s="53"/>
      <c r="D167" s="24"/>
      <c r="E167" s="11"/>
      <c r="F167" s="24"/>
    </row>
    <row r="168" spans="1:6" x14ac:dyDescent="0.25">
      <c r="A168" s="46"/>
      <c r="B168" s="46"/>
      <c r="C168" s="53"/>
      <c r="D168" s="24"/>
      <c r="E168" s="11"/>
      <c r="F168" s="24"/>
    </row>
    <row r="169" spans="1:6" x14ac:dyDescent="0.25">
      <c r="A169" s="67" t="s">
        <v>30</v>
      </c>
      <c r="B169" s="67" t="s">
        <v>27</v>
      </c>
      <c r="C169" s="53"/>
      <c r="D169" s="24"/>
      <c r="E169" s="11"/>
      <c r="F169" s="24"/>
    </row>
    <row r="170" spans="1:6" ht="105" x14ac:dyDescent="0.25">
      <c r="A170" s="46" t="s">
        <v>10</v>
      </c>
      <c r="B170" s="88" t="s">
        <v>52</v>
      </c>
      <c r="C170" s="53" t="s">
        <v>54</v>
      </c>
      <c r="D170" s="24">
        <v>318.7</v>
      </c>
      <c r="E170" s="28">
        <v>0</v>
      </c>
      <c r="F170" s="98">
        <f>(D170*E170)</f>
        <v>0</v>
      </c>
    </row>
    <row r="171" spans="1:6" x14ac:dyDescent="0.25">
      <c r="A171" s="46"/>
      <c r="B171" s="46"/>
      <c r="C171" s="53"/>
      <c r="D171" s="96"/>
      <c r="E171" s="28"/>
      <c r="F171" s="98"/>
    </row>
    <row r="172" spans="1:6" ht="90" x14ac:dyDescent="0.25">
      <c r="A172" s="46" t="s">
        <v>11</v>
      </c>
      <c r="B172" s="97" t="s">
        <v>55</v>
      </c>
      <c r="C172" s="53" t="s">
        <v>54</v>
      </c>
      <c r="D172" s="24">
        <v>134.75</v>
      </c>
      <c r="E172" s="28">
        <v>0</v>
      </c>
      <c r="F172" s="98">
        <f>(D172*E172)</f>
        <v>0</v>
      </c>
    </row>
    <row r="173" spans="1:6" x14ac:dyDescent="0.25">
      <c r="A173" s="46"/>
      <c r="B173" s="46"/>
      <c r="C173" s="53"/>
      <c r="D173" s="96"/>
      <c r="E173" s="28"/>
      <c r="F173" s="98"/>
    </row>
    <row r="174" spans="1:6" ht="60" x14ac:dyDescent="0.25">
      <c r="A174" s="46" t="s">
        <v>12</v>
      </c>
      <c r="B174" s="97" t="s">
        <v>126</v>
      </c>
      <c r="C174" s="53" t="s">
        <v>54</v>
      </c>
      <c r="D174" s="24">
        <v>44.1</v>
      </c>
      <c r="E174" s="28">
        <v>0</v>
      </c>
      <c r="F174" s="98">
        <f>(D174*E174)</f>
        <v>0</v>
      </c>
    </row>
    <row r="175" spans="1:6" x14ac:dyDescent="0.25">
      <c r="A175" s="46"/>
      <c r="B175" s="68"/>
      <c r="C175" s="53"/>
      <c r="D175" s="24"/>
      <c r="E175" s="28"/>
      <c r="F175" s="98"/>
    </row>
    <row r="176" spans="1:6" ht="90" x14ac:dyDescent="0.25">
      <c r="A176" s="46" t="s">
        <v>13</v>
      </c>
      <c r="B176" s="97" t="s">
        <v>71</v>
      </c>
      <c r="C176" s="53" t="s">
        <v>54</v>
      </c>
      <c r="D176" s="24">
        <v>150.75</v>
      </c>
      <c r="E176" s="28">
        <v>0</v>
      </c>
      <c r="F176" s="98">
        <f>(D176*E176)</f>
        <v>0</v>
      </c>
    </row>
    <row r="177" spans="1:6" x14ac:dyDescent="0.25">
      <c r="A177" s="46"/>
      <c r="B177" s="68"/>
      <c r="C177" s="53"/>
      <c r="D177" s="24"/>
      <c r="E177" s="28"/>
      <c r="F177" s="98"/>
    </row>
    <row r="178" spans="1:6" ht="30" x14ac:dyDescent="0.25">
      <c r="A178" s="46" t="s">
        <v>14</v>
      </c>
      <c r="B178" s="91" t="s">
        <v>127</v>
      </c>
      <c r="C178" s="92" t="s">
        <v>3</v>
      </c>
      <c r="D178" s="93">
        <v>10</v>
      </c>
      <c r="E178" s="39">
        <f>SUM(F170:F176)</f>
        <v>0</v>
      </c>
      <c r="F178" s="103">
        <f>(0.1*E178)</f>
        <v>0</v>
      </c>
    </row>
    <row r="179" spans="1:6" x14ac:dyDescent="0.25">
      <c r="A179" s="46"/>
      <c r="B179" s="67" t="s">
        <v>4</v>
      </c>
      <c r="C179" s="94"/>
      <c r="D179" s="95"/>
      <c r="E179" s="41"/>
      <c r="F179" s="104">
        <f>SUM(F170:F178)</f>
        <v>0</v>
      </c>
    </row>
    <row r="180" spans="1:6" x14ac:dyDescent="0.25">
      <c r="A180" s="46"/>
      <c r="B180" s="67"/>
      <c r="C180" s="94"/>
      <c r="D180" s="95"/>
      <c r="E180" s="40"/>
      <c r="F180" s="95"/>
    </row>
    <row r="181" spans="1:6" x14ac:dyDescent="0.25">
      <c r="A181" s="67"/>
      <c r="B181" s="67"/>
      <c r="C181" s="94"/>
      <c r="D181" s="95"/>
      <c r="E181" s="40"/>
      <c r="F181" s="95"/>
    </row>
    <row r="182" spans="1:6" x14ac:dyDescent="0.25">
      <c r="A182" s="67" t="s">
        <v>44</v>
      </c>
      <c r="B182" s="5" t="s">
        <v>104</v>
      </c>
      <c r="C182" s="53"/>
      <c r="D182" s="24"/>
      <c r="E182" s="11"/>
      <c r="F182" s="24"/>
    </row>
    <row r="183" spans="1:6" ht="75" x14ac:dyDescent="0.25">
      <c r="A183" s="46" t="s">
        <v>10</v>
      </c>
      <c r="B183" s="1" t="s">
        <v>120</v>
      </c>
      <c r="C183" s="53" t="s">
        <v>54</v>
      </c>
      <c r="D183" s="24">
        <v>11.4</v>
      </c>
      <c r="E183" s="28">
        <v>0</v>
      </c>
      <c r="F183" s="98">
        <f>(D183*E183)</f>
        <v>0</v>
      </c>
    </row>
    <row r="184" spans="1:6" x14ac:dyDescent="0.25">
      <c r="A184" s="46"/>
      <c r="B184" s="74" t="s">
        <v>4</v>
      </c>
      <c r="C184" s="75"/>
      <c r="D184" s="76"/>
      <c r="E184" s="35"/>
      <c r="F184" s="100">
        <f>SUM(F183:F183)</f>
        <v>0</v>
      </c>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6" manualBreakCount="6">
    <brk id="35" max="16383" man="1"/>
    <brk id="63" max="16383" man="1"/>
    <brk id="68" max="16383" man="1"/>
    <brk id="85" max="16383" man="1"/>
    <brk id="134" max="16383" man="1"/>
    <brk id="1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8"/>
  <sheetViews>
    <sheetView view="pageBreakPreview" topLeftCell="A182" zoomScale="70" zoomScaleNormal="120" zoomScaleSheetLayoutView="70" workbookViewId="0">
      <selection activeCell="E195" sqref="E195"/>
    </sheetView>
  </sheetViews>
  <sheetFormatPr defaultColWidth="8.85546875" defaultRowHeight="15" x14ac:dyDescent="0.25"/>
  <cols>
    <col min="1" max="1" width="5.28515625" style="22" customWidth="1"/>
    <col min="2" max="2" width="42.28515625" style="22" customWidth="1"/>
    <col min="3" max="3" width="3.85546875" style="22" customWidth="1"/>
    <col min="4" max="4" width="9" style="22" customWidth="1"/>
    <col min="5" max="5" width="11" style="6" customWidth="1"/>
    <col min="6" max="6" width="15.28515625" style="22" customWidth="1"/>
    <col min="7" max="16384" width="8.85546875" style="6"/>
  </cols>
  <sheetData>
    <row r="1" spans="1:6" ht="18.75" x14ac:dyDescent="0.3">
      <c r="B1" s="42" t="s">
        <v>231</v>
      </c>
    </row>
    <row r="2" spans="1:6" ht="15.75" x14ac:dyDescent="0.25">
      <c r="A2" s="23"/>
      <c r="B2" s="43" t="s">
        <v>26</v>
      </c>
      <c r="C2" s="44"/>
      <c r="D2" s="45"/>
      <c r="E2" s="7"/>
      <c r="F2" s="23"/>
    </row>
    <row r="3" spans="1:6" ht="18.75" x14ac:dyDescent="0.3">
      <c r="A3" s="46"/>
      <c r="B3" s="47" t="s">
        <v>96</v>
      </c>
      <c r="C3" s="44"/>
      <c r="D3" s="45"/>
      <c r="E3" s="11"/>
      <c r="F3" s="24"/>
    </row>
    <row r="4" spans="1:6" ht="18.75" x14ac:dyDescent="0.3">
      <c r="A4" s="46"/>
      <c r="B4" s="47" t="s">
        <v>97</v>
      </c>
      <c r="C4" s="44"/>
      <c r="D4" s="45"/>
      <c r="E4" s="11"/>
      <c r="F4" s="24"/>
    </row>
    <row r="5" spans="1:6" x14ac:dyDescent="0.25">
      <c r="A5" s="46"/>
      <c r="B5" s="48"/>
      <c r="C5" s="49"/>
      <c r="D5" s="48"/>
      <c r="E5" s="11"/>
      <c r="F5" s="24"/>
    </row>
    <row r="6" spans="1:6" ht="15.75" x14ac:dyDescent="0.25">
      <c r="A6" s="46"/>
      <c r="B6" s="43" t="s">
        <v>8</v>
      </c>
      <c r="C6" s="44"/>
      <c r="D6" s="45"/>
      <c r="E6" s="11"/>
      <c r="F6" s="24"/>
    </row>
    <row r="7" spans="1:6" ht="18.75" x14ac:dyDescent="0.3">
      <c r="A7" s="46"/>
      <c r="B7" s="47" t="s">
        <v>98</v>
      </c>
      <c r="C7" s="44"/>
      <c r="D7" s="45"/>
      <c r="E7" s="11"/>
      <c r="F7" s="24"/>
    </row>
    <row r="8" spans="1:6" ht="18.75" x14ac:dyDescent="0.3">
      <c r="A8" s="46"/>
      <c r="B8" s="50" t="s">
        <v>99</v>
      </c>
      <c r="C8" s="44"/>
      <c r="D8" s="45"/>
      <c r="E8" s="11"/>
      <c r="F8" s="24"/>
    </row>
    <row r="9" spans="1:6" ht="18.75" x14ac:dyDescent="0.3">
      <c r="A9" s="46"/>
      <c r="B9" s="47" t="s">
        <v>101</v>
      </c>
      <c r="C9" s="23"/>
      <c r="D9" s="23"/>
      <c r="E9" s="11"/>
      <c r="F9" s="24"/>
    </row>
    <row r="10" spans="1:6" ht="18.75" x14ac:dyDescent="0.25">
      <c r="A10" s="51"/>
      <c r="B10" s="52" t="s">
        <v>100</v>
      </c>
      <c r="C10" s="53"/>
      <c r="D10" s="24"/>
      <c r="E10" s="11"/>
      <c r="F10" s="24"/>
    </row>
    <row r="11" spans="1:6" ht="18.75" x14ac:dyDescent="0.25">
      <c r="A11" s="51"/>
      <c r="B11" s="54" t="s">
        <v>233</v>
      </c>
      <c r="C11" s="53"/>
      <c r="D11" s="24"/>
      <c r="E11" s="11"/>
      <c r="F11" s="24"/>
    </row>
    <row r="12" spans="1:6" ht="18.75" x14ac:dyDescent="0.25">
      <c r="A12" s="51"/>
      <c r="B12" s="52"/>
      <c r="C12" s="53"/>
      <c r="D12" s="24"/>
      <c r="E12" s="11"/>
      <c r="F12" s="24"/>
    </row>
    <row r="13" spans="1:6" ht="15.75" x14ac:dyDescent="0.25">
      <c r="A13" s="51"/>
      <c r="B13" s="43" t="s">
        <v>102</v>
      </c>
      <c r="C13" s="53"/>
      <c r="D13" s="24"/>
      <c r="E13" s="11"/>
      <c r="F13" s="24"/>
    </row>
    <row r="14" spans="1:6" ht="18.75" x14ac:dyDescent="0.3">
      <c r="A14" s="51"/>
      <c r="B14" s="55" t="s">
        <v>103</v>
      </c>
      <c r="C14" s="53"/>
      <c r="D14" s="24"/>
      <c r="E14" s="11"/>
      <c r="F14" s="24"/>
    </row>
    <row r="15" spans="1:6" ht="18.75" x14ac:dyDescent="0.3">
      <c r="A15" s="51"/>
      <c r="B15" s="55"/>
      <c r="C15" s="53"/>
      <c r="D15" s="24"/>
      <c r="E15" s="11"/>
      <c r="F15" s="24"/>
    </row>
    <row r="16" spans="1:6" x14ac:dyDescent="0.25">
      <c r="A16" s="51"/>
      <c r="B16" s="56" t="s">
        <v>72</v>
      </c>
      <c r="C16" s="53"/>
      <c r="D16" s="24"/>
      <c r="E16" s="11"/>
      <c r="F16" s="24"/>
    </row>
    <row r="17" spans="1:9" x14ac:dyDescent="0.25">
      <c r="A17" s="48" t="s">
        <v>5</v>
      </c>
      <c r="B17" s="57" t="s">
        <v>18</v>
      </c>
      <c r="C17" s="53"/>
      <c r="D17" s="24"/>
      <c r="E17" s="11"/>
      <c r="F17" s="98">
        <f>F72</f>
        <v>0</v>
      </c>
    </row>
    <row r="18" spans="1:9" x14ac:dyDescent="0.25">
      <c r="A18" s="48" t="s">
        <v>6</v>
      </c>
      <c r="B18" s="58" t="s">
        <v>24</v>
      </c>
      <c r="C18" s="53"/>
      <c r="D18" s="24"/>
      <c r="E18" s="11"/>
      <c r="F18" s="98">
        <f>F91</f>
        <v>0</v>
      </c>
    </row>
    <row r="19" spans="1:9" x14ac:dyDescent="0.25">
      <c r="A19" s="48" t="s">
        <v>47</v>
      </c>
      <c r="B19" s="58" t="s">
        <v>51</v>
      </c>
      <c r="C19" s="53"/>
      <c r="D19" s="24"/>
      <c r="E19" s="11"/>
      <c r="F19" s="98">
        <f>F96</f>
        <v>0</v>
      </c>
    </row>
    <row r="20" spans="1:9" x14ac:dyDescent="0.25">
      <c r="A20" s="48" t="s">
        <v>19</v>
      </c>
      <c r="B20" s="58" t="s">
        <v>29</v>
      </c>
      <c r="C20" s="53"/>
      <c r="D20" s="24"/>
      <c r="E20" s="11"/>
      <c r="F20" s="98">
        <f>F150</f>
        <v>0</v>
      </c>
    </row>
    <row r="21" spans="1:9" x14ac:dyDescent="0.25">
      <c r="A21" s="48" t="s">
        <v>23</v>
      </c>
      <c r="B21" s="58" t="s">
        <v>53</v>
      </c>
      <c r="C21" s="53"/>
      <c r="D21" s="24"/>
      <c r="E21" s="11"/>
      <c r="F21" s="98">
        <f>F161</f>
        <v>0</v>
      </c>
    </row>
    <row r="22" spans="1:9" x14ac:dyDescent="0.25">
      <c r="A22" s="48" t="s">
        <v>28</v>
      </c>
      <c r="B22" s="58" t="s">
        <v>45</v>
      </c>
      <c r="C22" s="53"/>
      <c r="D22" s="24"/>
      <c r="E22" s="11"/>
      <c r="F22" s="98">
        <f>F166</f>
        <v>0</v>
      </c>
    </row>
    <row r="23" spans="1:9" x14ac:dyDescent="0.25">
      <c r="A23" s="48" t="s">
        <v>49</v>
      </c>
      <c r="B23" s="57" t="s">
        <v>48</v>
      </c>
      <c r="C23" s="53"/>
      <c r="D23" s="24"/>
      <c r="E23" s="11"/>
      <c r="F23" s="98">
        <f>F181</f>
        <v>0</v>
      </c>
    </row>
    <row r="24" spans="1:9" x14ac:dyDescent="0.25">
      <c r="A24" s="48" t="s">
        <v>44</v>
      </c>
      <c r="B24" s="57" t="s">
        <v>27</v>
      </c>
      <c r="C24" s="53"/>
      <c r="D24" s="24"/>
      <c r="E24" s="11"/>
      <c r="F24" s="98">
        <f>F196</f>
        <v>0</v>
      </c>
    </row>
    <row r="25" spans="1:9" x14ac:dyDescent="0.25">
      <c r="A25" s="48"/>
      <c r="B25" s="58"/>
      <c r="C25" s="53"/>
      <c r="D25" s="24"/>
      <c r="E25" s="11"/>
      <c r="F25" s="98"/>
    </row>
    <row r="26" spans="1:9" x14ac:dyDescent="0.25">
      <c r="A26" s="51"/>
      <c r="B26" s="59" t="s">
        <v>4</v>
      </c>
      <c r="C26" s="60"/>
      <c r="D26" s="61"/>
      <c r="E26" s="29"/>
      <c r="F26" s="61">
        <f>SUM(F17:F25)</f>
        <v>0</v>
      </c>
    </row>
    <row r="27" spans="1:9" ht="15.75" x14ac:dyDescent="0.25">
      <c r="A27" s="15"/>
      <c r="B27" s="157" t="s">
        <v>238</v>
      </c>
      <c r="C27" s="158"/>
      <c r="D27" s="159">
        <v>0.19</v>
      </c>
      <c r="E27" s="160"/>
      <c r="F27" s="156">
        <f>F26*D27</f>
        <v>0</v>
      </c>
      <c r="G27" s="161"/>
      <c r="H27" s="162"/>
      <c r="I27" s="161"/>
    </row>
    <row r="28" spans="1:9" ht="15.75" x14ac:dyDescent="0.25">
      <c r="A28" s="15"/>
      <c r="B28" s="163" t="s">
        <v>9</v>
      </c>
      <c r="C28" s="164"/>
      <c r="D28" s="165"/>
      <c r="E28" s="166">
        <v>0.22</v>
      </c>
      <c r="F28" s="167">
        <f>F27*E28</f>
        <v>0</v>
      </c>
      <c r="G28" s="161"/>
      <c r="H28" s="162"/>
      <c r="I28" s="161"/>
    </row>
    <row r="29" spans="1:9" ht="15.75" x14ac:dyDescent="0.25">
      <c r="A29" s="15"/>
      <c r="B29" s="168" t="s">
        <v>239</v>
      </c>
      <c r="C29" s="158" t="s">
        <v>240</v>
      </c>
      <c r="D29" s="169"/>
      <c r="E29" s="170"/>
      <c r="F29" s="156">
        <f>SUM(F27:F28)</f>
        <v>0</v>
      </c>
      <c r="G29" s="161"/>
      <c r="H29" s="162"/>
      <c r="I29" s="161"/>
    </row>
    <row r="30" spans="1:9" ht="15.75" x14ac:dyDescent="0.25">
      <c r="A30" s="15"/>
      <c r="B30" s="168"/>
      <c r="C30" s="158"/>
      <c r="D30" s="169"/>
      <c r="E30" s="170"/>
      <c r="F30" s="156"/>
      <c r="G30" s="161"/>
      <c r="H30" s="162"/>
      <c r="I30" s="161"/>
    </row>
    <row r="31" spans="1:9" ht="15.75" x14ac:dyDescent="0.25">
      <c r="A31" s="15"/>
      <c r="B31" s="157" t="s">
        <v>241</v>
      </c>
      <c r="C31" s="155"/>
      <c r="D31" s="159">
        <v>0.81</v>
      </c>
      <c r="E31" s="160"/>
      <c r="F31" s="156">
        <f>F26*D31</f>
        <v>0</v>
      </c>
      <c r="G31" s="161"/>
      <c r="H31" s="162"/>
      <c r="I31" s="161"/>
    </row>
    <row r="32" spans="1:9" ht="15.75" x14ac:dyDescent="0.25">
      <c r="A32" s="15"/>
      <c r="B32" s="163" t="s">
        <v>9</v>
      </c>
      <c r="C32" s="171"/>
      <c r="D32" s="165"/>
      <c r="E32" s="166">
        <v>9.5000000000000001E-2</v>
      </c>
      <c r="F32" s="167">
        <f>F31*E32</f>
        <v>0</v>
      </c>
      <c r="G32" s="161"/>
      <c r="H32" s="162"/>
      <c r="I32" s="161"/>
    </row>
    <row r="33" spans="1:9" ht="15.75" x14ac:dyDescent="0.25">
      <c r="A33" s="15"/>
      <c r="B33" s="168" t="s">
        <v>239</v>
      </c>
      <c r="C33" s="155"/>
      <c r="D33" s="169"/>
      <c r="E33" s="172"/>
      <c r="F33" s="156">
        <f>SUM(F31:F32)</f>
        <v>0</v>
      </c>
      <c r="G33" s="161"/>
      <c r="H33" s="162"/>
      <c r="I33" s="161"/>
    </row>
    <row r="34" spans="1:9" ht="15.75" x14ac:dyDescent="0.25">
      <c r="A34" s="15"/>
      <c r="B34" s="168"/>
      <c r="C34" s="155"/>
      <c r="D34" s="169"/>
      <c r="E34" s="172"/>
      <c r="F34" s="156"/>
      <c r="G34" s="161"/>
      <c r="H34" s="162"/>
      <c r="I34" s="161"/>
    </row>
    <row r="35" spans="1:9" ht="15.75" thickBot="1" x14ac:dyDescent="0.3">
      <c r="A35" s="51"/>
      <c r="B35" s="62" t="s">
        <v>50</v>
      </c>
      <c r="C35" s="62"/>
      <c r="D35" s="63"/>
      <c r="E35" s="30"/>
      <c r="F35" s="63">
        <f>F29+F33</f>
        <v>0</v>
      </c>
    </row>
    <row r="36" spans="1:9" ht="15.75" thickTop="1" x14ac:dyDescent="0.25">
      <c r="A36" s="51"/>
      <c r="B36" s="56"/>
      <c r="C36" s="53"/>
      <c r="D36" s="24"/>
      <c r="E36" s="11"/>
      <c r="F36" s="24"/>
    </row>
    <row r="37" spans="1:9" x14ac:dyDescent="0.25">
      <c r="A37" s="64"/>
      <c r="B37" s="64"/>
      <c r="C37" s="65"/>
      <c r="D37" s="66"/>
      <c r="E37" s="31"/>
      <c r="F37" s="66"/>
    </row>
    <row r="38" spans="1:9" x14ac:dyDescent="0.25">
      <c r="A38" s="67" t="s">
        <v>5</v>
      </c>
      <c r="B38" s="67" t="s">
        <v>18</v>
      </c>
      <c r="C38" s="53"/>
      <c r="D38" s="24"/>
      <c r="E38" s="11"/>
      <c r="F38" s="24"/>
    </row>
    <row r="39" spans="1:9" ht="32.25" x14ac:dyDescent="0.25">
      <c r="A39" s="46" t="s">
        <v>10</v>
      </c>
      <c r="B39" s="46" t="s">
        <v>105</v>
      </c>
      <c r="C39" s="53" t="s">
        <v>1</v>
      </c>
      <c r="D39" s="24">
        <v>4</v>
      </c>
      <c r="E39" s="28">
        <v>0</v>
      </c>
      <c r="F39" s="98">
        <f>(D39*E39)</f>
        <v>0</v>
      </c>
    </row>
    <row r="40" spans="1:9" x14ac:dyDescent="0.25">
      <c r="A40" s="46"/>
      <c r="B40" s="68"/>
      <c r="C40" s="53"/>
      <c r="D40" s="24"/>
      <c r="E40" s="28"/>
      <c r="F40" s="98"/>
    </row>
    <row r="41" spans="1:9" ht="32.25" x14ac:dyDescent="0.25">
      <c r="A41" s="46" t="s">
        <v>11</v>
      </c>
      <c r="B41" s="46" t="s">
        <v>106</v>
      </c>
      <c r="C41" s="53" t="s">
        <v>1</v>
      </c>
      <c r="D41" s="24">
        <v>12</v>
      </c>
      <c r="E41" s="28">
        <v>0</v>
      </c>
      <c r="F41" s="98">
        <f>(D41*E41)</f>
        <v>0</v>
      </c>
    </row>
    <row r="42" spans="1:9" x14ac:dyDescent="0.25">
      <c r="A42" s="46"/>
      <c r="B42" s="68"/>
      <c r="C42" s="53"/>
      <c r="D42" s="24"/>
      <c r="E42" s="28"/>
      <c r="F42" s="98"/>
    </row>
    <row r="43" spans="1:9" ht="32.25" x14ac:dyDescent="0.25">
      <c r="A43" s="46" t="s">
        <v>12</v>
      </c>
      <c r="B43" s="46" t="s">
        <v>107</v>
      </c>
      <c r="C43" s="53" t="s">
        <v>1</v>
      </c>
      <c r="D43" s="24">
        <v>5</v>
      </c>
      <c r="E43" s="28">
        <v>0</v>
      </c>
      <c r="F43" s="98">
        <f>(D43*E43)</f>
        <v>0</v>
      </c>
    </row>
    <row r="44" spans="1:9" x14ac:dyDescent="0.25">
      <c r="A44" s="46"/>
      <c r="B44" s="67"/>
      <c r="C44" s="53"/>
      <c r="D44" s="24"/>
      <c r="E44" s="28"/>
      <c r="F44" s="98"/>
    </row>
    <row r="45" spans="1:9" ht="32.25" x14ac:dyDescent="0.25">
      <c r="A45" s="46" t="s">
        <v>13</v>
      </c>
      <c r="B45" s="46" t="s">
        <v>108</v>
      </c>
      <c r="C45" s="53" t="s">
        <v>1</v>
      </c>
      <c r="D45" s="24">
        <v>7</v>
      </c>
      <c r="E45" s="28">
        <v>0</v>
      </c>
      <c r="F45" s="98">
        <f>(D45*E45)</f>
        <v>0</v>
      </c>
    </row>
    <row r="46" spans="1:9" x14ac:dyDescent="0.25">
      <c r="A46" s="46"/>
      <c r="B46" s="68"/>
      <c r="C46" s="53"/>
      <c r="D46" s="24"/>
      <c r="E46" s="28"/>
      <c r="F46" s="98"/>
    </row>
    <row r="47" spans="1:9" ht="30" x14ac:dyDescent="0.25">
      <c r="A47" s="46" t="s">
        <v>14</v>
      </c>
      <c r="B47" s="46" t="s">
        <v>109</v>
      </c>
      <c r="C47" s="53" t="s">
        <v>1</v>
      </c>
      <c r="D47" s="24">
        <v>5</v>
      </c>
      <c r="E47" s="28">
        <v>0</v>
      </c>
      <c r="F47" s="98">
        <f>(D47*E47)</f>
        <v>0</v>
      </c>
    </row>
    <row r="48" spans="1:9" x14ac:dyDescent="0.25">
      <c r="A48" s="46"/>
      <c r="B48" s="68"/>
      <c r="C48" s="53"/>
      <c r="D48" s="24"/>
      <c r="E48" s="28"/>
      <c r="F48" s="98"/>
    </row>
    <row r="49" spans="1:6" ht="30" x14ac:dyDescent="0.25">
      <c r="A49" s="46" t="s">
        <v>15</v>
      </c>
      <c r="B49" s="46" t="s">
        <v>163</v>
      </c>
      <c r="C49" s="53" t="s">
        <v>1</v>
      </c>
      <c r="D49" s="24">
        <v>1</v>
      </c>
      <c r="E49" s="28">
        <v>0</v>
      </c>
      <c r="F49" s="98">
        <f>(D49*E49)</f>
        <v>0</v>
      </c>
    </row>
    <row r="50" spans="1:6" x14ac:dyDescent="0.25">
      <c r="A50" s="46"/>
      <c r="B50" s="46"/>
      <c r="C50" s="53"/>
      <c r="D50" s="24"/>
      <c r="E50" s="28"/>
      <c r="F50" s="98"/>
    </row>
    <row r="51" spans="1:6" ht="30" x14ac:dyDescent="0.25">
      <c r="A51" s="46" t="s">
        <v>16</v>
      </c>
      <c r="B51" s="46" t="s">
        <v>57</v>
      </c>
      <c r="C51" s="53" t="s">
        <v>54</v>
      </c>
      <c r="D51" s="24">
        <v>99.5</v>
      </c>
      <c r="E51" s="28">
        <v>0</v>
      </c>
      <c r="F51" s="98">
        <f>(D51*E51)</f>
        <v>0</v>
      </c>
    </row>
    <row r="52" spans="1:6" x14ac:dyDescent="0.25">
      <c r="A52" s="46"/>
      <c r="B52" s="46"/>
      <c r="C52" s="53"/>
      <c r="D52" s="24"/>
      <c r="E52" s="28"/>
      <c r="F52" s="98"/>
    </row>
    <row r="53" spans="1:6" ht="60" x14ac:dyDescent="0.25">
      <c r="A53" s="46" t="s">
        <v>17</v>
      </c>
      <c r="B53" s="46" t="s">
        <v>164</v>
      </c>
      <c r="C53" s="53" t="s">
        <v>54</v>
      </c>
      <c r="D53" s="24">
        <v>12</v>
      </c>
      <c r="E53" s="28">
        <v>0</v>
      </c>
      <c r="F53" s="98">
        <f>(D53*E53)</f>
        <v>0</v>
      </c>
    </row>
    <row r="54" spans="1:6" x14ac:dyDescent="0.25">
      <c r="A54" s="46"/>
      <c r="B54" s="46"/>
      <c r="C54" s="53"/>
      <c r="D54" s="24"/>
      <c r="E54" s="28"/>
      <c r="F54" s="98"/>
    </row>
    <row r="55" spans="1:6" ht="30" x14ac:dyDescent="0.25">
      <c r="A55" s="46" t="s">
        <v>21</v>
      </c>
      <c r="B55" s="46" t="s">
        <v>165</v>
      </c>
      <c r="C55" s="53" t="s">
        <v>54</v>
      </c>
      <c r="D55" s="24">
        <v>6.3</v>
      </c>
      <c r="E55" s="28">
        <v>0</v>
      </c>
      <c r="F55" s="98">
        <f>(D55*E55)</f>
        <v>0</v>
      </c>
    </row>
    <row r="56" spans="1:6" x14ac:dyDescent="0.25">
      <c r="A56" s="46"/>
      <c r="B56" s="46"/>
      <c r="C56" s="53"/>
      <c r="D56" s="24"/>
      <c r="E56" s="28"/>
      <c r="F56" s="98"/>
    </row>
    <row r="57" spans="1:6" ht="45" x14ac:dyDescent="0.25">
      <c r="A57" s="46" t="s">
        <v>22</v>
      </c>
      <c r="B57" s="46" t="s">
        <v>128</v>
      </c>
      <c r="C57" s="53" t="s">
        <v>54</v>
      </c>
      <c r="D57" s="24">
        <v>7</v>
      </c>
      <c r="E57" s="28">
        <v>0</v>
      </c>
      <c r="F57" s="98">
        <f>(D57*E57)</f>
        <v>0</v>
      </c>
    </row>
    <row r="58" spans="1:6" x14ac:dyDescent="0.25">
      <c r="A58" s="46"/>
      <c r="B58" s="46"/>
      <c r="C58" s="53"/>
      <c r="D58" s="24"/>
      <c r="E58" s="28"/>
      <c r="F58" s="98"/>
    </row>
    <row r="59" spans="1:6" ht="30" x14ac:dyDescent="0.25">
      <c r="A59" s="46" t="s">
        <v>94</v>
      </c>
      <c r="B59" s="46" t="s">
        <v>110</v>
      </c>
      <c r="C59" s="53" t="s">
        <v>54</v>
      </c>
      <c r="D59" s="24">
        <v>7.2</v>
      </c>
      <c r="E59" s="28">
        <v>0</v>
      </c>
      <c r="F59" s="98">
        <f>(D59*E59)</f>
        <v>0</v>
      </c>
    </row>
    <row r="60" spans="1:6" x14ac:dyDescent="0.25">
      <c r="A60" s="46"/>
      <c r="B60" s="68"/>
      <c r="C60" s="53"/>
      <c r="D60" s="24"/>
      <c r="E60" s="28"/>
      <c r="F60" s="98"/>
    </row>
    <row r="61" spans="1:6" ht="45" x14ac:dyDescent="0.25">
      <c r="A61" s="46" t="s">
        <v>93</v>
      </c>
      <c r="B61" s="46" t="s">
        <v>111</v>
      </c>
      <c r="C61" s="53" t="s">
        <v>59</v>
      </c>
      <c r="D61" s="24">
        <v>1.7</v>
      </c>
      <c r="E61" s="28">
        <v>0</v>
      </c>
      <c r="F61" s="98">
        <f>(D61*E61)</f>
        <v>0</v>
      </c>
    </row>
    <row r="62" spans="1:6" x14ac:dyDescent="0.25">
      <c r="A62" s="46"/>
      <c r="B62" s="46"/>
      <c r="C62" s="53"/>
      <c r="D62" s="24"/>
      <c r="E62" s="28"/>
      <c r="F62" s="98"/>
    </row>
    <row r="63" spans="1:6" ht="75" x14ac:dyDescent="0.25">
      <c r="A63" s="46" t="s">
        <v>95</v>
      </c>
      <c r="B63" s="46" t="s">
        <v>139</v>
      </c>
      <c r="C63" s="53" t="s">
        <v>59</v>
      </c>
      <c r="D63" s="24">
        <v>6.05</v>
      </c>
      <c r="E63" s="28">
        <v>0</v>
      </c>
      <c r="F63" s="98">
        <f>(D63*E63)</f>
        <v>0</v>
      </c>
    </row>
    <row r="64" spans="1:6" x14ac:dyDescent="0.25">
      <c r="A64" s="46"/>
      <c r="B64" s="46"/>
      <c r="C64" s="53"/>
      <c r="D64" s="24"/>
      <c r="E64" s="28"/>
      <c r="F64" s="98"/>
    </row>
    <row r="65" spans="1:6" ht="30" x14ac:dyDescent="0.25">
      <c r="A65" s="46" t="s">
        <v>130</v>
      </c>
      <c r="B65" s="46" t="s">
        <v>129</v>
      </c>
      <c r="C65" s="53" t="s">
        <v>54</v>
      </c>
      <c r="D65" s="24">
        <v>49.5</v>
      </c>
      <c r="E65" s="28">
        <v>0</v>
      </c>
      <c r="F65" s="98">
        <f>(D65*E65)</f>
        <v>0</v>
      </c>
    </row>
    <row r="66" spans="1:6" x14ac:dyDescent="0.25">
      <c r="A66" s="46"/>
      <c r="B66" s="68"/>
      <c r="C66" s="53"/>
      <c r="D66" s="24"/>
      <c r="E66" s="28"/>
      <c r="F66" s="98"/>
    </row>
    <row r="67" spans="1:6" ht="45" x14ac:dyDescent="0.25">
      <c r="A67" s="46" t="s">
        <v>137</v>
      </c>
      <c r="B67" s="46" t="s">
        <v>60</v>
      </c>
      <c r="C67" s="53" t="s">
        <v>59</v>
      </c>
      <c r="D67" s="24">
        <v>22.5</v>
      </c>
      <c r="E67" s="28">
        <v>0</v>
      </c>
      <c r="F67" s="98">
        <f>(D67*E67)</f>
        <v>0</v>
      </c>
    </row>
    <row r="68" spans="1:6" x14ac:dyDescent="0.25">
      <c r="A68" s="46"/>
      <c r="B68" s="46"/>
      <c r="C68" s="53"/>
      <c r="D68" s="24"/>
      <c r="E68" s="28"/>
      <c r="F68" s="98"/>
    </row>
    <row r="69" spans="1:6" ht="60" x14ac:dyDescent="0.25">
      <c r="A69" s="46" t="s">
        <v>138</v>
      </c>
      <c r="B69" s="69" t="s">
        <v>20</v>
      </c>
      <c r="C69" s="70" t="s">
        <v>31</v>
      </c>
      <c r="D69" s="71">
        <v>18</v>
      </c>
      <c r="E69" s="33">
        <v>0</v>
      </c>
      <c r="F69" s="99">
        <f>(D69*E69)</f>
        <v>0</v>
      </c>
    </row>
    <row r="70" spans="1:6" x14ac:dyDescent="0.25">
      <c r="A70" s="46"/>
      <c r="B70" s="69"/>
      <c r="C70" s="70"/>
      <c r="D70" s="71"/>
      <c r="E70" s="33"/>
      <c r="F70" s="99"/>
    </row>
    <row r="71" spans="1:6" ht="45" x14ac:dyDescent="0.25">
      <c r="A71" s="46" t="s">
        <v>141</v>
      </c>
      <c r="B71" s="72" t="s">
        <v>112</v>
      </c>
      <c r="C71" s="53" t="s">
        <v>58</v>
      </c>
      <c r="D71" s="73">
        <v>10</v>
      </c>
      <c r="E71" s="28">
        <f>SUM(F39:F69)</f>
        <v>0</v>
      </c>
      <c r="F71" s="98">
        <f>(0.1*E71)</f>
        <v>0</v>
      </c>
    </row>
    <row r="72" spans="1:6" x14ac:dyDescent="0.25">
      <c r="A72" s="46"/>
      <c r="B72" s="74" t="s">
        <v>4</v>
      </c>
      <c r="C72" s="75"/>
      <c r="D72" s="76"/>
      <c r="E72" s="34"/>
      <c r="F72" s="100">
        <f>SUM(F39:F71)</f>
        <v>0</v>
      </c>
    </row>
    <row r="73" spans="1:6" x14ac:dyDescent="0.25">
      <c r="A73" s="46"/>
      <c r="B73" s="77"/>
      <c r="C73" s="78"/>
      <c r="D73" s="79"/>
      <c r="E73" s="36"/>
      <c r="F73" s="101"/>
    </row>
    <row r="74" spans="1:6" x14ac:dyDescent="0.25">
      <c r="A74" s="67"/>
      <c r="B74" s="46"/>
      <c r="C74" s="53"/>
      <c r="D74" s="24"/>
      <c r="E74" s="11"/>
      <c r="F74" s="24"/>
    </row>
    <row r="75" spans="1:6" x14ac:dyDescent="0.25">
      <c r="A75" s="67" t="s">
        <v>6</v>
      </c>
      <c r="B75" s="67" t="s">
        <v>24</v>
      </c>
      <c r="C75" s="53"/>
      <c r="D75" s="24"/>
      <c r="E75" s="11"/>
      <c r="F75" s="24"/>
    </row>
    <row r="76" spans="1:6" ht="60" x14ac:dyDescent="0.25">
      <c r="A76" s="46" t="s">
        <v>10</v>
      </c>
      <c r="B76" s="80" t="s">
        <v>166</v>
      </c>
      <c r="C76" s="53" t="s">
        <v>54</v>
      </c>
      <c r="D76" s="24">
        <v>25.95</v>
      </c>
      <c r="E76" s="28">
        <v>0</v>
      </c>
      <c r="F76" s="98">
        <f>(D76*E76)</f>
        <v>0</v>
      </c>
    </row>
    <row r="77" spans="1:6" x14ac:dyDescent="0.25">
      <c r="A77" s="46"/>
      <c r="B77" s="80"/>
      <c r="C77" s="53"/>
      <c r="D77" s="24"/>
      <c r="E77" s="28"/>
      <c r="F77" s="98"/>
    </row>
    <row r="78" spans="1:6" ht="30" x14ac:dyDescent="0.25">
      <c r="A78" s="46" t="s">
        <v>11</v>
      </c>
      <c r="B78" s="46" t="s">
        <v>132</v>
      </c>
      <c r="C78" s="53" t="s">
        <v>59</v>
      </c>
      <c r="D78" s="24">
        <v>1.75</v>
      </c>
      <c r="E78" s="28">
        <v>0</v>
      </c>
      <c r="F78" s="98">
        <f>(D78*E78)</f>
        <v>0</v>
      </c>
    </row>
    <row r="79" spans="1:6" x14ac:dyDescent="0.25">
      <c r="A79" s="46"/>
      <c r="B79" s="46"/>
      <c r="C79" s="53"/>
      <c r="D79" s="24"/>
      <c r="E79" s="28"/>
      <c r="F79" s="98"/>
    </row>
    <row r="80" spans="1:6" ht="75" x14ac:dyDescent="0.25">
      <c r="A80" s="46" t="s">
        <v>12</v>
      </c>
      <c r="B80" s="46" t="s">
        <v>146</v>
      </c>
      <c r="C80" s="53" t="s">
        <v>140</v>
      </c>
      <c r="D80" s="24">
        <v>22.5</v>
      </c>
      <c r="E80" s="28">
        <v>0</v>
      </c>
      <c r="F80" s="98">
        <f>(D80*E80)</f>
        <v>0</v>
      </c>
    </row>
    <row r="81" spans="1:6" x14ac:dyDescent="0.25">
      <c r="A81" s="46"/>
      <c r="B81" s="67"/>
      <c r="C81" s="53"/>
      <c r="D81" s="24"/>
      <c r="E81" s="11"/>
      <c r="F81" s="24"/>
    </row>
    <row r="82" spans="1:6" ht="45" x14ac:dyDescent="0.25">
      <c r="A82" s="46" t="s">
        <v>13</v>
      </c>
      <c r="B82" s="46" t="s">
        <v>167</v>
      </c>
      <c r="C82" s="53" t="s">
        <v>59</v>
      </c>
      <c r="D82" s="24">
        <v>0.45</v>
      </c>
      <c r="E82" s="28">
        <v>0</v>
      </c>
      <c r="F82" s="98">
        <f>(D82*E82)</f>
        <v>0</v>
      </c>
    </row>
    <row r="83" spans="1:6" x14ac:dyDescent="0.25">
      <c r="A83" s="46"/>
      <c r="B83" s="46"/>
      <c r="C83" s="53"/>
      <c r="D83" s="24"/>
      <c r="E83" s="28"/>
      <c r="F83" s="98"/>
    </row>
    <row r="84" spans="1:6" ht="120" x14ac:dyDescent="0.25">
      <c r="A84" s="46" t="s">
        <v>14</v>
      </c>
      <c r="B84" s="46" t="s">
        <v>90</v>
      </c>
      <c r="C84" s="53" t="s">
        <v>54</v>
      </c>
      <c r="D84" s="24">
        <v>149.35</v>
      </c>
      <c r="E84" s="28">
        <v>0</v>
      </c>
      <c r="F84" s="98">
        <f>(D84*E84)</f>
        <v>0</v>
      </c>
    </row>
    <row r="85" spans="1:6" x14ac:dyDescent="0.25">
      <c r="A85" s="46"/>
      <c r="B85" s="80"/>
      <c r="C85" s="53"/>
      <c r="D85" s="24"/>
      <c r="E85" s="28"/>
      <c r="F85" s="98"/>
    </row>
    <row r="86" spans="1:6" ht="90" x14ac:dyDescent="0.25">
      <c r="A86" s="46" t="s">
        <v>15</v>
      </c>
      <c r="B86" s="72" t="s">
        <v>133</v>
      </c>
      <c r="C86" s="53" t="s">
        <v>54</v>
      </c>
      <c r="D86" s="24">
        <v>21.35</v>
      </c>
      <c r="E86" s="28">
        <v>0</v>
      </c>
      <c r="F86" s="98">
        <f>(D86*E86)</f>
        <v>0</v>
      </c>
    </row>
    <row r="87" spans="1:6" x14ac:dyDescent="0.25">
      <c r="A87" s="46"/>
      <c r="B87" s="72"/>
      <c r="C87" s="53"/>
      <c r="D87" s="24"/>
      <c r="E87" s="28"/>
      <c r="F87" s="98"/>
    </row>
    <row r="88" spans="1:6" ht="75" x14ac:dyDescent="0.25">
      <c r="A88" s="46" t="s">
        <v>16</v>
      </c>
      <c r="B88" s="72" t="s">
        <v>169</v>
      </c>
      <c r="C88" s="53" t="s">
        <v>54</v>
      </c>
      <c r="D88" s="24">
        <v>4.5999999999999996</v>
      </c>
      <c r="E88" s="28">
        <v>0</v>
      </c>
      <c r="F88" s="98">
        <f>(D88*E88)</f>
        <v>0</v>
      </c>
    </row>
    <row r="89" spans="1:6" x14ac:dyDescent="0.25">
      <c r="A89" s="46"/>
      <c r="B89" s="67"/>
      <c r="C89" s="53"/>
      <c r="D89" s="24"/>
      <c r="E89" s="28"/>
      <c r="F89" s="98"/>
    </row>
    <row r="90" spans="1:6" ht="60" x14ac:dyDescent="0.25">
      <c r="A90" s="46" t="s">
        <v>17</v>
      </c>
      <c r="B90" s="72" t="s">
        <v>25</v>
      </c>
      <c r="C90" s="53" t="s">
        <v>2</v>
      </c>
      <c r="D90" s="24">
        <v>80</v>
      </c>
      <c r="E90" s="28">
        <v>0</v>
      </c>
      <c r="F90" s="98">
        <f>(D90*E90)</f>
        <v>0</v>
      </c>
    </row>
    <row r="91" spans="1:6" x14ac:dyDescent="0.25">
      <c r="A91" s="46"/>
      <c r="B91" s="74" t="s">
        <v>4</v>
      </c>
      <c r="C91" s="75"/>
      <c r="D91" s="76"/>
      <c r="E91" s="34"/>
      <c r="F91" s="100">
        <f>SUM(F76:F90)</f>
        <v>0</v>
      </c>
    </row>
    <row r="92" spans="1:6" x14ac:dyDescent="0.25">
      <c r="A92" s="46"/>
      <c r="B92" s="77"/>
      <c r="C92" s="78"/>
      <c r="D92" s="79"/>
      <c r="E92" s="36"/>
      <c r="F92" s="101"/>
    </row>
    <row r="93" spans="1:6" x14ac:dyDescent="0.25">
      <c r="A93" s="46"/>
      <c r="B93" s="46"/>
      <c r="C93" s="53"/>
      <c r="D93" s="24"/>
      <c r="E93" s="28"/>
      <c r="F93" s="98"/>
    </row>
    <row r="94" spans="1:6" x14ac:dyDescent="0.25">
      <c r="A94" s="67" t="s">
        <v>7</v>
      </c>
      <c r="B94" s="67" t="s">
        <v>51</v>
      </c>
      <c r="C94" s="53"/>
      <c r="D94" s="24"/>
      <c r="E94" s="11"/>
      <c r="F94" s="24"/>
    </row>
    <row r="95" spans="1:6" ht="90" x14ac:dyDescent="0.25">
      <c r="A95" s="46" t="s">
        <v>10</v>
      </c>
      <c r="B95" s="105" t="s">
        <v>168</v>
      </c>
      <c r="C95" s="53" t="s">
        <v>46</v>
      </c>
      <c r="D95" s="24">
        <v>250</v>
      </c>
      <c r="E95" s="11">
        <v>0</v>
      </c>
      <c r="F95" s="24">
        <f>(D95*E95)</f>
        <v>0</v>
      </c>
    </row>
    <row r="96" spans="1:6" x14ac:dyDescent="0.25">
      <c r="A96" s="67"/>
      <c r="B96" s="74" t="s">
        <v>4</v>
      </c>
      <c r="C96" s="75"/>
      <c r="D96" s="76"/>
      <c r="E96" s="34"/>
      <c r="F96" s="100">
        <f>SUM(F95:F95)</f>
        <v>0</v>
      </c>
    </row>
    <row r="97" spans="1:6" x14ac:dyDescent="0.25">
      <c r="A97" s="67"/>
      <c r="B97" s="77"/>
      <c r="C97" s="78"/>
      <c r="D97" s="79"/>
      <c r="E97" s="36"/>
      <c r="F97" s="101"/>
    </row>
    <row r="98" spans="1:6" x14ac:dyDescent="0.25">
      <c r="A98" s="46"/>
      <c r="B98" s="46"/>
      <c r="C98" s="53"/>
      <c r="D98" s="24"/>
      <c r="E98" s="11"/>
      <c r="F98" s="24"/>
    </row>
    <row r="99" spans="1:6" x14ac:dyDescent="0.25">
      <c r="A99" s="67" t="s">
        <v>19</v>
      </c>
      <c r="B99" s="67" t="s">
        <v>29</v>
      </c>
      <c r="C99" s="53"/>
      <c r="D99" s="24"/>
      <c r="E99" s="11"/>
      <c r="F99" s="24"/>
    </row>
    <row r="100" spans="1:6" ht="75" x14ac:dyDescent="0.25">
      <c r="A100" s="46"/>
      <c r="B100" s="4" t="s">
        <v>68</v>
      </c>
      <c r="C100" s="53"/>
      <c r="D100" s="24"/>
      <c r="E100" s="11"/>
      <c r="F100" s="24"/>
    </row>
    <row r="101" spans="1:6" x14ac:dyDescent="0.25">
      <c r="A101" s="46"/>
      <c r="B101" s="3" t="s">
        <v>35</v>
      </c>
      <c r="C101" s="53"/>
      <c r="D101" s="24"/>
      <c r="E101" s="11"/>
      <c r="F101" s="24"/>
    </row>
    <row r="102" spans="1:6" ht="45" x14ac:dyDescent="0.25">
      <c r="A102" s="46"/>
      <c r="B102" s="4" t="s">
        <v>62</v>
      </c>
      <c r="C102" s="53"/>
      <c r="D102" s="24"/>
      <c r="E102" s="11"/>
      <c r="F102" s="24"/>
    </row>
    <row r="103" spans="1:6" x14ac:dyDescent="0.25">
      <c r="A103" s="46"/>
      <c r="B103" s="1" t="s">
        <v>36</v>
      </c>
      <c r="C103" s="53"/>
      <c r="D103" s="24"/>
      <c r="E103" s="11"/>
      <c r="F103" s="24"/>
    </row>
    <row r="104" spans="1:6" ht="45" x14ac:dyDescent="0.25">
      <c r="A104" s="46"/>
      <c r="B104" s="1" t="s">
        <v>63</v>
      </c>
      <c r="C104" s="53"/>
      <c r="D104" s="24"/>
      <c r="E104" s="11"/>
      <c r="F104" s="24"/>
    </row>
    <row r="105" spans="1:6" ht="30" x14ac:dyDescent="0.25">
      <c r="A105" s="46"/>
      <c r="B105" s="1" t="s">
        <v>64</v>
      </c>
      <c r="C105" s="53"/>
      <c r="D105" s="24"/>
      <c r="E105" s="11"/>
      <c r="F105" s="24"/>
    </row>
    <row r="106" spans="1:6" ht="17.25" x14ac:dyDescent="0.25">
      <c r="A106" s="46"/>
      <c r="B106" s="1" t="s">
        <v>113</v>
      </c>
      <c r="C106" s="53"/>
      <c r="D106" s="24"/>
      <c r="E106" s="11"/>
      <c r="F106" s="24"/>
    </row>
    <row r="107" spans="1:6" ht="18" x14ac:dyDescent="0.25">
      <c r="A107" s="46"/>
      <c r="B107" s="2" t="s">
        <v>65</v>
      </c>
      <c r="C107" s="53"/>
      <c r="D107" s="24"/>
      <c r="E107" s="11"/>
      <c r="F107" s="24"/>
    </row>
    <row r="108" spans="1:6" ht="18" x14ac:dyDescent="0.25">
      <c r="A108" s="46"/>
      <c r="B108" s="2" t="s">
        <v>66</v>
      </c>
      <c r="C108" s="53"/>
      <c r="D108" s="24"/>
      <c r="E108" s="11"/>
      <c r="F108" s="24"/>
    </row>
    <row r="109" spans="1:6" x14ac:dyDescent="0.25">
      <c r="A109" s="46"/>
      <c r="B109" s="1" t="s">
        <v>37</v>
      </c>
      <c r="C109" s="53"/>
      <c r="D109" s="24"/>
      <c r="E109" s="11"/>
      <c r="F109" s="24"/>
    </row>
    <row r="110" spans="1:6" ht="30" x14ac:dyDescent="0.25">
      <c r="A110" s="46"/>
      <c r="B110" s="1" t="s">
        <v>38</v>
      </c>
      <c r="C110" s="53"/>
      <c r="D110" s="24"/>
      <c r="E110" s="11"/>
      <c r="F110" s="24"/>
    </row>
    <row r="111" spans="1:6" x14ac:dyDescent="0.25">
      <c r="A111" s="46"/>
      <c r="B111" s="1" t="s">
        <v>40</v>
      </c>
      <c r="C111" s="53"/>
      <c r="D111" s="24"/>
      <c r="E111" s="11"/>
      <c r="F111" s="24"/>
    </row>
    <row r="112" spans="1:6" x14ac:dyDescent="0.25">
      <c r="A112" s="46"/>
      <c r="B112" s="1" t="s">
        <v>67</v>
      </c>
      <c r="C112" s="53"/>
      <c r="D112" s="24"/>
      <c r="E112" s="11"/>
      <c r="F112" s="24"/>
    </row>
    <row r="113" spans="1:6" x14ac:dyDescent="0.25">
      <c r="A113" s="46"/>
      <c r="B113" s="1" t="s">
        <v>39</v>
      </c>
      <c r="C113" s="53"/>
      <c r="D113" s="24"/>
      <c r="E113" s="11"/>
      <c r="F113" s="24"/>
    </row>
    <row r="114" spans="1:6" ht="75" x14ac:dyDescent="0.25">
      <c r="A114" s="46"/>
      <c r="B114" s="1" t="s">
        <v>151</v>
      </c>
      <c r="C114" s="53"/>
      <c r="D114" s="24"/>
      <c r="E114" s="11"/>
      <c r="F114" s="24"/>
    </row>
    <row r="115" spans="1:6" ht="45" x14ac:dyDescent="0.25">
      <c r="A115" s="46"/>
      <c r="B115" s="1" t="s">
        <v>114</v>
      </c>
      <c r="C115" s="53"/>
      <c r="D115" s="24"/>
      <c r="E115" s="11"/>
      <c r="F115" s="24"/>
    </row>
    <row r="116" spans="1:6" x14ac:dyDescent="0.25">
      <c r="A116" s="46"/>
      <c r="B116" s="1" t="s">
        <v>149</v>
      </c>
      <c r="C116" s="53"/>
      <c r="D116" s="24"/>
      <c r="E116" s="11"/>
      <c r="F116" s="24"/>
    </row>
    <row r="117" spans="1:6" x14ac:dyDescent="0.25">
      <c r="A117" s="46"/>
      <c r="B117" s="1"/>
      <c r="C117" s="53"/>
      <c r="D117" s="24"/>
      <c r="E117" s="11"/>
      <c r="F117" s="24"/>
    </row>
    <row r="118" spans="1:6" ht="30" x14ac:dyDescent="0.25">
      <c r="A118" s="46" t="s">
        <v>10</v>
      </c>
      <c r="B118" s="69" t="s">
        <v>61</v>
      </c>
      <c r="C118" s="53"/>
      <c r="D118" s="24"/>
      <c r="E118" s="28"/>
      <c r="F118" s="98"/>
    </row>
    <row r="119" spans="1:6" x14ac:dyDescent="0.25">
      <c r="A119" s="46"/>
      <c r="B119" s="69"/>
      <c r="C119" s="53"/>
      <c r="D119" s="24"/>
      <c r="E119" s="28"/>
      <c r="F119" s="98"/>
    </row>
    <row r="120" spans="1:6" ht="45" x14ac:dyDescent="0.25">
      <c r="A120" s="46" t="s">
        <v>32</v>
      </c>
      <c r="B120" s="69" t="s">
        <v>171</v>
      </c>
      <c r="C120" s="82" t="s">
        <v>1</v>
      </c>
      <c r="D120" s="83">
        <v>1</v>
      </c>
      <c r="E120" s="28">
        <v>0</v>
      </c>
      <c r="F120" s="98">
        <f>D120*E120</f>
        <v>0</v>
      </c>
    </row>
    <row r="121" spans="1:6" x14ac:dyDescent="0.25">
      <c r="A121" s="46"/>
      <c r="B121" s="81"/>
      <c r="C121" s="82"/>
      <c r="D121" s="83"/>
      <c r="E121" s="28"/>
      <c r="F121" s="98"/>
    </row>
    <row r="122" spans="1:6" ht="45" x14ac:dyDescent="0.25">
      <c r="A122" s="46" t="s">
        <v>33</v>
      </c>
      <c r="B122" s="69" t="s">
        <v>170</v>
      </c>
      <c r="C122" s="82" t="s">
        <v>1</v>
      </c>
      <c r="D122" s="83">
        <v>1</v>
      </c>
      <c r="E122" s="28">
        <v>0</v>
      </c>
      <c r="F122" s="98">
        <f>D122*E122</f>
        <v>0</v>
      </c>
    </row>
    <row r="123" spans="1:6" x14ac:dyDescent="0.25">
      <c r="A123" s="46"/>
      <c r="B123" s="46"/>
      <c r="C123" s="53"/>
      <c r="D123" s="83"/>
      <c r="E123" s="28"/>
      <c r="F123" s="98"/>
    </row>
    <row r="124" spans="1:6" ht="45" x14ac:dyDescent="0.25">
      <c r="A124" s="46" t="s">
        <v>34</v>
      </c>
      <c r="B124" s="69" t="s">
        <v>173</v>
      </c>
      <c r="C124" s="82" t="s">
        <v>1</v>
      </c>
      <c r="D124" s="83">
        <v>1</v>
      </c>
      <c r="E124" s="28">
        <v>0</v>
      </c>
      <c r="F124" s="98">
        <f>D124*E124</f>
        <v>0</v>
      </c>
    </row>
    <row r="125" spans="1:6" x14ac:dyDescent="0.25">
      <c r="A125" s="46"/>
      <c r="B125" s="69"/>
      <c r="C125" s="82"/>
      <c r="D125" s="83"/>
      <c r="E125" s="28"/>
      <c r="F125" s="98"/>
    </row>
    <row r="126" spans="1:6" ht="30" x14ac:dyDescent="0.25">
      <c r="A126" s="46" t="s">
        <v>41</v>
      </c>
      <c r="B126" s="69" t="s">
        <v>174</v>
      </c>
      <c r="C126" s="82" t="s">
        <v>1</v>
      </c>
      <c r="D126" s="83">
        <v>1</v>
      </c>
      <c r="E126" s="28">
        <v>0</v>
      </c>
      <c r="F126" s="98">
        <f>D126*E126</f>
        <v>0</v>
      </c>
    </row>
    <row r="127" spans="1:6" x14ac:dyDescent="0.25">
      <c r="A127" s="46"/>
      <c r="B127" s="69"/>
      <c r="C127" s="82"/>
      <c r="D127" s="83"/>
      <c r="E127" s="28"/>
      <c r="F127" s="98"/>
    </row>
    <row r="128" spans="1:6" ht="30" x14ac:dyDescent="0.25">
      <c r="A128" s="46" t="s">
        <v>42</v>
      </c>
      <c r="B128" s="69" t="s">
        <v>175</v>
      </c>
      <c r="C128" s="82" t="s">
        <v>1</v>
      </c>
      <c r="D128" s="83">
        <v>2</v>
      </c>
      <c r="E128" s="28">
        <v>0</v>
      </c>
      <c r="F128" s="98">
        <f>D128*E128</f>
        <v>0</v>
      </c>
    </row>
    <row r="129" spans="1:6" x14ac:dyDescent="0.25">
      <c r="A129" s="46"/>
      <c r="B129" s="69"/>
      <c r="C129" s="82"/>
      <c r="D129" s="83"/>
      <c r="E129" s="28"/>
      <c r="F129" s="98"/>
    </row>
    <row r="130" spans="1:6" ht="45" x14ac:dyDescent="0.25">
      <c r="A130" s="46" t="s">
        <v>69</v>
      </c>
      <c r="B130" s="69" t="s">
        <v>172</v>
      </c>
      <c r="C130" s="82" t="s">
        <v>1</v>
      </c>
      <c r="D130" s="83">
        <v>10</v>
      </c>
      <c r="E130" s="28">
        <v>0</v>
      </c>
      <c r="F130" s="98">
        <f>D130*E130</f>
        <v>0</v>
      </c>
    </row>
    <row r="131" spans="1:6" x14ac:dyDescent="0.25">
      <c r="A131" s="46"/>
      <c r="B131" s="46"/>
      <c r="C131" s="53"/>
      <c r="D131" s="24"/>
      <c r="E131" s="28"/>
      <c r="F131" s="98"/>
    </row>
    <row r="132" spans="1:6" ht="105" x14ac:dyDescent="0.25">
      <c r="A132" s="46" t="s">
        <v>11</v>
      </c>
      <c r="B132" s="69" t="s">
        <v>176</v>
      </c>
      <c r="C132" s="82" t="s">
        <v>1</v>
      </c>
      <c r="D132" s="83">
        <v>1</v>
      </c>
      <c r="E132" s="28">
        <v>0</v>
      </c>
      <c r="F132" s="98">
        <f>D132*E132</f>
        <v>0</v>
      </c>
    </row>
    <row r="133" spans="1:6" x14ac:dyDescent="0.25">
      <c r="A133" s="46"/>
      <c r="B133" s="69"/>
      <c r="C133" s="82"/>
      <c r="D133" s="83"/>
      <c r="E133" s="28"/>
      <c r="F133" s="98"/>
    </row>
    <row r="134" spans="1:6" ht="30" x14ac:dyDescent="0.25">
      <c r="A134" s="46" t="s">
        <v>12</v>
      </c>
      <c r="B134" s="69" t="s">
        <v>136</v>
      </c>
      <c r="C134" s="53"/>
      <c r="D134" s="83"/>
      <c r="E134" s="33"/>
      <c r="F134" s="99"/>
    </row>
    <row r="135" spans="1:6" ht="135" x14ac:dyDescent="0.25">
      <c r="A135" s="46" t="s">
        <v>32</v>
      </c>
      <c r="B135" s="69" t="s">
        <v>177</v>
      </c>
      <c r="C135" s="84" t="s">
        <v>1</v>
      </c>
      <c r="D135" s="85">
        <v>5</v>
      </c>
      <c r="E135" s="28">
        <v>0</v>
      </c>
      <c r="F135" s="98">
        <f>D135*E135</f>
        <v>0</v>
      </c>
    </row>
    <row r="136" spans="1:6" x14ac:dyDescent="0.25">
      <c r="A136" s="46"/>
      <c r="B136" s="69"/>
      <c r="C136" s="84"/>
      <c r="D136" s="85"/>
      <c r="E136" s="28"/>
      <c r="F136" s="98"/>
    </row>
    <row r="137" spans="1:6" ht="135" x14ac:dyDescent="0.25">
      <c r="A137" s="46" t="s">
        <v>33</v>
      </c>
      <c r="B137" s="69" t="s">
        <v>179</v>
      </c>
      <c r="C137" s="84" t="s">
        <v>1</v>
      </c>
      <c r="D137" s="85">
        <v>1</v>
      </c>
      <c r="E137" s="28">
        <v>0</v>
      </c>
      <c r="F137" s="98">
        <f>D137*E137</f>
        <v>0</v>
      </c>
    </row>
    <row r="138" spans="1:6" x14ac:dyDescent="0.25">
      <c r="A138" s="69"/>
      <c r="B138" s="69"/>
      <c r="C138" s="84"/>
      <c r="D138" s="85"/>
      <c r="E138" s="28"/>
      <c r="F138" s="98"/>
    </row>
    <row r="139" spans="1:6" ht="90" x14ac:dyDescent="0.25">
      <c r="A139" s="46" t="s">
        <v>34</v>
      </c>
      <c r="B139" s="69" t="s">
        <v>161</v>
      </c>
      <c r="C139" s="84" t="s">
        <v>1</v>
      </c>
      <c r="D139" s="85">
        <v>4</v>
      </c>
      <c r="E139" s="28">
        <v>0</v>
      </c>
      <c r="F139" s="98">
        <f>D139*E139</f>
        <v>0</v>
      </c>
    </row>
    <row r="140" spans="1:6" x14ac:dyDescent="0.25">
      <c r="A140" s="46"/>
      <c r="B140" s="69"/>
      <c r="C140" s="84"/>
      <c r="D140" s="85"/>
      <c r="E140" s="28"/>
      <c r="F140" s="98"/>
    </row>
    <row r="141" spans="1:6" ht="90" x14ac:dyDescent="0.25">
      <c r="A141" s="46" t="s">
        <v>41</v>
      </c>
      <c r="B141" s="69" t="s">
        <v>159</v>
      </c>
      <c r="C141" s="84" t="s">
        <v>1</v>
      </c>
      <c r="D141" s="85">
        <v>1</v>
      </c>
      <c r="E141" s="28">
        <v>0</v>
      </c>
      <c r="F141" s="98">
        <f>D141*E141</f>
        <v>0</v>
      </c>
    </row>
    <row r="142" spans="1:6" x14ac:dyDescent="0.25">
      <c r="A142" s="46"/>
      <c r="B142" s="69"/>
      <c r="C142" s="84"/>
      <c r="D142" s="85"/>
      <c r="E142" s="28"/>
      <c r="F142" s="98"/>
    </row>
    <row r="143" spans="1:6" ht="90" x14ac:dyDescent="0.25">
      <c r="A143" s="46" t="s">
        <v>42</v>
      </c>
      <c r="B143" s="69" t="s">
        <v>160</v>
      </c>
      <c r="C143" s="84" t="s">
        <v>1</v>
      </c>
      <c r="D143" s="85">
        <v>1</v>
      </c>
      <c r="E143" s="28">
        <v>0</v>
      </c>
      <c r="F143" s="98">
        <f>D143*E143</f>
        <v>0</v>
      </c>
    </row>
    <row r="144" spans="1:6" x14ac:dyDescent="0.25">
      <c r="A144" s="69"/>
      <c r="B144" s="69"/>
      <c r="C144" s="84"/>
      <c r="D144" s="85"/>
      <c r="E144" s="28"/>
      <c r="F144" s="98"/>
    </row>
    <row r="145" spans="1:6" ht="90" x14ac:dyDescent="0.25">
      <c r="A145" s="46" t="s">
        <v>69</v>
      </c>
      <c r="B145" s="69" t="s">
        <v>181</v>
      </c>
      <c r="C145" s="84" t="s">
        <v>1</v>
      </c>
      <c r="D145" s="85">
        <v>1</v>
      </c>
      <c r="E145" s="28">
        <v>0</v>
      </c>
      <c r="F145" s="98">
        <f>D145*E145</f>
        <v>0</v>
      </c>
    </row>
    <row r="146" spans="1:6" x14ac:dyDescent="0.25">
      <c r="A146" s="46"/>
      <c r="B146" s="69"/>
      <c r="C146" s="84"/>
      <c r="D146" s="85"/>
      <c r="E146" s="28"/>
      <c r="F146" s="98"/>
    </row>
    <row r="147" spans="1:6" ht="60" x14ac:dyDescent="0.25">
      <c r="A147" s="46" t="s">
        <v>13</v>
      </c>
      <c r="B147" s="69" t="s">
        <v>180</v>
      </c>
      <c r="C147" s="84" t="s">
        <v>1</v>
      </c>
      <c r="D147" s="85">
        <v>2</v>
      </c>
      <c r="E147" s="28">
        <v>0</v>
      </c>
      <c r="F147" s="98">
        <f>D147*E147</f>
        <v>0</v>
      </c>
    </row>
    <row r="148" spans="1:6" x14ac:dyDescent="0.25">
      <c r="A148" s="46"/>
      <c r="B148" s="69"/>
      <c r="C148" s="84"/>
      <c r="D148" s="85"/>
      <c r="E148" s="28"/>
      <c r="F148" s="98"/>
    </row>
    <row r="149" spans="1:6" ht="90" x14ac:dyDescent="0.25">
      <c r="A149" s="46" t="s">
        <v>14</v>
      </c>
      <c r="B149" s="69" t="s">
        <v>182</v>
      </c>
      <c r="C149" s="84" t="s">
        <v>1</v>
      </c>
      <c r="D149" s="85">
        <v>2</v>
      </c>
      <c r="E149" s="28">
        <v>0</v>
      </c>
      <c r="F149" s="98">
        <f>D149*E149</f>
        <v>0</v>
      </c>
    </row>
    <row r="150" spans="1:6" x14ac:dyDescent="0.25">
      <c r="A150" s="69"/>
      <c r="B150" s="74" t="s">
        <v>4</v>
      </c>
      <c r="C150" s="86"/>
      <c r="D150" s="87"/>
      <c r="E150" s="37"/>
      <c r="F150" s="100">
        <f>SUM(F120:F149)</f>
        <v>0</v>
      </c>
    </row>
    <row r="151" spans="1:6" x14ac:dyDescent="0.25">
      <c r="A151" s="69"/>
      <c r="B151" s="77"/>
      <c r="C151" s="70"/>
      <c r="D151" s="71"/>
      <c r="E151" s="32"/>
      <c r="F151" s="79"/>
    </row>
    <row r="152" spans="1:6" x14ac:dyDescent="0.25">
      <c r="A152" s="69"/>
      <c r="B152" s="77"/>
      <c r="C152" s="70"/>
      <c r="D152" s="71"/>
      <c r="E152" s="32"/>
      <c r="F152" s="79"/>
    </row>
    <row r="153" spans="1:6" x14ac:dyDescent="0.25">
      <c r="A153" s="67" t="s">
        <v>23</v>
      </c>
      <c r="B153" s="67" t="s">
        <v>53</v>
      </c>
      <c r="C153" s="53"/>
      <c r="D153" s="24"/>
      <c r="E153" s="11"/>
      <c r="F153" s="24"/>
    </row>
    <row r="154" spans="1:6" ht="107.25" x14ac:dyDescent="0.25">
      <c r="A154" s="46" t="s">
        <v>10</v>
      </c>
      <c r="B154" s="88" t="s">
        <v>115</v>
      </c>
      <c r="C154" s="53" t="s">
        <v>54</v>
      </c>
      <c r="D154" s="24">
        <v>84.4</v>
      </c>
      <c r="E154" s="28">
        <v>0</v>
      </c>
      <c r="F154" s="98">
        <f>(D154*E154)</f>
        <v>0</v>
      </c>
    </row>
    <row r="155" spans="1:6" x14ac:dyDescent="0.25">
      <c r="A155" s="46"/>
      <c r="B155" s="68"/>
      <c r="C155" s="53"/>
      <c r="D155" s="24"/>
      <c r="E155" s="28"/>
      <c r="F155" s="98"/>
    </row>
    <row r="156" spans="1:6" ht="122.25" x14ac:dyDescent="0.25">
      <c r="A156" s="46" t="s">
        <v>11</v>
      </c>
      <c r="B156" s="88" t="s">
        <v>116</v>
      </c>
      <c r="C156" s="53" t="s">
        <v>54</v>
      </c>
      <c r="D156" s="24">
        <v>7.8</v>
      </c>
      <c r="E156" s="28">
        <v>0</v>
      </c>
      <c r="F156" s="98">
        <f>(D156*E156)</f>
        <v>0</v>
      </c>
    </row>
    <row r="157" spans="1:6" x14ac:dyDescent="0.25">
      <c r="A157" s="46"/>
      <c r="B157" s="68"/>
      <c r="C157" s="53"/>
      <c r="D157" s="24"/>
      <c r="E157" s="28"/>
      <c r="F157" s="98"/>
    </row>
    <row r="158" spans="1:6" ht="92.25" x14ac:dyDescent="0.25">
      <c r="A158" s="46" t="s">
        <v>12</v>
      </c>
      <c r="B158" s="88" t="s">
        <v>117</v>
      </c>
      <c r="C158" s="53" t="s">
        <v>54</v>
      </c>
      <c r="D158" s="24">
        <v>94.8</v>
      </c>
      <c r="E158" s="28">
        <v>0</v>
      </c>
      <c r="F158" s="98">
        <f>(D158*E158)</f>
        <v>0</v>
      </c>
    </row>
    <row r="159" spans="1:6" x14ac:dyDescent="0.25">
      <c r="A159" s="46"/>
      <c r="B159" s="68"/>
      <c r="C159" s="53"/>
      <c r="D159" s="24"/>
      <c r="E159" s="28"/>
      <c r="F159" s="98"/>
    </row>
    <row r="160" spans="1:6" ht="122.25" x14ac:dyDescent="0.25">
      <c r="A160" s="46" t="s">
        <v>13</v>
      </c>
      <c r="B160" s="88" t="s">
        <v>183</v>
      </c>
      <c r="C160" s="53" t="s">
        <v>54</v>
      </c>
      <c r="D160" s="24">
        <v>4</v>
      </c>
      <c r="E160" s="28">
        <v>0</v>
      </c>
      <c r="F160" s="98">
        <f>(D160*E160)</f>
        <v>0</v>
      </c>
    </row>
    <row r="161" spans="1:6" x14ac:dyDescent="0.25">
      <c r="A161" s="67"/>
      <c r="B161" s="74" t="s">
        <v>4</v>
      </c>
      <c r="C161" s="75"/>
      <c r="D161" s="76"/>
      <c r="E161" s="35"/>
      <c r="F161" s="100">
        <f>SUM(F154:F160)</f>
        <v>0</v>
      </c>
    </row>
    <row r="162" spans="1:6" x14ac:dyDescent="0.25">
      <c r="A162" s="23"/>
      <c r="B162" s="23"/>
      <c r="C162" s="23"/>
      <c r="D162" s="23"/>
      <c r="E162" s="38"/>
      <c r="F162" s="102"/>
    </row>
    <row r="163" spans="1:6" x14ac:dyDescent="0.25">
      <c r="A163" s="23"/>
      <c r="B163" s="23"/>
      <c r="C163" s="23"/>
      <c r="D163" s="23"/>
      <c r="E163" s="38"/>
      <c r="F163" s="102"/>
    </row>
    <row r="164" spans="1:6" x14ac:dyDescent="0.25">
      <c r="A164" s="67" t="s">
        <v>28</v>
      </c>
      <c r="B164" s="67" t="s">
        <v>45</v>
      </c>
      <c r="C164" s="23"/>
      <c r="D164" s="23"/>
      <c r="E164" s="38"/>
      <c r="F164" s="102"/>
    </row>
    <row r="165" spans="1:6" ht="75" x14ac:dyDescent="0.25">
      <c r="A165" s="46" t="s">
        <v>10</v>
      </c>
      <c r="B165" s="72" t="s">
        <v>119</v>
      </c>
      <c r="C165" s="53" t="s">
        <v>54</v>
      </c>
      <c r="D165" s="24">
        <v>16.05</v>
      </c>
      <c r="E165" s="28">
        <v>0</v>
      </c>
      <c r="F165" s="98">
        <f>(D165*E165)</f>
        <v>0</v>
      </c>
    </row>
    <row r="166" spans="1:6" x14ac:dyDescent="0.25">
      <c r="A166" s="46"/>
      <c r="B166" s="74" t="s">
        <v>4</v>
      </c>
      <c r="C166" s="75"/>
      <c r="D166" s="76"/>
      <c r="E166" s="35"/>
      <c r="F166" s="100">
        <f>SUM(F165:F165)</f>
        <v>0</v>
      </c>
    </row>
    <row r="167" spans="1:6" x14ac:dyDescent="0.25">
      <c r="A167" s="46"/>
      <c r="B167" s="77"/>
      <c r="C167" s="70"/>
      <c r="D167" s="71"/>
      <c r="E167" s="32"/>
      <c r="F167" s="79"/>
    </row>
    <row r="168" spans="1:6" x14ac:dyDescent="0.25">
      <c r="A168" s="67"/>
      <c r="B168" s="46"/>
      <c r="C168" s="53"/>
      <c r="D168" s="24"/>
      <c r="E168" s="11"/>
      <c r="F168" s="24"/>
    </row>
    <row r="169" spans="1:6" x14ac:dyDescent="0.25">
      <c r="A169" s="67" t="s">
        <v>30</v>
      </c>
      <c r="B169" s="67" t="s">
        <v>48</v>
      </c>
      <c r="C169" s="53"/>
      <c r="D169" s="24"/>
      <c r="E169" s="11"/>
      <c r="F169" s="24"/>
    </row>
    <row r="170" spans="1:6" ht="75" x14ac:dyDescent="0.25">
      <c r="A170" s="46" t="s">
        <v>10</v>
      </c>
      <c r="B170" s="89" t="s">
        <v>123</v>
      </c>
      <c r="C170" s="53"/>
      <c r="D170" s="24"/>
      <c r="E170" s="28"/>
      <c r="F170" s="98"/>
    </row>
    <row r="171" spans="1:6" ht="17.25" x14ac:dyDescent="0.25">
      <c r="A171" s="46"/>
      <c r="B171" s="90" t="s">
        <v>121</v>
      </c>
      <c r="C171" s="53" t="s">
        <v>54</v>
      </c>
      <c r="D171" s="24">
        <v>57</v>
      </c>
      <c r="E171" s="28">
        <v>0</v>
      </c>
      <c r="F171" s="98">
        <f>(D171*E171)</f>
        <v>0</v>
      </c>
    </row>
    <row r="172" spans="1:6" ht="17.25" x14ac:dyDescent="0.25">
      <c r="A172" s="46"/>
      <c r="B172" s="90" t="s">
        <v>122</v>
      </c>
      <c r="C172" s="53" t="s">
        <v>54</v>
      </c>
      <c r="D172" s="24">
        <v>8.1999999999999993</v>
      </c>
      <c r="E172" s="28">
        <v>0</v>
      </c>
      <c r="F172" s="98">
        <f>(D172*E172)</f>
        <v>0</v>
      </c>
    </row>
    <row r="173" spans="1:6" x14ac:dyDescent="0.25">
      <c r="A173" s="46"/>
      <c r="B173" s="68"/>
      <c r="C173" s="53"/>
      <c r="D173" s="24"/>
      <c r="E173" s="28"/>
      <c r="F173" s="98"/>
    </row>
    <row r="174" spans="1:6" ht="135" x14ac:dyDescent="0.25">
      <c r="A174" s="46" t="s">
        <v>11</v>
      </c>
      <c r="B174" s="89" t="s">
        <v>125</v>
      </c>
      <c r="C174" s="53"/>
      <c r="D174" s="24"/>
      <c r="E174" s="28"/>
      <c r="F174" s="98"/>
    </row>
    <row r="175" spans="1:6" ht="17.25" x14ac:dyDescent="0.25">
      <c r="A175" s="46"/>
      <c r="B175" s="90" t="s">
        <v>122</v>
      </c>
      <c r="C175" s="53" t="s">
        <v>54</v>
      </c>
      <c r="D175" s="24">
        <v>3.3</v>
      </c>
      <c r="E175" s="28">
        <v>0</v>
      </c>
      <c r="F175" s="98">
        <f>(D175*E175)</f>
        <v>0</v>
      </c>
    </row>
    <row r="176" spans="1:6" ht="17.25" x14ac:dyDescent="0.25">
      <c r="A176" s="46"/>
      <c r="B176" s="90" t="s">
        <v>142</v>
      </c>
      <c r="C176" s="53" t="s">
        <v>54</v>
      </c>
      <c r="D176" s="24">
        <v>4.8</v>
      </c>
      <c r="E176" s="28">
        <v>0</v>
      </c>
      <c r="F176" s="98">
        <f>(D176*E176)</f>
        <v>0</v>
      </c>
    </row>
    <row r="177" spans="1:6" x14ac:dyDescent="0.25">
      <c r="A177" s="46"/>
      <c r="B177" s="46"/>
      <c r="C177" s="53"/>
      <c r="D177" s="24"/>
      <c r="E177" s="28"/>
      <c r="F177" s="98"/>
    </row>
    <row r="178" spans="1:6" ht="75" x14ac:dyDescent="0.25">
      <c r="A178" s="46" t="s">
        <v>12</v>
      </c>
      <c r="B178" s="89" t="s">
        <v>134</v>
      </c>
      <c r="C178" s="53" t="s">
        <v>54</v>
      </c>
      <c r="D178" s="24">
        <v>94.4</v>
      </c>
      <c r="E178" s="28">
        <v>0</v>
      </c>
      <c r="F178" s="98">
        <f>(D178*E178)</f>
        <v>0</v>
      </c>
    </row>
    <row r="179" spans="1:6" x14ac:dyDescent="0.25">
      <c r="A179" s="46"/>
      <c r="B179" s="89"/>
      <c r="C179" s="53"/>
      <c r="D179" s="24"/>
      <c r="E179" s="28"/>
      <c r="F179" s="98"/>
    </row>
    <row r="180" spans="1:6" ht="45" x14ac:dyDescent="0.25">
      <c r="A180" s="46" t="s">
        <v>13</v>
      </c>
      <c r="B180" s="91" t="s">
        <v>135</v>
      </c>
      <c r="C180" s="92" t="s">
        <v>58</v>
      </c>
      <c r="D180" s="93">
        <v>10</v>
      </c>
      <c r="E180" s="39">
        <f>SUM(F171:F179)</f>
        <v>0</v>
      </c>
      <c r="F180" s="103">
        <f>(0.1*E180)</f>
        <v>0</v>
      </c>
    </row>
    <row r="181" spans="1:6" x14ac:dyDescent="0.25">
      <c r="A181" s="46"/>
      <c r="B181" s="67" t="s">
        <v>4</v>
      </c>
      <c r="C181" s="94"/>
      <c r="D181" s="95"/>
      <c r="E181" s="40"/>
      <c r="F181" s="104">
        <f>SUM(F170:F180)</f>
        <v>0</v>
      </c>
    </row>
    <row r="182" spans="1:6" x14ac:dyDescent="0.25">
      <c r="A182" s="46"/>
      <c r="B182" s="46"/>
      <c r="C182" s="53"/>
      <c r="D182" s="24"/>
      <c r="E182" s="11"/>
      <c r="F182" s="24"/>
    </row>
    <row r="183" spans="1:6" x14ac:dyDescent="0.25">
      <c r="A183" s="46"/>
      <c r="B183" s="46"/>
      <c r="C183" s="53"/>
      <c r="D183" s="24"/>
      <c r="E183" s="11"/>
      <c r="F183" s="24"/>
    </row>
    <row r="184" spans="1:6" x14ac:dyDescent="0.25">
      <c r="A184" s="67" t="s">
        <v>44</v>
      </c>
      <c r="B184" s="67" t="s">
        <v>27</v>
      </c>
      <c r="C184" s="53"/>
      <c r="D184" s="24"/>
      <c r="E184" s="11"/>
      <c r="F184" s="24"/>
    </row>
    <row r="185" spans="1:6" ht="105" x14ac:dyDescent="0.25">
      <c r="A185" s="46" t="s">
        <v>10</v>
      </c>
      <c r="B185" s="88" t="s">
        <v>52</v>
      </c>
      <c r="C185" s="53" t="s">
        <v>54</v>
      </c>
      <c r="D185" s="24">
        <v>410.7</v>
      </c>
      <c r="E185" s="28">
        <v>0</v>
      </c>
      <c r="F185" s="98">
        <f>(D185*E185)</f>
        <v>0</v>
      </c>
    </row>
    <row r="186" spans="1:6" x14ac:dyDescent="0.25">
      <c r="A186" s="46"/>
      <c r="B186" s="88"/>
      <c r="C186" s="53"/>
      <c r="D186" s="24"/>
      <c r="E186" s="28"/>
      <c r="F186" s="98"/>
    </row>
    <row r="187" spans="1:6" ht="105" x14ac:dyDescent="0.25">
      <c r="A187" s="46" t="s">
        <v>11</v>
      </c>
      <c r="B187" s="88" t="s">
        <v>184</v>
      </c>
      <c r="C187" s="53" t="s">
        <v>54</v>
      </c>
      <c r="D187" s="24">
        <v>61.4</v>
      </c>
      <c r="E187" s="28">
        <v>0</v>
      </c>
      <c r="F187" s="98">
        <f>(D187*E187)</f>
        <v>0</v>
      </c>
    </row>
    <row r="188" spans="1:6" x14ac:dyDescent="0.25">
      <c r="A188" s="46"/>
      <c r="B188" s="46"/>
      <c r="C188" s="53"/>
      <c r="D188" s="24"/>
      <c r="E188" s="28"/>
      <c r="F188" s="98"/>
    </row>
    <row r="189" spans="1:6" ht="90" x14ac:dyDescent="0.25">
      <c r="A189" s="46" t="s">
        <v>12</v>
      </c>
      <c r="B189" s="97" t="s">
        <v>55</v>
      </c>
      <c r="C189" s="53" t="s">
        <v>54</v>
      </c>
      <c r="D189" s="24">
        <v>66.599999999999994</v>
      </c>
      <c r="E189" s="28">
        <v>0</v>
      </c>
      <c r="F189" s="98">
        <f>(D189*E189)</f>
        <v>0</v>
      </c>
    </row>
    <row r="190" spans="1:6" x14ac:dyDescent="0.25">
      <c r="A190" s="46"/>
      <c r="B190" s="46"/>
      <c r="C190" s="53"/>
      <c r="D190" s="24"/>
      <c r="E190" s="28"/>
      <c r="F190" s="98"/>
    </row>
    <row r="191" spans="1:6" ht="60" x14ac:dyDescent="0.25">
      <c r="A191" s="46" t="s">
        <v>13</v>
      </c>
      <c r="B191" s="97" t="s">
        <v>126</v>
      </c>
      <c r="C191" s="53" t="s">
        <v>54</v>
      </c>
      <c r="D191" s="24">
        <v>44.4</v>
      </c>
      <c r="E191" s="28">
        <v>0</v>
      </c>
      <c r="F191" s="98">
        <f>(D191*E191)</f>
        <v>0</v>
      </c>
    </row>
    <row r="192" spans="1:6" x14ac:dyDescent="0.25">
      <c r="A192" s="46"/>
      <c r="B192" s="68"/>
      <c r="C192" s="53"/>
      <c r="D192" s="24"/>
      <c r="E192" s="28"/>
      <c r="F192" s="98"/>
    </row>
    <row r="193" spans="1:6" ht="90" x14ac:dyDescent="0.25">
      <c r="A193" s="46" t="s">
        <v>14</v>
      </c>
      <c r="B193" s="97" t="s">
        <v>71</v>
      </c>
      <c r="C193" s="53" t="s">
        <v>54</v>
      </c>
      <c r="D193" s="24">
        <v>94.4</v>
      </c>
      <c r="E193" s="28">
        <v>0</v>
      </c>
      <c r="F193" s="98">
        <f>(D193*E193)</f>
        <v>0</v>
      </c>
    </row>
    <row r="194" spans="1:6" x14ac:dyDescent="0.25">
      <c r="A194" s="46"/>
      <c r="B194" s="68"/>
      <c r="C194" s="53"/>
      <c r="D194" s="24"/>
      <c r="E194" s="28"/>
      <c r="F194" s="98"/>
    </row>
    <row r="195" spans="1:6" ht="30" x14ac:dyDescent="0.25">
      <c r="A195" s="46" t="s">
        <v>15</v>
      </c>
      <c r="B195" s="91" t="s">
        <v>127</v>
      </c>
      <c r="C195" s="92" t="s">
        <v>3</v>
      </c>
      <c r="D195" s="93">
        <v>10</v>
      </c>
      <c r="E195" s="39">
        <f>SUM(F185:F193)</f>
        <v>0</v>
      </c>
      <c r="F195" s="103">
        <f>(0.1*E195)</f>
        <v>0</v>
      </c>
    </row>
    <row r="196" spans="1:6" x14ac:dyDescent="0.25">
      <c r="A196" s="67"/>
      <c r="B196" s="67" t="s">
        <v>4</v>
      </c>
      <c r="C196" s="94"/>
      <c r="D196" s="95"/>
      <c r="E196" s="41"/>
      <c r="F196" s="104">
        <f>SUM(F185:F195)</f>
        <v>0</v>
      </c>
    </row>
    <row r="197" spans="1:6" x14ac:dyDescent="0.25">
      <c r="B197" s="67"/>
      <c r="C197" s="94"/>
      <c r="D197" s="95"/>
      <c r="E197" s="40"/>
      <c r="F197" s="95"/>
    </row>
    <row r="198" spans="1:6" x14ac:dyDescent="0.25">
      <c r="B198" s="67"/>
      <c r="C198" s="94"/>
      <c r="D198" s="95"/>
      <c r="E198" s="40"/>
      <c r="F198" s="95"/>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8" manualBreakCount="8">
    <brk id="36" max="16383" man="1"/>
    <brk id="66" max="16383" man="1"/>
    <brk id="73" max="16383" man="1"/>
    <brk id="92" max="16383" man="1"/>
    <brk id="117" max="16383" man="1"/>
    <brk id="152" max="16383" man="1"/>
    <brk id="167" max="16383" man="1"/>
    <brk id="18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tabSelected="1" view="pageBreakPreview" topLeftCell="A8" zoomScale="85" zoomScaleNormal="100" zoomScaleSheetLayoutView="85" workbookViewId="0">
      <selection activeCell="E77" sqref="E77"/>
    </sheetView>
  </sheetViews>
  <sheetFormatPr defaultColWidth="8.85546875" defaultRowHeight="15" x14ac:dyDescent="0.25"/>
  <cols>
    <col min="1" max="1" width="5.28515625" style="22" customWidth="1"/>
    <col min="2" max="2" width="42.28515625" style="22" customWidth="1"/>
    <col min="3" max="3" width="3.85546875" style="22" customWidth="1"/>
    <col min="4" max="4" width="9" style="22" customWidth="1"/>
    <col min="5" max="5" width="11" style="6" customWidth="1"/>
    <col min="6" max="6" width="15.28515625" style="22" customWidth="1"/>
    <col min="7" max="16384" width="8.85546875" style="6"/>
  </cols>
  <sheetData>
    <row r="1" spans="1:6" ht="18.75" x14ac:dyDescent="0.3">
      <c r="B1" s="42" t="s">
        <v>231</v>
      </c>
    </row>
    <row r="2" spans="1:6" ht="15.75" x14ac:dyDescent="0.25">
      <c r="A2" s="23"/>
      <c r="B2" s="43" t="s">
        <v>26</v>
      </c>
      <c r="C2" s="44"/>
      <c r="D2" s="45"/>
      <c r="E2" s="7"/>
      <c r="F2" s="23"/>
    </row>
    <row r="3" spans="1:6" ht="18.75" x14ac:dyDescent="0.3">
      <c r="A3" s="46"/>
      <c r="B3" s="47" t="s">
        <v>96</v>
      </c>
      <c r="C3" s="44"/>
      <c r="D3" s="45"/>
      <c r="E3" s="11"/>
      <c r="F3" s="24"/>
    </row>
    <row r="4" spans="1:6" ht="18.75" x14ac:dyDescent="0.3">
      <c r="A4" s="46"/>
      <c r="B4" s="47" t="s">
        <v>97</v>
      </c>
      <c r="C4" s="44"/>
      <c r="D4" s="45"/>
      <c r="E4" s="11"/>
      <c r="F4" s="24"/>
    </row>
    <row r="5" spans="1:6" x14ac:dyDescent="0.25">
      <c r="A5" s="46"/>
      <c r="B5" s="48"/>
      <c r="C5" s="49"/>
      <c r="D5" s="48"/>
      <c r="E5" s="11"/>
      <c r="F5" s="24"/>
    </row>
    <row r="6" spans="1:6" ht="15.75" x14ac:dyDescent="0.25">
      <c r="A6" s="46"/>
      <c r="B6" s="43" t="s">
        <v>8</v>
      </c>
      <c r="C6" s="44"/>
      <c r="D6" s="45"/>
      <c r="E6" s="11"/>
      <c r="F6" s="24"/>
    </row>
    <row r="7" spans="1:6" ht="18.75" x14ac:dyDescent="0.3">
      <c r="A7" s="46"/>
      <c r="B7" s="47" t="s">
        <v>98</v>
      </c>
      <c r="C7" s="44"/>
      <c r="D7" s="45"/>
      <c r="E7" s="11"/>
      <c r="F7" s="24"/>
    </row>
    <row r="8" spans="1:6" ht="18.75" x14ac:dyDescent="0.3">
      <c r="A8" s="46"/>
      <c r="B8" s="50" t="s">
        <v>99</v>
      </c>
      <c r="C8" s="44"/>
      <c r="D8" s="45"/>
      <c r="E8" s="11"/>
      <c r="F8" s="24"/>
    </row>
    <row r="9" spans="1:6" ht="18.75" x14ac:dyDescent="0.3">
      <c r="A9" s="46"/>
      <c r="B9" s="47" t="s">
        <v>101</v>
      </c>
      <c r="C9" s="23"/>
      <c r="D9" s="23"/>
      <c r="E9" s="11"/>
      <c r="F9" s="24"/>
    </row>
    <row r="10" spans="1:6" ht="18.75" x14ac:dyDescent="0.25">
      <c r="A10" s="51"/>
      <c r="B10" s="52" t="s">
        <v>100</v>
      </c>
      <c r="C10" s="53"/>
      <c r="D10" s="24"/>
      <c r="E10" s="11"/>
      <c r="F10" s="24"/>
    </row>
    <row r="11" spans="1:6" ht="18.75" x14ac:dyDescent="0.25">
      <c r="A11" s="51"/>
      <c r="B11" s="54" t="s">
        <v>234</v>
      </c>
      <c r="C11" s="53"/>
      <c r="D11" s="24"/>
      <c r="E11" s="11"/>
      <c r="F11" s="24"/>
    </row>
    <row r="12" spans="1:6" ht="18.75" x14ac:dyDescent="0.25">
      <c r="A12" s="51"/>
      <c r="B12" s="52"/>
      <c r="C12" s="53"/>
      <c r="D12" s="24"/>
      <c r="E12" s="11"/>
      <c r="F12" s="24"/>
    </row>
    <row r="13" spans="1:6" ht="15.75" x14ac:dyDescent="0.25">
      <c r="A13" s="51"/>
      <c r="B13" s="43" t="s">
        <v>102</v>
      </c>
      <c r="C13" s="53"/>
      <c r="D13" s="24"/>
      <c r="E13" s="11"/>
      <c r="F13" s="24"/>
    </row>
    <row r="14" spans="1:6" ht="18.75" x14ac:dyDescent="0.3">
      <c r="A14" s="51"/>
      <c r="B14" s="55" t="s">
        <v>103</v>
      </c>
      <c r="C14" s="53"/>
      <c r="D14" s="24"/>
      <c r="E14" s="11"/>
      <c r="F14" s="24"/>
    </row>
    <row r="15" spans="1:6" ht="18.75" x14ac:dyDescent="0.3">
      <c r="A15" s="51"/>
      <c r="B15" s="55"/>
      <c r="C15" s="53"/>
      <c r="D15" s="24"/>
      <c r="E15" s="11"/>
      <c r="F15" s="24"/>
    </row>
    <row r="16" spans="1:6" x14ac:dyDescent="0.25">
      <c r="A16" s="51"/>
      <c r="B16" s="56" t="s">
        <v>72</v>
      </c>
      <c r="C16" s="53"/>
      <c r="D16" s="24"/>
      <c r="E16" s="11"/>
      <c r="F16" s="24"/>
    </row>
    <row r="17" spans="1:9" x14ac:dyDescent="0.25">
      <c r="A17" s="48" t="s">
        <v>5</v>
      </c>
      <c r="B17" s="2" t="s">
        <v>186</v>
      </c>
      <c r="C17" s="53"/>
      <c r="D17" s="24"/>
      <c r="E17" s="11"/>
      <c r="F17" s="98">
        <f>F56</f>
        <v>0</v>
      </c>
    </row>
    <row r="18" spans="1:9" x14ac:dyDescent="0.25">
      <c r="A18" s="48" t="s">
        <v>6</v>
      </c>
      <c r="B18" s="57" t="s">
        <v>18</v>
      </c>
      <c r="C18" s="53"/>
      <c r="D18" s="24"/>
      <c r="E18" s="11"/>
      <c r="F18" s="98">
        <f>F78</f>
        <v>0</v>
      </c>
    </row>
    <row r="19" spans="1:9" x14ac:dyDescent="0.25">
      <c r="A19" s="48" t="s">
        <v>47</v>
      </c>
      <c r="B19" s="57" t="str">
        <f>B80</f>
        <v>Zidarska dela</v>
      </c>
      <c r="C19" s="53"/>
      <c r="D19" s="24"/>
      <c r="E19" s="11"/>
      <c r="F19" s="98"/>
    </row>
    <row r="20" spans="1:9" x14ac:dyDescent="0.25">
      <c r="A20" s="48" t="s">
        <v>19</v>
      </c>
      <c r="B20" s="57" t="str">
        <f>B84</f>
        <v>Ključavničarska dela</v>
      </c>
      <c r="C20" s="53"/>
      <c r="D20" s="24"/>
      <c r="E20" s="11"/>
      <c r="F20" s="98"/>
    </row>
    <row r="21" spans="1:9" x14ac:dyDescent="0.25">
      <c r="A21" s="48" t="s">
        <v>23</v>
      </c>
      <c r="B21" s="58" t="s">
        <v>187</v>
      </c>
      <c r="C21" s="53"/>
      <c r="D21" s="24"/>
      <c r="E21" s="11"/>
      <c r="F21" s="98">
        <f>F100</f>
        <v>0</v>
      </c>
    </row>
    <row r="22" spans="1:9" x14ac:dyDescent="0.25">
      <c r="A22" s="48" t="s">
        <v>28</v>
      </c>
      <c r="B22" s="58" t="s">
        <v>188</v>
      </c>
      <c r="C22" s="53"/>
      <c r="D22" s="24"/>
      <c r="E22" s="11"/>
      <c r="F22" s="98">
        <f>F111</f>
        <v>0</v>
      </c>
    </row>
    <row r="23" spans="1:9" x14ac:dyDescent="0.25">
      <c r="A23" s="48" t="s">
        <v>30</v>
      </c>
      <c r="B23" s="58" t="s">
        <v>189</v>
      </c>
      <c r="C23" s="53"/>
      <c r="D23" s="24"/>
      <c r="E23" s="11"/>
      <c r="F23" s="98">
        <f>F122</f>
        <v>0</v>
      </c>
    </row>
    <row r="24" spans="1:9" x14ac:dyDescent="0.25">
      <c r="A24" s="48" t="s">
        <v>44</v>
      </c>
      <c r="B24" s="57" t="s">
        <v>27</v>
      </c>
      <c r="C24" s="53"/>
      <c r="D24" s="24"/>
      <c r="E24" s="11"/>
      <c r="F24" s="98">
        <f>F133</f>
        <v>0</v>
      </c>
    </row>
    <row r="25" spans="1:9" x14ac:dyDescent="0.25">
      <c r="A25" s="51"/>
      <c r="B25" s="59" t="s">
        <v>4</v>
      </c>
      <c r="C25" s="60"/>
      <c r="D25" s="61"/>
      <c r="E25" s="29"/>
      <c r="F25" s="61">
        <f>SUM(F18:F24)</f>
        <v>0</v>
      </c>
    </row>
    <row r="26" spans="1:9" ht="15.75" x14ac:dyDescent="0.25">
      <c r="A26" s="15"/>
      <c r="B26" s="157" t="s">
        <v>238</v>
      </c>
      <c r="C26" s="158"/>
      <c r="D26" s="159">
        <v>0.19</v>
      </c>
      <c r="E26" s="160"/>
      <c r="F26" s="156">
        <f>F25*D26</f>
        <v>0</v>
      </c>
      <c r="G26" s="161"/>
      <c r="H26" s="162"/>
      <c r="I26" s="161"/>
    </row>
    <row r="27" spans="1:9" ht="15.75" x14ac:dyDescent="0.25">
      <c r="A27" s="15"/>
      <c r="B27" s="163" t="s">
        <v>9</v>
      </c>
      <c r="C27" s="164"/>
      <c r="D27" s="165"/>
      <c r="E27" s="166">
        <v>0.22</v>
      </c>
      <c r="F27" s="167">
        <f>F26*E27</f>
        <v>0</v>
      </c>
      <c r="G27" s="161"/>
      <c r="H27" s="162"/>
      <c r="I27" s="161"/>
    </row>
    <row r="28" spans="1:9" ht="15.75" x14ac:dyDescent="0.25">
      <c r="A28" s="15"/>
      <c r="B28" s="168" t="s">
        <v>239</v>
      </c>
      <c r="C28" s="158" t="s">
        <v>240</v>
      </c>
      <c r="D28" s="169"/>
      <c r="E28" s="170"/>
      <c r="F28" s="156">
        <f>SUM(F26:F27)</f>
        <v>0</v>
      </c>
      <c r="G28" s="161"/>
      <c r="H28" s="162"/>
      <c r="I28" s="161"/>
    </row>
    <row r="29" spans="1:9" ht="15.75" x14ac:dyDescent="0.25">
      <c r="A29" s="15"/>
      <c r="B29" s="168"/>
      <c r="C29" s="158"/>
      <c r="D29" s="169"/>
      <c r="E29" s="170"/>
      <c r="F29" s="156"/>
      <c r="G29" s="161"/>
      <c r="H29" s="162"/>
      <c r="I29" s="161"/>
    </row>
    <row r="30" spans="1:9" ht="15.75" x14ac:dyDescent="0.25">
      <c r="A30" s="15"/>
      <c r="B30" s="157" t="s">
        <v>241</v>
      </c>
      <c r="C30" s="155"/>
      <c r="D30" s="159">
        <v>0.81</v>
      </c>
      <c r="E30" s="160"/>
      <c r="F30" s="156">
        <f>F25*D30</f>
        <v>0</v>
      </c>
      <c r="G30" s="161"/>
      <c r="H30" s="162"/>
      <c r="I30" s="161"/>
    </row>
    <row r="31" spans="1:9" ht="15.75" x14ac:dyDescent="0.25">
      <c r="A31" s="15"/>
      <c r="B31" s="163" t="s">
        <v>9</v>
      </c>
      <c r="C31" s="171"/>
      <c r="D31" s="165"/>
      <c r="E31" s="166">
        <v>9.5000000000000001E-2</v>
      </c>
      <c r="F31" s="167">
        <f>F30*E31</f>
        <v>0</v>
      </c>
      <c r="G31" s="161"/>
      <c r="H31" s="162"/>
      <c r="I31" s="161"/>
    </row>
    <row r="32" spans="1:9" ht="15.75" x14ac:dyDescent="0.25">
      <c r="A32" s="15"/>
      <c r="B32" s="168" t="s">
        <v>239</v>
      </c>
      <c r="C32" s="155"/>
      <c r="D32" s="169"/>
      <c r="E32" s="172"/>
      <c r="F32" s="156">
        <f>SUM(F30:F31)</f>
        <v>0</v>
      </c>
      <c r="G32" s="161"/>
      <c r="H32" s="162"/>
      <c r="I32" s="161"/>
    </row>
    <row r="33" spans="1:9" ht="15.75" x14ac:dyDescent="0.25">
      <c r="A33" s="15"/>
      <c r="B33" s="168"/>
      <c r="C33" s="155"/>
      <c r="D33" s="169"/>
      <c r="E33" s="172"/>
      <c r="F33" s="156"/>
      <c r="G33" s="161"/>
      <c r="H33" s="162"/>
      <c r="I33" s="161"/>
    </row>
    <row r="34" spans="1:9" ht="15.75" thickBot="1" x14ac:dyDescent="0.3">
      <c r="B34" s="62" t="s">
        <v>50</v>
      </c>
      <c r="C34" s="62"/>
      <c r="D34" s="63"/>
      <c r="E34" s="30"/>
      <c r="F34" s="63">
        <f>F28+F32</f>
        <v>0</v>
      </c>
    </row>
    <row r="35" spans="1:9" ht="15.75" thickTop="1" x14ac:dyDescent="0.25">
      <c r="B35" s="114"/>
      <c r="C35" s="114"/>
      <c r="D35" s="115"/>
      <c r="E35" s="106"/>
      <c r="F35" s="115"/>
    </row>
    <row r="36" spans="1:9" x14ac:dyDescent="0.25">
      <c r="B36" s="56"/>
      <c r="C36" s="53"/>
      <c r="D36" s="24"/>
      <c r="E36" s="11"/>
      <c r="F36" s="24"/>
    </row>
    <row r="37" spans="1:9" ht="15.75" x14ac:dyDescent="0.25">
      <c r="A37" s="67" t="s">
        <v>5</v>
      </c>
      <c r="B37" s="116" t="s">
        <v>186</v>
      </c>
      <c r="C37" s="117"/>
      <c r="D37" s="118"/>
      <c r="E37" s="107"/>
      <c r="F37" s="118"/>
    </row>
    <row r="38" spans="1:9" ht="30" x14ac:dyDescent="0.25">
      <c r="A38" s="46" t="s">
        <v>10</v>
      </c>
      <c r="B38" s="119" t="s">
        <v>190</v>
      </c>
      <c r="C38" s="120"/>
      <c r="D38" s="121"/>
      <c r="E38" s="108"/>
      <c r="F38" s="121"/>
    </row>
    <row r="39" spans="1:9" ht="60" x14ac:dyDescent="0.25">
      <c r="A39" s="122"/>
      <c r="B39" s="119" t="s">
        <v>191</v>
      </c>
      <c r="C39" s="120"/>
      <c r="D39" s="121"/>
      <c r="E39" s="109"/>
      <c r="F39" s="150"/>
    </row>
    <row r="40" spans="1:9" ht="75" x14ac:dyDescent="0.25">
      <c r="A40" s="122"/>
      <c r="B40" s="123" t="s">
        <v>192</v>
      </c>
      <c r="C40" s="120"/>
      <c r="D40" s="121"/>
      <c r="E40" s="109"/>
      <c r="F40" s="150"/>
    </row>
    <row r="41" spans="1:9" ht="30" x14ac:dyDescent="0.25">
      <c r="A41" s="122"/>
      <c r="B41" s="119" t="s">
        <v>193</v>
      </c>
      <c r="C41" s="124"/>
      <c r="D41" s="121"/>
      <c r="E41" s="109"/>
      <c r="F41" s="150"/>
    </row>
    <row r="42" spans="1:9" ht="45" x14ac:dyDescent="0.25">
      <c r="A42" s="122"/>
      <c r="B42" s="125" t="s">
        <v>200</v>
      </c>
      <c r="C42" s="124"/>
      <c r="D42" s="121"/>
      <c r="E42" s="109"/>
      <c r="F42" s="150"/>
    </row>
    <row r="43" spans="1:9" ht="45" x14ac:dyDescent="0.25">
      <c r="A43" s="122"/>
      <c r="B43" s="119" t="s">
        <v>194</v>
      </c>
      <c r="C43" s="120"/>
      <c r="D43" s="121"/>
      <c r="E43" s="109"/>
      <c r="F43" s="150"/>
    </row>
    <row r="44" spans="1:9" ht="45" x14ac:dyDescent="0.25">
      <c r="A44" s="122"/>
      <c r="B44" s="123" t="s">
        <v>195</v>
      </c>
      <c r="C44" s="120"/>
      <c r="D44" s="121"/>
      <c r="E44" s="109"/>
      <c r="F44" s="150"/>
    </row>
    <row r="45" spans="1:9" ht="45" x14ac:dyDescent="0.25">
      <c r="A45" s="122"/>
      <c r="B45" s="119" t="s">
        <v>196</v>
      </c>
      <c r="C45" s="120"/>
      <c r="D45" s="121"/>
      <c r="E45" s="109"/>
      <c r="F45" s="150"/>
    </row>
    <row r="46" spans="1:9" ht="45" x14ac:dyDescent="0.25">
      <c r="A46" s="122"/>
      <c r="B46" s="126" t="s">
        <v>201</v>
      </c>
      <c r="C46" s="124"/>
      <c r="D46" s="121"/>
      <c r="E46" s="109"/>
      <c r="F46" s="150"/>
    </row>
    <row r="47" spans="1:9" ht="60" x14ac:dyDescent="0.25">
      <c r="A47" s="122"/>
      <c r="B47" s="126" t="s">
        <v>202</v>
      </c>
      <c r="C47" s="120"/>
      <c r="D47" s="121"/>
      <c r="E47" s="109"/>
      <c r="F47" s="150"/>
    </row>
    <row r="48" spans="1:9" ht="60" x14ac:dyDescent="0.25">
      <c r="A48" s="122"/>
      <c r="B48" s="127" t="s">
        <v>197</v>
      </c>
      <c r="C48" s="120" t="s">
        <v>0</v>
      </c>
      <c r="D48" s="121">
        <v>1</v>
      </c>
      <c r="E48" s="109">
        <v>0</v>
      </c>
      <c r="F48" s="150">
        <f t="shared" ref="F48:F54" si="0">D48*E48</f>
        <v>0</v>
      </c>
    </row>
    <row r="49" spans="1:6" x14ac:dyDescent="0.25">
      <c r="A49" s="122"/>
      <c r="B49" s="126"/>
      <c r="C49" s="120"/>
      <c r="D49" s="121"/>
      <c r="E49" s="109"/>
      <c r="F49" s="150"/>
    </row>
    <row r="50" spans="1:6" ht="105" x14ac:dyDescent="0.25">
      <c r="A50" s="128" t="s">
        <v>11</v>
      </c>
      <c r="B50" s="119" t="s">
        <v>204</v>
      </c>
      <c r="C50" s="124" t="s">
        <v>54</v>
      </c>
      <c r="D50" s="121">
        <v>867</v>
      </c>
      <c r="E50" s="109">
        <v>0</v>
      </c>
      <c r="F50" s="150">
        <f t="shared" si="0"/>
        <v>0</v>
      </c>
    </row>
    <row r="51" spans="1:6" x14ac:dyDescent="0.25">
      <c r="A51" s="128"/>
      <c r="B51" s="119"/>
      <c r="C51" s="120"/>
      <c r="D51" s="121"/>
      <c r="E51" s="109"/>
      <c r="F51" s="150"/>
    </row>
    <row r="52" spans="1:6" ht="45" x14ac:dyDescent="0.25">
      <c r="A52" s="128" t="s">
        <v>12</v>
      </c>
      <c r="B52" s="126" t="s">
        <v>203</v>
      </c>
      <c r="C52" s="124" t="s">
        <v>54</v>
      </c>
      <c r="D52" s="121">
        <v>94</v>
      </c>
      <c r="E52" s="109">
        <v>0</v>
      </c>
      <c r="F52" s="150">
        <f t="shared" si="0"/>
        <v>0</v>
      </c>
    </row>
    <row r="53" spans="1:6" x14ac:dyDescent="0.25">
      <c r="A53" s="122"/>
      <c r="B53" s="126"/>
      <c r="C53" s="120"/>
      <c r="D53" s="121"/>
      <c r="E53" s="109"/>
      <c r="F53" s="150"/>
    </row>
    <row r="54" spans="1:6" ht="30" x14ac:dyDescent="0.25">
      <c r="A54" s="128" t="s">
        <v>13</v>
      </c>
      <c r="B54" s="126" t="s">
        <v>198</v>
      </c>
      <c r="C54" s="124" t="s">
        <v>54</v>
      </c>
      <c r="D54" s="121">
        <v>118.35</v>
      </c>
      <c r="E54" s="109">
        <v>0</v>
      </c>
      <c r="F54" s="150">
        <f t="shared" si="0"/>
        <v>0</v>
      </c>
    </row>
    <row r="55" spans="1:6" x14ac:dyDescent="0.25">
      <c r="A55" s="122"/>
      <c r="B55" s="126"/>
      <c r="C55" s="120"/>
      <c r="D55" s="121"/>
      <c r="E55" s="109"/>
      <c r="F55" s="151"/>
    </row>
    <row r="56" spans="1:6" ht="16.5" thickBot="1" x14ac:dyDescent="0.3">
      <c r="A56" s="129"/>
      <c r="B56" s="130" t="s">
        <v>199</v>
      </c>
      <c r="C56" s="131"/>
      <c r="D56" s="132"/>
      <c r="E56" s="110"/>
      <c r="F56" s="152">
        <f>SUM(F39:F54)</f>
        <v>0</v>
      </c>
    </row>
    <row r="57" spans="1:6" ht="16.5" thickTop="1" x14ac:dyDescent="0.25">
      <c r="A57" s="129"/>
      <c r="B57" s="133"/>
      <c r="C57" s="134"/>
      <c r="D57" s="135"/>
      <c r="E57" s="108"/>
      <c r="F57" s="153"/>
    </row>
    <row r="58" spans="1:6" x14ac:dyDescent="0.25">
      <c r="A58" s="64"/>
      <c r="B58" s="64"/>
      <c r="C58" s="65"/>
      <c r="D58" s="66"/>
      <c r="E58" s="31"/>
      <c r="F58" s="66"/>
    </row>
    <row r="59" spans="1:6" x14ac:dyDescent="0.25">
      <c r="A59" s="67" t="s">
        <v>6</v>
      </c>
      <c r="B59" s="67" t="s">
        <v>18</v>
      </c>
      <c r="C59" s="53"/>
      <c r="D59" s="24"/>
      <c r="E59" s="11"/>
      <c r="F59" s="24"/>
    </row>
    <row r="60" spans="1:6" ht="30" x14ac:dyDescent="0.25">
      <c r="A60" s="46" t="s">
        <v>10</v>
      </c>
      <c r="B60" s="136" t="s">
        <v>205</v>
      </c>
      <c r="C60" s="124" t="s">
        <v>1</v>
      </c>
      <c r="D60" s="137">
        <v>4</v>
      </c>
      <c r="E60" s="111">
        <v>0</v>
      </c>
      <c r="F60" s="154">
        <f>D60*E60</f>
        <v>0</v>
      </c>
    </row>
    <row r="61" spans="1:6" x14ac:dyDescent="0.25">
      <c r="A61" s="46"/>
      <c r="B61" s="138"/>
      <c r="C61" s="139"/>
      <c r="D61" s="140"/>
      <c r="E61" s="113"/>
      <c r="F61" s="23"/>
    </row>
    <row r="62" spans="1:6" ht="60" x14ac:dyDescent="0.25">
      <c r="A62" s="46" t="s">
        <v>11</v>
      </c>
      <c r="B62" s="126" t="s">
        <v>206</v>
      </c>
      <c r="C62" s="124" t="s">
        <v>140</v>
      </c>
      <c r="D62" s="137">
        <v>36</v>
      </c>
      <c r="E62" s="111">
        <v>0</v>
      </c>
      <c r="F62" s="154">
        <f>D62*E62</f>
        <v>0</v>
      </c>
    </row>
    <row r="63" spans="1:6" x14ac:dyDescent="0.25">
      <c r="A63" s="46"/>
      <c r="B63" s="68"/>
      <c r="C63" s="53"/>
      <c r="D63" s="24"/>
      <c r="E63" s="28"/>
      <c r="F63" s="98"/>
    </row>
    <row r="64" spans="1:6" ht="30" x14ac:dyDescent="0.25">
      <c r="A64" s="46" t="s">
        <v>12</v>
      </c>
      <c r="B64" s="136" t="s">
        <v>211</v>
      </c>
      <c r="C64" s="124" t="s">
        <v>140</v>
      </c>
      <c r="D64" s="137">
        <v>81.599999999999994</v>
      </c>
      <c r="E64" s="111">
        <v>0</v>
      </c>
      <c r="F64" s="154">
        <f>D64*E64</f>
        <v>0</v>
      </c>
    </row>
    <row r="65" spans="1:6" x14ac:dyDescent="0.25">
      <c r="A65" s="46"/>
      <c r="B65" s="67"/>
      <c r="C65" s="53"/>
      <c r="D65" s="24"/>
      <c r="E65" s="28"/>
      <c r="F65" s="98"/>
    </row>
    <row r="66" spans="1:6" ht="60" x14ac:dyDescent="0.25">
      <c r="A66" s="46" t="s">
        <v>13</v>
      </c>
      <c r="B66" s="141" t="s">
        <v>207</v>
      </c>
      <c r="C66" s="142" t="s">
        <v>0</v>
      </c>
      <c r="D66" s="137">
        <v>1</v>
      </c>
      <c r="E66" s="111">
        <v>0</v>
      </c>
      <c r="F66" s="154">
        <f>D66*E66</f>
        <v>0</v>
      </c>
    </row>
    <row r="67" spans="1:6" x14ac:dyDescent="0.25">
      <c r="A67" s="46"/>
      <c r="B67" s="68"/>
      <c r="C67" s="53"/>
      <c r="D67" s="24"/>
      <c r="E67" s="28"/>
      <c r="F67" s="98"/>
    </row>
    <row r="68" spans="1:6" ht="75" x14ac:dyDescent="0.25">
      <c r="A68" s="46" t="s">
        <v>14</v>
      </c>
      <c r="B68" s="141" t="s">
        <v>210</v>
      </c>
      <c r="C68" s="142" t="s">
        <v>1</v>
      </c>
      <c r="D68" s="137">
        <v>20</v>
      </c>
      <c r="E68" s="111">
        <v>0</v>
      </c>
      <c r="F68" s="154">
        <f>D68*E68</f>
        <v>0</v>
      </c>
    </row>
    <row r="69" spans="1:6" x14ac:dyDescent="0.25">
      <c r="A69" s="46"/>
      <c r="B69" s="141"/>
      <c r="C69" s="142"/>
      <c r="D69" s="137"/>
      <c r="E69" s="111"/>
      <c r="F69" s="154"/>
    </row>
    <row r="70" spans="1:6" ht="60" x14ac:dyDescent="0.25">
      <c r="A70" s="46" t="s">
        <v>15</v>
      </c>
      <c r="B70" s="141" t="s">
        <v>236</v>
      </c>
      <c r="C70" s="142"/>
      <c r="D70" s="137"/>
      <c r="E70" s="111"/>
      <c r="F70" s="154"/>
    </row>
    <row r="71" spans="1:6" ht="17.25" x14ac:dyDescent="0.25">
      <c r="A71" s="46"/>
      <c r="B71" s="141"/>
      <c r="C71" s="124" t="s">
        <v>140</v>
      </c>
      <c r="D71" s="137">
        <v>162</v>
      </c>
      <c r="E71" s="111">
        <v>0</v>
      </c>
      <c r="F71" s="154">
        <f>D71*E71</f>
        <v>0</v>
      </c>
    </row>
    <row r="72" spans="1:6" x14ac:dyDescent="0.25">
      <c r="A72" s="46"/>
      <c r="B72" s="141"/>
      <c r="C72" s="124"/>
      <c r="D72" s="137"/>
      <c r="E72" s="111"/>
      <c r="F72" s="154"/>
    </row>
    <row r="73" spans="1:6" ht="30" x14ac:dyDescent="0.25">
      <c r="A73" s="46" t="s">
        <v>16</v>
      </c>
      <c r="B73" s="143" t="s">
        <v>208</v>
      </c>
      <c r="C73" s="144" t="s">
        <v>0</v>
      </c>
      <c r="D73" s="121">
        <v>1</v>
      </c>
      <c r="E73" s="109">
        <v>0</v>
      </c>
      <c r="F73" s="150">
        <f>D73*E73</f>
        <v>0</v>
      </c>
    </row>
    <row r="74" spans="1:6" x14ac:dyDescent="0.25">
      <c r="A74" s="46"/>
      <c r="B74" s="143"/>
      <c r="C74" s="145"/>
      <c r="D74" s="121"/>
      <c r="E74" s="109"/>
      <c r="F74" s="150"/>
    </row>
    <row r="75" spans="1:6" ht="105" x14ac:dyDescent="0.25">
      <c r="A75" s="46" t="s">
        <v>17</v>
      </c>
      <c r="B75" s="141" t="s">
        <v>209</v>
      </c>
      <c r="C75" s="124" t="s">
        <v>59</v>
      </c>
      <c r="D75" s="137">
        <v>12.5</v>
      </c>
      <c r="E75" s="111">
        <v>0</v>
      </c>
      <c r="F75" s="154">
        <f>D75*E75</f>
        <v>0</v>
      </c>
    </row>
    <row r="76" spans="1:6" x14ac:dyDescent="0.25">
      <c r="A76" s="46"/>
      <c r="B76" s="146"/>
      <c r="C76" s="124"/>
      <c r="D76" s="140"/>
      <c r="E76" s="113"/>
      <c r="F76" s="23"/>
    </row>
    <row r="77" spans="1:6" ht="45" x14ac:dyDescent="0.25">
      <c r="A77" s="46" t="s">
        <v>21</v>
      </c>
      <c r="B77" s="72" t="s">
        <v>112</v>
      </c>
      <c r="C77" s="53" t="s">
        <v>58</v>
      </c>
      <c r="D77" s="73">
        <v>10</v>
      </c>
      <c r="E77" s="28">
        <f>SUM(F60:F76)</f>
        <v>0</v>
      </c>
      <c r="F77" s="98">
        <f>(0.1*E77)</f>
        <v>0</v>
      </c>
    </row>
    <row r="78" spans="1:6" x14ac:dyDescent="0.25">
      <c r="A78" s="46"/>
      <c r="B78" s="74" t="s">
        <v>4</v>
      </c>
      <c r="C78" s="75"/>
      <c r="D78" s="76"/>
      <c r="E78" s="34"/>
      <c r="F78" s="100">
        <f>SUM(F61:F77)</f>
        <v>0</v>
      </c>
    </row>
    <row r="79" spans="1:6" x14ac:dyDescent="0.25">
      <c r="A79" s="46"/>
      <c r="B79" s="77"/>
      <c r="C79" s="78"/>
      <c r="D79" s="79"/>
      <c r="E79" s="36"/>
      <c r="F79" s="101"/>
    </row>
    <row r="80" spans="1:6" x14ac:dyDescent="0.25">
      <c r="A80" s="67" t="s">
        <v>7</v>
      </c>
      <c r="B80" s="77" t="s">
        <v>24</v>
      </c>
      <c r="C80" s="78"/>
      <c r="D80" s="79"/>
      <c r="E80" s="36"/>
      <c r="F80" s="101"/>
    </row>
    <row r="81" spans="1:6" ht="45" x14ac:dyDescent="0.25">
      <c r="A81" s="46" t="s">
        <v>10</v>
      </c>
      <c r="B81" s="69" t="s">
        <v>235</v>
      </c>
      <c r="C81" s="53" t="s">
        <v>54</v>
      </c>
      <c r="D81" s="137">
        <v>35</v>
      </c>
      <c r="E81" s="36"/>
      <c r="F81" s="101">
        <f>D81*E81</f>
        <v>0</v>
      </c>
    </row>
    <row r="82" spans="1:6" x14ac:dyDescent="0.25">
      <c r="A82" s="46"/>
      <c r="B82" s="74" t="s">
        <v>4</v>
      </c>
      <c r="C82" s="75"/>
      <c r="D82" s="76"/>
      <c r="E82" s="34"/>
      <c r="F82" s="100">
        <f>SUM(F81)</f>
        <v>0</v>
      </c>
    </row>
    <row r="83" spans="1:6" x14ac:dyDescent="0.25">
      <c r="A83" s="46"/>
      <c r="B83" s="77"/>
      <c r="C83" s="78"/>
      <c r="D83" s="79"/>
      <c r="E83" s="36"/>
      <c r="F83" s="101"/>
    </row>
    <row r="84" spans="1:6" x14ac:dyDescent="0.25">
      <c r="A84" s="67" t="s">
        <v>19</v>
      </c>
      <c r="B84" s="77" t="s">
        <v>51</v>
      </c>
      <c r="C84" s="78"/>
      <c r="D84" s="79"/>
      <c r="E84" s="36"/>
      <c r="F84" s="101"/>
    </row>
    <row r="85" spans="1:6" ht="60" x14ac:dyDescent="0.25">
      <c r="A85" s="46" t="s">
        <v>10</v>
      </c>
      <c r="B85" s="69" t="s">
        <v>237</v>
      </c>
      <c r="C85" s="53" t="s">
        <v>46</v>
      </c>
      <c r="D85" s="137">
        <v>7000</v>
      </c>
      <c r="E85" s="36"/>
      <c r="F85" s="101">
        <f>D85*E85</f>
        <v>0</v>
      </c>
    </row>
    <row r="86" spans="1:6" x14ac:dyDescent="0.25">
      <c r="A86" s="46"/>
      <c r="B86" s="74" t="s">
        <v>4</v>
      </c>
      <c r="C86" s="75"/>
      <c r="D86" s="76"/>
      <c r="E86" s="34"/>
      <c r="F86" s="100">
        <f>SUM(F85)</f>
        <v>0</v>
      </c>
    </row>
    <row r="87" spans="1:6" x14ac:dyDescent="0.25">
      <c r="A87" s="67"/>
      <c r="B87" s="46"/>
      <c r="C87" s="53"/>
      <c r="D87" s="24"/>
      <c r="E87" s="11"/>
      <c r="F87" s="24"/>
    </row>
    <row r="88" spans="1:6" x14ac:dyDescent="0.25">
      <c r="A88" s="67" t="s">
        <v>23</v>
      </c>
      <c r="B88" s="67" t="s">
        <v>187</v>
      </c>
      <c r="C88" s="53"/>
      <c r="D88" s="24"/>
      <c r="E88" s="11"/>
      <c r="F88" s="24"/>
    </row>
    <row r="89" spans="1:6" ht="274.14999999999998" customHeight="1" x14ac:dyDescent="0.25">
      <c r="A89" s="46" t="s">
        <v>10</v>
      </c>
      <c r="B89" s="88" t="s">
        <v>213</v>
      </c>
      <c r="C89" s="53" t="s">
        <v>54</v>
      </c>
      <c r="D89" s="24">
        <v>667.15</v>
      </c>
      <c r="E89" s="28">
        <v>0</v>
      </c>
      <c r="F89" s="98">
        <f>(D89*E89)</f>
        <v>0</v>
      </c>
    </row>
    <row r="90" spans="1:6" x14ac:dyDescent="0.25">
      <c r="A90" s="46"/>
      <c r="B90" s="80"/>
      <c r="C90" s="53"/>
      <c r="D90" s="24"/>
      <c r="E90" s="28"/>
      <c r="F90" s="98"/>
    </row>
    <row r="91" spans="1:6" ht="300" x14ac:dyDescent="0.25">
      <c r="A91" s="46" t="s">
        <v>11</v>
      </c>
      <c r="B91" s="88" t="s">
        <v>214</v>
      </c>
      <c r="C91" s="53" t="s">
        <v>54</v>
      </c>
      <c r="D91" s="24">
        <v>35.5</v>
      </c>
      <c r="E91" s="28">
        <v>0</v>
      </c>
      <c r="F91" s="98">
        <f>(D91*E91)</f>
        <v>0</v>
      </c>
    </row>
    <row r="92" spans="1:6" x14ac:dyDescent="0.25">
      <c r="A92" s="46"/>
      <c r="B92" s="46"/>
      <c r="C92" s="53"/>
      <c r="D92" s="24"/>
      <c r="E92" s="28"/>
      <c r="F92" s="98"/>
    </row>
    <row r="93" spans="1:6" ht="195" x14ac:dyDescent="0.25">
      <c r="A93" s="46" t="s">
        <v>12</v>
      </c>
      <c r="B93" s="88" t="s">
        <v>212</v>
      </c>
      <c r="C93" s="53" t="s">
        <v>140</v>
      </c>
      <c r="D93" s="24">
        <v>421.55</v>
      </c>
      <c r="E93" s="28">
        <v>0</v>
      </c>
      <c r="F93" s="98">
        <f>(D93*E93)</f>
        <v>0</v>
      </c>
    </row>
    <row r="94" spans="1:6" x14ac:dyDescent="0.25">
      <c r="A94" s="46"/>
      <c r="B94" s="67"/>
      <c r="C94" s="53"/>
      <c r="D94" s="24"/>
      <c r="E94" s="11"/>
      <c r="F94" s="24"/>
    </row>
    <row r="95" spans="1:6" ht="195" x14ac:dyDescent="0.25">
      <c r="A95" s="46" t="s">
        <v>13</v>
      </c>
      <c r="B95" s="88" t="s">
        <v>215</v>
      </c>
      <c r="C95" s="53" t="s">
        <v>140</v>
      </c>
      <c r="D95" s="24">
        <v>80.900000000000006</v>
      </c>
      <c r="E95" s="28">
        <v>0</v>
      </c>
      <c r="F95" s="98">
        <f>(D95*E95)</f>
        <v>0</v>
      </c>
    </row>
    <row r="96" spans="1:6" x14ac:dyDescent="0.25">
      <c r="A96" s="46"/>
      <c r="B96" s="46"/>
      <c r="C96" s="53"/>
      <c r="D96" s="24"/>
      <c r="E96" s="28"/>
      <c r="F96" s="98"/>
    </row>
    <row r="97" spans="1:6" ht="210" x14ac:dyDescent="0.25">
      <c r="A97" s="46" t="s">
        <v>14</v>
      </c>
      <c r="B97" s="88" t="s">
        <v>216</v>
      </c>
      <c r="C97" s="53" t="s">
        <v>140</v>
      </c>
      <c r="D97" s="24">
        <v>61.6</v>
      </c>
      <c r="E97" s="28">
        <v>0</v>
      </c>
      <c r="F97" s="98">
        <f>(D97*E97)</f>
        <v>0</v>
      </c>
    </row>
    <row r="98" spans="1:6" x14ac:dyDescent="0.25">
      <c r="A98" s="46"/>
      <c r="B98" s="80"/>
      <c r="C98" s="53"/>
      <c r="D98" s="24"/>
      <c r="E98" s="28"/>
      <c r="F98" s="98"/>
    </row>
    <row r="99" spans="1:6" ht="45" x14ac:dyDescent="0.25">
      <c r="A99" s="46" t="s">
        <v>15</v>
      </c>
      <c r="B99" s="72" t="s">
        <v>217</v>
      </c>
      <c r="C99" s="53" t="s">
        <v>58</v>
      </c>
      <c r="D99" s="73">
        <v>10</v>
      </c>
      <c r="E99" s="28">
        <f>SUM(F89:F97)</f>
        <v>0</v>
      </c>
      <c r="F99" s="98">
        <f>(0.1*E99)</f>
        <v>0</v>
      </c>
    </row>
    <row r="100" spans="1:6" x14ac:dyDescent="0.25">
      <c r="A100" s="46"/>
      <c r="B100" s="74" t="s">
        <v>4</v>
      </c>
      <c r="C100" s="75"/>
      <c r="D100" s="76"/>
      <c r="E100" s="34"/>
      <c r="F100" s="100">
        <f>SUM(F89:F99)</f>
        <v>0</v>
      </c>
    </row>
    <row r="101" spans="1:6" x14ac:dyDescent="0.25">
      <c r="A101" s="46"/>
      <c r="B101" s="77"/>
      <c r="C101" s="78"/>
      <c r="D101" s="79"/>
      <c r="E101" s="36"/>
      <c r="F101" s="101"/>
    </row>
    <row r="102" spans="1:6" x14ac:dyDescent="0.25">
      <c r="A102" s="46"/>
      <c r="B102" s="46"/>
      <c r="C102" s="53"/>
      <c r="D102" s="24"/>
      <c r="E102" s="28"/>
      <c r="F102" s="98"/>
    </row>
    <row r="103" spans="1:6" x14ac:dyDescent="0.25">
      <c r="A103" s="67" t="s">
        <v>28</v>
      </c>
      <c r="B103" s="67" t="s">
        <v>188</v>
      </c>
      <c r="C103" s="53"/>
      <c r="D103" s="24"/>
      <c r="E103" s="11"/>
      <c r="F103" s="24"/>
    </row>
    <row r="104" spans="1:6" ht="60" x14ac:dyDescent="0.25">
      <c r="A104" s="46" t="s">
        <v>10</v>
      </c>
      <c r="B104" s="88" t="s">
        <v>218</v>
      </c>
      <c r="C104" s="124" t="s">
        <v>140</v>
      </c>
      <c r="D104" s="147">
        <v>36</v>
      </c>
      <c r="E104" s="112">
        <v>0</v>
      </c>
      <c r="F104" s="154">
        <f>D104*E104</f>
        <v>0</v>
      </c>
    </row>
    <row r="105" spans="1:6" x14ac:dyDescent="0.25">
      <c r="A105" s="46"/>
      <c r="B105" s="23"/>
      <c r="C105" s="148"/>
      <c r="D105" s="149"/>
      <c r="E105" s="7"/>
      <c r="F105" s="23"/>
    </row>
    <row r="106" spans="1:6" ht="120" x14ac:dyDescent="0.25">
      <c r="A106" s="46" t="s">
        <v>11</v>
      </c>
      <c r="B106" s="88" t="s">
        <v>219</v>
      </c>
      <c r="C106" s="142" t="s">
        <v>1</v>
      </c>
      <c r="D106" s="147">
        <v>4</v>
      </c>
      <c r="E106" s="112">
        <v>0</v>
      </c>
      <c r="F106" s="154">
        <f>D106*E106</f>
        <v>0</v>
      </c>
    </row>
    <row r="107" spans="1:6" x14ac:dyDescent="0.25">
      <c r="A107" s="46"/>
      <c r="B107" s="88"/>
      <c r="C107" s="142"/>
      <c r="D107" s="147"/>
      <c r="E107" s="112"/>
      <c r="F107" s="154"/>
    </row>
    <row r="108" spans="1:6" ht="105" x14ac:dyDescent="0.25">
      <c r="A108" s="46" t="s">
        <v>12</v>
      </c>
      <c r="B108" s="136" t="s">
        <v>220</v>
      </c>
      <c r="C108" s="124" t="s">
        <v>140</v>
      </c>
      <c r="D108" s="137">
        <v>81.599999999999994</v>
      </c>
      <c r="E108" s="111">
        <v>0</v>
      </c>
      <c r="F108" s="154">
        <f>D108*E108</f>
        <v>0</v>
      </c>
    </row>
    <row r="109" spans="1:6" x14ac:dyDescent="0.25">
      <c r="A109" s="46"/>
      <c r="B109" s="88"/>
      <c r="C109" s="142"/>
      <c r="D109" s="147"/>
      <c r="E109" s="112"/>
      <c r="F109" s="154"/>
    </row>
    <row r="110" spans="1:6" ht="45" x14ac:dyDescent="0.25">
      <c r="A110" s="46" t="s">
        <v>13</v>
      </c>
      <c r="B110" s="72" t="s">
        <v>225</v>
      </c>
      <c r="C110" s="92" t="s">
        <v>3</v>
      </c>
      <c r="D110" s="93">
        <v>10</v>
      </c>
      <c r="E110" s="39">
        <f>SUM(F104:F108)</f>
        <v>0</v>
      </c>
      <c r="F110" s="103">
        <f>(0.1*E110)</f>
        <v>0</v>
      </c>
    </row>
    <row r="111" spans="1:6" x14ac:dyDescent="0.25">
      <c r="A111" s="67"/>
      <c r="B111" s="74" t="s">
        <v>4</v>
      </c>
      <c r="C111" s="75"/>
      <c r="D111" s="76"/>
      <c r="E111" s="34"/>
      <c r="F111" s="100">
        <f>SUM(F104:F110)</f>
        <v>0</v>
      </c>
    </row>
    <row r="112" spans="1:6" x14ac:dyDescent="0.25">
      <c r="A112" s="67"/>
      <c r="B112" s="77"/>
      <c r="C112" s="78"/>
      <c r="D112" s="79"/>
      <c r="E112" s="36"/>
      <c r="F112" s="101"/>
    </row>
    <row r="113" spans="1:6" x14ac:dyDescent="0.25">
      <c r="A113" s="46"/>
      <c r="B113" s="46"/>
      <c r="C113" s="53"/>
      <c r="D113" s="24"/>
      <c r="E113" s="11"/>
      <c r="F113" s="24"/>
    </row>
    <row r="114" spans="1:6" x14ac:dyDescent="0.25">
      <c r="A114" s="67" t="s">
        <v>30</v>
      </c>
      <c r="B114" s="67" t="s">
        <v>189</v>
      </c>
      <c r="C114" s="53"/>
      <c r="D114" s="24"/>
      <c r="E114" s="11"/>
      <c r="F114" s="24"/>
    </row>
    <row r="115" spans="1:6" ht="75" x14ac:dyDescent="0.25">
      <c r="A115" s="46" t="s">
        <v>10</v>
      </c>
      <c r="B115" s="141" t="s">
        <v>221</v>
      </c>
      <c r="C115" s="142" t="s">
        <v>0</v>
      </c>
      <c r="D115" s="137">
        <v>1</v>
      </c>
      <c r="E115" s="111">
        <v>0</v>
      </c>
      <c r="F115" s="154">
        <f>D115*E115</f>
        <v>0</v>
      </c>
    </row>
    <row r="116" spans="1:6" x14ac:dyDescent="0.25">
      <c r="A116" s="46"/>
      <c r="B116" s="141"/>
      <c r="C116" s="142"/>
      <c r="D116" s="137"/>
      <c r="E116" s="111"/>
      <c r="F116" s="154"/>
    </row>
    <row r="117" spans="1:6" ht="90" x14ac:dyDescent="0.25">
      <c r="A117" s="46" t="s">
        <v>11</v>
      </c>
      <c r="B117" s="141" t="s">
        <v>222</v>
      </c>
      <c r="C117" s="142" t="s">
        <v>1</v>
      </c>
      <c r="D117" s="137">
        <v>1</v>
      </c>
      <c r="E117" s="111">
        <v>0</v>
      </c>
      <c r="F117" s="154">
        <f>D117*E117</f>
        <v>0</v>
      </c>
    </row>
    <row r="118" spans="1:6" x14ac:dyDescent="0.25">
      <c r="A118" s="46"/>
      <c r="B118" s="141"/>
      <c r="C118" s="142"/>
      <c r="D118" s="137"/>
      <c r="E118" s="111"/>
      <c r="F118" s="154"/>
    </row>
    <row r="119" spans="1:6" ht="60" x14ac:dyDescent="0.25">
      <c r="A119" s="46" t="s">
        <v>12</v>
      </c>
      <c r="B119" s="141" t="s">
        <v>223</v>
      </c>
      <c r="C119" s="142" t="s">
        <v>1</v>
      </c>
      <c r="D119" s="137">
        <v>20</v>
      </c>
      <c r="E119" s="111">
        <v>0</v>
      </c>
      <c r="F119" s="154">
        <f>D119*E119</f>
        <v>0</v>
      </c>
    </row>
    <row r="120" spans="1:6" x14ac:dyDescent="0.25">
      <c r="A120" s="69"/>
      <c r="B120" s="81"/>
      <c r="C120" s="82"/>
      <c r="D120" s="83"/>
      <c r="E120" s="28"/>
      <c r="F120" s="98"/>
    </row>
    <row r="121" spans="1:6" ht="60" x14ac:dyDescent="0.25">
      <c r="A121" s="69" t="s">
        <v>13</v>
      </c>
      <c r="B121" s="91" t="s">
        <v>226</v>
      </c>
      <c r="C121" s="92" t="s">
        <v>3</v>
      </c>
      <c r="D121" s="93">
        <v>10</v>
      </c>
      <c r="E121" s="39">
        <f>SUM(F115:F119)</f>
        <v>0</v>
      </c>
      <c r="F121" s="103">
        <f>(0.1*E121)</f>
        <v>0</v>
      </c>
    </row>
    <row r="122" spans="1:6" x14ac:dyDescent="0.25">
      <c r="A122" s="69"/>
      <c r="B122" s="74" t="s">
        <v>4</v>
      </c>
      <c r="C122" s="86"/>
      <c r="D122" s="87"/>
      <c r="E122" s="37"/>
      <c r="F122" s="100">
        <f>SUM(F115:F121)</f>
        <v>0</v>
      </c>
    </row>
    <row r="123" spans="1:6" x14ac:dyDescent="0.25">
      <c r="A123" s="69"/>
      <c r="B123" s="77"/>
      <c r="C123" s="70"/>
      <c r="D123" s="71"/>
      <c r="E123" s="32"/>
      <c r="F123" s="79"/>
    </row>
    <row r="124" spans="1:6" x14ac:dyDescent="0.25">
      <c r="A124" s="46"/>
      <c r="B124" s="46"/>
      <c r="C124" s="53"/>
      <c r="D124" s="24"/>
      <c r="E124" s="11"/>
      <c r="F124" s="24"/>
    </row>
    <row r="125" spans="1:6" x14ac:dyDescent="0.25">
      <c r="A125" s="67" t="s">
        <v>44</v>
      </c>
      <c r="B125" s="67" t="s">
        <v>27</v>
      </c>
      <c r="C125" s="53"/>
      <c r="D125" s="24"/>
      <c r="E125" s="11"/>
      <c r="F125" s="24"/>
    </row>
    <row r="126" spans="1:6" ht="105" x14ac:dyDescent="0.25">
      <c r="A126" s="46" t="s">
        <v>10</v>
      </c>
      <c r="B126" s="88" t="s">
        <v>224</v>
      </c>
      <c r="C126" s="124" t="s">
        <v>54</v>
      </c>
      <c r="D126" s="85">
        <v>25.8</v>
      </c>
      <c r="E126" s="111">
        <v>0</v>
      </c>
      <c r="F126" s="154">
        <f>D126*E126</f>
        <v>0</v>
      </c>
    </row>
    <row r="127" spans="1:6" x14ac:dyDescent="0.25">
      <c r="A127" s="46"/>
      <c r="B127" s="88"/>
      <c r="C127" s="124"/>
      <c r="D127" s="85"/>
      <c r="E127" s="111"/>
      <c r="F127" s="154"/>
    </row>
    <row r="128" spans="1:6" ht="90" x14ac:dyDescent="0.25">
      <c r="A128" s="46" t="s">
        <v>11</v>
      </c>
      <c r="B128" s="88" t="s">
        <v>229</v>
      </c>
      <c r="C128" s="124" t="s">
        <v>54</v>
      </c>
      <c r="D128" s="85">
        <v>31.8</v>
      </c>
      <c r="E128" s="111">
        <v>0</v>
      </c>
      <c r="F128" s="154">
        <f>D128*E128</f>
        <v>0</v>
      </c>
    </row>
    <row r="129" spans="1:6" x14ac:dyDescent="0.25">
      <c r="A129" s="67"/>
      <c r="B129" s="88"/>
      <c r="C129" s="124"/>
      <c r="D129" s="85"/>
      <c r="E129" s="111"/>
      <c r="F129" s="154"/>
    </row>
    <row r="130" spans="1:6" ht="90" x14ac:dyDescent="0.25">
      <c r="A130" s="46" t="s">
        <v>12</v>
      </c>
      <c r="B130" s="88" t="s">
        <v>228</v>
      </c>
      <c r="C130" s="124" t="s">
        <v>54</v>
      </c>
      <c r="D130" s="85">
        <v>25.8</v>
      </c>
      <c r="E130" s="111">
        <v>0</v>
      </c>
      <c r="F130" s="154">
        <f>D130*E130</f>
        <v>0</v>
      </c>
    </row>
    <row r="131" spans="1:6" x14ac:dyDescent="0.25">
      <c r="B131" s="68"/>
      <c r="C131" s="53"/>
      <c r="D131" s="24"/>
      <c r="E131" s="28"/>
      <c r="F131" s="98"/>
    </row>
    <row r="132" spans="1:6" ht="60" x14ac:dyDescent="0.25">
      <c r="A132" s="22" t="s">
        <v>13</v>
      </c>
      <c r="B132" s="91" t="s">
        <v>227</v>
      </c>
      <c r="C132" s="92" t="s">
        <v>3</v>
      </c>
      <c r="D132" s="93">
        <v>10</v>
      </c>
      <c r="E132" s="39">
        <f>SUM(F126:F130)</f>
        <v>0</v>
      </c>
      <c r="F132" s="103">
        <f>(0.1*E132)</f>
        <v>0</v>
      </c>
    </row>
    <row r="133" spans="1:6" x14ac:dyDescent="0.25">
      <c r="B133" s="67" t="s">
        <v>4</v>
      </c>
      <c r="C133" s="94"/>
      <c r="D133" s="95"/>
      <c r="E133" s="41"/>
      <c r="F133" s="104">
        <f>SUM(F126:F132)</f>
        <v>0</v>
      </c>
    </row>
  </sheetData>
  <sheetProtection password="DD4D" sheet="1" objects="1" scenarios="1"/>
  <pageMargins left="0.70866141732283472" right="0.70866141732283472" top="0.74803149606299213" bottom="0.74803149606299213" header="0.31496062992125984" footer="0.31496062992125984"/>
  <pageSetup paperSize="9" orientation="portrait" r:id="rId1"/>
  <headerFooter>
    <oddFooter>&amp;R&amp;P/&amp;N</oddFooter>
  </headerFooter>
  <rowBreaks count="6" manualBreakCount="6">
    <brk id="35" max="16383" man="1"/>
    <brk id="79" max="16383" man="1"/>
    <brk id="87" max="16383" man="1"/>
    <brk id="99" max="16383" man="1"/>
    <brk id="110" max="16383" man="1"/>
    <brk id="1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1nadstropje</vt:lpstr>
      <vt:lpstr>pritličje</vt:lpstr>
      <vt:lpstr>fasada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Hadolin</dc:creator>
  <cp:lastModifiedBy>Mojca Skale</cp:lastModifiedBy>
  <cp:lastPrinted>2016-10-25T17:38:03Z</cp:lastPrinted>
  <dcterms:created xsi:type="dcterms:W3CDTF">2009-07-15T13:45:39Z</dcterms:created>
  <dcterms:modified xsi:type="dcterms:W3CDTF">2016-10-26T06:48:10Z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-1571221174</vt:i4>
  </property>
  <property fmtid="{D5CDD505-2E9C-101B-9397-08002B2CF9AE}" pid="3" name="_NewReviewCycle">
    <vt:lpwstr/>
  </property>
  <property fmtid="{D5CDD505-2E9C-101B-9397-08002B2CF9AE}" pid="4" name="_EmailSubject">
    <vt:lpwstr>vzorčni popis za fasade</vt:lpwstr>
  </property>
  <property fmtid="{D5CDD505-2E9C-101B-9397-08002B2CF9AE}" pid="5" name="_AuthorEmail">
    <vt:lpwstr>zvezdana.stankovic@az-ing.si</vt:lpwstr>
  </property>
  <property fmtid="{D5CDD505-2E9C-101B-9397-08002B2CF9AE}" pid="6" name="_AuthorEmailDisplayName">
    <vt:lpwstr>Zvezdana Stankovic</vt:lpwstr>
  </property>
  <property fmtid="{D5CDD505-2E9C-101B-9397-08002B2CF9AE}" pid="7" name="_ReviewingToolsShownOnce">
    <vt:lpwstr/>
  </property>
</Properties>
</file>