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20" yWindow="-15" windowWidth="11550" windowHeight="9675"/>
  </bookViews>
  <sheets>
    <sheet name="List1" sheetId="1" r:id="rId1"/>
  </sheets>
  <definedNames>
    <definedName name="OLE_LINK1" localSheetId="0">List1!$A$1</definedName>
  </definedNames>
  <calcPr calcId="145621"/>
</workbook>
</file>

<file path=xl/calcChain.xml><?xml version="1.0" encoding="utf-8"?>
<calcChain xmlns="http://schemas.openxmlformats.org/spreadsheetml/2006/main">
  <c r="F247" i="1" l="1"/>
  <c r="F31" i="1" s="1"/>
  <c r="F249" i="1"/>
  <c r="F32" i="1" s="1"/>
  <c r="F251" i="1"/>
  <c r="F33" i="1" s="1"/>
  <c r="F245" i="1"/>
  <c r="F30" i="1" s="1"/>
  <c r="F226" i="1"/>
  <c r="F227" i="1"/>
  <c r="F229" i="1"/>
  <c r="F225" i="1"/>
  <c r="F215" i="1"/>
  <c r="F216" i="1"/>
  <c r="F217" i="1"/>
  <c r="F214" i="1"/>
  <c r="F197" i="1"/>
  <c r="F198" i="1"/>
  <c r="F199" i="1"/>
  <c r="F200" i="1"/>
  <c r="F201" i="1"/>
  <c r="F204" i="1"/>
  <c r="F196" i="1"/>
  <c r="F189" i="1"/>
  <c r="F191" i="1" s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7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52" i="1"/>
  <c r="F166" i="1" s="1"/>
  <c r="F132" i="1"/>
  <c r="F131" i="1"/>
  <c r="F134" i="1" s="1"/>
  <c r="F13" i="1" s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11" i="1"/>
  <c r="F126" i="1" s="1"/>
  <c r="F12" i="1" s="1"/>
  <c r="F104" i="1"/>
  <c r="F103" i="1"/>
  <c r="F106" i="1" s="1"/>
  <c r="F11" i="1" s="1"/>
  <c r="F87" i="1"/>
  <c r="F88" i="1"/>
  <c r="F89" i="1"/>
  <c r="F90" i="1"/>
  <c r="F91" i="1"/>
  <c r="F92" i="1"/>
  <c r="F93" i="1"/>
  <c r="F94" i="1"/>
  <c r="F95" i="1"/>
  <c r="F96" i="1"/>
  <c r="F86" i="1"/>
  <c r="F77" i="1"/>
  <c r="F75" i="1"/>
  <c r="F70" i="1"/>
  <c r="F71" i="1"/>
  <c r="F72" i="1"/>
  <c r="F73" i="1"/>
  <c r="F74" i="1"/>
  <c r="F69" i="1"/>
  <c r="F63" i="1"/>
  <c r="F56" i="1"/>
  <c r="F57" i="1"/>
  <c r="F58" i="1"/>
  <c r="F59" i="1"/>
  <c r="F60" i="1"/>
  <c r="F61" i="1"/>
  <c r="F55" i="1"/>
  <c r="F219" i="1" l="1"/>
  <c r="F20" i="1" s="1"/>
  <c r="F231" i="1"/>
  <c r="F21" i="1" s="1"/>
  <c r="F98" i="1"/>
  <c r="F10" i="1" s="1"/>
  <c r="F185" i="1"/>
  <c r="F206" i="1"/>
  <c r="F208" i="1" s="1"/>
  <c r="F19" i="1" s="1"/>
  <c r="F80" i="1"/>
  <c r="F138" i="1" s="1"/>
  <c r="F9" i="1" l="1"/>
  <c r="F15" i="1" s="1"/>
  <c r="F23" i="1"/>
  <c r="F237" i="1"/>
  <c r="F253" i="1" s="1"/>
  <c r="F35" i="1" l="1"/>
  <c r="F36" i="1"/>
  <c r="F40" i="1"/>
  <c r="F41" i="1" l="1"/>
  <c r="F42" i="1" s="1"/>
  <c r="F37" i="1"/>
  <c r="F38" i="1" s="1"/>
  <c r="F44" i="1" l="1"/>
</calcChain>
</file>

<file path=xl/sharedStrings.xml><?xml version="1.0" encoding="utf-8"?>
<sst xmlns="http://schemas.openxmlformats.org/spreadsheetml/2006/main" count="381" uniqueCount="152">
  <si>
    <t>ELEKTROINSTALACIJE JAKEGA IN ŠIBKEGA TOKA TER STRELOVODNE NAPELJAVE</t>
  </si>
  <si>
    <t>REKAPITULACIJA</t>
  </si>
  <si>
    <t>A.</t>
  </si>
  <si>
    <t>JAKI TOK</t>
  </si>
  <si>
    <t xml:space="preserve">1. </t>
  </si>
  <si>
    <t>STIKALNI BLOKI</t>
  </si>
  <si>
    <t>2.</t>
  </si>
  <si>
    <t>KABELSKI RAZVOD</t>
  </si>
  <si>
    <t>3.</t>
  </si>
  <si>
    <t>SVETILNA TELESA</t>
  </si>
  <si>
    <t>4.</t>
  </si>
  <si>
    <t>OSTALI ELEKTROINSTALACIJSKI MATERIAL in DELA</t>
  </si>
  <si>
    <t>5.</t>
  </si>
  <si>
    <t>PRIKLOPI</t>
  </si>
  <si>
    <t>JAKI TOK SKUPAJ</t>
  </si>
  <si>
    <t>B.</t>
  </si>
  <si>
    <t>ŠIBKI TOK</t>
  </si>
  <si>
    <t>1.</t>
  </si>
  <si>
    <t>TELEFONSKA INSTALACIJA</t>
  </si>
  <si>
    <t>OSTALI ELEKTROINSTALACIJSKI MATERIAL</t>
  </si>
  <si>
    <t>CATV INSTALACIJA</t>
  </si>
  <si>
    <t>ŠIBKI TOK SKUPAJ</t>
  </si>
  <si>
    <t>C.</t>
  </si>
  <si>
    <t>MERITVE ZAŠČITE PROTI UDARU ELEKTRIČNEGA</t>
  </si>
  <si>
    <t>TOKA,IZOLACIJSKE TRDNOSTI KABELSKIH VODNIKOV,</t>
  </si>
  <si>
    <t xml:space="preserve">GALVANSKIH POVEZAV KOVINSKIH MAS IN </t>
  </si>
  <si>
    <t>PONIKALNE UPORNOSTI OZEMLJITVE TER IZDAJA</t>
  </si>
  <si>
    <t>USTREZNE DOKUMENTACIJE V SKLADU S PREDPISI</t>
  </si>
  <si>
    <t>IN PROTOKOLI</t>
  </si>
  <si>
    <t>D.</t>
  </si>
  <si>
    <t>PROJEKTANTSKI NADZOR MED IZVAJANJEM</t>
  </si>
  <si>
    <t>E.</t>
  </si>
  <si>
    <t>IZDELAVA PID DOKUMENTACIJE</t>
  </si>
  <si>
    <t>F.</t>
  </si>
  <si>
    <t>NEPREDVIDENA DELA PO POREDITVI NADZORA IN INVESTITORJA 5%</t>
  </si>
  <si>
    <t>ELEKTROINSTALACIJA SKUPAJ</t>
  </si>
  <si>
    <t>ELEKTROINSTALACIJA JAKEGA TOKA</t>
  </si>
  <si>
    <t>STIKALNI BLOKI:</t>
  </si>
  <si>
    <t xml:space="preserve"> 1.1</t>
  </si>
  <si>
    <t>STIKALNI BLOK "RA0,RB1,RC1" - stanovanje</t>
  </si>
  <si>
    <t>(dobava in montaža)</t>
  </si>
  <si>
    <t>-</t>
  </si>
  <si>
    <t>vgradna plastična omara WUS-3 kpl. s ključavnico in vgrajeno opremo:</t>
  </si>
  <si>
    <t>kom</t>
  </si>
  <si>
    <t>FID stikalo 40/0.03 A/3P</t>
  </si>
  <si>
    <t>odvodnik prenapetosti PROTEC C</t>
  </si>
  <si>
    <t xml:space="preserve">instalacijski odklopnik B16 / III </t>
  </si>
  <si>
    <t>instalacijski odklopnik B16 / I</t>
  </si>
  <si>
    <t xml:space="preserve">instalacijski odklopnik B10 / I </t>
  </si>
  <si>
    <t>uvodnice, Ecu zbiralnice N in PE, vrstne sponke cpl z nosilno letvijo in zaključnimi elementi, napisne ploščice in oznake, drobni in vezni instalacijski material (PVC instalacijski kanali, vezne žice, ožičenje, kabel čevlji in tulci, vijačni material)</t>
  </si>
  <si>
    <t>kpl</t>
  </si>
  <si>
    <t>STIKALNI BLOK "RA0,RB1,RC1" - stanovanje   skupaj</t>
  </si>
  <si>
    <t xml:space="preserve"> 1.2</t>
  </si>
  <si>
    <t>STIKALNI BLOK "RPP1,RPP2," - lokal</t>
  </si>
  <si>
    <t>STIKALNI BLOK "RPP1,RPP2" - lokal   skupaj</t>
  </si>
  <si>
    <t>STIKALNI BLOKI SKUPAJ</t>
  </si>
  <si>
    <t>(dobava in polaganje)</t>
  </si>
  <si>
    <t xml:space="preserve">kabel NYY-J 5x6 mm2, uvlečen v instalacijske cevi </t>
  </si>
  <si>
    <t>m</t>
  </si>
  <si>
    <t>kabel NYM-J 5x2,5mm2, uvlečen v instalcijske cevi</t>
  </si>
  <si>
    <t>kabel NYM-J 3x2,5mm2, uvlečen v instalcijske cevi</t>
  </si>
  <si>
    <t>kabel NYM-J 7x1,5mm2, uvlečen v instalcijske cevi</t>
  </si>
  <si>
    <t xml:space="preserve">kabel NYM-J 4x1,5mm2, uvlečen v instalcijske cevi </t>
  </si>
  <si>
    <t xml:space="preserve">kabel NYM-J 3x1,5mm2, uvlečen v instalcijske cevi </t>
  </si>
  <si>
    <t>kabel Lycy 2x0,75 mm2, uvlečen v instalacijske cevi</t>
  </si>
  <si>
    <t>kabel Lycy 4x0,75 mm2, uvlečen v instalacijske cevi</t>
  </si>
  <si>
    <t>žica H05V-K 4 mm2, uvlečen v instalacijske cevi</t>
  </si>
  <si>
    <t>žica H05V-K 6 mm2, uvlečen v instalacijske cevi</t>
  </si>
  <si>
    <t>žica H05V-K 16 mm2, uvlečen v instalacijske cevi</t>
  </si>
  <si>
    <t>KABELSKI RAZVOD skupaj</t>
  </si>
  <si>
    <t>(dobava in montaža komplet s sijalkami in montažnim priborom)</t>
  </si>
  <si>
    <t>izpust kabla iz stropa za svetilko, zaključenega z lestenčno sponko (stanovanje)</t>
  </si>
  <si>
    <t>izpust kabla iz stene za svetilko, zaključenega z lestenčno sponko (stanovanje)</t>
  </si>
  <si>
    <t>SVETILNA TELESA "skupaj"</t>
  </si>
  <si>
    <t>(dobava in montaža oz.polaganje)</t>
  </si>
  <si>
    <t>stikalo navadno p/o, modularne izvedbe, kpl z dozo, nosilcem okvirja in okrasnim okvirjem, kot npr. TEM Čatež Modul v barvi po izbiri arhitekta</t>
  </si>
  <si>
    <t>stikalo izmenično p/o, modularne izvedbe, kpl z dozo, nosilcem okvirja in okrasnim okvirjem, kot npr. TEM Čatež Modul v barvi po izbiri arhitekta</t>
  </si>
  <si>
    <t>tipkalo p/o, modularne izvedbe, kpl z dozo, nosilcem okvirja in okrasnim okvirjem, kot npr. TEM Čatež Modul v barvi po izbiri arhitekta</t>
  </si>
  <si>
    <t xml:space="preserve">II.polna vtičnica šuko p/o, kot npr. TEM Čatež Modul v barvi po izbiri arhitekta, kpl z dozo, nosilcem okvirja in okrasnim okvirjem </t>
  </si>
  <si>
    <t xml:space="preserve">II.polna vtičnica šuko s pokrovom p/o, kot npr. TEM Čatež Modul v barvi po izbiri arhitekta, kpl z dozo, nosilcem okvirja in okrasnim okvirjem </t>
  </si>
  <si>
    <t>razvodnica DIP dodatne izenačitve potenciala</t>
  </si>
  <si>
    <t>razvodnica fi 78 mm</t>
  </si>
  <si>
    <t>razvodnica RKP-IV-2.5 mm2</t>
  </si>
  <si>
    <t>instalacijski kanal 20x30</t>
  </si>
  <si>
    <t>instalacijski kanal 60x40</t>
  </si>
  <si>
    <t>rebrasta plastična cev tbx 32 mm</t>
  </si>
  <si>
    <t>rebrasta plastična cev tbx 23 mm</t>
  </si>
  <si>
    <t>rebrasta plastična cev tbx 11-16 mm</t>
  </si>
  <si>
    <t xml:space="preserve">- </t>
  </si>
  <si>
    <t xml:space="preserve">drobni instalacijski material </t>
  </si>
  <si>
    <t>OSTALI ELEKTROINSTALACIJSKI MATERIAL skupaj</t>
  </si>
  <si>
    <t xml:space="preserve">priklop fiksnega porabnika </t>
  </si>
  <si>
    <t>priklop strojne opreme (ventilatorji peč ter bojlerji) po navodilih dobavitelja</t>
  </si>
  <si>
    <t>PRIKLOPI skupaj</t>
  </si>
  <si>
    <t>JAKI TOK   S K U P A J:</t>
  </si>
  <si>
    <t>EUR</t>
  </si>
  <si>
    <t>ELEKTROINSTALACIJA ŠIBKEGA TOKA:</t>
  </si>
  <si>
    <t>TELEFONSKA  INSTALACIJA</t>
  </si>
  <si>
    <t>1.1.</t>
  </si>
  <si>
    <t>KOMUNIKACIJSKA OMARICA UNIVERZALNEGA INFORMACIJSKEGA OŽIČENJA</t>
  </si>
  <si>
    <t>komunikacijska omarica KO 600 x 450 x 12HU, 19" z vertikalnimi vodili in s steklenimi vrati spredaj,  komplet z vgrajeno opremo:</t>
  </si>
  <si>
    <t>patch panel za 24 Snap-in konektorjev ,19", 1 HU, prazen z izvlečnim mehanizmom</t>
  </si>
  <si>
    <t>LANmark 6 10G, Snap-in konektor, Cat 6 10G Base-T, screened, rear cover, EMC</t>
  </si>
  <si>
    <t>patch vodilo kovinsko s pokrovom, 1 HU, 19",</t>
  </si>
  <si>
    <t>povezovalni kabel LANmark 6 10 G Base-T, Ultim, RJ45,screened, Cat 6 10G,  LSZH, 2.0m</t>
  </si>
  <si>
    <t>povezovalni kabel RJ 45- RJ45, Cat5, unscreened, PVC, 1.5m</t>
  </si>
  <si>
    <t>el. razdelilec 7x230V, 19", 1HU</t>
  </si>
  <si>
    <t>polica 19", do 30 kg</t>
  </si>
  <si>
    <t>ozemljitvena letvica</t>
  </si>
  <si>
    <t>spajanje FTP kabla z razdelilno ploščo</t>
  </si>
  <si>
    <t>spajanje FTP kabla z vtičnico na strani priključka</t>
  </si>
  <si>
    <t>drobni potrošni, vezni in pritrdilni material</t>
  </si>
  <si>
    <t>instalacija in zagon sistema na nivoju vozlišča</t>
  </si>
  <si>
    <t>KOMUNIKACIJSKA OMARICA UNIVERZALNEGA INFORMACIJSKEGA OŽIČENJA skupaj:</t>
  </si>
  <si>
    <t>1.2.</t>
  </si>
  <si>
    <t>1.3.</t>
  </si>
  <si>
    <t>MERITVE UNIVERZALNEGA INFORMACIJSKEGA OŽIČENJA</t>
  </si>
  <si>
    <t>meritev instalacije Class E (Cat 6)  in izdelava merilnih protokolov</t>
  </si>
  <si>
    <t>MERITVE UNIVERZALNEGA INFORMACIJSKEGA OŽIČENJA skupaj:</t>
  </si>
  <si>
    <t>1.4.</t>
  </si>
  <si>
    <t>OSTALO</t>
  </si>
  <si>
    <t>kos</t>
  </si>
  <si>
    <t>instalacijska cev tbx 32 mm</t>
  </si>
  <si>
    <t>instalacijska cev tbx 16 mm</t>
  </si>
  <si>
    <t>kabel UTP cat 6</t>
  </si>
  <si>
    <t>vtičnica RJ45 cat 6 UTP dvojna modularne izvedbe, p/o, kpl z dozo, nosilcem okrasnega okvirja in okrasnim okvirjem kot npr. TEM Čatež Modul v barvi po izbiri arhitekta</t>
  </si>
  <si>
    <t>vtičnica RJ45 cat 6 UTP enojna modularne izvedbe, p/o, kpl z dozo, nosilcem okrasnega okvirja in okrasnim okvirjem kot npr. TEM Čatež Modul v barvi po izbiri arhitekta</t>
  </si>
  <si>
    <t>meritve in preiskus delovanja</t>
  </si>
  <si>
    <t>telefonske instalacije in izdaja</t>
  </si>
  <si>
    <t xml:space="preserve">ustrezne dokumentacije </t>
  </si>
  <si>
    <t>OSTALO skupaj:</t>
  </si>
  <si>
    <t>TELEFONSKA INSTALACIJA   s k u p a j</t>
  </si>
  <si>
    <t>instalacijski kanal Quadro 15x15 mm</t>
  </si>
  <si>
    <t>instalacijski kanal Quadro 20x30 mm</t>
  </si>
  <si>
    <t>razvodnica RKP-IV-2.5 mm</t>
  </si>
  <si>
    <t>drobni in vezni material</t>
  </si>
  <si>
    <t>koaksialni kabel KOKA 712 Cu</t>
  </si>
  <si>
    <t>vtičnica TV modularne izvedbe, p/o, kpl z dozo, nosilcem okrasnega okvirja in okrasnim okvirjemkot npr. Tem Čatež Modul v barvi po izbiri arhitekta</t>
  </si>
  <si>
    <t>preiskus delovanja antenske instalacije z meritvami</t>
  </si>
  <si>
    <t>jakosti ustreznega signala in izdaja certifikata</t>
  </si>
  <si>
    <t>cpl</t>
  </si>
  <si>
    <t>CATV  INSTALACIJA skupaj</t>
  </si>
  <si>
    <t>ELEKTROINSTALACIJA ŠIBKEGA TOKA      skupaj:</t>
  </si>
  <si>
    <t>ELEKTROINSTALACIJA   S K U P A J:</t>
  </si>
  <si>
    <r>
      <t xml:space="preserve">OBJEKT: PSO NC22 - </t>
    </r>
    <r>
      <rPr>
        <b/>
        <sz val="14"/>
        <color rgb="FFFF0000"/>
        <rFont val="Arial"/>
        <family val="2"/>
        <charset val="238"/>
      </rPr>
      <t>faza II</t>
    </r>
  </si>
  <si>
    <t>€/ ENOTO</t>
  </si>
  <si>
    <t>12203 – druge poslovne stavbe</t>
  </si>
  <si>
    <t>DDV</t>
  </si>
  <si>
    <t xml:space="preserve">SKUPAJ z DDV </t>
  </si>
  <si>
    <t xml:space="preserve"> </t>
  </si>
  <si>
    <t>11220 – večstanovanjske stavbe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</si>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</sst>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u/>
      <sz val="12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808080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164" fontId="2" fillId="0" borderId="0" xfId="0" applyNumberFormat="1" applyFont="1" applyAlignment="1" applyProtection="1">
      <protection locked="0"/>
    </xf>
    <xf numFmtId="164" fontId="9" fillId="0" borderId="0" xfId="0" applyNumberFormat="1" applyFont="1" applyAlignment="1" applyProtection="1">
      <alignment vertical="top"/>
      <protection locked="0"/>
    </xf>
    <xf numFmtId="4" fontId="11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164" fontId="13" fillId="0" borderId="0" xfId="0" applyNumberFormat="1" applyFont="1" applyAlignment="1" applyProtection="1">
      <alignment horizontal="right" wrapText="1"/>
      <protection locked="0"/>
    </xf>
    <xf numFmtId="164" fontId="13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164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4" fillId="0" borderId="0" xfId="0" applyFont="1" applyProtection="1"/>
    <xf numFmtId="0" fontId="1" fillId="0" borderId="0" xfId="0" applyFont="1" applyAlignment="1" applyProtection="1">
      <alignment horizontal="left" vertical="top" wrapText="1" readingOrder="1"/>
    </xf>
    <xf numFmtId="0" fontId="9" fillId="0" borderId="0" xfId="0" applyFont="1" applyProtection="1"/>
    <xf numFmtId="0" fontId="4" fillId="0" borderId="0" xfId="0" applyFont="1" applyAlignment="1" applyProtection="1">
      <alignment horizontal="left" vertical="top" wrapText="1" readingOrder="1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vertical="top" wrapText="1" readingOrder="1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 readingOrder="1"/>
    </xf>
    <xf numFmtId="0" fontId="9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wrapText="1"/>
    </xf>
    <xf numFmtId="0" fontId="1" fillId="0" borderId="0" xfId="0" applyFont="1" applyAlignment="1" applyProtection="1">
      <alignment horizontal="justify"/>
    </xf>
    <xf numFmtId="0" fontId="0" fillId="0" borderId="0" xfId="0" applyAlignment="1" applyProtection="1">
      <alignment horizontal="left" vertical="top" wrapText="1" readingOrder="1"/>
    </xf>
    <xf numFmtId="0" fontId="10" fillId="0" borderId="0" xfId="0" applyFont="1" applyProtection="1"/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 readingOrder="1"/>
    </xf>
    <xf numFmtId="0" fontId="13" fillId="0" borderId="0" xfId="0" applyFont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0" fontId="14" fillId="0" borderId="0" xfId="0" applyFont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3" fillId="2" borderId="0" xfId="0" applyFont="1" applyFill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left" vertical="top" wrapText="1" readingOrder="1"/>
    </xf>
    <xf numFmtId="0" fontId="13" fillId="2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top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4" fillId="2" borderId="0" xfId="0" applyFont="1" applyFill="1" applyProtection="1"/>
    <xf numFmtId="0" fontId="6" fillId="0" borderId="0" xfId="0" applyFont="1" applyAlignment="1" applyProtection="1"/>
    <xf numFmtId="0" fontId="3" fillId="0" borderId="0" xfId="0" applyFont="1" applyAlignment="1" applyProtection="1"/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0" borderId="0" xfId="0" applyProtection="1"/>
    <xf numFmtId="164" fontId="0" fillId="0" borderId="0" xfId="0" applyNumberFormat="1" applyProtection="1"/>
    <xf numFmtId="164" fontId="8" fillId="0" borderId="0" xfId="0" applyNumberFormat="1" applyFont="1" applyProtection="1"/>
    <xf numFmtId="0" fontId="1" fillId="0" borderId="0" xfId="0" applyFont="1" applyAlignment="1" applyProtection="1">
      <alignment vertical="top"/>
    </xf>
    <xf numFmtId="0" fontId="16" fillId="0" borderId="0" xfId="0" applyNumberFormat="1" applyFont="1" applyAlignment="1" applyProtection="1">
      <alignment horizontal="left" vertical="top"/>
      <protection locked="0"/>
    </xf>
    <xf numFmtId="0" fontId="17" fillId="0" borderId="0" xfId="0" applyFont="1" applyBorder="1" applyAlignment="1">
      <alignment horizontal="right" wrapText="1"/>
    </xf>
    <xf numFmtId="9" fontId="18" fillId="0" borderId="0" xfId="0" applyNumberFormat="1" applyFont="1" applyBorder="1" applyAlignment="1" applyProtection="1">
      <protection locked="0"/>
    </xf>
    <xf numFmtId="4" fontId="19" fillId="0" borderId="0" xfId="0" applyNumberFormat="1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164" fontId="18" fillId="0" borderId="0" xfId="0" applyNumberFormat="1" applyFont="1" applyBorder="1" applyAlignment="1" applyProtection="1"/>
    <xf numFmtId="0" fontId="0" fillId="0" borderId="0" xfId="0" applyBorder="1" applyProtection="1">
      <protection locked="0"/>
    </xf>
    <xf numFmtId="0" fontId="17" fillId="0" borderId="0" xfId="0" applyFont="1" applyBorder="1" applyAlignment="1">
      <alignment horizontal="center" wrapText="1"/>
    </xf>
    <xf numFmtId="4" fontId="19" fillId="0" borderId="3" xfId="0" applyNumberFormat="1" applyFont="1" applyBorder="1" applyAlignment="1" applyProtection="1">
      <alignment horizontal="right"/>
      <protection locked="0"/>
    </xf>
    <xf numFmtId="9" fontId="18" fillId="0" borderId="3" xfId="0" applyNumberFormat="1" applyFont="1" applyBorder="1" applyAlignment="1" applyProtection="1">
      <protection locked="0"/>
    </xf>
    <xf numFmtId="4" fontId="20" fillId="0" borderId="3" xfId="0" applyNumberFormat="1" applyFont="1" applyBorder="1" applyAlignment="1" applyProtection="1">
      <protection locked="0"/>
    </xf>
    <xf numFmtId="10" fontId="19" fillId="0" borderId="3" xfId="0" applyNumberFormat="1" applyFont="1" applyBorder="1" applyAlignment="1" applyProtection="1">
      <protection locked="0"/>
    </xf>
    <xf numFmtId="164" fontId="18" fillId="0" borderId="3" xfId="0" applyNumberFormat="1" applyFont="1" applyBorder="1" applyAlignment="1" applyProtection="1"/>
    <xf numFmtId="4" fontId="19" fillId="0" borderId="0" xfId="0" applyNumberFormat="1" applyFont="1" applyBorder="1" applyAlignment="1" applyProtection="1">
      <alignment horizontal="right"/>
      <protection locked="0"/>
    </xf>
    <xf numFmtId="4" fontId="20" fillId="0" borderId="0" xfId="0" applyNumberFormat="1" applyFont="1" applyBorder="1" applyAlignment="1" applyProtection="1">
      <protection locked="0"/>
    </xf>
    <xf numFmtId="9" fontId="20" fillId="0" borderId="0" xfId="0" applyNumberFormat="1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3" xfId="0" applyFont="1" applyBorder="1" applyAlignment="1" applyProtection="1">
      <protection locked="0"/>
    </xf>
    <xf numFmtId="10" fontId="20" fillId="0" borderId="0" xfId="0" applyNumberFormat="1" applyFont="1" applyBorder="1" applyAlignment="1" applyProtection="1">
      <protection locked="0"/>
    </xf>
    <xf numFmtId="0" fontId="21" fillId="0" borderId="4" xfId="0" applyFont="1" applyBorder="1" applyAlignment="1" applyProtection="1">
      <protection locked="0"/>
    </xf>
    <xf numFmtId="164" fontId="21" fillId="0" borderId="4" xfId="0" applyNumberFormat="1" applyFont="1" applyBorder="1" applyAlignment="1" applyProtection="1">
      <protection locked="0"/>
    </xf>
    <xf numFmtId="164" fontId="21" fillId="0" borderId="4" xfId="0" applyNumberFormat="1" applyFont="1" applyBorder="1" applyAlignment="1" applyProtection="1"/>
    <xf numFmtId="164" fontId="10" fillId="0" borderId="0" xfId="0" applyNumberFormat="1" applyFont="1" applyProtection="1"/>
    <xf numFmtId="164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Protection="1"/>
    <xf numFmtId="0" fontId="3" fillId="3" borderId="2" xfId="0" applyFont="1" applyFill="1" applyBorder="1" applyAlignment="1" applyProtection="1">
      <alignment vertical="top" wrapText="1"/>
    </xf>
    <xf numFmtId="0" fontId="3" fillId="3" borderId="2" xfId="0" applyFont="1" applyFill="1" applyBorder="1" applyProtection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view="pageBreakPreview" topLeftCell="A220" zoomScale="60" zoomScaleNormal="70" workbookViewId="0">
      <selection activeCell="I230" sqref="I230"/>
    </sheetView>
  </sheetViews>
  <sheetFormatPr defaultColWidth="8.85546875" defaultRowHeight="18.600000000000001" customHeight="1" x14ac:dyDescent="0.25"/>
  <cols>
    <col min="1" max="1" width="8.85546875" style="64"/>
    <col min="2" max="2" width="64.85546875" style="37" customWidth="1"/>
    <col min="3" max="3" width="11.85546875" style="38" customWidth="1"/>
    <col min="4" max="4" width="8.28515625" style="38" customWidth="1"/>
    <col min="5" max="5" width="12.140625" style="12" customWidth="1"/>
    <col min="6" max="6" width="12.7109375" style="65" customWidth="1"/>
    <col min="7" max="8" width="16.28515625" style="3" customWidth="1"/>
    <col min="9" max="16384" width="8.85546875" style="4"/>
  </cols>
  <sheetData>
    <row r="1" spans="1:8" ht="18.600000000000001" customHeight="1" x14ac:dyDescent="0.25">
      <c r="A1" s="23"/>
      <c r="B1" s="24" t="s">
        <v>144</v>
      </c>
      <c r="C1" s="25"/>
      <c r="D1" s="25"/>
      <c r="E1" s="2"/>
      <c r="H1" s="1"/>
    </row>
    <row r="2" spans="1:8" ht="18.600000000000001" customHeight="1" x14ac:dyDescent="0.25">
      <c r="A2" s="23"/>
      <c r="B2" s="26"/>
      <c r="C2" s="25"/>
      <c r="D2" s="25"/>
      <c r="E2" s="2"/>
      <c r="H2" s="1"/>
    </row>
    <row r="3" spans="1:8" ht="18.600000000000001" customHeight="1" x14ac:dyDescent="0.25">
      <c r="A3" s="23"/>
      <c r="B3" s="27" t="s">
        <v>0</v>
      </c>
      <c r="C3" s="27"/>
      <c r="D3" s="27"/>
      <c r="E3" s="6"/>
      <c r="H3" s="5"/>
    </row>
    <row r="4" spans="1:8" ht="18.600000000000001" customHeight="1" x14ac:dyDescent="0.25">
      <c r="A4" s="23"/>
      <c r="B4" s="26"/>
      <c r="C4" s="25"/>
      <c r="D4" s="25"/>
      <c r="E4" s="2"/>
      <c r="H4" s="1"/>
    </row>
    <row r="5" spans="1:8" ht="18.600000000000001" customHeight="1" x14ac:dyDescent="0.25">
      <c r="A5" s="23"/>
      <c r="B5" s="24" t="s">
        <v>1</v>
      </c>
      <c r="C5" s="25"/>
      <c r="D5" s="25"/>
      <c r="E5" s="2"/>
      <c r="H5" s="1"/>
    </row>
    <row r="6" spans="1:8" ht="18.600000000000001" customHeight="1" x14ac:dyDescent="0.25">
      <c r="A6" s="23"/>
      <c r="B6" s="26"/>
      <c r="C6" s="25"/>
      <c r="D6" s="25"/>
      <c r="E6" s="2"/>
      <c r="H6" s="1"/>
    </row>
    <row r="7" spans="1:8" ht="18.600000000000001" customHeight="1" x14ac:dyDescent="0.25">
      <c r="A7" s="28" t="s">
        <v>2</v>
      </c>
      <c r="B7" s="29" t="s">
        <v>3</v>
      </c>
      <c r="C7" s="25"/>
      <c r="D7" s="25"/>
      <c r="E7" s="2"/>
      <c r="H7" s="1"/>
    </row>
    <row r="8" spans="1:8" ht="18.600000000000001" customHeight="1" x14ac:dyDescent="0.25">
      <c r="A8" s="23"/>
      <c r="B8" s="26"/>
      <c r="C8" s="25"/>
      <c r="D8" s="25"/>
      <c r="E8" s="2"/>
      <c r="H8" s="1"/>
    </row>
    <row r="9" spans="1:8" ht="18.600000000000001" customHeight="1" x14ac:dyDescent="0.25">
      <c r="A9" s="30" t="s">
        <v>4</v>
      </c>
      <c r="B9" s="31" t="s">
        <v>5</v>
      </c>
      <c r="C9" s="32"/>
      <c r="D9" s="32"/>
      <c r="E9" s="7"/>
      <c r="F9" s="65">
        <f>F80</f>
        <v>0</v>
      </c>
      <c r="H9" s="8"/>
    </row>
    <row r="10" spans="1:8" ht="18.600000000000001" customHeight="1" x14ac:dyDescent="0.25">
      <c r="A10" s="30" t="s">
        <v>6</v>
      </c>
      <c r="B10" s="31" t="s">
        <v>7</v>
      </c>
      <c r="C10" s="32"/>
      <c r="D10" s="32"/>
      <c r="E10" s="7"/>
      <c r="F10" s="65">
        <f>F98</f>
        <v>0</v>
      </c>
      <c r="H10" s="8"/>
    </row>
    <row r="11" spans="1:8" ht="18.600000000000001" customHeight="1" x14ac:dyDescent="0.25">
      <c r="A11" s="30" t="s">
        <v>8</v>
      </c>
      <c r="B11" s="31" t="s">
        <v>9</v>
      </c>
      <c r="C11" s="32"/>
      <c r="D11" s="32"/>
      <c r="E11" s="7"/>
      <c r="F11" s="65">
        <f>F106</f>
        <v>0</v>
      </c>
      <c r="H11" s="9"/>
    </row>
    <row r="12" spans="1:8" ht="18.600000000000001" customHeight="1" x14ac:dyDescent="0.25">
      <c r="A12" s="30" t="s">
        <v>10</v>
      </c>
      <c r="B12" s="31" t="s">
        <v>11</v>
      </c>
      <c r="C12" s="32"/>
      <c r="D12" s="32"/>
      <c r="E12" s="2"/>
      <c r="F12" s="65">
        <f>F126</f>
        <v>0</v>
      </c>
      <c r="H12" s="8"/>
    </row>
    <row r="13" spans="1:8" ht="18.600000000000001" customHeight="1" x14ac:dyDescent="0.25">
      <c r="A13" s="30" t="s">
        <v>12</v>
      </c>
      <c r="B13" s="31" t="s">
        <v>13</v>
      </c>
      <c r="C13" s="32"/>
      <c r="D13" s="32"/>
      <c r="E13" s="7"/>
      <c r="F13" s="65">
        <f>F134</f>
        <v>0</v>
      </c>
      <c r="H13" s="9"/>
    </row>
    <row r="14" spans="1:8" ht="18.600000000000001" customHeight="1" x14ac:dyDescent="0.25">
      <c r="A14" s="33"/>
      <c r="B14" s="26"/>
      <c r="C14" s="32"/>
      <c r="D14" s="32"/>
      <c r="E14" s="7"/>
      <c r="H14" s="10"/>
    </row>
    <row r="15" spans="1:8" ht="18.600000000000001" customHeight="1" x14ac:dyDescent="0.25">
      <c r="A15" s="33"/>
      <c r="B15" s="29" t="s">
        <v>14</v>
      </c>
      <c r="C15" s="32"/>
      <c r="D15" s="32"/>
      <c r="E15" s="7"/>
      <c r="F15" s="65">
        <f>SUM(F9:F14)</f>
        <v>0</v>
      </c>
      <c r="H15" s="8"/>
    </row>
    <row r="16" spans="1:8" ht="18.600000000000001" customHeight="1" x14ac:dyDescent="0.25">
      <c r="A16" s="33"/>
      <c r="B16" s="26"/>
      <c r="C16" s="32"/>
      <c r="D16" s="32"/>
      <c r="E16" s="7"/>
      <c r="H16" s="10"/>
    </row>
    <row r="17" spans="1:8" ht="18.600000000000001" customHeight="1" x14ac:dyDescent="0.25">
      <c r="A17" s="34" t="s">
        <v>15</v>
      </c>
      <c r="B17" s="29" t="s">
        <v>16</v>
      </c>
      <c r="C17" s="32"/>
      <c r="D17" s="32"/>
      <c r="E17" s="7"/>
      <c r="H17" s="10"/>
    </row>
    <row r="18" spans="1:8" ht="18.600000000000001" customHeight="1" x14ac:dyDescent="0.25">
      <c r="A18" s="33"/>
      <c r="B18" s="26"/>
      <c r="C18" s="32"/>
      <c r="D18" s="32"/>
      <c r="E18" s="7"/>
      <c r="H18" s="10"/>
    </row>
    <row r="19" spans="1:8" ht="18.600000000000001" customHeight="1" x14ac:dyDescent="0.25">
      <c r="A19" s="30" t="s">
        <v>17</v>
      </c>
      <c r="B19" s="31" t="s">
        <v>18</v>
      </c>
      <c r="C19" s="35"/>
      <c r="D19" s="35"/>
      <c r="E19" s="2"/>
      <c r="F19" s="65">
        <f>F208</f>
        <v>0</v>
      </c>
      <c r="H19" s="8"/>
    </row>
    <row r="20" spans="1:8" ht="18.600000000000001" customHeight="1" x14ac:dyDescent="0.25">
      <c r="A20" s="30" t="s">
        <v>6</v>
      </c>
      <c r="B20" s="31" t="s">
        <v>19</v>
      </c>
      <c r="C20" s="25"/>
      <c r="D20" s="25"/>
      <c r="E20" s="2"/>
      <c r="F20" s="65">
        <f>F219</f>
        <v>0</v>
      </c>
      <c r="H20" s="9"/>
    </row>
    <row r="21" spans="1:8" ht="18.600000000000001" customHeight="1" x14ac:dyDescent="0.25">
      <c r="A21" s="30" t="s">
        <v>8</v>
      </c>
      <c r="B21" s="31" t="s">
        <v>20</v>
      </c>
      <c r="C21" s="25"/>
      <c r="D21" s="25"/>
      <c r="E21" s="2"/>
      <c r="F21" s="65">
        <f>F231</f>
        <v>0</v>
      </c>
      <c r="H21" s="9"/>
    </row>
    <row r="22" spans="1:8" ht="18.600000000000001" customHeight="1" x14ac:dyDescent="0.25">
      <c r="A22" s="33"/>
      <c r="B22" s="26"/>
      <c r="C22" s="25"/>
      <c r="D22" s="25"/>
      <c r="E22" s="2"/>
      <c r="H22" s="1"/>
    </row>
    <row r="23" spans="1:8" ht="18.600000000000001" customHeight="1" x14ac:dyDescent="0.25">
      <c r="A23" s="33"/>
      <c r="B23" s="29" t="s">
        <v>21</v>
      </c>
      <c r="C23" s="25"/>
      <c r="D23" s="25"/>
      <c r="E23" s="2"/>
      <c r="F23" s="65">
        <f>SUM(F19:F22)</f>
        <v>0</v>
      </c>
      <c r="H23" s="8"/>
    </row>
    <row r="24" spans="1:8" ht="18.600000000000001" customHeight="1" x14ac:dyDescent="0.25">
      <c r="A24" s="33"/>
      <c r="B24" s="26"/>
      <c r="C24" s="25"/>
      <c r="D24" s="25"/>
      <c r="E24" s="2"/>
      <c r="H24" s="10"/>
    </row>
    <row r="25" spans="1:8" ht="18.600000000000001" customHeight="1" x14ac:dyDescent="0.25">
      <c r="A25" s="34" t="s">
        <v>22</v>
      </c>
      <c r="B25" s="29" t="s">
        <v>23</v>
      </c>
      <c r="C25" s="25"/>
      <c r="D25" s="25"/>
      <c r="E25" s="2"/>
      <c r="H25" s="10"/>
    </row>
    <row r="26" spans="1:8" ht="18.600000000000001" customHeight="1" x14ac:dyDescent="0.25">
      <c r="A26" s="33"/>
      <c r="B26" s="27" t="s">
        <v>24</v>
      </c>
      <c r="C26" s="27"/>
      <c r="D26" s="25"/>
      <c r="E26" s="2"/>
      <c r="H26" s="10"/>
    </row>
    <row r="27" spans="1:8" ht="18.600000000000001" customHeight="1" x14ac:dyDescent="0.25">
      <c r="A27" s="33"/>
      <c r="B27" s="29" t="s">
        <v>25</v>
      </c>
      <c r="C27" s="25"/>
      <c r="D27" s="32"/>
      <c r="E27" s="7"/>
      <c r="H27" s="10"/>
    </row>
    <row r="28" spans="1:8" ht="18.600000000000001" customHeight="1" x14ac:dyDescent="0.25">
      <c r="A28" s="33"/>
      <c r="B28" s="29" t="s">
        <v>26</v>
      </c>
      <c r="C28" s="25"/>
      <c r="D28" s="25"/>
      <c r="E28" s="2"/>
      <c r="H28" s="10"/>
    </row>
    <row r="29" spans="1:8" ht="18.600000000000001" customHeight="1" x14ac:dyDescent="0.25">
      <c r="A29" s="33"/>
      <c r="B29" s="27" t="s">
        <v>27</v>
      </c>
      <c r="C29" s="27"/>
      <c r="D29" s="25"/>
      <c r="E29" s="2"/>
      <c r="H29" s="10"/>
    </row>
    <row r="30" spans="1:8" ht="18.600000000000001" customHeight="1" x14ac:dyDescent="0.25">
      <c r="A30" s="33"/>
      <c r="B30" s="29" t="s">
        <v>28</v>
      </c>
      <c r="C30" s="25"/>
      <c r="D30" s="25"/>
      <c r="E30" s="2"/>
      <c r="F30" s="65">
        <f>F245</f>
        <v>0</v>
      </c>
      <c r="H30" s="9"/>
    </row>
    <row r="31" spans="1:8" ht="18.600000000000001" customHeight="1" x14ac:dyDescent="0.25">
      <c r="A31" s="34" t="s">
        <v>29</v>
      </c>
      <c r="B31" s="29" t="s">
        <v>30</v>
      </c>
      <c r="C31" s="25"/>
      <c r="D31" s="25"/>
      <c r="E31" s="2"/>
      <c r="F31" s="65">
        <f>F247</f>
        <v>0</v>
      </c>
      <c r="H31" s="9"/>
    </row>
    <row r="32" spans="1:8" ht="18.600000000000001" customHeight="1" x14ac:dyDescent="0.25">
      <c r="A32" s="34" t="s">
        <v>31</v>
      </c>
      <c r="B32" s="29" t="s">
        <v>32</v>
      </c>
      <c r="C32" s="25"/>
      <c r="D32" s="25"/>
      <c r="E32" s="2"/>
      <c r="F32" s="65">
        <f>F249</f>
        <v>0</v>
      </c>
      <c r="H32" s="9"/>
    </row>
    <row r="33" spans="1:9" ht="53.45" customHeight="1" x14ac:dyDescent="0.25">
      <c r="A33" s="34" t="s">
        <v>33</v>
      </c>
      <c r="B33" s="29" t="s">
        <v>34</v>
      </c>
      <c r="C33" s="25"/>
      <c r="D33" s="25"/>
      <c r="E33" s="2"/>
      <c r="F33" s="65">
        <f>F251</f>
        <v>0</v>
      </c>
      <c r="H33" s="9"/>
    </row>
    <row r="34" spans="1:9" ht="18.600000000000001" customHeight="1" x14ac:dyDescent="0.25">
      <c r="A34" s="23"/>
      <c r="B34" s="26"/>
      <c r="C34" s="25"/>
      <c r="D34" s="25"/>
      <c r="E34" s="2"/>
      <c r="H34" s="1"/>
    </row>
    <row r="35" spans="1:9" ht="18.600000000000001" customHeight="1" x14ac:dyDescent="0.25">
      <c r="A35" s="23"/>
      <c r="B35" s="24" t="s">
        <v>35</v>
      </c>
      <c r="C35" s="25"/>
      <c r="D35" s="25"/>
      <c r="E35" s="2"/>
      <c r="F35" s="91">
        <f>SUM(F23,F15)+F30+F32+F31+F33</f>
        <v>0</v>
      </c>
      <c r="H35" s="11"/>
    </row>
    <row r="36" spans="1:9" ht="15.75" x14ac:dyDescent="0.25">
      <c r="A36" s="68"/>
      <c r="B36" s="69" t="s">
        <v>146</v>
      </c>
      <c r="C36" s="70"/>
      <c r="D36" s="71">
        <v>0.19</v>
      </c>
      <c r="E36" s="72"/>
      <c r="F36" s="73">
        <f>F35*D36</f>
        <v>0</v>
      </c>
      <c r="G36" s="74"/>
      <c r="H36" s="75"/>
      <c r="I36" s="74"/>
    </row>
    <row r="37" spans="1:9" ht="15.75" x14ac:dyDescent="0.25">
      <c r="A37" s="68"/>
      <c r="B37" s="76" t="s">
        <v>147</v>
      </c>
      <c r="C37" s="77"/>
      <c r="D37" s="78"/>
      <c r="E37" s="79">
        <v>0.22</v>
      </c>
      <c r="F37" s="80">
        <f>F36*E37</f>
        <v>0</v>
      </c>
      <c r="G37" s="74"/>
      <c r="H37" s="75"/>
      <c r="I37" s="74"/>
    </row>
    <row r="38" spans="1:9" ht="15.75" x14ac:dyDescent="0.25">
      <c r="A38" s="68"/>
      <c r="B38" s="81" t="s">
        <v>148</v>
      </c>
      <c r="C38" s="70" t="s">
        <v>149</v>
      </c>
      <c r="D38" s="82"/>
      <c r="E38" s="83"/>
      <c r="F38" s="73">
        <f>SUM(F36:F37)</f>
        <v>0</v>
      </c>
      <c r="G38" s="74"/>
      <c r="H38" s="75"/>
      <c r="I38" s="74"/>
    </row>
    <row r="39" spans="1:9" ht="15.75" x14ac:dyDescent="0.25">
      <c r="A39" s="68"/>
      <c r="B39" s="81"/>
      <c r="C39" s="70"/>
      <c r="D39" s="82"/>
      <c r="E39" s="83"/>
      <c r="F39" s="73"/>
      <c r="G39" s="74"/>
      <c r="H39" s="75"/>
      <c r="I39" s="74"/>
    </row>
    <row r="40" spans="1:9" ht="15.75" x14ac:dyDescent="0.25">
      <c r="A40" s="68"/>
      <c r="B40" s="69" t="s">
        <v>150</v>
      </c>
      <c r="C40" s="84"/>
      <c r="D40" s="71">
        <v>0.81</v>
      </c>
      <c r="E40" s="72"/>
      <c r="F40" s="73">
        <f>F35*D40</f>
        <v>0</v>
      </c>
      <c r="G40" s="74"/>
      <c r="H40" s="75"/>
      <c r="I40" s="74"/>
    </row>
    <row r="41" spans="1:9" ht="15.75" x14ac:dyDescent="0.25">
      <c r="A41" s="68"/>
      <c r="B41" s="76" t="s">
        <v>147</v>
      </c>
      <c r="C41" s="85"/>
      <c r="D41" s="78"/>
      <c r="E41" s="79">
        <v>9.5000000000000001E-2</v>
      </c>
      <c r="F41" s="80">
        <f>F40*E41</f>
        <v>0</v>
      </c>
      <c r="G41" s="74"/>
      <c r="H41" s="75"/>
      <c r="I41" s="74"/>
    </row>
    <row r="42" spans="1:9" ht="15.75" x14ac:dyDescent="0.25">
      <c r="A42" s="68"/>
      <c r="B42" s="81" t="s">
        <v>148</v>
      </c>
      <c r="C42" s="84"/>
      <c r="D42" s="82"/>
      <c r="E42" s="86"/>
      <c r="F42" s="73">
        <f>SUM(F40:F41)</f>
        <v>0</v>
      </c>
      <c r="G42" s="74"/>
      <c r="H42" s="75"/>
      <c r="I42" s="74"/>
    </row>
    <row r="43" spans="1:9" ht="15.75" x14ac:dyDescent="0.25">
      <c r="A43" s="68"/>
      <c r="B43" s="81"/>
      <c r="C43" s="84"/>
      <c r="D43" s="82"/>
      <c r="E43" s="86"/>
      <c r="F43" s="73"/>
      <c r="G43" s="74"/>
      <c r="H43" s="75"/>
      <c r="I43" s="74"/>
    </row>
    <row r="44" spans="1:9" ht="19.5" thickBot="1" x14ac:dyDescent="0.35">
      <c r="A44" s="68"/>
      <c r="B44" s="87" t="s">
        <v>151</v>
      </c>
      <c r="C44" s="87"/>
      <c r="D44" s="88"/>
      <c r="E44" s="87"/>
      <c r="F44" s="89">
        <f>F38+F42</f>
        <v>0</v>
      </c>
      <c r="G44" s="4"/>
      <c r="H44" s="4"/>
    </row>
    <row r="45" spans="1:9" ht="18.600000000000001" customHeight="1" thickTop="1" x14ac:dyDescent="0.25">
      <c r="A45" s="36"/>
    </row>
    <row r="47" spans="1:9" ht="18.600000000000001" customHeight="1" x14ac:dyDescent="0.25">
      <c r="A47" s="36"/>
    </row>
    <row r="48" spans="1:9" ht="18.600000000000001" customHeight="1" x14ac:dyDescent="0.25">
      <c r="A48" s="39" t="s">
        <v>2</v>
      </c>
      <c r="B48" s="29" t="s">
        <v>36</v>
      </c>
      <c r="C48" s="35"/>
      <c r="D48" s="35"/>
      <c r="E48" s="2"/>
      <c r="H48" s="1"/>
    </row>
    <row r="49" spans="1:8" ht="18.600000000000001" customHeight="1" x14ac:dyDescent="0.25">
      <c r="A49" s="40"/>
      <c r="B49" s="26"/>
      <c r="C49" s="35"/>
      <c r="D49" s="35"/>
      <c r="E49" s="2" t="s">
        <v>145</v>
      </c>
      <c r="H49" s="1"/>
    </row>
    <row r="50" spans="1:8" ht="18.600000000000001" customHeight="1" x14ac:dyDescent="0.25">
      <c r="A50" s="41" t="s">
        <v>17</v>
      </c>
      <c r="B50" s="31" t="s">
        <v>37</v>
      </c>
      <c r="C50" s="35"/>
      <c r="D50" s="35"/>
      <c r="E50" s="2"/>
      <c r="H50" s="1"/>
    </row>
    <row r="51" spans="1:8" ht="18.600000000000001" customHeight="1" x14ac:dyDescent="0.25">
      <c r="A51" s="40"/>
      <c r="B51" s="26"/>
      <c r="C51" s="35"/>
      <c r="D51" s="35"/>
      <c r="E51" s="2"/>
      <c r="H51" s="1"/>
    </row>
    <row r="52" spans="1:8" ht="18.600000000000001" customHeight="1" x14ac:dyDescent="0.25">
      <c r="A52" s="41" t="s">
        <v>38</v>
      </c>
      <c r="B52" s="31" t="s">
        <v>39</v>
      </c>
      <c r="C52" s="35"/>
      <c r="D52" s="35"/>
      <c r="E52" s="2"/>
      <c r="H52" s="1"/>
    </row>
    <row r="53" spans="1:8" ht="18.600000000000001" customHeight="1" x14ac:dyDescent="0.25">
      <c r="A53" s="40"/>
      <c r="B53" s="42" t="s">
        <v>40</v>
      </c>
      <c r="C53" s="35"/>
      <c r="D53" s="35"/>
      <c r="E53" s="2"/>
      <c r="H53" s="1"/>
    </row>
    <row r="54" spans="1:8" ht="18.600000000000001" customHeight="1" x14ac:dyDescent="0.25">
      <c r="A54" s="40"/>
      <c r="B54" s="26"/>
      <c r="C54" s="35"/>
      <c r="D54" s="35"/>
      <c r="E54" s="2"/>
      <c r="H54" s="1"/>
    </row>
    <row r="55" spans="1:8" ht="18.600000000000001" customHeight="1" x14ac:dyDescent="0.25">
      <c r="A55" s="41" t="s">
        <v>41</v>
      </c>
      <c r="B55" s="42" t="s">
        <v>42</v>
      </c>
      <c r="C55" s="43">
        <v>1</v>
      </c>
      <c r="D55" s="44" t="s">
        <v>43</v>
      </c>
      <c r="E55" s="14"/>
      <c r="F55" s="65">
        <f>C55*E55</f>
        <v>0</v>
      </c>
      <c r="H55" s="13"/>
    </row>
    <row r="56" spans="1:8" ht="18.600000000000001" customHeight="1" x14ac:dyDescent="0.25">
      <c r="A56" s="41" t="s">
        <v>41</v>
      </c>
      <c r="B56" s="42" t="s">
        <v>44</v>
      </c>
      <c r="C56" s="43">
        <v>1</v>
      </c>
      <c r="D56" s="44" t="s">
        <v>43</v>
      </c>
      <c r="E56" s="15"/>
      <c r="F56" s="65">
        <f t="shared" ref="F56:F63" si="0">C56*E56</f>
        <v>0</v>
      </c>
      <c r="H56" s="13"/>
    </row>
    <row r="57" spans="1:8" ht="18.600000000000001" customHeight="1" x14ac:dyDescent="0.25">
      <c r="A57" s="45" t="s">
        <v>41</v>
      </c>
      <c r="B57" s="42" t="s">
        <v>45</v>
      </c>
      <c r="C57" s="46">
        <v>3</v>
      </c>
      <c r="D57" s="47" t="s">
        <v>43</v>
      </c>
      <c r="E57" s="15"/>
      <c r="F57" s="65">
        <f t="shared" si="0"/>
        <v>0</v>
      </c>
      <c r="H57" s="13"/>
    </row>
    <row r="58" spans="1:8" ht="18.600000000000001" customHeight="1" x14ac:dyDescent="0.25">
      <c r="A58" s="41" t="s">
        <v>41</v>
      </c>
      <c r="B58" s="42" t="s">
        <v>46</v>
      </c>
      <c r="C58" s="43">
        <v>1</v>
      </c>
      <c r="D58" s="44" t="s">
        <v>43</v>
      </c>
      <c r="E58" s="15"/>
      <c r="F58" s="65">
        <f t="shared" si="0"/>
        <v>0</v>
      </c>
      <c r="H58" s="13"/>
    </row>
    <row r="59" spans="1:8" ht="18.600000000000001" customHeight="1" x14ac:dyDescent="0.25">
      <c r="A59" s="41" t="s">
        <v>41</v>
      </c>
      <c r="B59" s="42" t="s">
        <v>47</v>
      </c>
      <c r="C59" s="43">
        <v>9</v>
      </c>
      <c r="D59" s="44" t="s">
        <v>43</v>
      </c>
      <c r="E59" s="15"/>
      <c r="F59" s="65">
        <f t="shared" si="0"/>
        <v>0</v>
      </c>
      <c r="H59" s="13"/>
    </row>
    <row r="60" spans="1:8" ht="18.600000000000001" customHeight="1" x14ac:dyDescent="0.25">
      <c r="A60" s="41" t="s">
        <v>41</v>
      </c>
      <c r="B60" s="42" t="s">
        <v>48</v>
      </c>
      <c r="C60" s="43">
        <v>7</v>
      </c>
      <c r="D60" s="44" t="s">
        <v>43</v>
      </c>
      <c r="E60" s="15"/>
      <c r="F60" s="65">
        <f t="shared" si="0"/>
        <v>0</v>
      </c>
      <c r="H60" s="13"/>
    </row>
    <row r="61" spans="1:8" ht="63" customHeight="1" x14ac:dyDescent="0.25">
      <c r="A61" s="41" t="s">
        <v>41</v>
      </c>
      <c r="B61" s="42" t="s">
        <v>49</v>
      </c>
      <c r="C61" s="43">
        <v>1</v>
      </c>
      <c r="D61" s="44" t="s">
        <v>50</v>
      </c>
      <c r="E61" s="15"/>
      <c r="F61" s="65">
        <f t="shared" si="0"/>
        <v>0</v>
      </c>
      <c r="H61" s="13"/>
    </row>
    <row r="62" spans="1:8" ht="18.600000000000001" customHeight="1" x14ac:dyDescent="0.25">
      <c r="A62" s="40"/>
      <c r="B62" s="26"/>
      <c r="C62" s="35"/>
      <c r="D62" s="35"/>
      <c r="E62" s="2"/>
      <c r="H62" s="1"/>
    </row>
    <row r="63" spans="1:8" ht="18.600000000000001" customHeight="1" x14ac:dyDescent="0.25">
      <c r="A63" s="40"/>
      <c r="B63" s="31" t="s">
        <v>51</v>
      </c>
      <c r="C63" s="48">
        <v>3</v>
      </c>
      <c r="D63" s="49" t="s">
        <v>43</v>
      </c>
      <c r="E63" s="17"/>
      <c r="F63" s="66">
        <f t="shared" si="0"/>
        <v>0</v>
      </c>
      <c r="H63" s="18"/>
    </row>
    <row r="64" spans="1:8" ht="18.600000000000001" customHeight="1" x14ac:dyDescent="0.25">
      <c r="A64" s="40"/>
      <c r="B64" s="26"/>
      <c r="C64" s="35"/>
      <c r="D64" s="35"/>
      <c r="E64" s="2"/>
      <c r="H64" s="1"/>
    </row>
    <row r="65" spans="1:8" ht="18.600000000000001" customHeight="1" x14ac:dyDescent="0.25">
      <c r="A65" s="40"/>
      <c r="B65" s="26"/>
      <c r="C65" s="35"/>
      <c r="D65" s="35"/>
      <c r="E65" s="2"/>
      <c r="H65" s="1"/>
    </row>
    <row r="66" spans="1:8" ht="18.600000000000001" customHeight="1" x14ac:dyDescent="0.25">
      <c r="A66" s="41" t="s">
        <v>52</v>
      </c>
      <c r="B66" s="31" t="s">
        <v>53</v>
      </c>
      <c r="C66" s="35"/>
      <c r="D66" s="35"/>
      <c r="E66" s="2"/>
      <c r="H66" s="1"/>
    </row>
    <row r="67" spans="1:8" ht="18.600000000000001" customHeight="1" x14ac:dyDescent="0.25">
      <c r="A67" s="40"/>
      <c r="B67" s="42" t="s">
        <v>40</v>
      </c>
      <c r="C67" s="35"/>
      <c r="D67" s="35"/>
      <c r="E67" s="2"/>
      <c r="H67" s="1"/>
    </row>
    <row r="68" spans="1:8" ht="18.600000000000001" customHeight="1" x14ac:dyDescent="0.25">
      <c r="A68" s="40"/>
      <c r="B68" s="26"/>
      <c r="C68" s="35"/>
      <c r="D68" s="35"/>
      <c r="E68" s="2"/>
      <c r="H68" s="1"/>
    </row>
    <row r="69" spans="1:8" ht="18.600000000000001" customHeight="1" x14ac:dyDescent="0.25">
      <c r="A69" s="41" t="s">
        <v>41</v>
      </c>
      <c r="B69" s="42" t="s">
        <v>42</v>
      </c>
      <c r="C69" s="43">
        <v>1</v>
      </c>
      <c r="D69" s="44" t="s">
        <v>43</v>
      </c>
      <c r="E69" s="14"/>
      <c r="F69" s="65">
        <f>C69*E69</f>
        <v>0</v>
      </c>
      <c r="H69" s="13"/>
    </row>
    <row r="70" spans="1:8" ht="18.600000000000001" customHeight="1" x14ac:dyDescent="0.25">
      <c r="A70" s="41" t="s">
        <v>41</v>
      </c>
      <c r="B70" s="42" t="s">
        <v>44</v>
      </c>
      <c r="C70" s="43">
        <v>1</v>
      </c>
      <c r="D70" s="44" t="s">
        <v>43</v>
      </c>
      <c r="E70" s="15"/>
      <c r="F70" s="65">
        <f t="shared" ref="F70:F77" si="1">C70*E70</f>
        <v>0</v>
      </c>
      <c r="H70" s="13"/>
    </row>
    <row r="71" spans="1:8" ht="18.600000000000001" customHeight="1" x14ac:dyDescent="0.25">
      <c r="A71" s="45" t="s">
        <v>41</v>
      </c>
      <c r="B71" s="42" t="s">
        <v>45</v>
      </c>
      <c r="C71" s="46">
        <v>3</v>
      </c>
      <c r="D71" s="47" t="s">
        <v>43</v>
      </c>
      <c r="E71" s="15"/>
      <c r="F71" s="65">
        <f t="shared" si="1"/>
        <v>0</v>
      </c>
      <c r="H71" s="13"/>
    </row>
    <row r="72" spans="1:8" ht="18.600000000000001" customHeight="1" x14ac:dyDescent="0.25">
      <c r="A72" s="41" t="s">
        <v>41</v>
      </c>
      <c r="B72" s="42" t="s">
        <v>46</v>
      </c>
      <c r="C72" s="43">
        <v>1</v>
      </c>
      <c r="D72" s="44" t="s">
        <v>43</v>
      </c>
      <c r="E72" s="15"/>
      <c r="F72" s="65">
        <f t="shared" si="1"/>
        <v>0</v>
      </c>
      <c r="H72" s="13"/>
    </row>
    <row r="73" spans="1:8" ht="18.600000000000001" customHeight="1" x14ac:dyDescent="0.25">
      <c r="A73" s="41" t="s">
        <v>41</v>
      </c>
      <c r="B73" s="42" t="s">
        <v>47</v>
      </c>
      <c r="C73" s="43">
        <v>5</v>
      </c>
      <c r="D73" s="44" t="s">
        <v>43</v>
      </c>
      <c r="E73" s="15"/>
      <c r="F73" s="65">
        <f t="shared" si="1"/>
        <v>0</v>
      </c>
      <c r="H73" s="13"/>
    </row>
    <row r="74" spans="1:8" ht="18.600000000000001" customHeight="1" x14ac:dyDescent="0.25">
      <c r="A74" s="41" t="s">
        <v>41</v>
      </c>
      <c r="B74" s="42" t="s">
        <v>48</v>
      </c>
      <c r="C74" s="43">
        <v>6</v>
      </c>
      <c r="D74" s="44" t="s">
        <v>43</v>
      </c>
      <c r="E74" s="15"/>
      <c r="F74" s="65">
        <f t="shared" si="1"/>
        <v>0</v>
      </c>
      <c r="H74" s="13"/>
    </row>
    <row r="75" spans="1:8" ht="71.45" customHeight="1" x14ac:dyDescent="0.25">
      <c r="A75" s="41" t="s">
        <v>41</v>
      </c>
      <c r="B75" s="42" t="s">
        <v>49</v>
      </c>
      <c r="C75" s="43">
        <v>1</v>
      </c>
      <c r="D75" s="44" t="s">
        <v>50</v>
      </c>
      <c r="E75" s="15"/>
      <c r="F75" s="65">
        <f t="shared" si="1"/>
        <v>0</v>
      </c>
      <c r="H75" s="13"/>
    </row>
    <row r="76" spans="1:8" ht="18.600000000000001" customHeight="1" x14ac:dyDescent="0.25">
      <c r="A76" s="40"/>
      <c r="B76" s="26"/>
      <c r="C76" s="35"/>
      <c r="D76" s="35"/>
      <c r="E76" s="2"/>
      <c r="H76" s="1"/>
    </row>
    <row r="77" spans="1:8" ht="18.600000000000001" customHeight="1" x14ac:dyDescent="0.25">
      <c r="A77" s="40"/>
      <c r="B77" s="31" t="s">
        <v>54</v>
      </c>
      <c r="C77" s="48">
        <v>2</v>
      </c>
      <c r="D77" s="49" t="s">
        <v>43</v>
      </c>
      <c r="E77" s="17"/>
      <c r="F77" s="66">
        <f t="shared" si="1"/>
        <v>0</v>
      </c>
      <c r="H77" s="18"/>
    </row>
    <row r="78" spans="1:8" ht="18.600000000000001" customHeight="1" x14ac:dyDescent="0.25">
      <c r="A78" s="40"/>
      <c r="B78" s="26"/>
      <c r="C78" s="35"/>
      <c r="D78" s="35"/>
      <c r="E78" s="2"/>
      <c r="H78" s="1"/>
    </row>
    <row r="79" spans="1:8" ht="18.600000000000001" customHeight="1" x14ac:dyDescent="0.25">
      <c r="A79" s="40"/>
      <c r="B79" s="26"/>
      <c r="C79" s="35"/>
      <c r="D79" s="35"/>
      <c r="E79" s="2"/>
      <c r="H79" s="1"/>
    </row>
    <row r="80" spans="1:8" ht="18.600000000000001" customHeight="1" x14ac:dyDescent="0.25">
      <c r="A80" s="40"/>
      <c r="B80" s="31" t="s">
        <v>55</v>
      </c>
      <c r="C80" s="35"/>
      <c r="D80" s="35"/>
      <c r="E80" s="2"/>
      <c r="F80" s="66">
        <f>F77+F63</f>
        <v>0</v>
      </c>
      <c r="H80" s="18"/>
    </row>
    <row r="81" spans="1:8" ht="18.600000000000001" customHeight="1" x14ac:dyDescent="0.25">
      <c r="A81" s="40"/>
      <c r="B81" s="26"/>
      <c r="C81" s="35"/>
      <c r="D81" s="35"/>
      <c r="E81" s="2"/>
      <c r="H81" s="1"/>
    </row>
    <row r="82" spans="1:8" ht="18.600000000000001" customHeight="1" x14ac:dyDescent="0.25">
      <c r="A82" s="40"/>
      <c r="B82" s="26"/>
      <c r="C82" s="35"/>
      <c r="D82" s="35"/>
      <c r="E82" s="2"/>
      <c r="H82" s="1"/>
    </row>
    <row r="83" spans="1:8" ht="18.600000000000001" customHeight="1" x14ac:dyDescent="0.25">
      <c r="A83" s="41">
        <v>2</v>
      </c>
      <c r="B83" s="31" t="s">
        <v>7</v>
      </c>
      <c r="C83" s="35"/>
      <c r="D83" s="35"/>
      <c r="E83" s="2"/>
      <c r="H83" s="1"/>
    </row>
    <row r="84" spans="1:8" ht="18.600000000000001" customHeight="1" x14ac:dyDescent="0.25">
      <c r="A84" s="40"/>
      <c r="B84" s="42" t="s">
        <v>56</v>
      </c>
      <c r="C84" s="35"/>
      <c r="D84" s="35"/>
      <c r="E84" s="2"/>
      <c r="H84" s="1"/>
    </row>
    <row r="85" spans="1:8" ht="18.600000000000001" customHeight="1" x14ac:dyDescent="0.25">
      <c r="A85" s="40"/>
      <c r="B85" s="26"/>
      <c r="C85" s="35"/>
      <c r="D85" s="35"/>
      <c r="E85" s="2"/>
      <c r="H85" s="1"/>
    </row>
    <row r="86" spans="1:8" ht="18.600000000000001" customHeight="1" x14ac:dyDescent="0.25">
      <c r="A86" s="41" t="s">
        <v>41</v>
      </c>
      <c r="B86" s="42" t="s">
        <v>57</v>
      </c>
      <c r="C86" s="43">
        <v>85</v>
      </c>
      <c r="D86" s="44" t="s">
        <v>58</v>
      </c>
      <c r="E86" s="15"/>
      <c r="F86" s="65">
        <f>C86*E86</f>
        <v>0</v>
      </c>
      <c r="H86" s="16"/>
    </row>
    <row r="87" spans="1:8" ht="18.600000000000001" customHeight="1" x14ac:dyDescent="0.25">
      <c r="A87" s="41" t="s">
        <v>41</v>
      </c>
      <c r="B87" s="42" t="s">
        <v>59</v>
      </c>
      <c r="C87" s="43">
        <v>80</v>
      </c>
      <c r="D87" s="44" t="s">
        <v>58</v>
      </c>
      <c r="E87" s="15"/>
      <c r="F87" s="65">
        <f t="shared" ref="F87:F96" si="2">C87*E87</f>
        <v>0</v>
      </c>
      <c r="H87" s="16"/>
    </row>
    <row r="88" spans="1:8" ht="18.600000000000001" customHeight="1" x14ac:dyDescent="0.25">
      <c r="A88" s="41" t="s">
        <v>41</v>
      </c>
      <c r="B88" s="42" t="s">
        <v>60</v>
      </c>
      <c r="C88" s="43">
        <v>990</v>
      </c>
      <c r="D88" s="44" t="s">
        <v>58</v>
      </c>
      <c r="E88" s="15"/>
      <c r="F88" s="65">
        <f t="shared" si="2"/>
        <v>0</v>
      </c>
      <c r="H88" s="16"/>
    </row>
    <row r="89" spans="1:8" ht="18.600000000000001" customHeight="1" x14ac:dyDescent="0.25">
      <c r="A89" s="41" t="s">
        <v>41</v>
      </c>
      <c r="B89" s="42" t="s">
        <v>61</v>
      </c>
      <c r="C89" s="43">
        <v>50</v>
      </c>
      <c r="D89" s="44" t="s">
        <v>58</v>
      </c>
      <c r="E89" s="15"/>
      <c r="F89" s="65">
        <f t="shared" si="2"/>
        <v>0</v>
      </c>
      <c r="H89" s="16"/>
    </row>
    <row r="90" spans="1:8" ht="18.600000000000001" customHeight="1" x14ac:dyDescent="0.25">
      <c r="A90" s="41" t="s">
        <v>41</v>
      </c>
      <c r="B90" s="42" t="s">
        <v>62</v>
      </c>
      <c r="C90" s="43">
        <v>35</v>
      </c>
      <c r="D90" s="44" t="s">
        <v>58</v>
      </c>
      <c r="E90" s="15"/>
      <c r="F90" s="65">
        <f t="shared" si="2"/>
        <v>0</v>
      </c>
      <c r="H90" s="16"/>
    </row>
    <row r="91" spans="1:8" ht="18.600000000000001" customHeight="1" x14ac:dyDescent="0.25">
      <c r="A91" s="41" t="s">
        <v>41</v>
      </c>
      <c r="B91" s="42" t="s">
        <v>63</v>
      </c>
      <c r="C91" s="43">
        <v>1100</v>
      </c>
      <c r="D91" s="44" t="s">
        <v>58</v>
      </c>
      <c r="E91" s="15"/>
      <c r="F91" s="65">
        <f t="shared" si="2"/>
        <v>0</v>
      </c>
      <c r="H91" s="16"/>
    </row>
    <row r="92" spans="1:8" ht="18.600000000000001" customHeight="1" x14ac:dyDescent="0.25">
      <c r="A92" s="41" t="s">
        <v>41</v>
      </c>
      <c r="B92" s="42" t="s">
        <v>64</v>
      </c>
      <c r="C92" s="43">
        <v>45</v>
      </c>
      <c r="D92" s="44" t="s">
        <v>58</v>
      </c>
      <c r="E92" s="15"/>
      <c r="F92" s="65">
        <f t="shared" si="2"/>
        <v>0</v>
      </c>
      <c r="H92" s="16"/>
    </row>
    <row r="93" spans="1:8" ht="18.600000000000001" customHeight="1" x14ac:dyDescent="0.25">
      <c r="A93" s="41" t="s">
        <v>41</v>
      </c>
      <c r="B93" s="42" t="s">
        <v>65</v>
      </c>
      <c r="C93" s="43">
        <v>35</v>
      </c>
      <c r="D93" s="44" t="s">
        <v>58</v>
      </c>
      <c r="E93" s="15"/>
      <c r="F93" s="65">
        <f t="shared" si="2"/>
        <v>0</v>
      </c>
      <c r="H93" s="16"/>
    </row>
    <row r="94" spans="1:8" ht="18.600000000000001" customHeight="1" x14ac:dyDescent="0.25">
      <c r="A94" s="41" t="s">
        <v>41</v>
      </c>
      <c r="B94" s="42" t="s">
        <v>66</v>
      </c>
      <c r="C94" s="43">
        <v>50</v>
      </c>
      <c r="D94" s="44" t="s">
        <v>58</v>
      </c>
      <c r="E94" s="15"/>
      <c r="F94" s="65">
        <f t="shared" si="2"/>
        <v>0</v>
      </c>
      <c r="H94" s="16"/>
    </row>
    <row r="95" spans="1:8" ht="18.600000000000001" customHeight="1" x14ac:dyDescent="0.25">
      <c r="A95" s="41" t="s">
        <v>41</v>
      </c>
      <c r="B95" s="42" t="s">
        <v>67</v>
      </c>
      <c r="C95" s="43">
        <v>40</v>
      </c>
      <c r="D95" s="44" t="s">
        <v>58</v>
      </c>
      <c r="E95" s="15"/>
      <c r="F95" s="65">
        <f t="shared" si="2"/>
        <v>0</v>
      </c>
      <c r="H95" s="16"/>
    </row>
    <row r="96" spans="1:8" ht="18.600000000000001" customHeight="1" x14ac:dyDescent="0.25">
      <c r="A96" s="41" t="s">
        <v>41</v>
      </c>
      <c r="B96" s="42" t="s">
        <v>68</v>
      </c>
      <c r="C96" s="43">
        <v>35</v>
      </c>
      <c r="D96" s="44" t="s">
        <v>58</v>
      </c>
      <c r="E96" s="15"/>
      <c r="F96" s="65">
        <f t="shared" si="2"/>
        <v>0</v>
      </c>
      <c r="H96" s="16"/>
    </row>
    <row r="97" spans="1:8" ht="18.600000000000001" customHeight="1" x14ac:dyDescent="0.25">
      <c r="A97" s="40"/>
      <c r="B97" s="26"/>
      <c r="C97" s="35"/>
      <c r="D97" s="35"/>
      <c r="E97" s="2"/>
      <c r="H97" s="1"/>
    </row>
    <row r="98" spans="1:8" ht="18.600000000000001" customHeight="1" x14ac:dyDescent="0.25">
      <c r="A98" s="40"/>
      <c r="B98" s="31" t="s">
        <v>69</v>
      </c>
      <c r="C98" s="35"/>
      <c r="D98" s="35"/>
      <c r="E98" s="2"/>
      <c r="F98" s="66">
        <f>SUM(F86:F97)</f>
        <v>0</v>
      </c>
      <c r="H98" s="18"/>
    </row>
    <row r="99" spans="1:8" ht="18.600000000000001" customHeight="1" x14ac:dyDescent="0.25">
      <c r="A99" s="40"/>
      <c r="B99" s="26"/>
      <c r="C99" s="35"/>
      <c r="D99" s="35"/>
      <c r="E99" s="2"/>
      <c r="H99" s="1"/>
    </row>
    <row r="100" spans="1:8" ht="18.600000000000001" customHeight="1" x14ac:dyDescent="0.25">
      <c r="A100" s="41" t="s">
        <v>8</v>
      </c>
      <c r="B100" s="31" t="s">
        <v>9</v>
      </c>
      <c r="C100" s="35"/>
      <c r="D100" s="35"/>
      <c r="E100" s="2"/>
      <c r="H100" s="1"/>
    </row>
    <row r="101" spans="1:8" ht="18.600000000000001" customHeight="1" x14ac:dyDescent="0.25">
      <c r="A101" s="40"/>
      <c r="B101" s="42" t="s">
        <v>70</v>
      </c>
      <c r="C101" s="35"/>
      <c r="D101" s="35"/>
      <c r="E101" s="2"/>
      <c r="H101" s="1"/>
    </row>
    <row r="102" spans="1:8" ht="18.600000000000001" customHeight="1" x14ac:dyDescent="0.25">
      <c r="A102" s="40"/>
      <c r="B102" s="26"/>
      <c r="C102" s="35"/>
      <c r="D102" s="35"/>
      <c r="E102" s="2"/>
      <c r="H102" s="1"/>
    </row>
    <row r="103" spans="1:8" ht="43.9" customHeight="1" x14ac:dyDescent="0.25">
      <c r="A103" s="40"/>
      <c r="B103" s="42" t="s">
        <v>71</v>
      </c>
      <c r="C103" s="43">
        <v>37</v>
      </c>
      <c r="D103" s="44" t="s">
        <v>43</v>
      </c>
      <c r="E103" s="15"/>
      <c r="F103" s="65">
        <f>C103*E103</f>
        <v>0</v>
      </c>
      <c r="H103" s="16"/>
    </row>
    <row r="104" spans="1:8" ht="37.15" customHeight="1" x14ac:dyDescent="0.25">
      <c r="A104" s="40"/>
      <c r="B104" s="42" t="s">
        <v>72</v>
      </c>
      <c r="C104" s="43">
        <v>10</v>
      </c>
      <c r="D104" s="44" t="s">
        <v>43</v>
      </c>
      <c r="E104" s="15"/>
      <c r="F104" s="65">
        <f>C104*E104</f>
        <v>0</v>
      </c>
      <c r="H104" s="16"/>
    </row>
    <row r="105" spans="1:8" ht="18.600000000000001" customHeight="1" x14ac:dyDescent="0.25">
      <c r="A105" s="40"/>
      <c r="B105" s="26"/>
      <c r="C105" s="35"/>
      <c r="D105" s="35"/>
      <c r="E105" s="2"/>
      <c r="H105" s="1"/>
    </row>
    <row r="106" spans="1:8" ht="18.600000000000001" customHeight="1" x14ac:dyDescent="0.25">
      <c r="A106" s="40"/>
      <c r="B106" s="31" t="s">
        <v>73</v>
      </c>
      <c r="C106" s="35"/>
      <c r="D106" s="35"/>
      <c r="E106" s="2"/>
      <c r="F106" s="66">
        <f>SUM(F103:F105)</f>
        <v>0</v>
      </c>
      <c r="H106" s="18"/>
    </row>
    <row r="107" spans="1:8" ht="18.600000000000001" customHeight="1" x14ac:dyDescent="0.25">
      <c r="A107" s="40"/>
      <c r="B107" s="26"/>
      <c r="C107" s="35"/>
      <c r="D107" s="35"/>
      <c r="E107" s="2"/>
      <c r="H107" s="1"/>
    </row>
    <row r="108" spans="1:8" ht="18.600000000000001" customHeight="1" x14ac:dyDescent="0.25">
      <c r="A108" s="41" t="s">
        <v>10</v>
      </c>
      <c r="B108" s="31" t="s">
        <v>11</v>
      </c>
      <c r="C108" s="35"/>
      <c r="D108" s="35"/>
      <c r="E108" s="2"/>
      <c r="H108" s="1"/>
    </row>
    <row r="109" spans="1:8" ht="18.600000000000001" customHeight="1" x14ac:dyDescent="0.25">
      <c r="A109" s="40"/>
      <c r="B109" s="42" t="s">
        <v>74</v>
      </c>
      <c r="C109" s="35"/>
      <c r="D109" s="35"/>
      <c r="E109" s="2"/>
      <c r="H109" s="1"/>
    </row>
    <row r="110" spans="1:8" ht="18.600000000000001" customHeight="1" x14ac:dyDescent="0.25">
      <c r="A110" s="40"/>
      <c r="B110" s="26"/>
      <c r="C110" s="35"/>
      <c r="D110" s="35"/>
      <c r="E110" s="2"/>
      <c r="H110" s="1"/>
    </row>
    <row r="111" spans="1:8" ht="48.6" customHeight="1" x14ac:dyDescent="0.25">
      <c r="A111" s="41" t="s">
        <v>41</v>
      </c>
      <c r="B111" s="42" t="s">
        <v>75</v>
      </c>
      <c r="C111" s="43">
        <v>18</v>
      </c>
      <c r="D111" s="44" t="s">
        <v>43</v>
      </c>
      <c r="E111" s="15"/>
      <c r="F111" s="65">
        <f>C111*E111</f>
        <v>0</v>
      </c>
      <c r="H111" s="16"/>
    </row>
    <row r="112" spans="1:8" ht="48.6" customHeight="1" x14ac:dyDescent="0.25">
      <c r="A112" s="41" t="s">
        <v>41</v>
      </c>
      <c r="B112" s="42" t="s">
        <v>76</v>
      </c>
      <c r="C112" s="43">
        <v>44</v>
      </c>
      <c r="D112" s="44" t="s">
        <v>43</v>
      </c>
      <c r="E112" s="15"/>
      <c r="F112" s="65">
        <f t="shared" ref="F112:F124" si="3">C112*E112</f>
        <v>0</v>
      </c>
      <c r="H112" s="16"/>
    </row>
    <row r="113" spans="1:8" ht="48.6" customHeight="1" x14ac:dyDescent="0.25">
      <c r="A113" s="41" t="s">
        <v>41</v>
      </c>
      <c r="B113" s="42" t="s">
        <v>77</v>
      </c>
      <c r="C113" s="43">
        <v>7</v>
      </c>
      <c r="D113" s="44" t="s">
        <v>43</v>
      </c>
      <c r="E113" s="15"/>
      <c r="F113" s="65">
        <f t="shared" si="3"/>
        <v>0</v>
      </c>
      <c r="H113" s="16"/>
    </row>
    <row r="114" spans="1:8" ht="48.6" customHeight="1" x14ac:dyDescent="0.25">
      <c r="A114" s="41" t="s">
        <v>41</v>
      </c>
      <c r="B114" s="42" t="s">
        <v>78</v>
      </c>
      <c r="C114" s="43">
        <v>121</v>
      </c>
      <c r="D114" s="44" t="s">
        <v>43</v>
      </c>
      <c r="E114" s="15"/>
      <c r="F114" s="65">
        <f t="shared" si="3"/>
        <v>0</v>
      </c>
      <c r="H114" s="16"/>
    </row>
    <row r="115" spans="1:8" ht="48.6" customHeight="1" x14ac:dyDescent="0.25">
      <c r="A115" s="41" t="s">
        <v>41</v>
      </c>
      <c r="B115" s="42" t="s">
        <v>79</v>
      </c>
      <c r="C115" s="43">
        <v>6</v>
      </c>
      <c r="D115" s="44" t="s">
        <v>43</v>
      </c>
      <c r="E115" s="15"/>
      <c r="F115" s="65">
        <f t="shared" si="3"/>
        <v>0</v>
      </c>
      <c r="H115" s="16"/>
    </row>
    <row r="116" spans="1:8" ht="48.6" customHeight="1" x14ac:dyDescent="0.25">
      <c r="A116" s="41" t="s">
        <v>41</v>
      </c>
      <c r="B116" s="42" t="s">
        <v>80</v>
      </c>
      <c r="C116" s="43">
        <v>3</v>
      </c>
      <c r="D116" s="44" t="s">
        <v>43</v>
      </c>
      <c r="E116" s="15"/>
      <c r="F116" s="65">
        <f t="shared" si="3"/>
        <v>0</v>
      </c>
      <c r="H116" s="16"/>
    </row>
    <row r="117" spans="1:8" ht="18.600000000000001" customHeight="1" x14ac:dyDescent="0.25">
      <c r="A117" s="41" t="s">
        <v>41</v>
      </c>
      <c r="B117" s="42" t="s">
        <v>81</v>
      </c>
      <c r="C117" s="43">
        <v>50</v>
      </c>
      <c r="D117" s="44" t="s">
        <v>43</v>
      </c>
      <c r="E117" s="15"/>
      <c r="F117" s="65">
        <f t="shared" si="3"/>
        <v>0</v>
      </c>
      <c r="H117" s="16"/>
    </row>
    <row r="118" spans="1:8" ht="18.600000000000001" customHeight="1" x14ac:dyDescent="0.25">
      <c r="A118" s="41" t="s">
        <v>41</v>
      </c>
      <c r="B118" s="42" t="s">
        <v>82</v>
      </c>
      <c r="C118" s="43">
        <v>15</v>
      </c>
      <c r="D118" s="44" t="s">
        <v>43</v>
      </c>
      <c r="E118" s="15"/>
      <c r="F118" s="65">
        <f t="shared" si="3"/>
        <v>0</v>
      </c>
      <c r="H118" s="16"/>
    </row>
    <row r="119" spans="1:8" ht="18.600000000000001" customHeight="1" x14ac:dyDescent="0.25">
      <c r="A119" s="41" t="s">
        <v>41</v>
      </c>
      <c r="B119" s="42" t="s">
        <v>83</v>
      </c>
      <c r="C119" s="43">
        <v>30</v>
      </c>
      <c r="D119" s="44" t="s">
        <v>58</v>
      </c>
      <c r="E119" s="15"/>
      <c r="F119" s="65">
        <f t="shared" si="3"/>
        <v>0</v>
      </c>
      <c r="H119" s="16"/>
    </row>
    <row r="120" spans="1:8" ht="18.600000000000001" customHeight="1" x14ac:dyDescent="0.25">
      <c r="A120" s="41" t="s">
        <v>41</v>
      </c>
      <c r="B120" s="42" t="s">
        <v>84</v>
      </c>
      <c r="C120" s="43">
        <v>15</v>
      </c>
      <c r="D120" s="44" t="s">
        <v>58</v>
      </c>
      <c r="E120" s="15"/>
      <c r="F120" s="65">
        <f t="shared" si="3"/>
        <v>0</v>
      </c>
      <c r="H120" s="16"/>
    </row>
    <row r="121" spans="1:8" ht="18.600000000000001" customHeight="1" x14ac:dyDescent="0.25">
      <c r="A121" s="41" t="s">
        <v>41</v>
      </c>
      <c r="B121" s="42" t="s">
        <v>85</v>
      </c>
      <c r="C121" s="43">
        <v>40</v>
      </c>
      <c r="D121" s="44" t="s">
        <v>58</v>
      </c>
      <c r="E121" s="15"/>
      <c r="F121" s="65">
        <f t="shared" si="3"/>
        <v>0</v>
      </c>
      <c r="H121" s="16"/>
    </row>
    <row r="122" spans="1:8" ht="18.600000000000001" customHeight="1" x14ac:dyDescent="0.25">
      <c r="A122" s="41" t="s">
        <v>41</v>
      </c>
      <c r="B122" s="42" t="s">
        <v>86</v>
      </c>
      <c r="C122" s="43">
        <v>60</v>
      </c>
      <c r="D122" s="44" t="s">
        <v>58</v>
      </c>
      <c r="E122" s="15"/>
      <c r="F122" s="65">
        <f t="shared" si="3"/>
        <v>0</v>
      </c>
      <c r="H122" s="16"/>
    </row>
    <row r="123" spans="1:8" ht="18.600000000000001" customHeight="1" x14ac:dyDescent="0.25">
      <c r="A123" s="41" t="s">
        <v>41</v>
      </c>
      <c r="B123" s="42" t="s">
        <v>87</v>
      </c>
      <c r="C123" s="43">
        <v>1850</v>
      </c>
      <c r="D123" s="44" t="s">
        <v>58</v>
      </c>
      <c r="E123" s="15"/>
      <c r="F123" s="65">
        <f t="shared" si="3"/>
        <v>0</v>
      </c>
      <c r="H123" s="16"/>
    </row>
    <row r="124" spans="1:8" ht="18.600000000000001" customHeight="1" x14ac:dyDescent="0.25">
      <c r="A124" s="41" t="s">
        <v>88</v>
      </c>
      <c r="B124" s="42" t="s">
        <v>89</v>
      </c>
      <c r="C124" s="43">
        <v>1</v>
      </c>
      <c r="D124" s="44" t="s">
        <v>50</v>
      </c>
      <c r="E124" s="15"/>
      <c r="F124" s="65">
        <f t="shared" si="3"/>
        <v>0</v>
      </c>
      <c r="H124" s="16"/>
    </row>
    <row r="125" spans="1:8" ht="18.600000000000001" customHeight="1" x14ac:dyDescent="0.25">
      <c r="A125" s="40"/>
      <c r="B125" s="26"/>
      <c r="C125" s="35"/>
      <c r="D125" s="35"/>
      <c r="E125" s="2"/>
      <c r="H125" s="1"/>
    </row>
    <row r="126" spans="1:8" ht="18.600000000000001" customHeight="1" x14ac:dyDescent="0.25">
      <c r="A126" s="40"/>
      <c r="B126" s="31" t="s">
        <v>90</v>
      </c>
      <c r="C126" s="35"/>
      <c r="D126" s="35"/>
      <c r="E126" s="2"/>
      <c r="F126" s="66">
        <f>SUM(F111:F125)</f>
        <v>0</v>
      </c>
      <c r="H126" s="18"/>
    </row>
    <row r="127" spans="1:8" ht="18.600000000000001" customHeight="1" x14ac:dyDescent="0.25">
      <c r="A127" s="40"/>
      <c r="B127" s="26"/>
      <c r="C127" s="35"/>
      <c r="D127" s="35"/>
      <c r="E127" s="2"/>
      <c r="H127" s="1"/>
    </row>
    <row r="128" spans="1:8" ht="18.600000000000001" customHeight="1" x14ac:dyDescent="0.25">
      <c r="A128" s="40"/>
      <c r="B128" s="26"/>
      <c r="C128" s="35"/>
      <c r="D128" s="35"/>
      <c r="E128" s="2"/>
      <c r="H128" s="1"/>
    </row>
    <row r="129" spans="1:8" ht="18.600000000000001" customHeight="1" x14ac:dyDescent="0.25">
      <c r="A129" s="41" t="s">
        <v>12</v>
      </c>
      <c r="B129" s="31" t="s">
        <v>13</v>
      </c>
      <c r="C129" s="35"/>
      <c r="D129" s="35"/>
      <c r="E129" s="2"/>
      <c r="H129" s="1"/>
    </row>
    <row r="130" spans="1:8" ht="18.600000000000001" customHeight="1" x14ac:dyDescent="0.25">
      <c r="A130" s="40"/>
      <c r="B130" s="26"/>
      <c r="C130" s="35"/>
      <c r="D130" s="35"/>
      <c r="E130" s="2"/>
      <c r="H130" s="1"/>
    </row>
    <row r="131" spans="1:8" ht="18.600000000000001" customHeight="1" x14ac:dyDescent="0.25">
      <c r="A131" s="41" t="s">
        <v>41</v>
      </c>
      <c r="B131" s="42" t="s">
        <v>91</v>
      </c>
      <c r="C131" s="43">
        <v>10</v>
      </c>
      <c r="D131" s="44" t="s">
        <v>43</v>
      </c>
      <c r="E131" s="15"/>
      <c r="F131" s="65">
        <f>C131*E131</f>
        <v>0</v>
      </c>
      <c r="H131" s="16"/>
    </row>
    <row r="132" spans="1:8" ht="18.600000000000001" customHeight="1" x14ac:dyDescent="0.25">
      <c r="A132" s="41" t="s">
        <v>41</v>
      </c>
      <c r="B132" s="42" t="s">
        <v>92</v>
      </c>
      <c r="C132" s="43">
        <v>6</v>
      </c>
      <c r="D132" s="44" t="s">
        <v>50</v>
      </c>
      <c r="E132" s="15"/>
      <c r="F132" s="65">
        <f>C132*E132</f>
        <v>0</v>
      </c>
      <c r="H132" s="16"/>
    </row>
    <row r="133" spans="1:8" ht="18.600000000000001" customHeight="1" x14ac:dyDescent="0.25">
      <c r="A133" s="40"/>
      <c r="B133" s="26"/>
      <c r="C133" s="35"/>
      <c r="D133" s="35"/>
      <c r="E133" s="2"/>
      <c r="H133" s="1"/>
    </row>
    <row r="134" spans="1:8" ht="18.600000000000001" customHeight="1" x14ac:dyDescent="0.25">
      <c r="A134" s="40"/>
      <c r="B134" s="31" t="s">
        <v>93</v>
      </c>
      <c r="C134" s="35"/>
      <c r="D134" s="35"/>
      <c r="E134" s="2"/>
      <c r="F134" s="65">
        <f>SUM(F131:F133)</f>
        <v>0</v>
      </c>
      <c r="H134" s="18"/>
    </row>
    <row r="135" spans="1:8" ht="18.600000000000001" customHeight="1" x14ac:dyDescent="0.25">
      <c r="A135" s="40"/>
      <c r="B135" s="26"/>
      <c r="C135" s="35"/>
      <c r="D135" s="35"/>
      <c r="E135" s="2"/>
      <c r="H135" s="1"/>
    </row>
    <row r="136" spans="1:8" ht="18.600000000000001" customHeight="1" x14ac:dyDescent="0.25">
      <c r="A136" s="40"/>
      <c r="B136" s="26"/>
      <c r="C136" s="35"/>
      <c r="D136" s="35"/>
      <c r="E136" s="2"/>
      <c r="H136" s="1"/>
    </row>
    <row r="137" spans="1:8" ht="18.600000000000001" customHeight="1" x14ac:dyDescent="0.25">
      <c r="A137" s="50"/>
      <c r="B137" s="51"/>
      <c r="C137" s="52"/>
      <c r="D137" s="52"/>
      <c r="E137" s="2"/>
      <c r="H137" s="1"/>
    </row>
    <row r="138" spans="1:8" ht="18.600000000000001" customHeight="1" x14ac:dyDescent="0.25">
      <c r="A138" s="40"/>
      <c r="B138" s="29" t="s">
        <v>94</v>
      </c>
      <c r="C138" s="35"/>
      <c r="D138" s="53" t="s">
        <v>95</v>
      </c>
      <c r="E138" s="2"/>
      <c r="F138" s="65">
        <f>F134+F126+F106+F98+F80</f>
        <v>0</v>
      </c>
      <c r="H138" s="19"/>
    </row>
    <row r="139" spans="1:8" ht="18.600000000000001" customHeight="1" x14ac:dyDescent="0.25">
      <c r="A139" s="50"/>
      <c r="B139" s="51"/>
      <c r="C139" s="52"/>
      <c r="D139" s="52"/>
      <c r="E139" s="2"/>
      <c r="H139" s="1"/>
    </row>
    <row r="140" spans="1:8" ht="18.600000000000001" customHeight="1" x14ac:dyDescent="0.25">
      <c r="A140" s="36"/>
    </row>
    <row r="142" spans="1:8" ht="18.600000000000001" customHeight="1" x14ac:dyDescent="0.25">
      <c r="A142" s="36"/>
    </row>
    <row r="143" spans="1:8" ht="18.600000000000001" customHeight="1" x14ac:dyDescent="0.25">
      <c r="A143" s="34" t="s">
        <v>15</v>
      </c>
      <c r="B143" s="29" t="s">
        <v>96</v>
      </c>
      <c r="C143" s="25"/>
      <c r="D143" s="25"/>
      <c r="E143" s="2"/>
      <c r="H143" s="1"/>
    </row>
    <row r="144" spans="1:8" ht="18.600000000000001" customHeight="1" x14ac:dyDescent="0.25">
      <c r="A144" s="33"/>
      <c r="B144" s="26"/>
      <c r="C144" s="25"/>
      <c r="D144" s="25"/>
      <c r="E144" s="2"/>
      <c r="H144" s="1"/>
    </row>
    <row r="145" spans="1:8" ht="18.600000000000001" customHeight="1" x14ac:dyDescent="0.25">
      <c r="A145" s="33"/>
      <c r="B145" s="26"/>
      <c r="C145" s="25"/>
      <c r="D145" s="25"/>
      <c r="E145" s="2"/>
      <c r="H145" s="1"/>
    </row>
    <row r="146" spans="1:8" ht="18.600000000000001" customHeight="1" x14ac:dyDescent="0.25">
      <c r="A146" s="30">
        <v>1</v>
      </c>
      <c r="B146" s="29" t="s">
        <v>97</v>
      </c>
      <c r="C146" s="35"/>
      <c r="D146" s="35"/>
      <c r="E146" s="2"/>
      <c r="H146" s="1"/>
    </row>
    <row r="147" spans="1:8" ht="18.600000000000001" customHeight="1" x14ac:dyDescent="0.25">
      <c r="A147" s="33"/>
      <c r="B147" s="42" t="s">
        <v>40</v>
      </c>
      <c r="C147" s="25"/>
      <c r="D147" s="25"/>
      <c r="E147" s="2"/>
      <c r="H147" s="1"/>
    </row>
    <row r="148" spans="1:8" ht="18.600000000000001" customHeight="1" x14ac:dyDescent="0.25">
      <c r="A148" s="33"/>
      <c r="B148" s="26"/>
      <c r="C148" s="25"/>
      <c r="D148" s="25"/>
      <c r="E148" s="2"/>
      <c r="H148" s="1"/>
    </row>
    <row r="149" spans="1:8" ht="34.9" customHeight="1" x14ac:dyDescent="0.25">
      <c r="A149" s="30" t="s">
        <v>98</v>
      </c>
      <c r="B149" s="31" t="s">
        <v>99</v>
      </c>
      <c r="C149" s="25"/>
      <c r="D149" s="25"/>
      <c r="E149" s="2"/>
      <c r="H149" s="1"/>
    </row>
    <row r="150" spans="1:8" ht="18.600000000000001" customHeight="1" x14ac:dyDescent="0.25">
      <c r="A150" s="33"/>
      <c r="B150" s="31" t="s">
        <v>40</v>
      </c>
      <c r="C150" s="25"/>
      <c r="D150" s="25"/>
      <c r="E150" s="2"/>
      <c r="H150" s="1"/>
    </row>
    <row r="151" spans="1:8" ht="18.600000000000001" customHeight="1" x14ac:dyDescent="0.25">
      <c r="A151" s="33"/>
      <c r="B151" s="26"/>
      <c r="C151" s="25"/>
      <c r="D151" s="25"/>
      <c r="E151" s="2"/>
      <c r="H151" s="1"/>
    </row>
    <row r="152" spans="1:8" ht="53.45" customHeight="1" x14ac:dyDescent="0.25">
      <c r="A152" s="54" t="s">
        <v>41</v>
      </c>
      <c r="B152" s="42" t="s">
        <v>100</v>
      </c>
      <c r="C152" s="46">
        <v>1</v>
      </c>
      <c r="D152" s="47" t="s">
        <v>43</v>
      </c>
      <c r="E152" s="15"/>
      <c r="F152" s="65">
        <f>C152*E152</f>
        <v>0</v>
      </c>
      <c r="H152" s="16"/>
    </row>
    <row r="153" spans="1:8" ht="53.45" customHeight="1" x14ac:dyDescent="0.25">
      <c r="A153" s="54" t="s">
        <v>41</v>
      </c>
      <c r="B153" s="42" t="s">
        <v>101</v>
      </c>
      <c r="C153" s="46">
        <v>1</v>
      </c>
      <c r="D153" s="47" t="s">
        <v>43</v>
      </c>
      <c r="E153" s="15"/>
      <c r="F153" s="65">
        <f t="shared" ref="F153:F164" si="4">C153*E153</f>
        <v>0</v>
      </c>
      <c r="H153" s="16"/>
    </row>
    <row r="154" spans="1:8" ht="53.45" customHeight="1" x14ac:dyDescent="0.25">
      <c r="A154" s="54" t="s">
        <v>41</v>
      </c>
      <c r="B154" s="42" t="s">
        <v>102</v>
      </c>
      <c r="C154" s="46">
        <v>14</v>
      </c>
      <c r="D154" s="47" t="s">
        <v>43</v>
      </c>
      <c r="E154" s="15"/>
      <c r="F154" s="65">
        <f t="shared" si="4"/>
        <v>0</v>
      </c>
      <c r="H154" s="16"/>
    </row>
    <row r="155" spans="1:8" ht="53.45" customHeight="1" x14ac:dyDescent="0.25">
      <c r="A155" s="54" t="s">
        <v>41</v>
      </c>
      <c r="B155" s="42" t="s">
        <v>103</v>
      </c>
      <c r="C155" s="46">
        <v>1</v>
      </c>
      <c r="D155" s="47" t="s">
        <v>43</v>
      </c>
      <c r="E155" s="15"/>
      <c r="F155" s="65">
        <f t="shared" si="4"/>
        <v>0</v>
      </c>
      <c r="H155" s="16"/>
    </row>
    <row r="156" spans="1:8" ht="53.45" customHeight="1" x14ac:dyDescent="0.25">
      <c r="A156" s="54" t="s">
        <v>41</v>
      </c>
      <c r="B156" s="42" t="s">
        <v>104</v>
      </c>
      <c r="C156" s="46">
        <v>3</v>
      </c>
      <c r="D156" s="47" t="s">
        <v>43</v>
      </c>
      <c r="E156" s="15"/>
      <c r="F156" s="65">
        <f t="shared" si="4"/>
        <v>0</v>
      </c>
      <c r="H156" s="16"/>
    </row>
    <row r="157" spans="1:8" ht="53.45" customHeight="1" x14ac:dyDescent="0.25">
      <c r="A157" s="54" t="s">
        <v>41</v>
      </c>
      <c r="B157" s="42" t="s">
        <v>105</v>
      </c>
      <c r="C157" s="46">
        <v>3</v>
      </c>
      <c r="D157" s="47" t="s">
        <v>43</v>
      </c>
      <c r="E157" s="15"/>
      <c r="F157" s="65">
        <f t="shared" si="4"/>
        <v>0</v>
      </c>
      <c r="H157" s="16"/>
    </row>
    <row r="158" spans="1:8" ht="18.600000000000001" customHeight="1" x14ac:dyDescent="0.25">
      <c r="A158" s="54" t="s">
        <v>41</v>
      </c>
      <c r="B158" s="42" t="s">
        <v>106</v>
      </c>
      <c r="C158" s="46">
        <v>1</v>
      </c>
      <c r="D158" s="47" t="s">
        <v>43</v>
      </c>
      <c r="E158" s="15"/>
      <c r="F158" s="65">
        <f t="shared" si="4"/>
        <v>0</v>
      </c>
      <c r="H158" s="16"/>
    </row>
    <row r="159" spans="1:8" ht="18.600000000000001" customHeight="1" x14ac:dyDescent="0.25">
      <c r="A159" s="54" t="s">
        <v>41</v>
      </c>
      <c r="B159" s="42" t="s">
        <v>107</v>
      </c>
      <c r="C159" s="46">
        <v>1</v>
      </c>
      <c r="D159" s="47" t="s">
        <v>43</v>
      </c>
      <c r="E159" s="15"/>
      <c r="F159" s="65">
        <f t="shared" si="4"/>
        <v>0</v>
      </c>
      <c r="H159" s="16"/>
    </row>
    <row r="160" spans="1:8" ht="18.600000000000001" customHeight="1" x14ac:dyDescent="0.25">
      <c r="A160" s="54" t="s">
        <v>41</v>
      </c>
      <c r="B160" s="42" t="s">
        <v>108</v>
      </c>
      <c r="C160" s="46">
        <v>1</v>
      </c>
      <c r="D160" s="47" t="s">
        <v>43</v>
      </c>
      <c r="E160" s="15"/>
      <c r="F160" s="65">
        <f t="shared" si="4"/>
        <v>0</v>
      </c>
      <c r="H160" s="16"/>
    </row>
    <row r="161" spans="1:8" ht="18.600000000000001" customHeight="1" x14ac:dyDescent="0.25">
      <c r="A161" s="54" t="s">
        <v>41</v>
      </c>
      <c r="B161" s="42" t="s">
        <v>109</v>
      </c>
      <c r="C161" s="46">
        <v>14</v>
      </c>
      <c r="D161" s="47" t="s">
        <v>43</v>
      </c>
      <c r="E161" s="15"/>
      <c r="F161" s="65">
        <f t="shared" si="4"/>
        <v>0</v>
      </c>
      <c r="H161" s="16"/>
    </row>
    <row r="162" spans="1:8" ht="18.600000000000001" customHeight="1" x14ac:dyDescent="0.25">
      <c r="A162" s="54" t="s">
        <v>41</v>
      </c>
      <c r="B162" s="42" t="s">
        <v>110</v>
      </c>
      <c r="C162" s="46">
        <v>14</v>
      </c>
      <c r="D162" s="47" t="s">
        <v>43</v>
      </c>
      <c r="E162" s="15"/>
      <c r="F162" s="65">
        <f t="shared" si="4"/>
        <v>0</v>
      </c>
      <c r="H162" s="16"/>
    </row>
    <row r="163" spans="1:8" ht="18.600000000000001" customHeight="1" x14ac:dyDescent="0.25">
      <c r="A163" s="54" t="s">
        <v>41</v>
      </c>
      <c r="B163" s="42" t="s">
        <v>111</v>
      </c>
      <c r="C163" s="46">
        <v>1</v>
      </c>
      <c r="D163" s="47" t="s">
        <v>50</v>
      </c>
      <c r="E163" s="15"/>
      <c r="F163" s="65">
        <f t="shared" si="4"/>
        <v>0</v>
      </c>
      <c r="H163" s="16"/>
    </row>
    <row r="164" spans="1:8" ht="18.600000000000001" customHeight="1" x14ac:dyDescent="0.25">
      <c r="A164" s="54" t="s">
        <v>41</v>
      </c>
      <c r="B164" s="42" t="s">
        <v>112</v>
      </c>
      <c r="C164" s="46">
        <v>1</v>
      </c>
      <c r="D164" s="47" t="s">
        <v>50</v>
      </c>
      <c r="E164" s="15"/>
      <c r="F164" s="65">
        <f t="shared" si="4"/>
        <v>0</v>
      </c>
      <c r="H164" s="16"/>
    </row>
    <row r="165" spans="1:8" ht="18.600000000000001" customHeight="1" x14ac:dyDescent="0.25">
      <c r="A165" s="33"/>
      <c r="B165" s="26"/>
      <c r="C165" s="25"/>
      <c r="D165" s="25"/>
      <c r="E165" s="2"/>
      <c r="H165" s="1"/>
    </row>
    <row r="166" spans="1:8" ht="34.15" customHeight="1" x14ac:dyDescent="0.25">
      <c r="A166" s="33"/>
      <c r="B166" s="31" t="s">
        <v>113</v>
      </c>
      <c r="C166" s="55">
        <v>1</v>
      </c>
      <c r="D166" s="56" t="s">
        <v>43</v>
      </c>
      <c r="E166" s="17"/>
      <c r="F166" s="66">
        <f>SUM(F152:F165)</f>
        <v>0</v>
      </c>
      <c r="H166" s="18"/>
    </row>
    <row r="167" spans="1:8" ht="18.600000000000001" customHeight="1" x14ac:dyDescent="0.25">
      <c r="A167" s="33"/>
      <c r="B167" s="26"/>
      <c r="C167" s="35"/>
      <c r="D167" s="25"/>
      <c r="E167" s="2"/>
      <c r="H167" s="1"/>
    </row>
    <row r="168" spans="1:8" ht="43.15" customHeight="1" x14ac:dyDescent="0.25">
      <c r="A168" s="30" t="s">
        <v>114</v>
      </c>
      <c r="B168" s="31" t="s">
        <v>99</v>
      </c>
      <c r="C168" s="25"/>
      <c r="D168" s="25"/>
      <c r="E168" s="2"/>
      <c r="H168" s="1"/>
    </row>
    <row r="169" spans="1:8" ht="18.600000000000001" customHeight="1" x14ac:dyDescent="0.25">
      <c r="A169" s="33"/>
      <c r="B169" s="31" t="s">
        <v>40</v>
      </c>
      <c r="C169" s="25"/>
      <c r="D169" s="25"/>
      <c r="E169" s="2"/>
      <c r="H169" s="1"/>
    </row>
    <row r="170" spans="1:8" ht="18.600000000000001" customHeight="1" x14ac:dyDescent="0.25">
      <c r="A170" s="33"/>
      <c r="B170" s="26"/>
      <c r="C170" s="25"/>
      <c r="D170" s="25"/>
      <c r="E170" s="2"/>
      <c r="H170" s="1"/>
    </row>
    <row r="171" spans="1:8" ht="61.15" customHeight="1" x14ac:dyDescent="0.25">
      <c r="A171" s="54" t="s">
        <v>41</v>
      </c>
      <c r="B171" s="42" t="s">
        <v>100</v>
      </c>
      <c r="C171" s="46">
        <v>1</v>
      </c>
      <c r="D171" s="47" t="s">
        <v>43</v>
      </c>
      <c r="E171" s="15"/>
      <c r="F171" s="65">
        <f>C171*E171</f>
        <v>0</v>
      </c>
      <c r="H171" s="16"/>
    </row>
    <row r="172" spans="1:8" ht="61.15" customHeight="1" x14ac:dyDescent="0.25">
      <c r="A172" s="54" t="s">
        <v>41</v>
      </c>
      <c r="B172" s="42" t="s">
        <v>101</v>
      </c>
      <c r="C172" s="46">
        <v>1</v>
      </c>
      <c r="D172" s="47" t="s">
        <v>43</v>
      </c>
      <c r="E172" s="15"/>
      <c r="F172" s="65">
        <f t="shared" ref="F172:F183" si="5">C172*E172</f>
        <v>0</v>
      </c>
      <c r="H172" s="16"/>
    </row>
    <row r="173" spans="1:8" ht="61.15" customHeight="1" x14ac:dyDescent="0.25">
      <c r="A173" s="54" t="s">
        <v>41</v>
      </c>
      <c r="B173" s="42" t="s">
        <v>102</v>
      </c>
      <c r="C173" s="46">
        <v>6</v>
      </c>
      <c r="D173" s="47" t="s">
        <v>43</v>
      </c>
      <c r="E173" s="15"/>
      <c r="F173" s="65">
        <f t="shared" si="5"/>
        <v>0</v>
      </c>
      <c r="H173" s="16"/>
    </row>
    <row r="174" spans="1:8" ht="61.15" customHeight="1" x14ac:dyDescent="0.25">
      <c r="A174" s="54" t="s">
        <v>41</v>
      </c>
      <c r="B174" s="42" t="s">
        <v>103</v>
      </c>
      <c r="C174" s="46">
        <v>1</v>
      </c>
      <c r="D174" s="47" t="s">
        <v>43</v>
      </c>
      <c r="E174" s="15"/>
      <c r="F174" s="65">
        <f t="shared" si="5"/>
        <v>0</v>
      </c>
      <c r="H174" s="16"/>
    </row>
    <row r="175" spans="1:8" ht="61.15" customHeight="1" x14ac:dyDescent="0.25">
      <c r="A175" s="54" t="s">
        <v>41</v>
      </c>
      <c r="B175" s="42" t="s">
        <v>104</v>
      </c>
      <c r="C175" s="46">
        <v>3</v>
      </c>
      <c r="D175" s="47" t="s">
        <v>43</v>
      </c>
      <c r="E175" s="15"/>
      <c r="F175" s="65">
        <f t="shared" si="5"/>
        <v>0</v>
      </c>
      <c r="H175" s="16"/>
    </row>
    <row r="176" spans="1:8" ht="18.600000000000001" customHeight="1" x14ac:dyDescent="0.25">
      <c r="A176" s="54" t="s">
        <v>41</v>
      </c>
      <c r="B176" s="42" t="s">
        <v>105</v>
      </c>
      <c r="C176" s="46">
        <v>3</v>
      </c>
      <c r="D176" s="47" t="s">
        <v>43</v>
      </c>
      <c r="E176" s="15"/>
      <c r="F176" s="65">
        <f t="shared" si="5"/>
        <v>0</v>
      </c>
      <c r="H176" s="16"/>
    </row>
    <row r="177" spans="1:8" ht="18.600000000000001" customHeight="1" x14ac:dyDescent="0.25">
      <c r="A177" s="54" t="s">
        <v>41</v>
      </c>
      <c r="B177" s="42" t="s">
        <v>106</v>
      </c>
      <c r="C177" s="46">
        <v>1</v>
      </c>
      <c r="D177" s="47" t="s">
        <v>43</v>
      </c>
      <c r="E177" s="15"/>
      <c r="F177" s="65">
        <f t="shared" si="5"/>
        <v>0</v>
      </c>
      <c r="H177" s="16"/>
    </row>
    <row r="178" spans="1:8" ht="18.600000000000001" customHeight="1" x14ac:dyDescent="0.25">
      <c r="A178" s="54" t="s">
        <v>41</v>
      </c>
      <c r="B178" s="42" t="s">
        <v>107</v>
      </c>
      <c r="C178" s="46">
        <v>1</v>
      </c>
      <c r="D178" s="47" t="s">
        <v>43</v>
      </c>
      <c r="E178" s="15"/>
      <c r="F178" s="65">
        <f t="shared" si="5"/>
        <v>0</v>
      </c>
      <c r="H178" s="16"/>
    </row>
    <row r="179" spans="1:8" ht="18.600000000000001" customHeight="1" x14ac:dyDescent="0.25">
      <c r="A179" s="54" t="s">
        <v>41</v>
      </c>
      <c r="B179" s="42" t="s">
        <v>108</v>
      </c>
      <c r="C179" s="46">
        <v>1</v>
      </c>
      <c r="D179" s="47" t="s">
        <v>43</v>
      </c>
      <c r="E179" s="15"/>
      <c r="F179" s="65">
        <f t="shared" si="5"/>
        <v>0</v>
      </c>
      <c r="H179" s="16"/>
    </row>
    <row r="180" spans="1:8" ht="18.600000000000001" customHeight="1" x14ac:dyDescent="0.25">
      <c r="A180" s="54" t="s">
        <v>41</v>
      </c>
      <c r="B180" s="42" t="s">
        <v>109</v>
      </c>
      <c r="C180" s="46">
        <v>6</v>
      </c>
      <c r="D180" s="47" t="s">
        <v>43</v>
      </c>
      <c r="E180" s="15"/>
      <c r="F180" s="65">
        <f t="shared" si="5"/>
        <v>0</v>
      </c>
      <c r="H180" s="16"/>
    </row>
    <row r="181" spans="1:8" ht="18.600000000000001" customHeight="1" x14ac:dyDescent="0.25">
      <c r="A181" s="54" t="s">
        <v>41</v>
      </c>
      <c r="B181" s="42" t="s">
        <v>110</v>
      </c>
      <c r="C181" s="46">
        <v>6</v>
      </c>
      <c r="D181" s="47" t="s">
        <v>43</v>
      </c>
      <c r="E181" s="15"/>
      <c r="F181" s="65">
        <f t="shared" si="5"/>
        <v>0</v>
      </c>
      <c r="H181" s="16"/>
    </row>
    <row r="182" spans="1:8" ht="18.600000000000001" customHeight="1" x14ac:dyDescent="0.25">
      <c r="A182" s="54" t="s">
        <v>41</v>
      </c>
      <c r="B182" s="42" t="s">
        <v>111</v>
      </c>
      <c r="C182" s="46">
        <v>1</v>
      </c>
      <c r="D182" s="47" t="s">
        <v>50</v>
      </c>
      <c r="E182" s="15"/>
      <c r="F182" s="65">
        <f t="shared" si="5"/>
        <v>0</v>
      </c>
      <c r="H182" s="16"/>
    </row>
    <row r="183" spans="1:8" ht="18.600000000000001" customHeight="1" x14ac:dyDescent="0.25">
      <c r="A183" s="54" t="s">
        <v>41</v>
      </c>
      <c r="B183" s="42" t="s">
        <v>112</v>
      </c>
      <c r="C183" s="46">
        <v>1</v>
      </c>
      <c r="D183" s="47" t="s">
        <v>50</v>
      </c>
      <c r="E183" s="15"/>
      <c r="F183" s="65">
        <f t="shared" si="5"/>
        <v>0</v>
      </c>
      <c r="H183" s="16"/>
    </row>
    <row r="184" spans="1:8" ht="18.600000000000001" customHeight="1" x14ac:dyDescent="0.25">
      <c r="A184" s="33"/>
      <c r="B184" s="26"/>
      <c r="C184" s="25"/>
      <c r="D184" s="25"/>
      <c r="E184" s="2"/>
      <c r="H184" s="1"/>
    </row>
    <row r="185" spans="1:8" ht="29.45" customHeight="1" x14ac:dyDescent="0.25">
      <c r="A185" s="33"/>
      <c r="B185" s="31" t="s">
        <v>113</v>
      </c>
      <c r="C185" s="55">
        <v>1</v>
      </c>
      <c r="D185" s="56" t="s">
        <v>43</v>
      </c>
      <c r="E185" s="17"/>
      <c r="F185" s="66">
        <f>SUM(F171:F184)</f>
        <v>0</v>
      </c>
      <c r="H185" s="18"/>
    </row>
    <row r="186" spans="1:8" ht="18.600000000000001" customHeight="1" x14ac:dyDescent="0.25">
      <c r="A186" s="33"/>
      <c r="B186" s="26"/>
      <c r="C186" s="35"/>
      <c r="D186" s="25"/>
      <c r="E186" s="2"/>
      <c r="H186" s="1"/>
    </row>
    <row r="187" spans="1:8" ht="18.600000000000001" customHeight="1" x14ac:dyDescent="0.25">
      <c r="A187" s="30" t="s">
        <v>115</v>
      </c>
      <c r="B187" s="31" t="s">
        <v>116</v>
      </c>
      <c r="C187" s="25"/>
      <c r="D187" s="25"/>
      <c r="E187" s="2"/>
      <c r="H187" s="1"/>
    </row>
    <row r="188" spans="1:8" ht="18.600000000000001" customHeight="1" x14ac:dyDescent="0.25">
      <c r="A188" s="33"/>
      <c r="B188" s="26"/>
      <c r="C188" s="25"/>
      <c r="D188" s="25"/>
      <c r="E188" s="2"/>
      <c r="H188" s="1"/>
    </row>
    <row r="189" spans="1:8" ht="18.600000000000001" customHeight="1" x14ac:dyDescent="0.25">
      <c r="A189" s="54" t="s">
        <v>41</v>
      </c>
      <c r="B189" s="42" t="s">
        <v>117</v>
      </c>
      <c r="C189" s="46">
        <v>20</v>
      </c>
      <c r="D189" s="47" t="s">
        <v>43</v>
      </c>
      <c r="E189" s="15"/>
      <c r="F189" s="65">
        <f>C189*E189</f>
        <v>0</v>
      </c>
      <c r="H189" s="16"/>
    </row>
    <row r="190" spans="1:8" ht="18.600000000000001" customHeight="1" x14ac:dyDescent="0.25">
      <c r="A190" s="33"/>
      <c r="B190" s="26"/>
      <c r="C190" s="25"/>
      <c r="D190" s="25"/>
      <c r="E190" s="2"/>
      <c r="H190" s="1"/>
    </row>
    <row r="191" spans="1:8" ht="18.600000000000001" customHeight="1" x14ac:dyDescent="0.25">
      <c r="A191" s="33"/>
      <c r="B191" s="31" t="s">
        <v>118</v>
      </c>
      <c r="C191" s="25"/>
      <c r="D191" s="25"/>
      <c r="E191" s="2"/>
      <c r="F191" s="65">
        <f>SUM(F189:F190)</f>
        <v>0</v>
      </c>
      <c r="H191" s="18"/>
    </row>
    <row r="192" spans="1:8" ht="18.600000000000001" customHeight="1" x14ac:dyDescent="0.25">
      <c r="A192" s="33"/>
      <c r="B192" s="26"/>
      <c r="C192" s="25"/>
      <c r="D192" s="25"/>
      <c r="E192" s="2"/>
      <c r="H192" s="1"/>
    </row>
    <row r="193" spans="1:8" ht="18.600000000000001" customHeight="1" x14ac:dyDescent="0.25">
      <c r="A193" s="33"/>
      <c r="B193" s="26"/>
      <c r="C193" s="35"/>
      <c r="D193" s="25"/>
      <c r="E193" s="2"/>
      <c r="H193" s="1"/>
    </row>
    <row r="194" spans="1:8" ht="18.600000000000001" customHeight="1" x14ac:dyDescent="0.25">
      <c r="A194" s="30" t="s">
        <v>119</v>
      </c>
      <c r="B194" s="31" t="s">
        <v>120</v>
      </c>
      <c r="C194" s="25"/>
      <c r="D194" s="25"/>
      <c r="E194" s="2"/>
      <c r="H194" s="1"/>
    </row>
    <row r="195" spans="1:8" ht="18.600000000000001" customHeight="1" x14ac:dyDescent="0.25">
      <c r="A195" s="33"/>
      <c r="B195" s="26"/>
      <c r="C195" s="25"/>
      <c r="D195" s="25"/>
      <c r="E195" s="2"/>
      <c r="H195" s="1"/>
    </row>
    <row r="196" spans="1:8" ht="18.600000000000001" customHeight="1" x14ac:dyDescent="0.25">
      <c r="A196" s="54" t="s">
        <v>41</v>
      </c>
      <c r="B196" s="42" t="s">
        <v>42</v>
      </c>
      <c r="C196" s="46">
        <v>3</v>
      </c>
      <c r="D196" s="57" t="s">
        <v>121</v>
      </c>
      <c r="E196" s="15"/>
      <c r="F196" s="65">
        <f>C196*E196</f>
        <v>0</v>
      </c>
      <c r="H196" s="16"/>
    </row>
    <row r="197" spans="1:8" ht="18.600000000000001" customHeight="1" x14ac:dyDescent="0.25">
      <c r="A197" s="54" t="s">
        <v>41</v>
      </c>
      <c r="B197" s="42" t="s">
        <v>122</v>
      </c>
      <c r="C197" s="46">
        <v>55</v>
      </c>
      <c r="D197" s="57" t="s">
        <v>58</v>
      </c>
      <c r="E197" s="15"/>
      <c r="F197" s="65">
        <f t="shared" ref="F197:F204" si="6">C197*E197</f>
        <v>0</v>
      </c>
      <c r="H197" s="16"/>
    </row>
    <row r="198" spans="1:8" ht="18.600000000000001" customHeight="1" x14ac:dyDescent="0.25">
      <c r="A198" s="54" t="s">
        <v>41</v>
      </c>
      <c r="B198" s="42" t="s">
        <v>123</v>
      </c>
      <c r="C198" s="46">
        <v>170</v>
      </c>
      <c r="D198" s="57" t="s">
        <v>58</v>
      </c>
      <c r="E198" s="15"/>
      <c r="F198" s="65">
        <f t="shared" si="6"/>
        <v>0</v>
      </c>
      <c r="H198" s="16"/>
    </row>
    <row r="199" spans="1:8" ht="18.600000000000001" customHeight="1" x14ac:dyDescent="0.25">
      <c r="A199" s="54" t="s">
        <v>41</v>
      </c>
      <c r="B199" s="42" t="s">
        <v>124</v>
      </c>
      <c r="C199" s="46">
        <v>350</v>
      </c>
      <c r="D199" s="57" t="s">
        <v>58</v>
      </c>
      <c r="E199" s="15"/>
      <c r="F199" s="65">
        <f t="shared" si="6"/>
        <v>0</v>
      </c>
      <c r="H199" s="16"/>
    </row>
    <row r="200" spans="1:8" ht="52.9" customHeight="1" x14ac:dyDescent="0.25">
      <c r="A200" s="54" t="s">
        <v>41</v>
      </c>
      <c r="B200" s="42" t="s">
        <v>125</v>
      </c>
      <c r="C200" s="46">
        <v>9</v>
      </c>
      <c r="D200" s="57" t="s">
        <v>43</v>
      </c>
      <c r="E200" s="15"/>
      <c r="F200" s="65">
        <f t="shared" si="6"/>
        <v>0</v>
      </c>
      <c r="H200" s="16"/>
    </row>
    <row r="201" spans="1:8" ht="52.9" customHeight="1" x14ac:dyDescent="0.25">
      <c r="A201" s="54" t="s">
        <v>41</v>
      </c>
      <c r="B201" s="42" t="s">
        <v>126</v>
      </c>
      <c r="C201" s="46">
        <v>5</v>
      </c>
      <c r="D201" s="57" t="s">
        <v>43</v>
      </c>
      <c r="E201" s="15"/>
      <c r="F201" s="65">
        <f t="shared" si="6"/>
        <v>0</v>
      </c>
      <c r="H201" s="16"/>
    </row>
    <row r="202" spans="1:8" ht="18.600000000000001" customHeight="1" x14ac:dyDescent="0.25">
      <c r="A202" s="54" t="s">
        <v>41</v>
      </c>
      <c r="B202" s="42" t="s">
        <v>127</v>
      </c>
      <c r="C202" s="25"/>
      <c r="D202" s="25"/>
      <c r="E202" s="2"/>
      <c r="H202" s="16"/>
    </row>
    <row r="203" spans="1:8" ht="18.600000000000001" customHeight="1" x14ac:dyDescent="0.25">
      <c r="A203" s="33"/>
      <c r="B203" s="42" t="s">
        <v>128</v>
      </c>
      <c r="C203" s="25"/>
      <c r="D203" s="25"/>
      <c r="E203" s="2"/>
      <c r="H203" s="16"/>
    </row>
    <row r="204" spans="1:8" ht="18.600000000000001" customHeight="1" x14ac:dyDescent="0.25">
      <c r="A204" s="33"/>
      <c r="B204" s="42" t="s">
        <v>129</v>
      </c>
      <c r="C204" s="46">
        <v>1</v>
      </c>
      <c r="D204" s="57" t="s">
        <v>50</v>
      </c>
      <c r="E204" s="15"/>
      <c r="F204" s="65">
        <f t="shared" si="6"/>
        <v>0</v>
      </c>
      <c r="H204" s="16"/>
    </row>
    <row r="205" spans="1:8" ht="18.600000000000001" customHeight="1" x14ac:dyDescent="0.25">
      <c r="A205" s="33"/>
      <c r="B205" s="26"/>
      <c r="C205" s="25"/>
      <c r="D205" s="25"/>
      <c r="E205" s="2"/>
      <c r="H205" s="1"/>
    </row>
    <row r="206" spans="1:8" ht="18.600000000000001" customHeight="1" x14ac:dyDescent="0.25">
      <c r="A206" s="33"/>
      <c r="B206" s="31" t="s">
        <v>130</v>
      </c>
      <c r="C206" s="25"/>
      <c r="D206" s="25"/>
      <c r="E206" s="2"/>
      <c r="F206" s="66">
        <f>SUM(F196:F205)</f>
        <v>0</v>
      </c>
      <c r="H206" s="20"/>
    </row>
    <row r="207" spans="1:8" ht="18.600000000000001" customHeight="1" x14ac:dyDescent="0.25">
      <c r="A207" s="33"/>
      <c r="B207" s="26"/>
      <c r="C207" s="25"/>
      <c r="D207" s="25"/>
      <c r="E207" s="2"/>
      <c r="H207" s="1"/>
    </row>
    <row r="208" spans="1:8" ht="18.600000000000001" customHeight="1" x14ac:dyDescent="0.25">
      <c r="A208" s="33"/>
      <c r="B208" s="29" t="s">
        <v>131</v>
      </c>
      <c r="C208" s="25"/>
      <c r="D208" s="25"/>
      <c r="E208" s="2"/>
      <c r="F208" s="66">
        <f>F166+F185+F206+F191</f>
        <v>0</v>
      </c>
      <c r="H208" s="20"/>
    </row>
    <row r="209" spans="1:8" ht="18.600000000000001" customHeight="1" x14ac:dyDescent="0.25">
      <c r="A209" s="33"/>
      <c r="B209" s="26"/>
      <c r="C209" s="25"/>
      <c r="D209" s="25"/>
      <c r="E209" s="2"/>
      <c r="H209" s="1"/>
    </row>
    <row r="210" spans="1:8" ht="18.600000000000001" customHeight="1" x14ac:dyDescent="0.25">
      <c r="A210" s="33"/>
      <c r="B210" s="26"/>
      <c r="C210" s="25"/>
      <c r="D210" s="25"/>
      <c r="E210" s="2"/>
      <c r="H210" s="1"/>
    </row>
    <row r="211" spans="1:8" ht="18.600000000000001" customHeight="1" x14ac:dyDescent="0.25">
      <c r="A211" s="58">
        <v>2</v>
      </c>
      <c r="B211" s="29" t="s">
        <v>19</v>
      </c>
      <c r="C211" s="25"/>
      <c r="D211" s="25"/>
      <c r="E211" s="2"/>
      <c r="H211" s="1"/>
    </row>
    <row r="212" spans="1:8" ht="18.600000000000001" customHeight="1" x14ac:dyDescent="0.25">
      <c r="A212" s="33"/>
      <c r="B212" s="42" t="s">
        <v>40</v>
      </c>
      <c r="C212" s="25"/>
      <c r="D212" s="25"/>
      <c r="E212" s="2"/>
      <c r="H212" s="1"/>
    </row>
    <row r="213" spans="1:8" ht="18.600000000000001" customHeight="1" x14ac:dyDescent="0.25">
      <c r="A213" s="33"/>
      <c r="B213" s="26"/>
      <c r="C213" s="25"/>
      <c r="D213" s="25"/>
      <c r="E213" s="2"/>
      <c r="H213" s="1"/>
    </row>
    <row r="214" spans="1:8" ht="18.600000000000001" customHeight="1" x14ac:dyDescent="0.25">
      <c r="A214" s="54" t="s">
        <v>41</v>
      </c>
      <c r="B214" s="42" t="s">
        <v>132</v>
      </c>
      <c r="C214" s="46">
        <v>10</v>
      </c>
      <c r="D214" s="47" t="s">
        <v>58</v>
      </c>
      <c r="E214" s="15"/>
      <c r="F214" s="65">
        <f>C214*E214</f>
        <v>0</v>
      </c>
      <c r="H214" s="16"/>
    </row>
    <row r="215" spans="1:8" ht="18.600000000000001" customHeight="1" x14ac:dyDescent="0.25">
      <c r="A215" s="30" t="s">
        <v>41</v>
      </c>
      <c r="B215" s="42" t="s">
        <v>133</v>
      </c>
      <c r="C215" s="46">
        <v>15</v>
      </c>
      <c r="D215" s="47" t="s">
        <v>58</v>
      </c>
      <c r="E215" s="15"/>
      <c r="F215" s="65">
        <f t="shared" ref="F215:F217" si="7">C215*E215</f>
        <v>0</v>
      </c>
      <c r="H215" s="16"/>
    </row>
    <row r="216" spans="1:8" ht="18.600000000000001" customHeight="1" x14ac:dyDescent="0.25">
      <c r="A216" s="54" t="s">
        <v>41</v>
      </c>
      <c r="B216" s="42" t="s">
        <v>134</v>
      </c>
      <c r="C216" s="46">
        <v>10</v>
      </c>
      <c r="D216" s="47" t="s">
        <v>43</v>
      </c>
      <c r="E216" s="15"/>
      <c r="F216" s="65">
        <f t="shared" si="7"/>
        <v>0</v>
      </c>
      <c r="H216" s="16"/>
    </row>
    <row r="217" spans="1:8" ht="18.600000000000001" customHeight="1" x14ac:dyDescent="0.25">
      <c r="A217" s="54" t="s">
        <v>41</v>
      </c>
      <c r="B217" s="42" t="s">
        <v>135</v>
      </c>
      <c r="C217" s="46">
        <v>1</v>
      </c>
      <c r="D217" s="47" t="s">
        <v>50</v>
      </c>
      <c r="E217" s="15"/>
      <c r="F217" s="65">
        <f t="shared" si="7"/>
        <v>0</v>
      </c>
      <c r="H217" s="16"/>
    </row>
    <row r="218" spans="1:8" ht="18.600000000000001" customHeight="1" x14ac:dyDescent="0.25">
      <c r="A218" s="33"/>
      <c r="B218" s="26"/>
      <c r="C218" s="25"/>
      <c r="D218" s="25"/>
      <c r="E218" s="2"/>
      <c r="H218" s="1"/>
    </row>
    <row r="219" spans="1:8" ht="18.600000000000001" customHeight="1" x14ac:dyDescent="0.25">
      <c r="A219" s="33"/>
      <c r="B219" s="29" t="s">
        <v>90</v>
      </c>
      <c r="C219" s="25"/>
      <c r="D219" s="25"/>
      <c r="E219" s="2"/>
      <c r="F219" s="66">
        <f>SUM(F214:F218)</f>
        <v>0</v>
      </c>
      <c r="H219" s="18"/>
    </row>
    <row r="220" spans="1:8" ht="18.600000000000001" customHeight="1" x14ac:dyDescent="0.25">
      <c r="A220" s="33"/>
      <c r="B220" s="26"/>
      <c r="C220" s="25"/>
      <c r="D220" s="25"/>
      <c r="E220" s="2"/>
      <c r="H220" s="1"/>
    </row>
    <row r="221" spans="1:8" ht="18.600000000000001" customHeight="1" x14ac:dyDescent="0.25">
      <c r="A221" s="23"/>
      <c r="B221" s="26"/>
      <c r="C221" s="25"/>
      <c r="D221" s="25"/>
      <c r="E221" s="2"/>
      <c r="H221" s="1"/>
    </row>
    <row r="222" spans="1:8" ht="18.600000000000001" customHeight="1" x14ac:dyDescent="0.25">
      <c r="A222" s="58">
        <v>3</v>
      </c>
      <c r="B222" s="29" t="s">
        <v>20</v>
      </c>
      <c r="C222" s="25"/>
      <c r="D222" s="25"/>
      <c r="E222" s="2"/>
      <c r="H222" s="1"/>
    </row>
    <row r="223" spans="1:8" ht="18.600000000000001" customHeight="1" x14ac:dyDescent="0.25">
      <c r="A223" s="33"/>
      <c r="B223" s="42" t="s">
        <v>40</v>
      </c>
      <c r="C223" s="25"/>
      <c r="D223" s="25"/>
      <c r="E223" s="2"/>
      <c r="H223" s="1"/>
    </row>
    <row r="224" spans="1:8" ht="18.600000000000001" customHeight="1" x14ac:dyDescent="0.25">
      <c r="A224" s="33"/>
      <c r="B224" s="26"/>
      <c r="C224" s="25"/>
      <c r="D224" s="25"/>
      <c r="E224" s="2"/>
      <c r="H224" s="1"/>
    </row>
    <row r="225" spans="1:8" ht="18.600000000000001" customHeight="1" x14ac:dyDescent="0.25">
      <c r="A225" s="54" t="s">
        <v>41</v>
      </c>
      <c r="B225" s="42" t="s">
        <v>123</v>
      </c>
      <c r="C225" s="46">
        <v>75</v>
      </c>
      <c r="D225" s="57" t="s">
        <v>58</v>
      </c>
      <c r="E225" s="15"/>
      <c r="F225" s="65">
        <f>C225*E225</f>
        <v>0</v>
      </c>
      <c r="H225" s="16"/>
    </row>
    <row r="226" spans="1:8" ht="18.600000000000001" customHeight="1" x14ac:dyDescent="0.25">
      <c r="A226" s="54" t="s">
        <v>41</v>
      </c>
      <c r="B226" s="42" t="s">
        <v>136</v>
      </c>
      <c r="C226" s="46">
        <v>80</v>
      </c>
      <c r="D226" s="57" t="s">
        <v>58</v>
      </c>
      <c r="E226" s="15"/>
      <c r="F226" s="65">
        <f t="shared" ref="F226:F229" si="8">C226*E226</f>
        <v>0</v>
      </c>
      <c r="H226" s="16"/>
    </row>
    <row r="227" spans="1:8" ht="46.15" customHeight="1" x14ac:dyDescent="0.25">
      <c r="A227" s="54" t="s">
        <v>41</v>
      </c>
      <c r="B227" s="42" t="s">
        <v>137</v>
      </c>
      <c r="C227" s="46">
        <v>4</v>
      </c>
      <c r="D227" s="57" t="s">
        <v>43</v>
      </c>
      <c r="E227" s="15"/>
      <c r="F227" s="65">
        <f t="shared" si="8"/>
        <v>0</v>
      </c>
      <c r="H227" s="16"/>
    </row>
    <row r="228" spans="1:8" ht="46.15" customHeight="1" x14ac:dyDescent="0.25">
      <c r="A228" s="54" t="s">
        <v>41</v>
      </c>
      <c r="B228" s="42" t="s">
        <v>138</v>
      </c>
      <c r="C228" s="25"/>
      <c r="D228" s="25"/>
      <c r="E228" s="2"/>
      <c r="H228" s="1"/>
    </row>
    <row r="229" spans="1:8" ht="18.600000000000001" customHeight="1" x14ac:dyDescent="0.25">
      <c r="A229" s="33"/>
      <c r="B229" s="42" t="s">
        <v>139</v>
      </c>
      <c r="C229" s="46">
        <v>1</v>
      </c>
      <c r="D229" s="57" t="s">
        <v>140</v>
      </c>
      <c r="E229" s="15"/>
      <c r="F229" s="65">
        <f t="shared" si="8"/>
        <v>0</v>
      </c>
      <c r="H229" s="16"/>
    </row>
    <row r="230" spans="1:8" ht="18.600000000000001" customHeight="1" x14ac:dyDescent="0.25">
      <c r="A230" s="33"/>
      <c r="B230" s="26"/>
      <c r="C230" s="25"/>
      <c r="D230" s="25"/>
      <c r="E230" s="2"/>
      <c r="H230" s="1"/>
    </row>
    <row r="231" spans="1:8" ht="18.600000000000001" customHeight="1" x14ac:dyDescent="0.25">
      <c r="A231" s="33"/>
      <c r="B231" s="29" t="s">
        <v>141</v>
      </c>
      <c r="C231" s="25"/>
      <c r="D231" s="25"/>
      <c r="E231" s="2"/>
      <c r="F231" s="66">
        <f>SUM(F225:F230)</f>
        <v>0</v>
      </c>
      <c r="H231" s="18"/>
    </row>
    <row r="232" spans="1:8" ht="18.600000000000001" customHeight="1" x14ac:dyDescent="0.25">
      <c r="A232" s="33"/>
      <c r="B232" s="26"/>
      <c r="C232" s="25"/>
      <c r="D232" s="25"/>
      <c r="E232" s="2"/>
      <c r="H232" s="1"/>
    </row>
    <row r="233" spans="1:8" ht="18.600000000000001" customHeight="1" x14ac:dyDescent="0.25">
      <c r="A233" s="33"/>
      <c r="B233" s="26"/>
      <c r="C233" s="25"/>
      <c r="D233" s="25"/>
      <c r="E233" s="2"/>
      <c r="H233" s="1"/>
    </row>
    <row r="234" spans="1:8" ht="18.600000000000001" customHeight="1" x14ac:dyDescent="0.25">
      <c r="A234" s="23"/>
      <c r="B234" s="26"/>
      <c r="C234" s="25"/>
      <c r="D234" s="25"/>
      <c r="E234" s="2"/>
      <c r="H234" s="1"/>
    </row>
    <row r="235" spans="1:8" ht="18.600000000000001" customHeight="1" x14ac:dyDescent="0.25">
      <c r="A235" s="33"/>
      <c r="B235" s="26"/>
      <c r="C235" s="25"/>
      <c r="D235" s="25"/>
      <c r="E235" s="2"/>
      <c r="H235" s="1"/>
    </row>
    <row r="236" spans="1:8" ht="18.600000000000001" customHeight="1" x14ac:dyDescent="0.25">
      <c r="A236" s="33"/>
      <c r="B236" s="51"/>
      <c r="C236" s="59"/>
      <c r="D236" s="59"/>
      <c r="E236" s="2"/>
      <c r="H236" s="1"/>
    </row>
    <row r="237" spans="1:8" ht="18.600000000000001" customHeight="1" x14ac:dyDescent="0.25">
      <c r="A237" s="33"/>
      <c r="B237" s="60" t="s">
        <v>142</v>
      </c>
      <c r="C237" s="60"/>
      <c r="D237" s="60"/>
      <c r="E237" s="2"/>
      <c r="F237" s="66">
        <f>F231+F219+F208</f>
        <v>0</v>
      </c>
      <c r="H237" s="21"/>
    </row>
    <row r="238" spans="1:8" ht="18.600000000000001" customHeight="1" x14ac:dyDescent="0.25">
      <c r="A238" s="33"/>
      <c r="B238" s="51"/>
      <c r="C238" s="59"/>
      <c r="D238" s="59"/>
      <c r="E238" s="2"/>
      <c r="H238" s="1"/>
    </row>
    <row r="239" spans="1:8" ht="18.600000000000001" customHeight="1" x14ac:dyDescent="0.25">
      <c r="A239" s="33"/>
      <c r="B239" s="26"/>
      <c r="C239" s="25"/>
      <c r="D239" s="25"/>
      <c r="E239" s="2"/>
      <c r="H239" s="1"/>
    </row>
    <row r="240" spans="1:8" ht="18.600000000000001" customHeight="1" x14ac:dyDescent="0.25">
      <c r="A240" s="30" t="s">
        <v>22</v>
      </c>
      <c r="B240" s="31" t="s">
        <v>23</v>
      </c>
      <c r="C240" s="25"/>
      <c r="D240" s="25"/>
      <c r="E240" s="2"/>
      <c r="H240" s="1"/>
    </row>
    <row r="241" spans="1:8" ht="18.600000000000001" customHeight="1" x14ac:dyDescent="0.25">
      <c r="A241" s="33"/>
      <c r="B241" s="61" t="s">
        <v>24</v>
      </c>
      <c r="C241" s="61"/>
      <c r="D241" s="25"/>
      <c r="E241" s="2"/>
      <c r="H241" s="1"/>
    </row>
    <row r="242" spans="1:8" ht="18.600000000000001" customHeight="1" x14ac:dyDescent="0.25">
      <c r="A242" s="33"/>
      <c r="B242" s="31" t="s">
        <v>25</v>
      </c>
      <c r="C242" s="25"/>
      <c r="D242" s="25"/>
      <c r="E242" s="2"/>
      <c r="H242" s="1"/>
    </row>
    <row r="243" spans="1:8" ht="18.600000000000001" customHeight="1" x14ac:dyDescent="0.25">
      <c r="A243" s="33"/>
      <c r="B243" s="31" t="s">
        <v>26</v>
      </c>
      <c r="C243" s="25"/>
      <c r="D243" s="25"/>
      <c r="E243" s="2"/>
      <c r="H243" s="1"/>
    </row>
    <row r="244" spans="1:8" ht="18.600000000000001" customHeight="1" x14ac:dyDescent="0.25">
      <c r="A244" s="33"/>
      <c r="B244" s="61" t="s">
        <v>27</v>
      </c>
      <c r="C244" s="61"/>
      <c r="D244" s="25"/>
      <c r="E244" s="2"/>
      <c r="H244" s="1"/>
    </row>
    <row r="245" spans="1:8" ht="18.600000000000001" customHeight="1" x14ac:dyDescent="0.25">
      <c r="A245" s="33"/>
      <c r="B245" s="31" t="s">
        <v>28</v>
      </c>
      <c r="C245" s="55">
        <v>1</v>
      </c>
      <c r="D245" s="56" t="s">
        <v>140</v>
      </c>
      <c r="E245" s="2"/>
      <c r="F245" s="65">
        <f>E245*C245</f>
        <v>0</v>
      </c>
      <c r="H245" s="22"/>
    </row>
    <row r="246" spans="1:8" ht="18.600000000000001" customHeight="1" x14ac:dyDescent="0.25">
      <c r="A246" s="33"/>
      <c r="B246" s="26"/>
      <c r="C246" s="25"/>
      <c r="D246" s="25"/>
      <c r="E246" s="2"/>
      <c r="H246" s="1"/>
    </row>
    <row r="247" spans="1:8" ht="18.600000000000001" customHeight="1" x14ac:dyDescent="0.25">
      <c r="A247" s="30" t="s">
        <v>29</v>
      </c>
      <c r="B247" s="31" t="s">
        <v>30</v>
      </c>
      <c r="C247" s="55">
        <v>1</v>
      </c>
      <c r="D247" s="56" t="s">
        <v>50</v>
      </c>
      <c r="E247" s="2"/>
      <c r="F247" s="65">
        <f t="shared" ref="F247:F251" si="9">E247*C247</f>
        <v>0</v>
      </c>
      <c r="H247" s="22"/>
    </row>
    <row r="248" spans="1:8" ht="18.600000000000001" customHeight="1" x14ac:dyDescent="0.25">
      <c r="A248" s="33"/>
      <c r="B248" s="26"/>
      <c r="C248" s="25"/>
      <c r="D248" s="25"/>
      <c r="E248" s="2"/>
      <c r="H248" s="1"/>
    </row>
    <row r="249" spans="1:8" ht="18.600000000000001" customHeight="1" x14ac:dyDescent="0.25">
      <c r="A249" s="30" t="s">
        <v>31</v>
      </c>
      <c r="B249" s="31" t="s">
        <v>32</v>
      </c>
      <c r="C249" s="55">
        <v>1</v>
      </c>
      <c r="D249" s="56" t="s">
        <v>50</v>
      </c>
      <c r="E249" s="2"/>
      <c r="F249" s="65">
        <f t="shared" si="9"/>
        <v>0</v>
      </c>
      <c r="H249" s="22"/>
    </row>
    <row r="250" spans="1:8" ht="18.600000000000001" customHeight="1" x14ac:dyDescent="0.25">
      <c r="A250" s="33"/>
      <c r="B250" s="26"/>
      <c r="C250" s="25"/>
      <c r="D250" s="25"/>
      <c r="E250" s="2"/>
      <c r="H250" s="1"/>
    </row>
    <row r="251" spans="1:8" ht="18.600000000000001" customHeight="1" thickBot="1" x14ac:dyDescent="0.3">
      <c r="A251" s="30" t="s">
        <v>33</v>
      </c>
      <c r="B251" s="31" t="s">
        <v>34</v>
      </c>
      <c r="C251" s="55">
        <v>1</v>
      </c>
      <c r="D251" s="56" t="s">
        <v>50</v>
      </c>
      <c r="E251" s="2"/>
      <c r="F251" s="65">
        <f t="shared" si="9"/>
        <v>0</v>
      </c>
      <c r="H251" s="22"/>
    </row>
    <row r="252" spans="1:8" ht="18.600000000000001" customHeight="1" thickTop="1" x14ac:dyDescent="0.25">
      <c r="A252" s="62"/>
      <c r="B252" s="93"/>
      <c r="C252" s="94"/>
      <c r="D252" s="25"/>
      <c r="E252" s="2"/>
      <c r="H252" s="1"/>
    </row>
    <row r="253" spans="1:8" s="67" customFormat="1" ht="18.600000000000001" customHeight="1" x14ac:dyDescent="0.25">
      <c r="B253" s="92" t="s">
        <v>143</v>
      </c>
      <c r="F253" s="91">
        <f>F251+F249+F247+F245+F237+F138</f>
        <v>0</v>
      </c>
    </row>
    <row r="254" spans="1:8" ht="21.6" customHeight="1" thickBot="1" x14ac:dyDescent="0.3">
      <c r="A254" s="63"/>
      <c r="B254" s="95"/>
      <c r="C254" s="96"/>
      <c r="D254" s="64"/>
      <c r="F254" s="90"/>
      <c r="G254" s="4"/>
      <c r="H254" s="4"/>
    </row>
    <row r="255" spans="1:8" ht="18.600000000000001" customHeight="1" thickTop="1" x14ac:dyDescent="0.25"/>
  </sheetData>
  <sheetProtection password="DD4D" sheet="1" objects="1" scenarios="1"/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headerFooter>
    <oddFooter>&amp;R&amp;P/&amp;N</oddFooter>
  </headerFooter>
  <rowBreaks count="4" manualBreakCount="4">
    <brk id="45" max="16383" man="1"/>
    <brk id="107" max="16383" man="1"/>
    <brk id="142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List1!OLE_LINK1</vt:lpstr>
    </vt:vector>
  </TitlesOfParts>
  <Company>CM Celje,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Vežnaver</dc:creator>
  <cp:lastModifiedBy>Mojca Skale</cp:lastModifiedBy>
  <cp:lastPrinted>2016-10-25T17:39:11Z</cp:lastPrinted>
  <dcterms:created xsi:type="dcterms:W3CDTF">2016-10-24T21:28:10Z</dcterms:created>
  <dcterms:modified xsi:type="dcterms:W3CDTF">2016-10-26T06:46:49Z</dcterms:modified>
</cp:coreProperties>
</file>