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5235" yWindow="675" windowWidth="17835" windowHeight="10110" tabRatio="714"/>
  </bookViews>
  <sheets>
    <sheet name="Skupna_rekapitulacija" sheetId="19" r:id="rId1"/>
    <sheet name="Rekapitulacija pločnik" sheetId="1" r:id="rId2"/>
    <sheet name=" preddela" sheetId="2" r:id="rId3"/>
    <sheet name=" zemeljska dela" sheetId="3" r:id="rId4"/>
    <sheet name="voziscne konstrukcije" sheetId="4" r:id="rId5"/>
    <sheet name="odvodnjavanje" sheetId="5" r:id="rId6"/>
    <sheet name="prometna oprema" sheetId="10" r:id="rId7"/>
    <sheet name="tuje storitve" sheetId="8" r:id="rId8"/>
    <sheet name="Javna razsvetljava" sheetId="18" r:id="rId9"/>
    <sheet name="NN Priključek" sheetId="17" r:id="rId10"/>
  </sheets>
  <definedNames>
    <definedName name="_xlnm._FilterDatabase" localSheetId="1" hidden="1">'Rekapitulacija pločnik'!$G$22:$G$22</definedName>
    <definedName name="_xlnm._FilterDatabase" localSheetId="0" hidden="1">Skupna_rekapitulacija!#REF!</definedName>
    <definedName name="_xlnm.Print_Area" localSheetId="2">' preddela'!$A$1:$G$41</definedName>
    <definedName name="_xlnm.Print_Area" localSheetId="3">' zemeljska dela'!$A$1:$G$31</definedName>
    <definedName name="_xlnm.Print_Area" localSheetId="8">'Javna razsvetljava'!$A$1:$I$97</definedName>
    <definedName name="_xlnm.Print_Area" localSheetId="9">'NN Priključek'!$A$1:$I$79</definedName>
    <definedName name="_xlnm.Print_Area" localSheetId="5">odvodnjavanje!$A$1:$G$36</definedName>
    <definedName name="_xlnm.Print_Area" localSheetId="1">'Rekapitulacija pločnik'!$B$1:$G$43</definedName>
    <definedName name="_xlnm.Print_Area" localSheetId="0">Skupna_rekapitulacija!$B$1:$G$44</definedName>
    <definedName name="_xlnm.Print_Area" localSheetId="7">'tuje storitve'!$A$1:$G$15</definedName>
    <definedName name="_xlnm.Print_Area" localSheetId="4">'voziscne konstrukcije'!$A$1:$G$32</definedName>
    <definedName name="_xlnm.Print_Titles" localSheetId="3">' zemeljska dela'!$1:$2</definedName>
    <definedName name="_xlnm.Print_Titles" localSheetId="5">odvodnjavanje!$1:$2</definedName>
    <definedName name="_xlnm.Print_Titles" localSheetId="4">'voziscne konstrukcije'!$1:$2</definedName>
  </definedNames>
  <calcPr calcId="124519"/>
</workbook>
</file>

<file path=xl/calcChain.xml><?xml version="1.0" encoding="utf-8"?>
<calcChain xmlns="http://schemas.openxmlformats.org/spreadsheetml/2006/main">
  <c r="I6" i="18"/>
  <c r="B8"/>
  <c r="B10" s="1"/>
  <c r="B12" s="1"/>
  <c r="B14" s="1"/>
  <c r="B16" s="1"/>
  <c r="B32" s="1"/>
  <c r="B34" s="1"/>
  <c r="B36" s="1"/>
  <c r="B38" s="1"/>
  <c r="I8"/>
  <c r="I10"/>
  <c r="I12"/>
  <c r="I14"/>
  <c r="I17"/>
  <c r="I18"/>
  <c r="I19"/>
  <c r="I20"/>
  <c r="I21"/>
  <c r="I22"/>
  <c r="I23"/>
  <c r="I24"/>
  <c r="I25"/>
  <c r="I26"/>
  <c r="I27"/>
  <c r="I28"/>
  <c r="I29"/>
  <c r="I32"/>
  <c r="I34"/>
  <c r="I36"/>
  <c r="I38"/>
  <c r="I45"/>
  <c r="B47"/>
  <c r="B49" s="1"/>
  <c r="B51" s="1"/>
  <c r="B53" s="1"/>
  <c r="B55" s="1"/>
  <c r="B57" s="1"/>
  <c r="B59" s="1"/>
  <c r="B61" s="1"/>
  <c r="B63" s="1"/>
  <c r="B65" s="1"/>
  <c r="B67" s="1"/>
  <c r="B69" s="1"/>
  <c r="B71" s="1"/>
  <c r="B73" s="1"/>
  <c r="B75" s="1"/>
  <c r="B77" s="1"/>
  <c r="B79" s="1"/>
  <c r="B81" s="1"/>
  <c r="I47"/>
  <c r="I49"/>
  <c r="I51"/>
  <c r="I53"/>
  <c r="I55"/>
  <c r="I57"/>
  <c r="I59"/>
  <c r="I61"/>
  <c r="I63"/>
  <c r="I65"/>
  <c r="I67"/>
  <c r="I69"/>
  <c r="I71"/>
  <c r="I73"/>
  <c r="I75"/>
  <c r="I77"/>
  <c r="I79"/>
  <c r="I81"/>
  <c r="I6" i="17"/>
  <c r="I8"/>
  <c r="I10"/>
  <c r="I12"/>
  <c r="I14"/>
  <c r="I24"/>
  <c r="I26"/>
  <c r="I28"/>
  <c r="I30"/>
  <c r="I37"/>
  <c r="I39"/>
  <c r="I41"/>
  <c r="I43"/>
  <c r="I45"/>
  <c r="I47"/>
  <c r="I49"/>
  <c r="I51"/>
  <c r="I53"/>
  <c r="I55"/>
  <c r="I57"/>
  <c r="I59"/>
  <c r="I61"/>
  <c r="I63"/>
  <c r="I65" l="1"/>
  <c r="I73" s="1"/>
  <c r="I83" i="18"/>
  <c r="I91" s="1"/>
  <c r="I32" i="17"/>
  <c r="I71" s="1"/>
  <c r="I40" i="18"/>
  <c r="I89" s="1"/>
  <c r="G11" i="2"/>
  <c r="G7" i="8"/>
  <c r="G9"/>
  <c r="G11"/>
  <c r="G5"/>
  <c r="G14" s="1"/>
  <c r="G28" i="1" s="1"/>
  <c r="G7" i="10"/>
  <c r="G9"/>
  <c r="G11"/>
  <c r="G13"/>
  <c r="G15"/>
  <c r="G19"/>
  <c r="G21"/>
  <c r="G23"/>
  <c r="G25"/>
  <c r="G27"/>
  <c r="G5"/>
  <c r="G29" s="1"/>
  <c r="G26" i="1" s="1"/>
  <c r="G7" i="5"/>
  <c r="G9"/>
  <c r="G12"/>
  <c r="G14"/>
  <c r="G17"/>
  <c r="G19"/>
  <c r="G21"/>
  <c r="G23"/>
  <c r="G25"/>
  <c r="G27"/>
  <c r="G29"/>
  <c r="G32"/>
  <c r="G34"/>
  <c r="G5"/>
  <c r="G8" i="4"/>
  <c r="G11"/>
  <c r="G14"/>
  <c r="G16"/>
  <c r="G20"/>
  <c r="G22"/>
  <c r="G24"/>
  <c r="G27"/>
  <c r="G29"/>
  <c r="G6"/>
  <c r="G8" i="3"/>
  <c r="G10"/>
  <c r="G12"/>
  <c r="G15"/>
  <c r="G19"/>
  <c r="G21"/>
  <c r="G24"/>
  <c r="G26"/>
  <c r="G29"/>
  <c r="G6"/>
  <c r="G8" i="2"/>
  <c r="G13"/>
  <c r="G15"/>
  <c r="G17"/>
  <c r="G19"/>
  <c r="G21"/>
  <c r="G23"/>
  <c r="G25"/>
  <c r="G27"/>
  <c r="G29"/>
  <c r="G31"/>
  <c r="G33"/>
  <c r="G35"/>
  <c r="G38"/>
  <c r="G6"/>
  <c r="I75" i="17" l="1"/>
  <c r="G19" i="19" s="1"/>
  <c r="I93" i="18"/>
  <c r="I95" s="1"/>
  <c r="I96" s="1"/>
  <c r="G36" i="5"/>
  <c r="G24" i="1" s="1"/>
  <c r="G32" i="4"/>
  <c r="G22" i="1" s="1"/>
  <c r="G41" i="2"/>
  <c r="G18" i="1" s="1"/>
  <c r="G31" i="3"/>
  <c r="G20" i="1" s="1"/>
  <c r="I77" i="17" l="1"/>
  <c r="I78" s="1"/>
  <c r="G17" i="19"/>
  <c r="G30" i="1"/>
  <c r="G32" l="1"/>
  <c r="G34" s="1"/>
  <c r="G15" i="19"/>
  <c r="G21" s="1"/>
  <c r="G23" s="1"/>
  <c r="G25" s="1"/>
</calcChain>
</file>

<file path=xl/sharedStrings.xml><?xml version="1.0" encoding="utf-8"?>
<sst xmlns="http://schemas.openxmlformats.org/spreadsheetml/2006/main" count="531" uniqueCount="254">
  <si>
    <t>REKAPITULACIJA</t>
  </si>
  <si>
    <t>1.</t>
  </si>
  <si>
    <t>PREDDELA</t>
  </si>
  <si>
    <t>2.</t>
  </si>
  <si>
    <t>ZEMELJSKA DELA</t>
  </si>
  <si>
    <t>3.</t>
  </si>
  <si>
    <t>VOZIŠČNE KONSTRUKCIJE</t>
  </si>
  <si>
    <t>4.</t>
  </si>
  <si>
    <t>ODVODNJAVANJE</t>
  </si>
  <si>
    <t>7.</t>
  </si>
  <si>
    <t>TUJE STORITVE</t>
  </si>
  <si>
    <t>SKUPAJ:</t>
  </si>
  <si>
    <t xml:space="preserve">oznaka </t>
  </si>
  <si>
    <t>opis</t>
  </si>
  <si>
    <t xml:space="preserve">količina </t>
  </si>
  <si>
    <t>enota</t>
  </si>
  <si>
    <t>količina x cena</t>
  </si>
  <si>
    <t>postavke</t>
  </si>
  <si>
    <t xml:space="preserve"> postavke</t>
  </si>
  <si>
    <t>za enoto</t>
  </si>
  <si>
    <t>1.1.</t>
  </si>
  <si>
    <t>GEODETSKA DELA</t>
  </si>
  <si>
    <t>km</t>
  </si>
  <si>
    <t xml:space="preserve">Postavitev in zavarovanje prečnih profilov </t>
  </si>
  <si>
    <t>kos</t>
  </si>
  <si>
    <t>1.2.</t>
  </si>
  <si>
    <t>ČIŠČENJE TERENA</t>
  </si>
  <si>
    <r>
      <t>m</t>
    </r>
    <r>
      <rPr>
        <vertAlign val="superscript"/>
        <sz val="10"/>
        <rFont val="Arial CE"/>
        <family val="2"/>
        <charset val="238"/>
      </rPr>
      <t>2</t>
    </r>
  </si>
  <si>
    <r>
      <t>m</t>
    </r>
    <r>
      <rPr>
        <vertAlign val="superscript"/>
        <sz val="10"/>
        <rFont val="Arial CE"/>
        <family val="2"/>
        <charset val="238"/>
      </rPr>
      <t>3</t>
    </r>
  </si>
  <si>
    <t>Skupaj:</t>
  </si>
  <si>
    <t>2.1.</t>
  </si>
  <si>
    <t>IZKOPI</t>
  </si>
  <si>
    <t>2.2.</t>
  </si>
  <si>
    <t>PLANUM TEMELJNIH TAL</t>
  </si>
  <si>
    <t>2.4.</t>
  </si>
  <si>
    <t>NASIPI, ZASIPI, KLINI, POSTELJICA IN GLINASTI NABOJ</t>
  </si>
  <si>
    <t>2.5.</t>
  </si>
  <si>
    <t>BREŽINE IN ZELENICE</t>
  </si>
  <si>
    <t>2.9.</t>
  </si>
  <si>
    <t>3.1.</t>
  </si>
  <si>
    <t>NOSILNE PLASTI</t>
  </si>
  <si>
    <t>3.2.</t>
  </si>
  <si>
    <t>OBRABNE IN ZAPORNE PLASTI</t>
  </si>
  <si>
    <r>
      <t>m</t>
    </r>
    <r>
      <rPr>
        <vertAlign val="superscript"/>
        <sz val="10"/>
        <rFont val="Arial CE"/>
        <family val="2"/>
        <charset val="238"/>
      </rPr>
      <t>1</t>
    </r>
  </si>
  <si>
    <t>3.6.</t>
  </si>
  <si>
    <t>BANKINE</t>
  </si>
  <si>
    <t>4.4.</t>
  </si>
  <si>
    <t>JAŠKI</t>
  </si>
  <si>
    <t>NADZOR</t>
  </si>
  <si>
    <t>Projektantski nadzor</t>
  </si>
  <si>
    <t>ur</t>
  </si>
  <si>
    <t xml:space="preserve">m2  </t>
  </si>
  <si>
    <t xml:space="preserve"> </t>
  </si>
  <si>
    <t>1.3.</t>
  </si>
  <si>
    <t>OSTALA PREDDELA</t>
  </si>
  <si>
    <t>dan</t>
  </si>
  <si>
    <t>Odstranitev panja s premerom 11 do 30 cm z odvozom na deponijo na razdaljo nad 1000 m</t>
  </si>
  <si>
    <t>Površinski izkop plodne zemljine – 1. kategorije – strojno z nakladanjem</t>
  </si>
  <si>
    <t>Humuziranje brežine z valjanjem, v debelini do 15 cm - strojno</t>
  </si>
  <si>
    <t>Doplačilo za zatravitev s semenom</t>
  </si>
  <si>
    <t>7.9.</t>
  </si>
  <si>
    <t xml:space="preserve">Geotehnični nadzor </t>
  </si>
  <si>
    <t xml:space="preserve">Izdelava nevezane nosilne plasti enakomerno zrnatega drobljenca iz kamnine v debelini do 20 cm </t>
  </si>
  <si>
    <t xml:space="preserve">Izdelava jaška iz cementnega betona, krožnega  prereza, premera 50 cm, globine 1.5 do 2 m </t>
  </si>
  <si>
    <t>SKUPAJ z DDV-jem:</t>
  </si>
  <si>
    <t>Zavarovanje gradbišča v času gradnje s polovično zaporo prometa</t>
  </si>
  <si>
    <t>4.2.</t>
  </si>
  <si>
    <t>GLOBINSKO ODVODNJAVANJE - DRENAŽE</t>
  </si>
  <si>
    <t>Izdelava vzdolžne in prečne drenaže, globoke do 1,0 m, na podložni plasti iz cementnega betona, s trdimi plastičnimi cevmi premera 15 cm</t>
  </si>
  <si>
    <t>Izdelava vzdolžne in prečne drenaže, globoke do 1,0 m, na podložni plasti iz cementnega betona, s trdimi plastičnimi cevmi premera 25 cm</t>
  </si>
  <si>
    <t>6.</t>
  </si>
  <si>
    <t>PROMETNA OPREMA</t>
  </si>
  <si>
    <t>6.2.</t>
  </si>
  <si>
    <t>OZNAČBE NA VOZIŠČU</t>
  </si>
  <si>
    <t>Dobava in vgraditev nasipa iz kamnine IV. ktg. (bližnji kamnolom)</t>
  </si>
  <si>
    <t>4.3.</t>
  </si>
  <si>
    <t>GLOBINSKO ODVODNJAVANJE - KANALIZACIJA</t>
  </si>
  <si>
    <t>Izdelava kanalizacije iz cevi iz cementnega betona, vključno s podložno plastjo iz zmesi kamnitih zrn, premera 30 cm, v globini do 1,0 m   opomba: AB cevi</t>
  </si>
  <si>
    <t>Dobava in vgraditev pokrova iz ojačenega cementnega betona, izmere prereza 50/50 cm</t>
  </si>
  <si>
    <t>Dobava in vgraditev pokrova iz ojačenega cementnega betona, izmere prereza 80/80 cm</t>
  </si>
  <si>
    <t>Posek in odstranitev drevesa z deblom premera 11 do 30 cm ter odstranitev vej (ocena)</t>
  </si>
  <si>
    <t>Izdelava vzdolžne in prečne drenaže, globoke do 1,0 m, na podložni plasti iz cementnega betona, s trdimi plastičnimi cevmi premera 35 cm</t>
  </si>
  <si>
    <t>Izdelava jaška iz cementnega betona, krožnega prereza s premerom 60 cm, globokega 1,5 do 2,0 m</t>
  </si>
  <si>
    <t>OPOMBA:</t>
  </si>
  <si>
    <r>
      <rPr>
        <b/>
        <sz val="10"/>
        <rFont val="Arial CE"/>
        <charset val="238"/>
      </rPr>
      <t>Popis del</t>
    </r>
    <r>
      <rPr>
        <sz val="10"/>
        <rFont val="Arial CE"/>
        <charset val="238"/>
      </rPr>
      <t xml:space="preserve"> je vsklajen s posebnimi tehničnimi pogoji-tehnična specifikacija za javne</t>
    </r>
  </si>
  <si>
    <r>
      <t xml:space="preserve">ceste </t>
    </r>
    <r>
      <rPr>
        <b/>
        <sz val="10"/>
        <rFont val="Arial CE"/>
        <charset val="238"/>
      </rPr>
      <t>TSC 09.000:2006</t>
    </r>
    <r>
      <rPr>
        <sz val="10"/>
        <rFont val="Arial CE"/>
        <charset val="238"/>
      </rPr>
      <t xml:space="preserve"> in </t>
    </r>
    <r>
      <rPr>
        <b/>
        <sz val="10"/>
        <rFont val="Arial CE"/>
        <charset val="238"/>
      </rPr>
      <t>TSC 06.300/06.410:2009</t>
    </r>
  </si>
  <si>
    <t>Izdelava projektne dokumentacije - projekt izvedenih del (PID)</t>
  </si>
  <si>
    <t>Izdelava posteljice iz drobljenih kamnitih zrn v debelini do 40 cm</t>
  </si>
  <si>
    <t>DDV 22%:</t>
  </si>
  <si>
    <t>IZGRADNJA PLOČNIKA OB R3-650, ODSEK 1159</t>
  </si>
  <si>
    <t>ŽUŽEMBERK-PLUSKA V DELU NASELJA DOBRNIČ</t>
  </si>
  <si>
    <t>PLOČNIK ZA PEŠCE Z DOGRADITVIJO DRŽAVNE CESTE</t>
  </si>
  <si>
    <t>Odstranitev grmovja in dreves z debli premera do 10 cm ter vej na redko porasli površini - ročno (ocena)</t>
  </si>
  <si>
    <t>Demontaža prometnega znaka na enem podstavku- shranjevanje za ponovno montažo</t>
  </si>
  <si>
    <t>kom</t>
  </si>
  <si>
    <t>Demontaža prometnega znaka na dveh podstavkih-shranjevanje za ponovno montažo</t>
  </si>
  <si>
    <t>Demontaža plastičnega smernika</t>
  </si>
  <si>
    <t>291*</t>
  </si>
  <si>
    <t>372*</t>
  </si>
  <si>
    <t>Rezkanje in odvoz asfaltne krovne plasti v debelini do 8 cm</t>
  </si>
  <si>
    <t>Rezkanje in odvoz asfaltne krovne plasti v debelini do 4 cm</t>
  </si>
  <si>
    <t>373*</t>
  </si>
  <si>
    <t>Porušitev in odstranitev zidu iz cementnega betona</t>
  </si>
  <si>
    <t xml:space="preserve">m3  </t>
  </si>
  <si>
    <t>Porušitev in odstranitev zidu iz cementnega betona obloženega z kamnitimi ploščami</t>
  </si>
  <si>
    <t>Porušitev in odstranitev zidu iz kamna v cementni malti</t>
  </si>
  <si>
    <t>Demontaža obvestilne table s površino 1,1 do 3 m2</t>
  </si>
  <si>
    <t>Široki izkop vezljive zemljine – 3. kategorije – strojno z nakladanjem</t>
  </si>
  <si>
    <t>Izkop vezljive zemljine/zrnate kamnine – 3. kategorije za temelje, kanalske rove, prepuste, jaške in drenaže, širine do 1,0 m in globine 2,1 do 4,0 m – strojno, planiranje dna ročno</t>
  </si>
  <si>
    <t>Ureditev planuma temeljnih tal vezljive zemljine – 3. kategorije</t>
  </si>
  <si>
    <t>475*</t>
  </si>
  <si>
    <t>PREVOZI, RAZPROSTIRANJE IN UREDITEV DEPONIJ MATERIALA</t>
  </si>
  <si>
    <t>Nakladanje, prevoz, zvračanje in razprostiranje izkopanega materiala, prevoz na razdaljo od 7000m do 10000m                                       op:z vsemi pristojbinami in taksami ter ureditvijo deponij-GLOBOKO</t>
  </si>
  <si>
    <t>118*</t>
  </si>
  <si>
    <t>Izdelava nosilne plasti bituminizirane zmesi AC 22 base B 50/70 A4 v debelini 8 cm</t>
  </si>
  <si>
    <t>Izdelava obrabne in zaporne plasti bituminizirane zmesi AC 11 surf B 70/100 A4 v debelini 4 cm</t>
  </si>
  <si>
    <t>Izdelava obrabne in zaporne plasti bituminizirane zmesi AC 11 surf B 70/100 A5 v debelini 5 cm</t>
  </si>
  <si>
    <t>Pobrizg podlage s cestogradbenim bitumnom B v kolicini 1,0 kg/m2</t>
  </si>
  <si>
    <t>Izdelava bankine iz drobljenca, široke do 0,50 m</t>
  </si>
  <si>
    <t>Izdelava bankine iz drobljenca, široke 0,76 do 1,00 m</t>
  </si>
  <si>
    <t>166*</t>
  </si>
  <si>
    <t xml:space="preserve">Doplačilo za izdelavo kanalizacije v globini 1,1 do 2 m s cevmi premera do 30 cm </t>
  </si>
  <si>
    <t>4.5.</t>
  </si>
  <si>
    <t>PREPUSTI</t>
  </si>
  <si>
    <t>Izdelava prepusta krožnega prereza iz cevi iz cementnega betona s premerom 60 cm</t>
  </si>
  <si>
    <t>3.5.</t>
  </si>
  <si>
    <t>ROBNI ELEMENTI VOZIŠČ</t>
  </si>
  <si>
    <t>Vgraditev predfabriciranih dvignjenih robnikov iz cementnega betona s prerezom 15/25 cm</t>
  </si>
  <si>
    <t>Dobava in vgraditev predfabriciranega pogreznjenega robnika iz cementnega betona  s prerezom 6/20 cm     opomba: "vrtni robniki"</t>
  </si>
  <si>
    <t>Dobava in vgraditev predfabriciranega pogreznjenega robnika iz cementnega betona  s prerezom 15/25 cm</t>
  </si>
  <si>
    <t>Izdelava poševne vtočne ali iztočne glave prepusta krožnega prereza iz cementnega betona s premerom 60 cm</t>
  </si>
  <si>
    <t>Dobava in vgraditev pokrova iz duktilne litine z nosilnostjo 250 kN, s prerezom 500/500 mm</t>
  </si>
  <si>
    <t>Dobava in vgraditev pokrova iz duktilne litine z nosilnostjo 250 kN, s prerezom 600/600 mm</t>
  </si>
  <si>
    <t>Izdelava jaška iz cementnega betona, krožnega prereza s premerom 80 cm, globokega 2,0 do 2,5 m</t>
  </si>
  <si>
    <t>311*</t>
  </si>
  <si>
    <t>Poseben nadzor DRSC-ja, ki ga zanj opravlja DRI</t>
  </si>
  <si>
    <t>6.1.</t>
  </si>
  <si>
    <t>POKONČNA OPREMA CEST</t>
  </si>
  <si>
    <t>Izdelava temelja iz cementnega betona C 12/15, globine 80 cm, premera 30 cm</t>
  </si>
  <si>
    <t>Dobava in pritrditev trikotnega prometnega znaka, podloga iz aluminijaste pločevine, znak z odsevno folijo tipa II, dolžina stranice a = 900 mm</t>
  </si>
  <si>
    <t>Dobava in vgraditev stebrička za prometni znak iz vroče cinkane jeklene cevi s premerom 64 mm, dolge 3000 mm</t>
  </si>
  <si>
    <r>
      <t>Dobava in pritrditev prometnega znaka, podloga iz aluminijaste pločevine, znak s svetlobno odsevnih materialov, barvo-folijo 1.vrste, velikost do 0,10 m</t>
    </r>
    <r>
      <rPr>
        <vertAlign val="superscript"/>
        <sz val="10"/>
        <rFont val="Arial"/>
        <family val="2"/>
        <charset val="238"/>
      </rPr>
      <t>2</t>
    </r>
  </si>
  <si>
    <t>Osvetlitev prometnega znaka od zunaj z fluorescentno obrobo</t>
  </si>
  <si>
    <t>843*</t>
  </si>
  <si>
    <t>Izdelava tankoslojne vzdolžne označbe na vozišču z enokomponentno belo barvo, vključno 250 g/m2 posipa z drobci / kroglicami stekla, strojno, debelina plasti suhe snovi 250 μm, širina črte 10 cm</t>
  </si>
  <si>
    <t>Izdelava tankoslojne prečne in ostalih označb na vozišču z enokomponentno belo barvo, vključno 250 g/m2 posipa z drobci / kroglicami stekla, strojno, debelina plasti suhe snovi 250 m, površina označbe 0,6 do 1,0 m2</t>
  </si>
  <si>
    <t>Izdelava tankoslojne prečne in ostalih označb na vozišču z enokomponentno belo barvo, vključno 250 g/m2 posipa z drobci / kroglicami stekla, strojno, debelina plasti suhe snovi 250 m, površina označbe do 0,5 m2</t>
  </si>
  <si>
    <t xml:space="preserve">Izdelava debeloslojne prečne in ostalih označb na vozišču z vročo plastiko z vmešanimi drobci / kroglicami stekla, vključno 250 g/m2 dodatnega posipa z drobci stekla, strojno, debelina plasti 3 mm, posamezna površina označbe nad 1,5 m2 </t>
  </si>
  <si>
    <t>Izdelava tankoslojne prečne in ostalih označb na vozišču z enokomponentno belo barvo, vključno 250 g/m2 posipa z drobci / kroglicami stekla, strojno, debelina plasti suhe snovi 250 m, površina označbe nad 1,5 m2</t>
  </si>
  <si>
    <t>Dobava in pritrditev prometnega znaka, velikost 600 x 600 mm, tipa II</t>
  </si>
  <si>
    <t>Izkop vezljive zemljine/zrnate kamnine – 3. kategorije za temelje, kanalske rove, prepuste, jaške in drenaže, širine do 1,0 m in globine 1,1 do 2,0 m – ročno, planiranje dna ročno</t>
  </si>
  <si>
    <t>cena</t>
  </si>
  <si>
    <t>5.</t>
  </si>
  <si>
    <t>Porušitev in odstranitev ograje iz žične mreže (ponovna postavitev)</t>
  </si>
  <si>
    <t>Obnovitev in zavarovanje zakoličbe trase ceste in pločnikov za pešce v ravninskem terenu</t>
  </si>
  <si>
    <t>Stran 4 od 4</t>
  </si>
  <si>
    <t>SKUPAJ</t>
  </si>
  <si>
    <t>DDV</t>
  </si>
  <si>
    <t>GRADBENA DELA</t>
  </si>
  <si>
    <t>ELEKTRIČNE INŠTALACIJE</t>
  </si>
  <si>
    <t xml:space="preserve">3 REKAPITULACIJA </t>
  </si>
  <si>
    <t>kpl</t>
  </si>
  <si>
    <t>Nepredvidena dela z vpisom nadzornega organa v gradbeni dnevnik</t>
  </si>
  <si>
    <t>14.</t>
  </si>
  <si>
    <r>
      <t>m</t>
    </r>
    <r>
      <rPr>
        <vertAlign val="superscript"/>
        <sz val="10"/>
        <rFont val="Arial"/>
        <family val="2"/>
      </rPr>
      <t>2</t>
    </r>
  </si>
  <si>
    <t>Vrnitev trase v staro stanje (pospravilo)</t>
  </si>
  <si>
    <t>13.</t>
  </si>
  <si>
    <r>
      <t>m</t>
    </r>
    <r>
      <rPr>
        <vertAlign val="superscript"/>
        <sz val="10"/>
        <rFont val="Arial"/>
        <family val="2"/>
      </rPr>
      <t>3</t>
    </r>
  </si>
  <si>
    <t>Odvoz odvečnega materiala na deponijo</t>
  </si>
  <si>
    <t>12.</t>
  </si>
  <si>
    <t>m</t>
  </si>
  <si>
    <t>Zasip jarka in utrjevanje v slojih po 20cm</t>
  </si>
  <si>
    <t>11.</t>
  </si>
  <si>
    <t>Kombinirani ročni in strojni izkop zemljine za izvedbo podboja in betonskih jaškov v IV. kat. zemlje ter zasip</t>
  </si>
  <si>
    <t>10.</t>
  </si>
  <si>
    <t>Izdelava kabelske posteljice dim. 0,2x0,4m s peskom granulacije 0–4mm</t>
  </si>
  <si>
    <t>9.</t>
  </si>
  <si>
    <t>Izdelava betonskega jaška iz BC-80cm globine 100cm obbetoniranega in s tremi uvodi ter LTŽ pokrovom 250kN</t>
  </si>
  <si>
    <t>8.</t>
  </si>
  <si>
    <r>
      <t xml:space="preserve">Dobava in polaganje stigmaf. cevi </t>
    </r>
    <r>
      <rPr>
        <sz val="10"/>
        <rFont val="Calibri"/>
        <family val="2"/>
        <charset val="238"/>
      </rPr>
      <t>Ø</t>
    </r>
    <r>
      <rPr>
        <sz val="10"/>
        <rFont val="Arial"/>
        <family val="2"/>
      </rPr>
      <t>110mm</t>
    </r>
  </si>
  <si>
    <t>Izdelava strojnega podboja cestišča Ø110mm</t>
  </si>
  <si>
    <t>Ročni izkop zemlje za kabelski jarek v zemlji IV. kategorije dim. 0,4x0,8m na mestih križanj</t>
  </si>
  <si>
    <t>Strojni izkop zemlje za kabelski jarek v zemlji V. kategorije dim. 0,4x0,8m</t>
  </si>
  <si>
    <t>Strojni izkop zemlje za kabelski jarek v zemlji IV. kategorije dim. 0,4x0,8m</t>
  </si>
  <si>
    <t>Strojni izkop zemlje za kabelski jarek v zemlji III. kategorije dim. 0,4x0,8m</t>
  </si>
  <si>
    <t>ocena</t>
  </si>
  <si>
    <t>Pripravljalna dela na gradbišču</t>
  </si>
  <si>
    <t>2. GRADBENA DELA NN PRIKLJUČNI VOD</t>
  </si>
  <si>
    <t>Izvajanje nadzora s strani posameznih komunalnih upravljalcev - komunala, elektro, vzdrževalec JR, Telekom</t>
  </si>
  <si>
    <t>ure</t>
  </si>
  <si>
    <t>Izvajanje projektantskega nadzora</t>
  </si>
  <si>
    <t>Izvedba vrisa trase v podzemni kataster</t>
  </si>
  <si>
    <t>drobni in vezni material</t>
  </si>
  <si>
    <t>-</t>
  </si>
  <si>
    <t>var. Vložek NV250 20A</t>
  </si>
  <si>
    <t>ničelna sponka PK250/0</t>
  </si>
  <si>
    <t>varovalčni odklopnik EFEN PK250/3p</t>
  </si>
  <si>
    <t xml:space="preserve">prenapetostni odvodnik tip I (Uc=320V, Up=2kV, In=25kA, Iimp=12,5kA 10/350s) </t>
  </si>
  <si>
    <t>direktni trifazni univerzalni števec del. energije kl. 2 (IEC) ali A (MID) s krmilnim tarifnim vhodom tip ZMF120ACD4 in komunikatorjem AD_FG91D140</t>
  </si>
  <si>
    <t>Dobava in montaža materiala v predvideno prostostoječo omarico OJR (zajeta v načrtu JR)  izdelane iz poliestra kot npr. Schrack POL 1010, samougasna, sive barve, v zaščiti IP 55, z  vratci, strehco in ključavnico vzdrževalca cestne razsvetljave ter elektro distributerja kpl 1 in naslednjo vsebino:</t>
  </si>
  <si>
    <r>
      <t>Dobava kombinirane križne sponke CuZn 60x60mm in izdelava križnega stika Cu pletenice 70mm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</rPr>
      <t xml:space="preserve"> 4m po cevi do podnožja PK/0 v priključni OJR in PMO s pritrdilnim materialom na FeZn 25x4 v jašku BC-80</t>
    </r>
  </si>
  <si>
    <t xml:space="preserve">Dobava križnih sponk in izdelava križnih stikov </t>
  </si>
  <si>
    <t>Dobava in polaganje vročecinkanega valjanca FeZn 25x4mm.</t>
  </si>
  <si>
    <t>Dobava in polaganje opozorilnega traku</t>
  </si>
  <si>
    <t xml:space="preserve">Izvedba pripravljalnih del (označbe križanj in vzporednega vodenja) </t>
  </si>
  <si>
    <t>VREDNOST</t>
  </si>
  <si>
    <t>CENA / EM</t>
  </si>
  <si>
    <t>CENA MAT.</t>
  </si>
  <si>
    <t>CENA DELA</t>
  </si>
  <si>
    <t>KOL</t>
  </si>
  <si>
    <t>EM</t>
  </si>
  <si>
    <t>1. ELEKTROINSTALACIJE - NN PRIKLJUČNI VOD OJR</t>
  </si>
  <si>
    <t>4/2.3.4.1  PROJEKTANTSKI POPIS NN PRIKLJUČEK ZA RAZSVETLJAVO DOBRNIČ</t>
  </si>
  <si>
    <t>Stran 5 od 5</t>
  </si>
  <si>
    <t>ELEKTROINSTALACIJE</t>
  </si>
  <si>
    <t>3 REKAPITULACIJA - CR brez igrišč in parkirišč</t>
  </si>
  <si>
    <t>Nepredvidena dela, v kolikor so upravičena, in z vpisom odgovornega nadzornika</t>
  </si>
  <si>
    <t xml:space="preserve">Strojni in ročni izkop za temelje OJR, kandelabrov in jaškov ter podbojev zemlji IV. kat. </t>
  </si>
  <si>
    <t xml:space="preserve">Izdelava obbetoniranja tipskega podstavka OJR </t>
  </si>
  <si>
    <t>Izdelava betonskega jaška iz BC-60cm globine 60cm obbetoniranega z izdelavo uvodov za cevi ter LTŽ pokrovom 50kN</t>
  </si>
  <si>
    <t>Izdelava armiranega betonskega temelja dim. 1,2x1,5x1,2m z vgrajenimi sidrnimi vijaki vsaj M24 dolžine 1,2m</t>
  </si>
  <si>
    <t>Izdelava betonskega temelja dim. 0,80x0,80x1,1m z vgrajenimi sidrnimi vijaki vsaj M24 dolžine 1m</t>
  </si>
  <si>
    <t>Izdelava strojnega podboja cestišča Ø75mm</t>
  </si>
  <si>
    <t>Asfaltiranje poškodovanih in izrezanih asfaltnih površin (6+3cm)</t>
  </si>
  <si>
    <t>Odvoz odvečnega materiala na deponijo do 20km</t>
  </si>
  <si>
    <t>Rezanje asfalta v širini 60cm povprečne debeline 6+3cm, njegovo rušenje in odvoz</t>
  </si>
  <si>
    <r>
      <t xml:space="preserve">Dobava in polaganje stigmaf. cevi </t>
    </r>
    <r>
      <rPr>
        <sz val="10"/>
        <rFont val="Calibri"/>
        <family val="2"/>
        <charset val="238"/>
      </rPr>
      <t>Ø</t>
    </r>
    <r>
      <rPr>
        <sz val="10"/>
        <rFont val="Arial"/>
        <family val="2"/>
        <charset val="238"/>
      </rPr>
      <t>75mm</t>
    </r>
  </si>
  <si>
    <t>Pripravljalna dela na gradbišču (tudi dem. temelja obstoječega 6m kandelabra 2kpl)</t>
  </si>
  <si>
    <t>2. GRADBENA DELA</t>
  </si>
  <si>
    <t xml:space="preserve">Nepredvidena dela, v kolikor so upravičena, in z vpisom odgovornega nadzornika </t>
  </si>
  <si>
    <t>Izvajanje nadzora s strani posameznih komunalnih upravljalcev - komunala, elektro, vzdrževalec JR, Telekom in DRSC</t>
  </si>
  <si>
    <t>stikalo 4G 40-90-PK - izvedba za DIN letev</t>
  </si>
  <si>
    <t>stikalo 4G 10-51-PK - izvedba za DIN letev</t>
  </si>
  <si>
    <t>kontaktor KN 16</t>
  </si>
  <si>
    <t>var. Vložek NV100 16A</t>
  </si>
  <si>
    <t>var. Vložek NV100 10A</t>
  </si>
  <si>
    <t>varovalčni odklopnik EFEN PK160/3p</t>
  </si>
  <si>
    <t>svet. senzor za HTR</t>
  </si>
  <si>
    <t>svetlobno stikalo HTR</t>
  </si>
  <si>
    <t>stikalna ura DIGI 20</t>
  </si>
  <si>
    <t>instalacijski odklopnik C 3P 10A</t>
  </si>
  <si>
    <t>instalacijski odklopnik B 1P 10A</t>
  </si>
  <si>
    <t>instalacijski odklopnik B 1P 6A</t>
  </si>
  <si>
    <t>Dobava in montaža prostostoječe omarice OJR izdelane iz poliestra kot npr. Schrack POL 1010, samougasna, sive barve, v zaščiti IP 55, z  vratci, strehco in ključavnico vzdrževalca cestne razsvetljave ter elektro distributerja kpl 1 in naslednjo vsebino (napajalni del v popisu NN priključnega voda):</t>
  </si>
  <si>
    <r>
      <t>Dobava križnih sponk in izdelava CuZn križnih stikov ter žica RuZe 35mm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</rPr>
      <t xml:space="preserve"> 4m</t>
    </r>
  </si>
  <si>
    <t>Izvedba pripravljalnih del (označbe križanj in vzporednega vodenja ter zakoličba trase in stojišč kandelabrov ter demontažna dela (demontaža 2kpl kandelaber višine 6m s svetilko in razdelilnikom ter kabelskim vodnikom od razdelilnika do svetilke, ter med svetilkama in do prve svetilke v zemlji)</t>
  </si>
  <si>
    <t>1. ELEKTROINSTALACIJE</t>
  </si>
  <si>
    <t>4/1.3.4.1  PROJEKTANTSKI POPIS CR DOBRNIČ (brez razvetljave parkirišč in športnih igrišč)</t>
  </si>
  <si>
    <t>NN PRIKLJUČNI VOD</t>
  </si>
  <si>
    <t>JAVNA RAZSVETLJAVA - I. FAZA</t>
  </si>
  <si>
    <t>ŠPRTNO (ŠOLSKEGA) IGRIŠČA OB R3-650, ODSEK 1159</t>
  </si>
  <si>
    <t>IZGRADNJA PLOČNIKA, PARKIRIŠČA  IN</t>
  </si>
  <si>
    <t>SKUPNA REKAPITULACIJA</t>
  </si>
  <si>
    <t>OBRAZEC št. 16</t>
  </si>
</sst>
</file>

<file path=xl/styles.xml><?xml version="1.0" encoding="utf-8"?>
<styleSheet xmlns="http://schemas.openxmlformats.org/spreadsheetml/2006/main">
  <numFmts count="10">
    <numFmt numFmtId="164" formatCode="_-* #,##0.00\ _S_I_T_-;\-* #,##0.00\ _S_I_T_-;_-* &quot;-&quot;??\ _S_I_T_-;_-@_-"/>
    <numFmt numFmtId="165" formatCode="#,##0.00\ &quot;€&quot;"/>
    <numFmt numFmtId="166" formatCode="#,##0.000"/>
    <numFmt numFmtId="167" formatCode="#,##0.00\ [$EUR]"/>
    <numFmt numFmtId="168" formatCode="_-* #,##0.00\ [$€-1]_-;\-* #,##0.00\ [$€-1]_-;_-* &quot;-&quot;??\ [$€-1]_-;_-@_-"/>
    <numFmt numFmtId="169" formatCode="#,##0.00\ &quot;SIT&quot;"/>
    <numFmt numFmtId="170" formatCode="#,##0.00\ _S_I_T"/>
    <numFmt numFmtId="171" formatCode="0.0%"/>
    <numFmt numFmtId="172" formatCode="0_)"/>
    <numFmt numFmtId="173" formatCode="#,##0.00\ &quot;EUR&quot;"/>
  </numFmts>
  <fonts count="32"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b/>
      <sz val="9"/>
      <name val="Arial CE"/>
      <charset val="238"/>
    </font>
    <font>
      <vertAlign val="superscript"/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0"/>
      <name val="Arial"/>
      <family val="2"/>
    </font>
    <font>
      <b/>
      <sz val="8"/>
      <name val="Arial CE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9"/>
      <name val="Arial"/>
      <family val="2"/>
      <charset val="238"/>
    </font>
    <font>
      <sz val="12"/>
      <name val="Arial CE"/>
      <charset val="238"/>
    </font>
    <font>
      <sz val="14"/>
      <name val="Arial CE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Arial"/>
    </font>
    <font>
      <sz val="12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vertAlign val="superscript"/>
      <sz val="10"/>
      <name val="Arial"/>
      <family val="2"/>
    </font>
    <font>
      <sz val="10"/>
      <name val="Calibri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0" fontId="23" fillId="0" borderId="0"/>
    <xf numFmtId="9" fontId="23" fillId="0" borderId="0" applyFont="0" applyFill="0" applyBorder="0" applyAlignment="0" applyProtection="0"/>
    <xf numFmtId="164" fontId="23" fillId="0" borderId="0" applyFont="0" applyFill="0" applyBorder="0" applyAlignment="0" applyProtection="0"/>
  </cellStyleXfs>
  <cellXfs count="277">
    <xf numFmtId="0" fontId="0" fillId="0" borderId="0" xfId="0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0" fillId="0" borderId="0" xfId="0" applyNumberFormat="1" applyAlignmen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justify"/>
    </xf>
    <xf numFmtId="0" fontId="0" fillId="0" borderId="1" xfId="0" applyBorder="1"/>
    <xf numFmtId="4" fontId="0" fillId="0" borderId="1" xfId="0" applyNumberFormat="1" applyBorder="1" applyAlignment="1"/>
    <xf numFmtId="0" fontId="3" fillId="0" borderId="2" xfId="0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center" vertical="top"/>
    </xf>
    <xf numFmtId="4" fontId="0" fillId="0" borderId="0" xfId="0" applyNumberFormat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0" fillId="0" borderId="3" xfId="0" applyBorder="1"/>
    <xf numFmtId="4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center"/>
    </xf>
    <xf numFmtId="4" fontId="0" fillId="0" borderId="3" xfId="0" applyNumberFormat="1" applyBorder="1" applyAlignment="1"/>
    <xf numFmtId="4" fontId="0" fillId="0" borderId="3" xfId="0" applyNumberForma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right"/>
    </xf>
    <xf numFmtId="0" fontId="0" fillId="0" borderId="0" xfId="0" applyBorder="1" applyAlignment="1">
      <alignment vertical="top"/>
    </xf>
    <xf numFmtId="4" fontId="0" fillId="0" borderId="0" xfId="0" applyNumberFormat="1" applyBorder="1" applyAlignment="1">
      <alignment horizontal="right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right"/>
    </xf>
    <xf numFmtId="0" fontId="0" fillId="0" borderId="0" xfId="0" applyAlignment="1"/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4" fontId="0" fillId="0" borderId="0" xfId="0" applyNumberFormat="1" applyBorder="1" applyAlignment="1">
      <alignment horizontal="center"/>
    </xf>
    <xf numFmtId="0" fontId="0" fillId="0" borderId="1" xfId="0" applyBorder="1" applyAlignment="1"/>
    <xf numFmtId="0" fontId="0" fillId="0" borderId="3" xfId="0" applyBorder="1" applyAlignment="1"/>
    <xf numFmtId="0" fontId="0" fillId="0" borderId="0" xfId="0" applyBorder="1" applyAlignment="1">
      <alignment horizontal="justify"/>
    </xf>
    <xf numFmtId="4" fontId="5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" fontId="0" fillId="0" borderId="0" xfId="0" applyNumberFormat="1" applyAlignment="1">
      <alignment horizontal="centerContinuous"/>
    </xf>
    <xf numFmtId="0" fontId="8" fillId="0" borderId="0" xfId="0" applyFont="1" applyAlignment="1">
      <alignment horizontal="centerContinuous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4" fontId="1" fillId="0" borderId="0" xfId="0" applyNumberFormat="1" applyFont="1" applyAlignment="1"/>
    <xf numFmtId="0" fontId="0" fillId="0" borderId="0" xfId="0" applyBorder="1" applyAlignment="1">
      <alignment horizontal="center"/>
    </xf>
    <xf numFmtId="4" fontId="0" fillId="0" borderId="0" xfId="0" applyNumberFormat="1" applyBorder="1" applyAlignment="1"/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1" fillId="0" borderId="0" xfId="0" applyFont="1" applyAlignment="1">
      <alignment horizontal="right"/>
    </xf>
    <xf numFmtId="0" fontId="0" fillId="0" borderId="0" xfId="0" applyBorder="1" applyAlignment="1"/>
    <xf numFmtId="0" fontId="1" fillId="0" borderId="0" xfId="0" applyFont="1" applyAlignment="1"/>
    <xf numFmtId="0" fontId="9" fillId="0" borderId="0" xfId="0" applyFont="1"/>
    <xf numFmtId="4" fontId="0" fillId="0" borderId="3" xfId="0" applyNumberFormat="1" applyBorder="1"/>
    <xf numFmtId="4" fontId="5" fillId="0" borderId="0" xfId="0" applyNumberFormat="1" applyFont="1" applyAlignment="1">
      <alignment horizontal="right"/>
    </xf>
    <xf numFmtId="0" fontId="0" fillId="0" borderId="0" xfId="0" applyFill="1"/>
    <xf numFmtId="0" fontId="0" fillId="0" borderId="0" xfId="0" applyBorder="1" applyAlignment="1">
      <alignment horizontal="left" vertical="top"/>
    </xf>
    <xf numFmtId="0" fontId="10" fillId="0" borderId="0" xfId="0" applyFont="1"/>
    <xf numFmtId="0" fontId="5" fillId="0" borderId="0" xfId="0" applyFont="1" applyAlignment="1">
      <alignment horizontal="justify"/>
    </xf>
    <xf numFmtId="0" fontId="1" fillId="0" borderId="0" xfId="0" applyFont="1" applyBorder="1" applyAlignment="1" applyProtection="1">
      <alignment vertical="top" wrapText="1"/>
      <protection locked="0"/>
    </xf>
    <xf numFmtId="0" fontId="1" fillId="0" borderId="0" xfId="0" applyFont="1" applyBorder="1" applyAlignment="1">
      <alignment horizontal="right" vertical="top" wrapText="1"/>
    </xf>
    <xf numFmtId="0" fontId="0" fillId="0" borderId="3" xfId="0" applyBorder="1" applyAlignment="1">
      <alignment horizontal="justify"/>
    </xf>
    <xf numFmtId="4" fontId="5" fillId="0" borderId="0" xfId="0" applyNumberFormat="1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/>
    <xf numFmtId="4" fontId="11" fillId="0" borderId="0" xfId="0" applyNumberFormat="1" applyFont="1" applyBorder="1" applyAlignment="1">
      <alignment horizontal="right"/>
    </xf>
    <xf numFmtId="0" fontId="11" fillId="0" borderId="0" xfId="0" applyFont="1"/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 vertical="top"/>
    </xf>
    <xf numFmtId="0" fontId="0" fillId="0" borderId="0" xfId="0" applyNumberFormat="1" applyBorder="1" applyAlignment="1">
      <alignment horizontal="left" vertical="top"/>
    </xf>
    <xf numFmtId="0" fontId="0" fillId="0" borderId="3" xfId="0" applyNumberFormat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justify"/>
    </xf>
    <xf numFmtId="4" fontId="0" fillId="0" borderId="1" xfId="0" applyNumberForma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0" fontId="0" fillId="0" borderId="0" xfId="0" applyFill="1" applyBorder="1" applyAlignment="1">
      <alignment horizontal="justify" vertical="top"/>
    </xf>
    <xf numFmtId="0" fontId="5" fillId="0" borderId="0" xfId="0" applyFont="1" applyBorder="1" applyAlignment="1">
      <alignment horizontal="justify"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/>
    <xf numFmtId="0" fontId="0" fillId="0" borderId="0" xfId="0" applyFill="1" applyBorder="1"/>
    <xf numFmtId="4" fontId="0" fillId="0" borderId="1" xfId="0" applyNumberFormat="1" applyFill="1" applyBorder="1" applyAlignment="1"/>
    <xf numFmtId="0" fontId="0" fillId="0" borderId="1" xfId="0" applyFill="1" applyBorder="1"/>
    <xf numFmtId="0" fontId="0" fillId="0" borderId="0" xfId="0" applyNumberFormat="1" applyFill="1" applyBorder="1" applyAlignment="1">
      <alignment horizontal="left" vertical="top"/>
    </xf>
    <xf numFmtId="0" fontId="5" fillId="0" borderId="0" xfId="0" applyFont="1" applyFill="1" applyBorder="1" applyAlignment="1">
      <alignment horizontal="justify" vertical="top" wrapText="1"/>
    </xf>
    <xf numFmtId="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4" fontId="0" fillId="0" borderId="0" xfId="0" applyNumberFormat="1" applyFill="1" applyBorder="1" applyAlignment="1"/>
    <xf numFmtId="0" fontId="0" fillId="0" borderId="3" xfId="0" applyFill="1" applyBorder="1"/>
    <xf numFmtId="0" fontId="0" fillId="0" borderId="0" xfId="0" applyFill="1" applyAlignment="1">
      <alignment horizontal="justify"/>
    </xf>
    <xf numFmtId="4" fontId="0" fillId="0" borderId="0" xfId="0" applyNumberForma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right"/>
    </xf>
    <xf numFmtId="0" fontId="0" fillId="0" borderId="3" xfId="0" applyFill="1" applyBorder="1" applyAlignment="1">
      <alignment horizontal="left" vertical="top"/>
    </xf>
    <xf numFmtId="0" fontId="0" fillId="0" borderId="3" xfId="0" applyFill="1" applyBorder="1" applyAlignment="1">
      <alignment horizontal="justify"/>
    </xf>
    <xf numFmtId="4" fontId="0" fillId="0" borderId="3" xfId="0" applyNumberFormat="1" applyFill="1" applyBorder="1" applyAlignment="1">
      <alignment horizontal="right"/>
    </xf>
    <xf numFmtId="4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right"/>
    </xf>
    <xf numFmtId="49" fontId="12" fillId="0" borderId="0" xfId="1" applyNumberFormat="1" applyFont="1" applyFill="1" applyAlignment="1">
      <alignment horizontal="justify" vertical="top" wrapText="1"/>
    </xf>
    <xf numFmtId="0" fontId="14" fillId="0" borderId="0" xfId="0" applyFont="1"/>
    <xf numFmtId="4" fontId="5" fillId="0" borderId="0" xfId="0" applyNumberFormat="1" applyFont="1" applyFill="1" applyAlignment="1">
      <alignment horizontal="right"/>
    </xf>
    <xf numFmtId="4" fontId="15" fillId="0" borderId="0" xfId="0" applyNumberFormat="1" applyFont="1" applyAlignment="1">
      <alignment horizontal="center"/>
    </xf>
    <xf numFmtId="4" fontId="15" fillId="0" borderId="2" xfId="0" applyNumberFormat="1" applyFont="1" applyBorder="1" applyAlignment="1">
      <alignment horizontal="center" vertical="top"/>
    </xf>
    <xf numFmtId="165" fontId="0" fillId="0" borderId="0" xfId="0" applyNumberFormat="1" applyBorder="1" applyAlignment="1"/>
    <xf numFmtId="166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justify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/>
    </xf>
    <xf numFmtId="165" fontId="1" fillId="0" borderId="0" xfId="0" applyNumberFormat="1" applyFont="1" applyAlignment="1"/>
    <xf numFmtId="165" fontId="11" fillId="0" borderId="0" xfId="0" applyNumberFormat="1" applyFont="1" applyBorder="1" applyAlignment="1">
      <alignment horizontal="right"/>
    </xf>
    <xf numFmtId="167" fontId="9" fillId="0" borderId="0" xfId="0" applyNumberFormat="1" applyFont="1"/>
    <xf numFmtId="0" fontId="6" fillId="0" borderId="0" xfId="0" applyFont="1" applyAlignment="1">
      <alignment horizontal="center"/>
    </xf>
    <xf numFmtId="0" fontId="9" fillId="0" borderId="1" xfId="0" applyFont="1" applyBorder="1"/>
    <xf numFmtId="0" fontId="1" fillId="0" borderId="1" xfId="0" applyFont="1" applyBorder="1"/>
    <xf numFmtId="167" fontId="9" fillId="0" borderId="1" xfId="0" applyNumberFormat="1" applyFont="1" applyBorder="1"/>
    <xf numFmtId="0" fontId="0" fillId="0" borderId="0" xfId="0" applyBorder="1" applyAlignment="1">
      <alignment horizontal="justify" vertical="top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Border="1" applyAlignment="1">
      <alignment horizontal="justify" vertical="top"/>
    </xf>
    <xf numFmtId="4" fontId="5" fillId="0" borderId="4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center"/>
    </xf>
    <xf numFmtId="165" fontId="0" fillId="0" borderId="4" xfId="0" applyNumberFormat="1" applyBorder="1" applyAlignment="1"/>
    <xf numFmtId="0" fontId="0" fillId="0" borderId="0" xfId="0" applyFill="1" applyBorder="1" applyAlignment="1">
      <alignment wrapText="1"/>
    </xf>
    <xf numFmtId="167" fontId="7" fillId="0" borderId="0" xfId="0" applyNumberFormat="1" applyFont="1" applyFill="1" applyAlignment="1"/>
    <xf numFmtId="167" fontId="7" fillId="0" borderId="0" xfId="0" applyNumberFormat="1" applyFont="1" applyFill="1" applyAlignment="1">
      <alignment horizontal="right"/>
    </xf>
    <xf numFmtId="167" fontId="7" fillId="0" borderId="0" xfId="0" applyNumberFormat="1" applyFont="1" applyFill="1" applyBorder="1" applyAlignment="1"/>
    <xf numFmtId="167" fontId="0" fillId="0" borderId="0" xfId="0" applyNumberFormat="1" applyFill="1"/>
    <xf numFmtId="167" fontId="0" fillId="0" borderId="0" xfId="0" applyNumberFormat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vertical="top"/>
    </xf>
    <xf numFmtId="4" fontId="0" fillId="0" borderId="0" xfId="0" applyNumberFormat="1" applyFill="1" applyBorder="1"/>
    <xf numFmtId="0" fontId="0" fillId="0" borderId="3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165" fontId="0" fillId="0" borderId="0" xfId="0" applyNumberFormat="1" applyFont="1" applyBorder="1" applyAlignment="1"/>
    <xf numFmtId="0" fontId="0" fillId="0" borderId="0" xfId="0" applyFill="1" applyBorder="1" applyAlignment="1">
      <alignment horizontal="justify"/>
    </xf>
    <xf numFmtId="4" fontId="0" fillId="0" borderId="3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top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4" fontId="1" fillId="0" borderId="0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0" fontId="0" fillId="0" borderId="3" xfId="0" applyFont="1" applyFill="1" applyBorder="1"/>
    <xf numFmtId="168" fontId="0" fillId="0" borderId="0" xfId="0" applyNumberFormat="1" applyBorder="1" applyAlignment="1"/>
    <xf numFmtId="0" fontId="0" fillId="0" borderId="3" xfId="0" applyFont="1" applyFill="1" applyBorder="1" applyAlignment="1">
      <alignment horizontal="right"/>
    </xf>
    <xf numFmtId="0" fontId="18" fillId="0" borderId="0" xfId="0" applyFont="1" applyAlignment="1">
      <alignment vertical="center"/>
    </xf>
    <xf numFmtId="168" fontId="0" fillId="0" borderId="3" xfId="0" applyNumberFormat="1" applyFill="1" applyBorder="1" applyAlignment="1">
      <alignment horizontal="right"/>
    </xf>
    <xf numFmtId="168" fontId="0" fillId="0" borderId="0" xfId="0" applyNumberFormat="1" applyFill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165" fontId="0" fillId="0" borderId="1" xfId="0" applyNumberFormat="1" applyFont="1" applyBorder="1" applyAlignment="1"/>
    <xf numFmtId="4" fontId="0" fillId="0" borderId="3" xfId="0" applyNumberFormat="1" applyFill="1" applyBorder="1"/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justify" vertical="top"/>
    </xf>
    <xf numFmtId="2" fontId="0" fillId="0" borderId="0" xfId="0" applyNumberFormat="1" applyFill="1" applyAlignment="1">
      <alignment horizontal="right"/>
    </xf>
    <xf numFmtId="0" fontId="21" fillId="0" borderId="0" xfId="0" applyFont="1" applyAlignment="1">
      <alignment horizontal="justify" vertical="center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justify"/>
    </xf>
    <xf numFmtId="165" fontId="0" fillId="0" borderId="3" xfId="0" applyNumberFormat="1" applyBorder="1" applyAlignment="1"/>
    <xf numFmtId="165" fontId="0" fillId="0" borderId="1" xfId="0" applyNumberFormat="1" applyBorder="1" applyAlignment="1"/>
    <xf numFmtId="0" fontId="0" fillId="0" borderId="5" xfId="0" applyBorder="1"/>
    <xf numFmtId="0" fontId="9" fillId="0" borderId="5" xfId="0" applyFont="1" applyBorder="1"/>
    <xf numFmtId="0" fontId="1" fillId="0" borderId="5" xfId="0" applyFont="1" applyBorder="1"/>
    <xf numFmtId="167" fontId="9" fillId="0" borderId="5" xfId="0" applyNumberFormat="1" applyFont="1" applyBorder="1"/>
    <xf numFmtId="0" fontId="0" fillId="0" borderId="0" xfId="0" applyAlignment="1">
      <alignment horizontal="center"/>
    </xf>
    <xf numFmtId="0" fontId="24" fillId="0" borderId="0" xfId="2" applyFont="1"/>
    <xf numFmtId="169" fontId="24" fillId="0" borderId="0" xfId="2" applyNumberFormat="1" applyFont="1"/>
    <xf numFmtId="4" fontId="24" fillId="0" borderId="0" xfId="2" applyNumberFormat="1" applyFont="1"/>
    <xf numFmtId="4" fontId="24" fillId="0" borderId="0" xfId="2" applyNumberFormat="1" applyFont="1" applyAlignment="1">
      <alignment vertical="top" wrapText="1"/>
    </xf>
    <xf numFmtId="0" fontId="24" fillId="0" borderId="0" xfId="2" applyFont="1" applyAlignment="1">
      <alignment vertical="top"/>
    </xf>
    <xf numFmtId="0" fontId="14" fillId="0" borderId="0" xfId="2" applyFont="1"/>
    <xf numFmtId="169" fontId="14" fillId="0" borderId="0" xfId="2" applyNumberFormat="1" applyFont="1" applyAlignment="1">
      <alignment horizontal="right"/>
    </xf>
    <xf numFmtId="169" fontId="14" fillId="0" borderId="0" xfId="2" applyNumberFormat="1" applyFont="1"/>
    <xf numFmtId="4" fontId="14" fillId="0" borderId="0" xfId="2" applyNumberFormat="1" applyFont="1"/>
    <xf numFmtId="1" fontId="14" fillId="0" borderId="0" xfId="2" applyNumberFormat="1" applyFont="1"/>
    <xf numFmtId="1" fontId="14" fillId="0" borderId="0" xfId="2" applyNumberFormat="1" applyFont="1" applyAlignment="1">
      <alignment horizontal="center"/>
    </xf>
    <xf numFmtId="4" fontId="14" fillId="0" borderId="0" xfId="2" applyNumberFormat="1" applyFont="1" applyAlignment="1">
      <alignment vertical="top" wrapText="1"/>
    </xf>
    <xf numFmtId="0" fontId="14" fillId="0" borderId="0" xfId="2" applyFont="1" applyAlignment="1">
      <alignment vertical="top"/>
    </xf>
    <xf numFmtId="167" fontId="25" fillId="0" borderId="6" xfId="2" applyNumberFormat="1" applyFont="1" applyBorder="1"/>
    <xf numFmtId="4" fontId="26" fillId="0" borderId="6" xfId="2" applyNumberFormat="1" applyFont="1" applyBorder="1"/>
    <xf numFmtId="4" fontId="27" fillId="0" borderId="6" xfId="2" applyNumberFormat="1" applyFont="1" applyFill="1" applyBorder="1" applyAlignment="1">
      <alignment vertical="top" wrapText="1"/>
    </xf>
    <xf numFmtId="4" fontId="25" fillId="0" borderId="6" xfId="2" applyNumberFormat="1" applyFont="1" applyFill="1" applyBorder="1" applyAlignment="1">
      <alignment vertical="top" wrapText="1"/>
    </xf>
    <xf numFmtId="0" fontId="26" fillId="0" borderId="0" xfId="2" applyFont="1" applyBorder="1" applyAlignment="1">
      <alignment vertical="top"/>
    </xf>
    <xf numFmtId="0" fontId="26" fillId="0" borderId="0" xfId="2" applyFont="1" applyBorder="1"/>
    <xf numFmtId="167" fontId="25" fillId="0" borderId="0" xfId="2" applyNumberFormat="1" applyFont="1" applyBorder="1"/>
    <xf numFmtId="9" fontId="14" fillId="0" borderId="0" xfId="3" applyNumberFormat="1" applyFont="1" applyBorder="1"/>
    <xf numFmtId="4" fontId="26" fillId="0" borderId="0" xfId="2" applyNumberFormat="1" applyFont="1" applyBorder="1"/>
    <xf numFmtId="4" fontId="28" fillId="0" borderId="0" xfId="2" applyNumberFormat="1" applyFont="1" applyFill="1" applyBorder="1" applyAlignment="1">
      <alignment vertical="top" wrapText="1"/>
    </xf>
    <xf numFmtId="4" fontId="25" fillId="0" borderId="0" xfId="2" applyNumberFormat="1" applyFont="1" applyFill="1" applyBorder="1" applyAlignment="1">
      <alignment vertical="top" wrapText="1"/>
    </xf>
    <xf numFmtId="0" fontId="26" fillId="0" borderId="0" xfId="2" applyFont="1" applyAlignment="1">
      <alignment vertical="top"/>
    </xf>
    <xf numFmtId="0" fontId="26" fillId="0" borderId="0" xfId="2" applyFont="1"/>
    <xf numFmtId="4" fontId="28" fillId="0" borderId="6" xfId="2" applyNumberFormat="1" applyFont="1" applyFill="1" applyBorder="1" applyAlignment="1">
      <alignment vertical="top" wrapText="1"/>
    </xf>
    <xf numFmtId="167" fontId="25" fillId="0" borderId="0" xfId="2" applyNumberFormat="1" applyFont="1"/>
    <xf numFmtId="4" fontId="26" fillId="0" borderId="0" xfId="2" applyNumberFormat="1" applyFont="1"/>
    <xf numFmtId="4" fontId="28" fillId="0" borderId="0" xfId="2" applyNumberFormat="1" applyFont="1" applyFill="1" applyAlignment="1">
      <alignment vertical="top" wrapText="1"/>
    </xf>
    <xf numFmtId="4" fontId="25" fillId="0" borderId="0" xfId="2" applyNumberFormat="1" applyFont="1" applyFill="1" applyAlignment="1">
      <alignment vertical="top" wrapText="1"/>
    </xf>
    <xf numFmtId="0" fontId="23" fillId="0" borderId="0" xfId="2" applyAlignment="1">
      <alignment vertical="top" wrapText="1"/>
    </xf>
    <xf numFmtId="4" fontId="14" fillId="0" borderId="0" xfId="2" applyNumberFormat="1" applyFont="1" applyAlignment="1">
      <alignment vertical="top"/>
    </xf>
    <xf numFmtId="4" fontId="26" fillId="0" borderId="0" xfId="2" applyNumberFormat="1" applyFont="1" applyAlignment="1">
      <alignment vertical="top" wrapText="1"/>
    </xf>
    <xf numFmtId="169" fontId="14" fillId="0" borderId="0" xfId="2" applyNumberFormat="1" applyFont="1" applyBorder="1"/>
    <xf numFmtId="4" fontId="14" fillId="0" borderId="0" xfId="2" applyNumberFormat="1" applyFont="1" applyBorder="1"/>
    <xf numFmtId="1" fontId="14" fillId="0" borderId="0" xfId="2" applyNumberFormat="1" applyFont="1" applyBorder="1"/>
    <xf numFmtId="4" fontId="26" fillId="0" borderId="0" xfId="2" applyNumberFormat="1" applyFont="1" applyBorder="1" applyAlignment="1">
      <alignment vertical="top" wrapText="1"/>
    </xf>
    <xf numFmtId="0" fontId="14" fillId="0" borderId="0" xfId="2" applyFont="1" applyBorder="1" applyAlignment="1">
      <alignment vertical="top"/>
    </xf>
    <xf numFmtId="170" fontId="14" fillId="0" borderId="0" xfId="2" applyNumberFormat="1" applyFont="1" applyBorder="1"/>
    <xf numFmtId="170" fontId="14" fillId="0" borderId="7" xfId="2" applyNumberFormat="1" applyFont="1" applyBorder="1"/>
    <xf numFmtId="4" fontId="14" fillId="0" borderId="8" xfId="2" applyNumberFormat="1" applyFont="1" applyBorder="1"/>
    <xf numFmtId="1" fontId="14" fillId="0" borderId="8" xfId="2" applyNumberFormat="1" applyFont="1" applyBorder="1"/>
    <xf numFmtId="4" fontId="26" fillId="0" borderId="8" xfId="2" applyNumberFormat="1" applyFont="1" applyBorder="1" applyAlignment="1">
      <alignment vertical="top" wrapText="1"/>
    </xf>
    <xf numFmtId="0" fontId="14" fillId="0" borderId="9" xfId="2" applyFont="1" applyBorder="1" applyAlignment="1">
      <alignment vertical="top"/>
    </xf>
    <xf numFmtId="170" fontId="14" fillId="0" borderId="0" xfId="2" applyNumberFormat="1" applyFont="1"/>
    <xf numFmtId="169" fontId="26" fillId="0" borderId="0" xfId="2" applyNumberFormat="1" applyFont="1"/>
    <xf numFmtId="2" fontId="14" fillId="0" borderId="0" xfId="2" applyNumberFormat="1" applyFont="1"/>
    <xf numFmtId="0" fontId="21" fillId="0" borderId="0" xfId="2" applyFont="1"/>
    <xf numFmtId="170" fontId="21" fillId="0" borderId="0" xfId="2" applyNumberFormat="1" applyFont="1" applyBorder="1"/>
    <xf numFmtId="4" fontId="21" fillId="0" borderId="0" xfId="2" applyNumberFormat="1" applyFont="1" applyBorder="1"/>
    <xf numFmtId="1" fontId="21" fillId="0" borderId="0" xfId="2" applyNumberFormat="1" applyFont="1" applyBorder="1"/>
    <xf numFmtId="1" fontId="21" fillId="0" borderId="0" xfId="2" applyNumberFormat="1" applyFont="1" applyBorder="1" applyAlignment="1">
      <alignment horizontal="center"/>
    </xf>
    <xf numFmtId="4" fontId="21" fillId="0" borderId="0" xfId="2" applyNumberFormat="1" applyFont="1" applyBorder="1" applyAlignment="1">
      <alignment vertical="top" wrapText="1"/>
    </xf>
    <xf numFmtId="0" fontId="21" fillId="0" borderId="0" xfId="2" applyFont="1" applyBorder="1" applyAlignment="1">
      <alignment vertical="top"/>
    </xf>
    <xf numFmtId="4" fontId="21" fillId="0" borderId="0" xfId="2" applyNumberFormat="1" applyFont="1"/>
    <xf numFmtId="3" fontId="21" fillId="0" borderId="0" xfId="2" applyNumberFormat="1" applyFont="1"/>
    <xf numFmtId="1" fontId="21" fillId="0" borderId="0" xfId="2" applyNumberFormat="1" applyFont="1" applyAlignment="1">
      <alignment horizontal="center"/>
    </xf>
    <xf numFmtId="4" fontId="21" fillId="0" borderId="0" xfId="2" applyNumberFormat="1" applyFont="1" applyAlignment="1">
      <alignment vertical="top" wrapText="1"/>
    </xf>
    <xf numFmtId="0" fontId="21" fillId="0" borderId="0" xfId="2" applyFont="1" applyAlignment="1">
      <alignment vertical="top"/>
    </xf>
    <xf numFmtId="1" fontId="21" fillId="0" borderId="0" xfId="2" applyNumberFormat="1" applyFont="1"/>
    <xf numFmtId="170" fontId="14" fillId="0" borderId="0" xfId="2" applyNumberFormat="1" applyFont="1" applyAlignment="1">
      <alignment horizontal="right"/>
    </xf>
    <xf numFmtId="169" fontId="26" fillId="0" borderId="0" xfId="2" applyNumberFormat="1" applyFont="1" applyAlignment="1">
      <alignment horizontal="center" vertical="top" wrapText="1"/>
    </xf>
    <xf numFmtId="4" fontId="26" fillId="0" borderId="0" xfId="2" applyNumberFormat="1" applyFont="1" applyAlignment="1">
      <alignment horizontal="center" vertical="top" wrapText="1"/>
    </xf>
    <xf numFmtId="1" fontId="26" fillId="0" borderId="0" xfId="2" applyNumberFormat="1" applyFont="1" applyAlignment="1">
      <alignment horizontal="center" vertical="top" wrapText="1"/>
    </xf>
    <xf numFmtId="1" fontId="26" fillId="0" borderId="0" xfId="2" applyNumberFormat="1" applyFont="1"/>
    <xf numFmtId="0" fontId="26" fillId="0" borderId="0" xfId="2" applyFont="1" applyAlignment="1">
      <alignment horizontal="center" vertical="top"/>
    </xf>
    <xf numFmtId="169" fontId="25" fillId="0" borderId="0" xfId="2" applyNumberFormat="1" applyFont="1" applyBorder="1"/>
    <xf numFmtId="171" fontId="14" fillId="0" borderId="0" xfId="3" applyNumberFormat="1" applyFont="1" applyBorder="1"/>
    <xf numFmtId="164" fontId="26" fillId="0" borderId="0" xfId="4" applyFont="1"/>
    <xf numFmtId="172" fontId="26" fillId="0" borderId="0" xfId="2" applyNumberFormat="1" applyFont="1"/>
    <xf numFmtId="0" fontId="24" fillId="0" borderId="0" xfId="2" applyFont="1" applyAlignment="1">
      <alignment horizontal="left" vertical="top"/>
    </xf>
    <xf numFmtId="0" fontId="14" fillId="0" borderId="0" xfId="2" applyFont="1" applyAlignment="1">
      <alignment horizontal="left" vertical="top"/>
    </xf>
    <xf numFmtId="0" fontId="26" fillId="0" borderId="0" xfId="2" applyFont="1" applyBorder="1" applyAlignment="1">
      <alignment horizontal="left" vertical="top"/>
    </xf>
    <xf numFmtId="0" fontId="26" fillId="0" borderId="0" xfId="2" applyFont="1" applyAlignment="1">
      <alignment horizontal="left" vertical="top"/>
    </xf>
    <xf numFmtId="0" fontId="14" fillId="0" borderId="0" xfId="2" applyFont="1" applyBorder="1" applyAlignment="1">
      <alignment horizontal="left" vertical="top"/>
    </xf>
    <xf numFmtId="0" fontId="14" fillId="0" borderId="9" xfId="2" applyFont="1" applyBorder="1" applyAlignment="1">
      <alignment horizontal="left" vertical="top"/>
    </xf>
    <xf numFmtId="4" fontId="14" fillId="0" borderId="0" xfId="2" applyNumberFormat="1" applyFont="1" applyBorder="1" applyAlignment="1">
      <alignment vertical="top" wrapText="1"/>
    </xf>
    <xf numFmtId="4" fontId="14" fillId="0" borderId="8" xfId="2" applyNumberFormat="1" applyFont="1" applyBorder="1" applyAlignment="1">
      <alignment vertical="top" wrapText="1"/>
    </xf>
    <xf numFmtId="0" fontId="21" fillId="0" borderId="0" xfId="2" applyFont="1" applyAlignment="1">
      <alignment horizontal="left" vertical="top"/>
    </xf>
    <xf numFmtId="0" fontId="26" fillId="0" borderId="0" xfId="2" applyFont="1" applyAlignment="1">
      <alignment horizontal="left"/>
    </xf>
    <xf numFmtId="173" fontId="7" fillId="0" borderId="0" xfId="0" applyNumberFormat="1" applyFont="1" applyFill="1" applyAlignment="1"/>
    <xf numFmtId="0" fontId="0" fillId="0" borderId="0" xfId="0" applyFont="1" applyAlignment="1">
      <alignment horizontal="left"/>
    </xf>
    <xf numFmtId="173" fontId="7" fillId="0" borderId="1" xfId="0" applyNumberFormat="1" applyFont="1" applyFill="1" applyBorder="1" applyAlignment="1"/>
    <xf numFmtId="0" fontId="7" fillId="0" borderId="1" xfId="0" applyFont="1" applyBorder="1" applyAlignment="1">
      <alignment horizontal="right"/>
    </xf>
    <xf numFmtId="0" fontId="7" fillId="0" borderId="1" xfId="0" applyFont="1" applyBorder="1"/>
    <xf numFmtId="0" fontId="12" fillId="0" borderId="1" xfId="0" applyFont="1" applyBorder="1" applyAlignment="1">
      <alignment horizontal="left"/>
    </xf>
    <xf numFmtId="0" fontId="12" fillId="0" borderId="0" xfId="0" applyFont="1" applyAlignment="1">
      <alignment horizontal="left"/>
    </xf>
    <xf numFmtId="4" fontId="7" fillId="0" borderId="0" xfId="0" applyNumberFormat="1" applyFont="1" applyFill="1" applyAlignment="1"/>
    <xf numFmtId="0" fontId="12" fillId="0" borderId="0" xfId="0" applyFont="1"/>
    <xf numFmtId="0" fontId="31" fillId="0" borderId="0" xfId="0" applyFont="1"/>
    <xf numFmtId="49" fontId="0" fillId="0" borderId="0" xfId="0" applyNumberFormat="1" applyAlignme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NumberFormat="1" applyFont="1" applyAlignment="1"/>
    <xf numFmtId="0" fontId="0" fillId="0" borderId="0" xfId="0" applyNumberFormat="1" applyAlignme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26" fillId="0" borderId="0" xfId="2" applyFont="1" applyAlignment="1">
      <alignment horizontal="left" wrapText="1"/>
    </xf>
    <xf numFmtId="4" fontId="26" fillId="0" borderId="0" xfId="2" applyNumberFormat="1" applyFont="1" applyAlignment="1">
      <alignment vertical="top" wrapText="1"/>
    </xf>
    <xf numFmtId="4" fontId="25" fillId="0" borderId="0" xfId="2" applyNumberFormat="1" applyFont="1" applyFill="1" applyAlignment="1">
      <alignment vertical="top" wrapText="1"/>
    </xf>
    <xf numFmtId="0" fontId="23" fillId="0" borderId="0" xfId="2" applyAlignment="1">
      <alignment vertical="top" wrapText="1"/>
    </xf>
    <xf numFmtId="0" fontId="23" fillId="0" borderId="0" xfId="2" applyAlignment="1"/>
  </cellXfs>
  <cellStyles count="5">
    <cellStyle name="Navadno" xfId="0" builtinId="0"/>
    <cellStyle name="Navadno 2" xfId="2"/>
    <cellStyle name="Navadno_SLOV_C" xfId="1"/>
    <cellStyle name="Odstotek 2" xfId="3"/>
    <cellStyle name="Vejica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G44"/>
  <sheetViews>
    <sheetView showZeros="0" tabSelected="1" topLeftCell="B1" workbookViewId="0">
      <selection activeCell="G25" sqref="G25"/>
    </sheetView>
  </sheetViews>
  <sheetFormatPr defaultRowHeight="12.75"/>
  <cols>
    <col min="2" max="2" width="7.28515625" customWidth="1"/>
    <col min="6" max="6" width="29.140625" customWidth="1"/>
    <col min="7" max="7" width="21.28515625" customWidth="1"/>
  </cols>
  <sheetData>
    <row r="1" spans="2:7" ht="15">
      <c r="G1" s="263" t="s">
        <v>253</v>
      </c>
    </row>
    <row r="6" spans="2:7" ht="12" customHeight="1"/>
    <row r="8" spans="2:7" ht="20.25">
      <c r="C8" s="265" t="s">
        <v>252</v>
      </c>
      <c r="D8" s="266"/>
      <c r="E8" s="266"/>
      <c r="F8" s="266"/>
      <c r="G8" s="266"/>
    </row>
    <row r="9" spans="2:7" ht="18">
      <c r="C9" s="121"/>
      <c r="D9" s="172"/>
      <c r="E9" s="172"/>
      <c r="F9" s="172"/>
      <c r="G9" s="172"/>
    </row>
    <row r="10" spans="2:7" ht="18">
      <c r="B10" s="269" t="s">
        <v>251</v>
      </c>
      <c r="C10" s="270"/>
      <c r="D10" s="270"/>
      <c r="E10" s="270"/>
      <c r="F10" s="270"/>
      <c r="G10" s="270"/>
    </row>
    <row r="11" spans="2:7" ht="18">
      <c r="B11" s="269" t="s">
        <v>250</v>
      </c>
      <c r="C11" s="270"/>
      <c r="D11" s="270"/>
      <c r="E11" s="270"/>
      <c r="F11" s="270"/>
      <c r="G11" s="270"/>
    </row>
    <row r="12" spans="2:7" ht="18">
      <c r="B12" s="269" t="s">
        <v>90</v>
      </c>
      <c r="C12" s="270"/>
      <c r="D12" s="270"/>
      <c r="E12" s="270"/>
      <c r="F12" s="270"/>
      <c r="G12" s="270"/>
    </row>
    <row r="13" spans="2:7" ht="18">
      <c r="C13" s="37"/>
      <c r="D13" s="34"/>
      <c r="E13" s="35"/>
      <c r="F13" s="35"/>
      <c r="G13" s="36"/>
    </row>
    <row r="14" spans="2:7">
      <c r="G14" s="11"/>
    </row>
    <row r="15" spans="2:7" ht="15">
      <c r="B15" s="38" t="s">
        <v>1</v>
      </c>
      <c r="C15" s="262" t="s">
        <v>91</v>
      </c>
      <c r="D15" s="40"/>
      <c r="E15" s="41"/>
      <c r="F15" s="42"/>
      <c r="G15" s="254">
        <f>+'Rekapitulacija pločnik'!G30</f>
        <v>0</v>
      </c>
    </row>
    <row r="16" spans="2:7" ht="15">
      <c r="B16" s="38"/>
      <c r="C16" s="262"/>
      <c r="D16" s="40"/>
      <c r="E16" s="41"/>
      <c r="F16" s="42"/>
      <c r="G16" s="261"/>
    </row>
    <row r="17" spans="2:7" ht="15">
      <c r="B17" s="43" t="s">
        <v>3</v>
      </c>
      <c r="C17" s="260" t="s">
        <v>249</v>
      </c>
      <c r="D17" s="43"/>
      <c r="E17" s="43"/>
      <c r="F17" s="42"/>
      <c r="G17" s="254">
        <f>+'Javna razsvetljava'!I93</f>
        <v>0</v>
      </c>
    </row>
    <row r="18" spans="2:7" ht="15">
      <c r="B18" s="43"/>
      <c r="C18" s="260"/>
      <c r="D18" s="43"/>
      <c r="E18" s="43"/>
      <c r="F18" s="42"/>
      <c r="G18" s="254"/>
    </row>
    <row r="19" spans="2:7" ht="15.75" thickBot="1">
      <c r="B19" s="116" t="s">
        <v>5</v>
      </c>
      <c r="C19" s="259" t="s">
        <v>248</v>
      </c>
      <c r="D19" s="258"/>
      <c r="E19" s="258"/>
      <c r="F19" s="257"/>
      <c r="G19" s="256">
        <f>+'NN Priključek'!I75</f>
        <v>0</v>
      </c>
    </row>
    <row r="20" spans="2:7" ht="6" customHeight="1">
      <c r="B20" s="43"/>
      <c r="C20" s="255"/>
      <c r="D20" s="43"/>
      <c r="E20" s="43"/>
      <c r="F20" s="42"/>
      <c r="G20" s="254"/>
    </row>
    <row r="21" spans="2:7" ht="15" customHeight="1">
      <c r="C21" s="56" t="s">
        <v>11</v>
      </c>
      <c r="D21" s="44"/>
      <c r="E21" s="44"/>
      <c r="F21" s="44"/>
      <c r="G21" s="120">
        <f>SUM(G15:G19)</f>
        <v>0</v>
      </c>
    </row>
    <row r="22" spans="2:7" ht="15" customHeight="1">
      <c r="G22" s="59"/>
    </row>
    <row r="23" spans="2:7" ht="15" customHeight="1" thickBot="1">
      <c r="C23" s="122" t="s">
        <v>88</v>
      </c>
      <c r="D23" s="123"/>
      <c r="E23" s="123"/>
      <c r="F23" s="123"/>
      <c r="G23" s="124">
        <f>+G21*0.22</f>
        <v>0</v>
      </c>
    </row>
    <row r="25" spans="2:7" ht="15" customHeight="1">
      <c r="C25" s="56" t="s">
        <v>64</v>
      </c>
      <c r="D25" s="44"/>
      <c r="E25" s="44"/>
      <c r="F25" s="44"/>
      <c r="G25" s="120">
        <f>+G23+G21</f>
        <v>0</v>
      </c>
    </row>
    <row r="41" spans="2:7">
      <c r="B41" s="267" t="s">
        <v>83</v>
      </c>
      <c r="C41" s="268"/>
      <c r="D41" s="268"/>
      <c r="E41" s="268"/>
      <c r="F41" s="268"/>
      <c r="G41" s="268"/>
    </row>
    <row r="42" spans="2:7">
      <c r="B42" s="264" t="s">
        <v>84</v>
      </c>
      <c r="C42" s="264"/>
      <c r="D42" s="264"/>
      <c r="E42" s="264"/>
      <c r="F42" s="264"/>
      <c r="G42" s="264"/>
    </row>
    <row r="43" spans="2:7">
      <c r="B43" s="264" t="s">
        <v>85</v>
      </c>
      <c r="C43" s="264"/>
      <c r="D43" s="264"/>
      <c r="E43" s="264"/>
      <c r="F43" s="264"/>
      <c r="G43" s="264"/>
    </row>
    <row r="44" spans="2:7">
      <c r="B44" s="264"/>
      <c r="C44" s="264"/>
      <c r="D44" s="264"/>
      <c r="E44" s="264"/>
      <c r="F44" s="264"/>
      <c r="G44" s="264"/>
    </row>
  </sheetData>
  <mergeCells count="8">
    <mergeCell ref="B44:G44"/>
    <mergeCell ref="C8:G8"/>
    <mergeCell ref="B41:G41"/>
    <mergeCell ref="B42:G42"/>
    <mergeCell ref="B43:G43"/>
    <mergeCell ref="B10:G10"/>
    <mergeCell ref="B11:G11"/>
    <mergeCell ref="B12:G12"/>
  </mergeCells>
  <pageMargins left="1.0236220472440944" right="0.74803149606299213" top="0.78740157480314965" bottom="0.39370078740157483" header="0.39370078740157483" footer="0.19685039370078741"/>
  <pageSetup paperSize="9" scale="99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M134"/>
  <sheetViews>
    <sheetView showZeros="0" tabSelected="1" topLeftCell="A30" zoomScale="120" zoomScaleNormal="120" zoomScaleSheetLayoutView="70" workbookViewId="0">
      <selection activeCell="G25" sqref="G25"/>
    </sheetView>
  </sheetViews>
  <sheetFormatPr defaultRowHeight="15.75"/>
  <cols>
    <col min="1" max="1" width="2.140625" style="173" customWidth="1"/>
    <col min="2" max="2" width="5.140625" style="177" customWidth="1"/>
    <col min="3" max="3" width="35.5703125" style="176" customWidth="1"/>
    <col min="4" max="4" width="5.7109375" style="176" customWidth="1"/>
    <col min="5" max="5" width="6.42578125" style="175" customWidth="1"/>
    <col min="6" max="6" width="10.7109375" style="175" hidden="1" customWidth="1"/>
    <col min="7" max="7" width="11.140625" style="175" hidden="1" customWidth="1"/>
    <col min="8" max="8" width="14.28515625" style="175" customWidth="1"/>
    <col min="9" max="9" width="16" style="174" customWidth="1"/>
    <col min="10" max="10" width="16.5703125" style="173" customWidth="1"/>
    <col min="11" max="16384" width="9.140625" style="173"/>
  </cols>
  <sheetData>
    <row r="1" spans="1:13" s="198" customFormat="1" ht="12.75">
      <c r="A1" s="243"/>
      <c r="C1" s="198" t="s">
        <v>212</v>
      </c>
      <c r="F1" s="243"/>
      <c r="J1" s="243"/>
      <c r="K1" s="242"/>
      <c r="L1" s="242"/>
      <c r="M1" s="242"/>
    </row>
    <row r="2" spans="1:13" s="178" customFormat="1" ht="12.75">
      <c r="A2" s="198"/>
      <c r="B2" s="197"/>
      <c r="C2" s="195"/>
      <c r="D2" s="195"/>
      <c r="E2" s="194"/>
      <c r="F2" s="194"/>
      <c r="G2" s="194"/>
      <c r="H2" s="241"/>
      <c r="I2" s="240"/>
    </row>
    <row r="3" spans="1:13" s="178" customFormat="1" ht="25.5">
      <c r="B3" s="239" t="s">
        <v>52</v>
      </c>
      <c r="C3" s="206" t="s">
        <v>211</v>
      </c>
      <c r="D3" s="206"/>
      <c r="E3" s="238"/>
      <c r="F3" s="201"/>
      <c r="G3" s="201"/>
      <c r="H3" s="201"/>
      <c r="I3" s="219"/>
    </row>
    <row r="4" spans="1:13" s="178" customFormat="1" ht="12.75" customHeight="1">
      <c r="B4" s="197"/>
      <c r="C4" s="206"/>
      <c r="D4" s="236" t="s">
        <v>210</v>
      </c>
      <c r="E4" s="237" t="s">
        <v>209</v>
      </c>
      <c r="F4" s="236" t="s">
        <v>208</v>
      </c>
      <c r="G4" s="236" t="s">
        <v>207</v>
      </c>
      <c r="H4" s="236" t="s">
        <v>206</v>
      </c>
      <c r="I4" s="235" t="s">
        <v>205</v>
      </c>
    </row>
    <row r="5" spans="1:13" s="178" customFormat="1" ht="12.75">
      <c r="B5" s="185"/>
      <c r="C5" s="184"/>
      <c r="D5" s="183"/>
      <c r="E5" s="182"/>
      <c r="F5" s="181"/>
      <c r="G5" s="181"/>
      <c r="H5" s="181"/>
      <c r="I5" s="234"/>
      <c r="J5" s="234"/>
    </row>
    <row r="6" spans="1:13" s="178" customFormat="1" ht="27.75" customHeight="1">
      <c r="B6" s="185" t="s">
        <v>1</v>
      </c>
      <c r="C6" s="184" t="s">
        <v>204</v>
      </c>
      <c r="D6" s="183" t="s">
        <v>185</v>
      </c>
      <c r="E6" s="182">
        <v>1</v>
      </c>
      <c r="F6" s="181"/>
      <c r="G6" s="181"/>
      <c r="H6" s="181"/>
      <c r="I6" s="218">
        <f>E6*H6</f>
        <v>0</v>
      </c>
    </row>
    <row r="7" spans="1:13" s="178" customFormat="1" ht="12.75" customHeight="1">
      <c r="B7" s="185"/>
      <c r="C7" s="184"/>
      <c r="D7" s="183"/>
      <c r="E7" s="182"/>
      <c r="F7" s="181"/>
      <c r="G7" s="181"/>
      <c r="H7" s="181"/>
      <c r="I7" s="218"/>
    </row>
    <row r="8" spans="1:13" s="178" customFormat="1" ht="12.75">
      <c r="B8" s="185" t="s">
        <v>7</v>
      </c>
      <c r="C8" s="184" t="s">
        <v>203</v>
      </c>
      <c r="D8" s="183" t="s">
        <v>170</v>
      </c>
      <c r="E8" s="182">
        <v>66</v>
      </c>
      <c r="F8" s="181"/>
      <c r="G8" s="181"/>
      <c r="H8" s="181"/>
      <c r="I8" s="218">
        <f>E8*H8</f>
        <v>0</v>
      </c>
    </row>
    <row r="9" spans="1:13" s="178" customFormat="1" ht="12.75">
      <c r="B9" s="185"/>
      <c r="C9" s="184"/>
      <c r="D9" s="184"/>
      <c r="E9" s="182"/>
      <c r="F9" s="181"/>
      <c r="G9" s="181"/>
      <c r="H9" s="181"/>
      <c r="I9" s="218"/>
    </row>
    <row r="10" spans="1:13" s="178" customFormat="1" ht="25.5">
      <c r="B10" s="185" t="s">
        <v>152</v>
      </c>
      <c r="C10" s="184" t="s">
        <v>202</v>
      </c>
      <c r="D10" s="183" t="s">
        <v>170</v>
      </c>
      <c r="E10" s="182">
        <v>65</v>
      </c>
      <c r="F10" s="181"/>
      <c r="G10" s="181"/>
      <c r="H10" s="181"/>
      <c r="I10" s="218">
        <f>E10*H10</f>
        <v>0</v>
      </c>
    </row>
    <row r="11" spans="1:13" s="178" customFormat="1" ht="12.75">
      <c r="B11" s="185"/>
      <c r="C11" s="184"/>
      <c r="D11" s="183"/>
      <c r="E11" s="182"/>
      <c r="F11" s="181"/>
      <c r="G11" s="181"/>
      <c r="H11" s="181"/>
      <c r="I11" s="218"/>
    </row>
    <row r="12" spans="1:13" s="178" customFormat="1" ht="25.5">
      <c r="B12" s="185" t="s">
        <v>70</v>
      </c>
      <c r="C12" s="184" t="s">
        <v>201</v>
      </c>
      <c r="D12" s="183" t="s">
        <v>24</v>
      </c>
      <c r="E12" s="182">
        <v>1</v>
      </c>
      <c r="F12" s="181"/>
      <c r="G12" s="181"/>
      <c r="H12" s="181"/>
      <c r="I12" s="218">
        <f>E12*H12</f>
        <v>0</v>
      </c>
    </row>
    <row r="13" spans="1:13" s="178" customFormat="1" ht="12.75" customHeight="1">
      <c r="B13" s="185"/>
      <c r="C13" s="184"/>
      <c r="D13" s="183"/>
      <c r="E13" s="182"/>
      <c r="F13" s="181"/>
      <c r="G13" s="181"/>
      <c r="H13" s="181"/>
      <c r="I13" s="218"/>
    </row>
    <row r="14" spans="1:13" s="178" customFormat="1" ht="66" customHeight="1">
      <c r="B14" s="185" t="s">
        <v>9</v>
      </c>
      <c r="C14" s="184" t="s">
        <v>200</v>
      </c>
      <c r="D14" s="183" t="s">
        <v>161</v>
      </c>
      <c r="E14" s="182">
        <v>2</v>
      </c>
      <c r="F14" s="181"/>
      <c r="G14" s="181"/>
      <c r="H14" s="181"/>
      <c r="I14" s="218">
        <f>E14*H14</f>
        <v>0</v>
      </c>
    </row>
    <row r="15" spans="1:13" s="178" customFormat="1" ht="12.75">
      <c r="B15" s="185"/>
      <c r="C15" s="184"/>
      <c r="D15" s="183"/>
      <c r="E15" s="182"/>
      <c r="F15" s="181"/>
      <c r="G15" s="181"/>
      <c r="H15" s="181"/>
      <c r="I15" s="218"/>
    </row>
    <row r="16" spans="1:13" s="178" customFormat="1" ht="103.5" customHeight="1">
      <c r="B16" s="185" t="s">
        <v>178</v>
      </c>
      <c r="C16" s="184" t="s">
        <v>199</v>
      </c>
      <c r="D16" s="183"/>
      <c r="E16" s="182"/>
      <c r="F16" s="181"/>
      <c r="G16" s="181"/>
      <c r="H16" s="181"/>
      <c r="I16" s="218"/>
    </row>
    <row r="17" spans="2:10" s="221" customFormat="1" ht="52.5" customHeight="1">
      <c r="B17" s="232" t="s">
        <v>193</v>
      </c>
      <c r="C17" s="231" t="s">
        <v>198</v>
      </c>
      <c r="D17" s="230" t="s">
        <v>161</v>
      </c>
      <c r="E17" s="233">
        <v>1</v>
      </c>
      <c r="F17" s="228"/>
      <c r="G17" s="228"/>
      <c r="H17" s="228"/>
      <c r="I17" s="218"/>
    </row>
    <row r="18" spans="2:10" s="221" customFormat="1" ht="27.75" customHeight="1">
      <c r="B18" s="232" t="s">
        <v>193</v>
      </c>
      <c r="C18" s="231" t="s">
        <v>197</v>
      </c>
      <c r="D18" s="230" t="s">
        <v>24</v>
      </c>
      <c r="E18" s="233">
        <v>3</v>
      </c>
      <c r="F18" s="228"/>
      <c r="G18" s="228"/>
      <c r="H18" s="228"/>
      <c r="I18" s="218"/>
    </row>
    <row r="19" spans="2:10" s="221" customFormat="1" ht="12.75">
      <c r="B19" s="232" t="s">
        <v>193</v>
      </c>
      <c r="C19" s="231" t="s">
        <v>196</v>
      </c>
      <c r="D19" s="230" t="s">
        <v>24</v>
      </c>
      <c r="E19" s="233">
        <v>1</v>
      </c>
      <c r="F19" s="228"/>
      <c r="G19" s="228"/>
      <c r="H19" s="228"/>
      <c r="I19" s="218"/>
    </row>
    <row r="20" spans="2:10" s="221" customFormat="1" ht="12.75">
      <c r="B20" s="232" t="s">
        <v>193</v>
      </c>
      <c r="C20" s="231" t="s">
        <v>195</v>
      </c>
      <c r="D20" s="230" t="s">
        <v>24</v>
      </c>
      <c r="E20" s="233">
        <v>1</v>
      </c>
      <c r="F20" s="228"/>
      <c r="G20" s="228"/>
      <c r="H20" s="228"/>
      <c r="I20" s="218"/>
    </row>
    <row r="21" spans="2:10" s="221" customFormat="1" ht="12.75">
      <c r="B21" s="232" t="s">
        <v>193</v>
      </c>
      <c r="C21" s="231" t="s">
        <v>194</v>
      </c>
      <c r="D21" s="230" t="s">
        <v>24</v>
      </c>
      <c r="E21" s="229">
        <v>3</v>
      </c>
      <c r="F21" s="228"/>
      <c r="G21" s="228"/>
      <c r="H21" s="228"/>
      <c r="I21" s="218"/>
    </row>
    <row r="22" spans="2:10" s="221" customFormat="1" ht="12.75">
      <c r="B22" s="232" t="s">
        <v>193</v>
      </c>
      <c r="C22" s="231" t="s">
        <v>192</v>
      </c>
      <c r="D22" s="230"/>
      <c r="E22" s="229"/>
      <c r="F22" s="228"/>
      <c r="G22" s="228"/>
      <c r="H22" s="228"/>
      <c r="I22" s="218"/>
    </row>
    <row r="23" spans="2:10" s="221" customFormat="1" ht="12.75">
      <c r="B23" s="232"/>
      <c r="C23" s="231"/>
      <c r="D23" s="230"/>
      <c r="E23" s="229"/>
      <c r="F23" s="228"/>
      <c r="G23" s="228"/>
      <c r="H23" s="228"/>
      <c r="I23" s="218"/>
    </row>
    <row r="24" spans="2:10" s="221" customFormat="1" ht="12.75">
      <c r="B24" s="227"/>
      <c r="C24" s="226" t="s">
        <v>161</v>
      </c>
      <c r="D24" s="225"/>
      <c r="E24" s="224">
        <v>1</v>
      </c>
      <c r="F24" s="223"/>
      <c r="G24" s="223"/>
      <c r="H24" s="223"/>
      <c r="I24" s="218">
        <f>E24*H24</f>
        <v>0</v>
      </c>
    </row>
    <row r="25" spans="2:10" s="221" customFormat="1" ht="12.75">
      <c r="B25" s="227"/>
      <c r="C25" s="226"/>
      <c r="D25" s="225"/>
      <c r="E25" s="224"/>
      <c r="F25" s="223"/>
      <c r="G25" s="223"/>
      <c r="H25" s="223"/>
      <c r="I25" s="218"/>
    </row>
    <row r="26" spans="2:10" s="178" customFormat="1" ht="12.75">
      <c r="B26" s="185" t="s">
        <v>174</v>
      </c>
      <c r="C26" s="184" t="s">
        <v>191</v>
      </c>
      <c r="D26" s="183" t="s">
        <v>170</v>
      </c>
      <c r="E26" s="182">
        <v>42</v>
      </c>
      <c r="F26" s="181"/>
      <c r="G26" s="181"/>
      <c r="H26" s="181"/>
      <c r="I26" s="218">
        <f>E26*H26</f>
        <v>0</v>
      </c>
    </row>
    <row r="27" spans="2:10" s="178" customFormat="1" ht="12.75">
      <c r="B27" s="185"/>
      <c r="C27" s="184"/>
      <c r="D27" s="183"/>
      <c r="E27" s="182"/>
      <c r="F27" s="181"/>
      <c r="G27" s="181"/>
      <c r="H27" s="181"/>
      <c r="I27" s="218"/>
      <c r="J27" s="179"/>
    </row>
    <row r="28" spans="2:10" s="178" customFormat="1" ht="13.5" customHeight="1">
      <c r="B28" s="185" t="s">
        <v>169</v>
      </c>
      <c r="C28" s="184" t="s">
        <v>190</v>
      </c>
      <c r="D28" s="183" t="s">
        <v>189</v>
      </c>
      <c r="E28" s="182">
        <v>2</v>
      </c>
      <c r="F28" s="181"/>
      <c r="G28" s="181"/>
      <c r="H28" s="181"/>
      <c r="I28" s="218">
        <f>E28*H28</f>
        <v>0</v>
      </c>
    </row>
    <row r="29" spans="2:10" s="178" customFormat="1" ht="13.5" customHeight="1">
      <c r="B29" s="185"/>
      <c r="C29" s="184"/>
      <c r="D29" s="183"/>
      <c r="E29" s="182"/>
      <c r="F29" s="181"/>
      <c r="G29" s="181"/>
      <c r="H29" s="181"/>
      <c r="I29" s="218"/>
    </row>
    <row r="30" spans="2:10" s="178" customFormat="1" ht="39.75" customHeight="1">
      <c r="B30" s="185" t="s">
        <v>163</v>
      </c>
      <c r="C30" s="184" t="s">
        <v>188</v>
      </c>
      <c r="D30" s="183" t="s">
        <v>24</v>
      </c>
      <c r="E30" s="182">
        <v>4</v>
      </c>
      <c r="F30" s="181"/>
      <c r="G30" s="181"/>
      <c r="H30" s="181"/>
      <c r="I30" s="218">
        <f>E30*H30</f>
        <v>0</v>
      </c>
    </row>
    <row r="31" spans="2:10" s="221" customFormat="1" ht="13.5" thickBot="1">
      <c r="B31" s="227"/>
      <c r="C31" s="226"/>
      <c r="D31" s="225"/>
      <c r="E31" s="224"/>
      <c r="F31" s="223"/>
      <c r="G31" s="223"/>
      <c r="H31" s="223"/>
      <c r="I31" s="222"/>
    </row>
    <row r="32" spans="2:10" s="178" customFormat="1" ht="13.5" thickBot="1">
      <c r="B32" s="217"/>
      <c r="C32" s="216" t="s">
        <v>156</v>
      </c>
      <c r="D32" s="216"/>
      <c r="E32" s="215"/>
      <c r="F32" s="214"/>
      <c r="G32" s="214"/>
      <c r="H32" s="214"/>
      <c r="I32" s="213">
        <f>SUM(I6:I31)</f>
        <v>0</v>
      </c>
    </row>
    <row r="33" spans="2:10" s="178" customFormat="1" ht="12.75" customHeight="1">
      <c r="B33" s="185"/>
      <c r="C33" s="184"/>
      <c r="D33" s="183"/>
      <c r="E33" s="182"/>
      <c r="F33" s="181"/>
      <c r="G33" s="181"/>
      <c r="H33" s="181"/>
      <c r="I33" s="218"/>
    </row>
    <row r="34" spans="2:10" s="178" customFormat="1" ht="12.75" customHeight="1">
      <c r="B34" s="185"/>
      <c r="C34" s="184"/>
      <c r="D34" s="183"/>
      <c r="E34" s="182"/>
      <c r="F34" s="181"/>
      <c r="G34" s="181"/>
      <c r="H34" s="181"/>
      <c r="I34" s="218"/>
    </row>
    <row r="35" spans="2:10" s="178" customFormat="1" ht="12" customHeight="1">
      <c r="B35" s="185"/>
      <c r="C35" s="273" t="s">
        <v>187</v>
      </c>
      <c r="D35" s="273"/>
      <c r="E35" s="273"/>
      <c r="F35" s="273"/>
      <c r="G35" s="273"/>
      <c r="H35" s="273"/>
      <c r="I35" s="273"/>
      <c r="J35" s="273"/>
    </row>
    <row r="36" spans="2:10" s="178" customFormat="1" ht="12.75">
      <c r="B36" s="185"/>
      <c r="C36" s="206"/>
      <c r="D36" s="206"/>
      <c r="E36" s="182"/>
      <c r="F36" s="181"/>
      <c r="G36" s="220"/>
      <c r="H36" s="181"/>
      <c r="I36" s="219"/>
    </row>
    <row r="37" spans="2:10" s="178" customFormat="1" ht="13.5" customHeight="1">
      <c r="B37" s="185" t="s">
        <v>1</v>
      </c>
      <c r="C37" s="184" t="s">
        <v>186</v>
      </c>
      <c r="D37" s="183" t="s">
        <v>185</v>
      </c>
      <c r="E37" s="182">
        <v>1</v>
      </c>
      <c r="F37" s="181"/>
      <c r="G37" s="181"/>
      <c r="H37" s="181"/>
      <c r="I37" s="218">
        <f>E37*H37</f>
        <v>0</v>
      </c>
    </row>
    <row r="38" spans="2:10" s="178" customFormat="1" ht="12.75">
      <c r="B38" s="185"/>
      <c r="C38" s="184"/>
      <c r="D38" s="183"/>
      <c r="E38" s="182"/>
      <c r="F38" s="181"/>
      <c r="G38" s="181"/>
      <c r="H38" s="181"/>
      <c r="I38" s="218"/>
    </row>
    <row r="39" spans="2:10" s="178" customFormat="1" ht="25.5">
      <c r="B39" s="185" t="s">
        <v>3</v>
      </c>
      <c r="C39" s="184" t="s">
        <v>184</v>
      </c>
      <c r="D39" s="183" t="s">
        <v>170</v>
      </c>
      <c r="E39" s="182">
        <v>10</v>
      </c>
      <c r="F39" s="181"/>
      <c r="G39" s="181"/>
      <c r="H39" s="181"/>
      <c r="I39" s="218">
        <f>E39*H39</f>
        <v>0</v>
      </c>
    </row>
    <row r="40" spans="2:10" s="178" customFormat="1" ht="12.75">
      <c r="B40" s="185"/>
      <c r="C40" s="184"/>
      <c r="D40" s="183"/>
      <c r="E40" s="182"/>
      <c r="F40" s="181"/>
      <c r="G40" s="181"/>
      <c r="H40" s="181"/>
      <c r="I40" s="218"/>
    </row>
    <row r="41" spans="2:10" s="178" customFormat="1" ht="25.5">
      <c r="B41" s="185" t="s">
        <v>5</v>
      </c>
      <c r="C41" s="184" t="s">
        <v>183</v>
      </c>
      <c r="D41" s="183" t="s">
        <v>170</v>
      </c>
      <c r="E41" s="182">
        <v>20</v>
      </c>
      <c r="F41" s="181"/>
      <c r="G41" s="181"/>
      <c r="H41" s="181"/>
      <c r="I41" s="218">
        <f>E41*H41</f>
        <v>0</v>
      </c>
    </row>
    <row r="42" spans="2:10" s="178" customFormat="1" ht="12.75">
      <c r="B42" s="185"/>
      <c r="C42" s="184"/>
      <c r="D42" s="183"/>
      <c r="E42" s="182"/>
      <c r="F42" s="181"/>
      <c r="G42" s="181"/>
      <c r="H42" s="181"/>
      <c r="I42" s="218"/>
    </row>
    <row r="43" spans="2:10" s="178" customFormat="1" ht="25.5">
      <c r="B43" s="185" t="s">
        <v>7</v>
      </c>
      <c r="C43" s="184" t="s">
        <v>182</v>
      </c>
      <c r="D43" s="183" t="s">
        <v>170</v>
      </c>
      <c r="E43" s="182">
        <v>5</v>
      </c>
      <c r="F43" s="181"/>
      <c r="G43" s="181"/>
      <c r="H43" s="181"/>
      <c r="I43" s="218">
        <f>E43*H43</f>
        <v>0</v>
      </c>
    </row>
    <row r="44" spans="2:10" s="178" customFormat="1" ht="12.75">
      <c r="B44" s="185"/>
      <c r="C44" s="184"/>
      <c r="D44" s="183"/>
      <c r="E44" s="182"/>
      <c r="F44" s="181"/>
      <c r="G44" s="181"/>
      <c r="H44" s="181"/>
      <c r="I44" s="218"/>
    </row>
    <row r="45" spans="2:10" s="178" customFormat="1" ht="38.25">
      <c r="B45" s="185" t="s">
        <v>152</v>
      </c>
      <c r="C45" s="184" t="s">
        <v>181</v>
      </c>
      <c r="D45" s="183" t="s">
        <v>170</v>
      </c>
      <c r="E45" s="182">
        <v>10</v>
      </c>
      <c r="F45" s="181"/>
      <c r="G45" s="181"/>
      <c r="H45" s="181"/>
      <c r="I45" s="218">
        <f>E45*H45</f>
        <v>0</v>
      </c>
    </row>
    <row r="46" spans="2:10" s="178" customFormat="1" ht="12.75">
      <c r="B46" s="185"/>
      <c r="C46" s="184"/>
      <c r="D46" s="184"/>
      <c r="E46" s="182"/>
      <c r="F46" s="181"/>
      <c r="G46" s="181"/>
      <c r="H46" s="181"/>
      <c r="I46" s="218"/>
    </row>
    <row r="47" spans="2:10" s="178" customFormat="1" ht="25.5">
      <c r="B47" s="185" t="s">
        <v>70</v>
      </c>
      <c r="C47" s="184" t="s">
        <v>180</v>
      </c>
      <c r="D47" s="183" t="s">
        <v>170</v>
      </c>
      <c r="E47" s="182">
        <v>10</v>
      </c>
      <c r="F47" s="181"/>
      <c r="G47" s="181"/>
      <c r="H47" s="181"/>
      <c r="I47" s="218">
        <f>E47*H47</f>
        <v>0</v>
      </c>
    </row>
    <row r="48" spans="2:10" s="178" customFormat="1" ht="12.75">
      <c r="B48" s="185"/>
      <c r="C48" s="184"/>
      <c r="D48" s="183"/>
      <c r="E48" s="182"/>
      <c r="F48" s="181"/>
      <c r="G48" s="181"/>
      <c r="H48" s="181"/>
      <c r="I48" s="218"/>
    </row>
    <row r="49" spans="2:9" s="178" customFormat="1" ht="25.5" customHeight="1">
      <c r="B49" s="185" t="s">
        <v>9</v>
      </c>
      <c r="C49" s="184" t="s">
        <v>179</v>
      </c>
      <c r="D49" s="183" t="s">
        <v>170</v>
      </c>
      <c r="E49" s="182">
        <v>61</v>
      </c>
      <c r="F49" s="181"/>
      <c r="G49" s="181"/>
      <c r="H49" s="181"/>
      <c r="I49" s="218">
        <f>E49*H49</f>
        <v>0</v>
      </c>
    </row>
    <row r="50" spans="2:9" s="178" customFormat="1" ht="12.75">
      <c r="B50" s="185"/>
      <c r="C50" s="184"/>
      <c r="D50" s="183"/>
      <c r="E50" s="182"/>
      <c r="F50" s="181"/>
      <c r="G50" s="181"/>
      <c r="H50" s="181"/>
      <c r="I50" s="218"/>
    </row>
    <row r="51" spans="2:9" s="178" customFormat="1" ht="38.25">
      <c r="B51" s="185" t="s">
        <v>178</v>
      </c>
      <c r="C51" s="184" t="s">
        <v>177</v>
      </c>
      <c r="D51" s="183" t="s">
        <v>24</v>
      </c>
      <c r="E51" s="182">
        <v>3</v>
      </c>
      <c r="F51" s="181"/>
      <c r="G51" s="181"/>
      <c r="H51" s="181"/>
      <c r="I51" s="218">
        <f>E51*H51</f>
        <v>0</v>
      </c>
    </row>
    <row r="52" spans="2:9" s="178" customFormat="1" ht="12.75">
      <c r="B52" s="185"/>
      <c r="C52" s="184"/>
      <c r="D52" s="183"/>
      <c r="E52" s="182"/>
      <c r="F52" s="181"/>
      <c r="G52" s="181"/>
      <c r="H52" s="181"/>
      <c r="I52" s="218"/>
    </row>
    <row r="53" spans="2:9" s="178" customFormat="1" ht="25.5">
      <c r="B53" s="185" t="s">
        <v>176</v>
      </c>
      <c r="C53" s="184" t="s">
        <v>175</v>
      </c>
      <c r="D53" s="183" t="s">
        <v>167</v>
      </c>
      <c r="E53" s="182">
        <v>4</v>
      </c>
      <c r="F53" s="181"/>
      <c r="G53" s="181"/>
      <c r="H53" s="181"/>
      <c r="I53" s="218">
        <f>E53*H53</f>
        <v>0</v>
      </c>
    </row>
    <row r="54" spans="2:9" s="178" customFormat="1" ht="12.75">
      <c r="B54" s="185"/>
      <c r="C54" s="184"/>
      <c r="D54" s="184"/>
      <c r="E54" s="182"/>
      <c r="F54" s="181"/>
      <c r="G54" s="181"/>
      <c r="H54" s="181"/>
      <c r="I54" s="218"/>
    </row>
    <row r="55" spans="2:9" s="178" customFormat="1" ht="38.25">
      <c r="B55" s="185" t="s">
        <v>174</v>
      </c>
      <c r="C55" s="184" t="s">
        <v>173</v>
      </c>
      <c r="D55" s="183" t="s">
        <v>167</v>
      </c>
      <c r="E55" s="182">
        <v>10</v>
      </c>
      <c r="F55" s="181"/>
      <c r="G55" s="181"/>
      <c r="H55" s="181"/>
      <c r="I55" s="218">
        <f>E55*H55</f>
        <v>0</v>
      </c>
    </row>
    <row r="56" spans="2:9" s="178" customFormat="1" ht="12.75">
      <c r="B56" s="185"/>
      <c r="C56" s="184"/>
      <c r="D56" s="183"/>
      <c r="E56" s="182"/>
      <c r="F56" s="181"/>
      <c r="G56" s="181"/>
      <c r="H56" s="181"/>
      <c r="I56" s="218"/>
    </row>
    <row r="57" spans="2:9" s="178" customFormat="1" ht="13.5" customHeight="1">
      <c r="B57" s="185" t="s">
        <v>172</v>
      </c>
      <c r="C57" s="184" t="s">
        <v>171</v>
      </c>
      <c r="D57" s="183" t="s">
        <v>170</v>
      </c>
      <c r="E57" s="182">
        <v>45</v>
      </c>
      <c r="F57" s="181"/>
      <c r="G57" s="181"/>
      <c r="H57" s="181"/>
      <c r="I57" s="218">
        <f>E57*H57</f>
        <v>0</v>
      </c>
    </row>
    <row r="58" spans="2:9" s="178" customFormat="1" ht="12.75">
      <c r="B58" s="185"/>
      <c r="C58" s="184"/>
      <c r="D58" s="183"/>
      <c r="E58" s="182"/>
      <c r="F58" s="181"/>
      <c r="G58" s="181"/>
      <c r="H58" s="181"/>
      <c r="I58" s="218"/>
    </row>
    <row r="59" spans="2:9" s="178" customFormat="1" ht="14.25">
      <c r="B59" s="185" t="s">
        <v>169</v>
      </c>
      <c r="C59" s="184" t="s">
        <v>168</v>
      </c>
      <c r="D59" s="183" t="s">
        <v>167</v>
      </c>
      <c r="E59" s="182">
        <v>6</v>
      </c>
      <c r="F59" s="181"/>
      <c r="G59" s="181"/>
      <c r="H59" s="181"/>
      <c r="I59" s="218">
        <f>E59*H59</f>
        <v>0</v>
      </c>
    </row>
    <row r="60" spans="2:9" s="178" customFormat="1" ht="12.75">
      <c r="B60" s="185"/>
      <c r="C60" s="184"/>
      <c r="D60" s="183"/>
      <c r="E60" s="182"/>
      <c r="F60" s="181"/>
      <c r="G60" s="181"/>
      <c r="H60" s="181"/>
      <c r="I60" s="218"/>
    </row>
    <row r="61" spans="2:9" s="178" customFormat="1" ht="14.25">
      <c r="B61" s="185" t="s">
        <v>166</v>
      </c>
      <c r="C61" s="184" t="s">
        <v>165</v>
      </c>
      <c r="D61" s="183" t="s">
        <v>164</v>
      </c>
      <c r="E61" s="182">
        <v>60</v>
      </c>
      <c r="F61" s="181"/>
      <c r="G61" s="181"/>
      <c r="H61" s="181"/>
      <c r="I61" s="218">
        <f>E61*H61</f>
        <v>0</v>
      </c>
    </row>
    <row r="62" spans="2:9" s="178" customFormat="1" ht="12.75">
      <c r="B62" s="185"/>
      <c r="C62" s="184"/>
      <c r="D62" s="183"/>
      <c r="E62" s="182"/>
      <c r="F62" s="181"/>
      <c r="G62" s="181"/>
      <c r="H62" s="181"/>
      <c r="I62" s="218"/>
    </row>
    <row r="63" spans="2:9" s="178" customFormat="1" ht="25.5">
      <c r="B63" s="185" t="s">
        <v>163</v>
      </c>
      <c r="C63" s="184" t="s">
        <v>162</v>
      </c>
      <c r="D63" s="183" t="s">
        <v>161</v>
      </c>
      <c r="E63" s="182">
        <v>1</v>
      </c>
      <c r="F63" s="181"/>
      <c r="G63" s="181"/>
      <c r="H63" s="181"/>
      <c r="I63" s="218">
        <f>E63*H63</f>
        <v>0</v>
      </c>
    </row>
    <row r="64" spans="2:9" s="178" customFormat="1" ht="13.5" thickBot="1">
      <c r="B64" s="185"/>
      <c r="C64" s="184"/>
      <c r="D64" s="183"/>
      <c r="E64" s="182"/>
      <c r="F64" s="181"/>
      <c r="G64" s="181"/>
      <c r="H64" s="181"/>
      <c r="I64" s="218"/>
    </row>
    <row r="65" spans="1:10" s="178" customFormat="1" ht="13.5" thickBot="1">
      <c r="B65" s="217"/>
      <c r="C65" s="216" t="s">
        <v>156</v>
      </c>
      <c r="D65" s="216"/>
      <c r="E65" s="215"/>
      <c r="F65" s="214"/>
      <c r="G65" s="214"/>
      <c r="H65" s="214"/>
      <c r="I65" s="213">
        <f>SUM(I37:I64)</f>
        <v>0</v>
      </c>
    </row>
    <row r="66" spans="1:10" s="178" customFormat="1" ht="12.75">
      <c r="B66" s="211"/>
      <c r="C66" s="210"/>
      <c r="D66" s="210"/>
      <c r="E66" s="209"/>
      <c r="F66" s="208"/>
      <c r="G66" s="208"/>
      <c r="H66" s="208"/>
      <c r="I66" s="212"/>
    </row>
    <row r="67" spans="1:10" s="178" customFormat="1" ht="12.75">
      <c r="B67" s="211"/>
      <c r="C67" s="210"/>
      <c r="D67" s="210"/>
      <c r="E67" s="209"/>
      <c r="F67" s="208"/>
      <c r="G67" s="208"/>
      <c r="H67" s="208"/>
      <c r="I67" s="207"/>
      <c r="J67" s="179"/>
    </row>
    <row r="68" spans="1:10" s="178" customFormat="1" ht="12.75">
      <c r="B68" s="185"/>
      <c r="C68" s="206" t="s">
        <v>160</v>
      </c>
      <c r="D68" s="206"/>
      <c r="E68" s="181"/>
      <c r="F68" s="181"/>
      <c r="G68" s="181"/>
      <c r="H68" s="181"/>
      <c r="I68" s="180"/>
    </row>
    <row r="69" spans="1:10" s="178" customFormat="1" ht="12.75">
      <c r="B69" s="185"/>
      <c r="C69" s="206"/>
      <c r="D69" s="206"/>
      <c r="E69" s="181"/>
      <c r="F69" s="181"/>
      <c r="G69" s="181"/>
      <c r="H69" s="181"/>
      <c r="I69" s="180"/>
    </row>
    <row r="70" spans="1:10" s="178" customFormat="1" ht="12.75">
      <c r="B70" s="185"/>
      <c r="C70" s="206"/>
      <c r="D70" s="206"/>
      <c r="E70" s="205"/>
      <c r="F70" s="181"/>
      <c r="G70" s="181"/>
      <c r="H70" s="181"/>
      <c r="I70" s="180"/>
    </row>
    <row r="71" spans="1:10" s="178" customFormat="1" ht="12.75">
      <c r="A71" s="198"/>
      <c r="B71" s="197"/>
      <c r="C71" s="274" t="s">
        <v>159</v>
      </c>
      <c r="D71" s="275"/>
      <c r="E71" s="201"/>
      <c r="F71" s="201"/>
      <c r="G71" s="201"/>
      <c r="H71" s="201"/>
      <c r="I71" s="200">
        <f>$I$32</f>
        <v>0</v>
      </c>
    </row>
    <row r="72" spans="1:10" s="178" customFormat="1" ht="12.75">
      <c r="A72" s="198"/>
      <c r="B72" s="197"/>
      <c r="C72" s="203"/>
      <c r="D72" s="204"/>
      <c r="E72" s="201"/>
      <c r="F72" s="201"/>
      <c r="G72" s="201"/>
      <c r="H72" s="201"/>
      <c r="I72" s="200"/>
    </row>
    <row r="73" spans="1:10" s="178" customFormat="1" ht="12.75">
      <c r="A73" s="198"/>
      <c r="B73" s="197"/>
      <c r="C73" s="274" t="s">
        <v>158</v>
      </c>
      <c r="D73" s="275"/>
      <c r="E73" s="276"/>
      <c r="F73" s="276"/>
      <c r="G73" s="276"/>
      <c r="H73" s="276"/>
      <c r="I73" s="200">
        <f>$I$65</f>
        <v>0</v>
      </c>
    </row>
    <row r="74" spans="1:10" s="178" customFormat="1" ht="13.5" thickBot="1">
      <c r="A74" s="198"/>
      <c r="B74" s="197"/>
      <c r="C74" s="203"/>
      <c r="D74" s="202"/>
      <c r="E74" s="201"/>
      <c r="F74" s="201"/>
      <c r="G74" s="201"/>
      <c r="H74" s="201"/>
      <c r="I74" s="200"/>
    </row>
    <row r="75" spans="1:10" s="178" customFormat="1" ht="13.5" thickTop="1">
      <c r="A75" s="198"/>
      <c r="B75" s="197"/>
      <c r="C75" s="189" t="s">
        <v>156</v>
      </c>
      <c r="D75" s="199"/>
      <c r="E75" s="187"/>
      <c r="F75" s="187"/>
      <c r="G75" s="187"/>
      <c r="H75" s="187"/>
      <c r="I75" s="186">
        <f>SUM(I71:I74)</f>
        <v>0</v>
      </c>
    </row>
    <row r="76" spans="1:10" s="178" customFormat="1" ht="12.75">
      <c r="A76" s="198"/>
      <c r="B76" s="197"/>
      <c r="C76" s="196"/>
      <c r="D76" s="195"/>
      <c r="E76" s="194"/>
      <c r="F76" s="194"/>
      <c r="G76" s="194"/>
      <c r="H76" s="194"/>
      <c r="I76" s="192"/>
    </row>
    <row r="77" spans="1:10" s="178" customFormat="1" ht="12" customHeight="1" thickBot="1">
      <c r="A77" s="198"/>
      <c r="B77" s="197"/>
      <c r="C77" s="196" t="s">
        <v>157</v>
      </c>
      <c r="D77" s="195"/>
      <c r="E77" s="193">
        <v>0.22</v>
      </c>
      <c r="F77" s="194"/>
      <c r="G77" s="194"/>
      <c r="H77" s="193"/>
      <c r="I77" s="192">
        <f>I75*0.22</f>
        <v>0</v>
      </c>
    </row>
    <row r="78" spans="1:10" s="178" customFormat="1" ht="13.5" thickTop="1">
      <c r="A78" s="191"/>
      <c r="B78" s="190"/>
      <c r="C78" s="189" t="s">
        <v>156</v>
      </c>
      <c r="D78" s="188"/>
      <c r="E78" s="187"/>
      <c r="F78" s="187"/>
      <c r="G78" s="187"/>
      <c r="H78" s="187"/>
      <c r="I78" s="186">
        <f>I77+I75</f>
        <v>0</v>
      </c>
    </row>
    <row r="79" spans="1:10" s="178" customFormat="1" ht="12.75">
      <c r="B79" s="185"/>
      <c r="C79" s="184"/>
      <c r="D79" s="183"/>
      <c r="E79" s="182"/>
      <c r="F79" s="181"/>
      <c r="G79" s="181"/>
      <c r="H79" s="181"/>
      <c r="I79" s="180"/>
    </row>
    <row r="80" spans="1:10" s="178" customFormat="1" ht="12.75">
      <c r="B80" s="185"/>
      <c r="C80" s="184"/>
      <c r="D80" s="183"/>
      <c r="E80" s="182"/>
      <c r="F80" s="181"/>
      <c r="G80" s="181"/>
      <c r="H80" s="181"/>
      <c r="I80" s="180"/>
    </row>
    <row r="81" spans="2:9" s="178" customFormat="1" ht="12.75">
      <c r="B81" s="185"/>
      <c r="C81" s="184"/>
      <c r="D81" s="183"/>
      <c r="E81" s="182"/>
      <c r="F81" s="181"/>
      <c r="G81" s="181"/>
      <c r="H81" s="181"/>
      <c r="I81" s="180"/>
    </row>
    <row r="82" spans="2:9" s="178" customFormat="1" ht="12.75">
      <c r="B82" s="185"/>
      <c r="C82" s="184"/>
      <c r="D82" s="183"/>
      <c r="E82" s="182"/>
      <c r="F82" s="181"/>
      <c r="G82" s="181"/>
      <c r="H82" s="181"/>
      <c r="I82" s="180"/>
    </row>
    <row r="83" spans="2:9" s="178" customFormat="1" ht="12.75">
      <c r="B83" s="185"/>
      <c r="C83" s="184"/>
      <c r="D83" s="183"/>
      <c r="E83" s="182"/>
      <c r="F83" s="181"/>
      <c r="G83" s="181"/>
      <c r="H83" s="181"/>
      <c r="I83" s="180"/>
    </row>
    <row r="84" spans="2:9" s="178" customFormat="1" ht="12.75">
      <c r="B84" s="185"/>
      <c r="C84" s="184"/>
      <c r="D84" s="183"/>
      <c r="E84" s="182"/>
      <c r="F84" s="181"/>
      <c r="G84" s="181"/>
      <c r="H84" s="181"/>
      <c r="I84" s="180"/>
    </row>
    <row r="85" spans="2:9" s="178" customFormat="1" ht="12.75">
      <c r="B85" s="185"/>
      <c r="C85" s="184"/>
      <c r="D85" s="183"/>
      <c r="E85" s="182"/>
      <c r="F85" s="181"/>
      <c r="G85" s="181"/>
      <c r="H85" s="181"/>
      <c r="I85" s="180"/>
    </row>
    <row r="86" spans="2:9" s="178" customFormat="1" ht="12.75">
      <c r="B86" s="185"/>
      <c r="C86" s="184"/>
      <c r="D86" s="183"/>
      <c r="E86" s="182"/>
      <c r="F86" s="181"/>
      <c r="G86" s="181"/>
      <c r="H86" s="181"/>
      <c r="I86" s="180"/>
    </row>
    <row r="87" spans="2:9" s="178" customFormat="1" ht="12.75">
      <c r="B87" s="185"/>
      <c r="C87" s="184"/>
      <c r="D87" s="183"/>
      <c r="E87" s="182"/>
      <c r="F87" s="181"/>
      <c r="G87" s="181"/>
      <c r="H87" s="181"/>
      <c r="I87" s="180"/>
    </row>
    <row r="88" spans="2:9" s="178" customFormat="1" ht="12.75">
      <c r="B88" s="185"/>
      <c r="C88" s="184"/>
      <c r="D88" s="183"/>
      <c r="E88" s="182"/>
      <c r="F88" s="181"/>
      <c r="G88" s="181"/>
      <c r="H88" s="181"/>
      <c r="I88" s="180"/>
    </row>
    <row r="89" spans="2:9" s="178" customFormat="1" ht="12.75">
      <c r="B89" s="185"/>
      <c r="C89" s="184"/>
      <c r="D89" s="183"/>
      <c r="E89" s="182"/>
      <c r="F89" s="181"/>
      <c r="G89" s="181"/>
      <c r="H89" s="181"/>
      <c r="I89" s="180"/>
    </row>
    <row r="90" spans="2:9" s="178" customFormat="1" ht="12.75">
      <c r="B90" s="185"/>
      <c r="C90" s="184"/>
      <c r="D90" s="183"/>
      <c r="E90" s="182"/>
      <c r="F90" s="181"/>
      <c r="G90" s="181"/>
      <c r="H90" s="181"/>
      <c r="I90" s="180"/>
    </row>
    <row r="91" spans="2:9" s="178" customFormat="1" ht="12.75">
      <c r="B91" s="185"/>
      <c r="C91" s="184"/>
      <c r="D91" s="183"/>
      <c r="E91" s="182"/>
      <c r="F91" s="181"/>
      <c r="G91" s="181"/>
      <c r="H91" s="181"/>
      <c r="I91" s="180"/>
    </row>
    <row r="92" spans="2:9" s="178" customFormat="1" ht="12.75">
      <c r="B92" s="185"/>
      <c r="C92" s="184"/>
      <c r="D92" s="183"/>
      <c r="E92" s="182"/>
      <c r="F92" s="181"/>
      <c r="G92" s="181"/>
      <c r="H92" s="181"/>
      <c r="I92" s="180"/>
    </row>
    <row r="93" spans="2:9" s="178" customFormat="1" ht="12.75">
      <c r="B93" s="185"/>
      <c r="C93" s="184"/>
      <c r="D93" s="183"/>
      <c r="E93" s="182"/>
      <c r="F93" s="181"/>
      <c r="G93" s="181"/>
      <c r="H93" s="181"/>
      <c r="I93" s="180"/>
    </row>
    <row r="94" spans="2:9" s="178" customFormat="1" ht="12.75">
      <c r="B94" s="185"/>
      <c r="C94" s="184"/>
      <c r="D94" s="183"/>
      <c r="E94" s="182"/>
      <c r="F94" s="181"/>
      <c r="G94" s="181"/>
      <c r="H94" s="181"/>
      <c r="I94" s="180"/>
    </row>
    <row r="95" spans="2:9" s="178" customFormat="1" ht="12.75">
      <c r="B95" s="185"/>
      <c r="C95" s="184"/>
      <c r="D95" s="183"/>
      <c r="E95" s="182"/>
      <c r="F95" s="181"/>
      <c r="G95" s="181"/>
      <c r="H95" s="181"/>
      <c r="I95" s="180"/>
    </row>
    <row r="96" spans="2:9" s="178" customFormat="1" ht="12.75">
      <c r="B96" s="185"/>
      <c r="C96" s="184"/>
      <c r="D96" s="183"/>
      <c r="E96" s="182"/>
      <c r="F96" s="181"/>
      <c r="G96" s="181"/>
      <c r="H96" s="181"/>
      <c r="I96" s="180"/>
    </row>
    <row r="97" spans="2:9" s="178" customFormat="1" ht="12.75">
      <c r="B97" s="185"/>
      <c r="C97" s="184"/>
      <c r="D97" s="183"/>
      <c r="E97" s="182"/>
      <c r="F97" s="181"/>
      <c r="G97" s="181"/>
      <c r="H97" s="181"/>
      <c r="I97" s="180"/>
    </row>
    <row r="98" spans="2:9" s="178" customFormat="1" ht="12.75">
      <c r="B98" s="185"/>
      <c r="C98" s="184"/>
      <c r="D98" s="183"/>
      <c r="E98" s="182"/>
      <c r="F98" s="181"/>
      <c r="G98" s="181"/>
      <c r="H98" s="181"/>
      <c r="I98" s="180"/>
    </row>
    <row r="99" spans="2:9" s="178" customFormat="1" ht="12.75">
      <c r="B99" s="185"/>
      <c r="C99" s="184"/>
      <c r="D99" s="183"/>
      <c r="E99" s="182"/>
      <c r="F99" s="181"/>
      <c r="G99" s="181"/>
      <c r="H99" s="181"/>
      <c r="I99" s="180"/>
    </row>
    <row r="100" spans="2:9" s="178" customFormat="1" ht="12.75">
      <c r="B100" s="185"/>
      <c r="C100" s="184"/>
      <c r="D100" s="183"/>
      <c r="E100" s="182"/>
      <c r="F100" s="181"/>
      <c r="G100" s="181"/>
      <c r="H100" s="181"/>
      <c r="I100" s="180"/>
    </row>
    <row r="101" spans="2:9" s="178" customFormat="1" ht="12.75">
      <c r="B101" s="185"/>
      <c r="C101" s="184"/>
      <c r="D101" s="183"/>
      <c r="E101" s="182"/>
      <c r="F101" s="181"/>
      <c r="G101" s="181"/>
      <c r="H101" s="181"/>
      <c r="I101" s="180"/>
    </row>
    <row r="102" spans="2:9" s="178" customFormat="1" ht="12.75">
      <c r="B102" s="185"/>
      <c r="C102" s="184"/>
      <c r="D102" s="183"/>
      <c r="E102" s="182"/>
      <c r="F102" s="181"/>
      <c r="G102" s="181"/>
      <c r="H102" s="181"/>
      <c r="I102" s="180"/>
    </row>
    <row r="103" spans="2:9" s="178" customFormat="1" ht="12.75">
      <c r="B103" s="185"/>
      <c r="C103" s="184"/>
      <c r="D103" s="183"/>
      <c r="E103" s="182"/>
      <c r="F103" s="181"/>
      <c r="G103" s="181"/>
      <c r="H103" s="181"/>
      <c r="I103" s="180"/>
    </row>
    <row r="104" spans="2:9" s="178" customFormat="1" ht="12.75">
      <c r="B104" s="185"/>
      <c r="C104" s="184"/>
      <c r="D104" s="183"/>
      <c r="E104" s="182"/>
      <c r="F104" s="181"/>
      <c r="G104" s="181"/>
      <c r="H104" s="181"/>
      <c r="I104" s="180"/>
    </row>
    <row r="105" spans="2:9" s="178" customFormat="1" ht="12.75">
      <c r="B105" s="185"/>
      <c r="C105" s="184"/>
      <c r="D105" s="183"/>
      <c r="E105" s="182"/>
      <c r="F105" s="181"/>
      <c r="G105" s="181"/>
      <c r="H105" s="181"/>
      <c r="I105" s="180"/>
    </row>
    <row r="106" spans="2:9" s="178" customFormat="1" ht="12.75">
      <c r="B106" s="185"/>
      <c r="C106" s="184"/>
      <c r="D106" s="183"/>
      <c r="E106" s="182"/>
      <c r="F106" s="181"/>
      <c r="G106" s="181"/>
      <c r="H106" s="181"/>
      <c r="I106" s="180"/>
    </row>
    <row r="107" spans="2:9" s="178" customFormat="1" ht="12.75">
      <c r="B107" s="185"/>
      <c r="C107" s="184"/>
      <c r="D107" s="183"/>
      <c r="E107" s="182"/>
      <c r="F107" s="181"/>
      <c r="G107" s="181"/>
      <c r="H107" s="181"/>
      <c r="I107" s="180"/>
    </row>
    <row r="108" spans="2:9" s="178" customFormat="1" ht="12.75">
      <c r="B108" s="185"/>
      <c r="C108" s="184"/>
      <c r="D108" s="183"/>
      <c r="E108" s="182"/>
      <c r="F108" s="181"/>
      <c r="G108" s="181"/>
      <c r="H108" s="181"/>
      <c r="I108" s="180"/>
    </row>
    <row r="109" spans="2:9" s="178" customFormat="1" ht="12.75">
      <c r="B109" s="185"/>
      <c r="C109" s="184"/>
      <c r="D109" s="183"/>
      <c r="E109" s="182"/>
      <c r="F109" s="181"/>
      <c r="G109" s="181"/>
      <c r="H109" s="181"/>
      <c r="I109" s="180"/>
    </row>
    <row r="110" spans="2:9" s="178" customFormat="1" ht="12.75">
      <c r="B110" s="185"/>
      <c r="C110" s="184"/>
      <c r="D110" s="183"/>
      <c r="E110" s="182"/>
      <c r="F110" s="181"/>
      <c r="G110" s="181"/>
      <c r="H110" s="181"/>
      <c r="I110" s="180"/>
    </row>
    <row r="111" spans="2:9" s="178" customFormat="1" ht="12.75">
      <c r="B111" s="185"/>
      <c r="C111" s="184"/>
      <c r="D111" s="183"/>
      <c r="E111" s="182"/>
      <c r="F111" s="181"/>
      <c r="G111" s="181"/>
      <c r="H111" s="181"/>
      <c r="I111" s="180"/>
    </row>
    <row r="112" spans="2:9" s="178" customFormat="1" ht="12.75">
      <c r="B112" s="185"/>
      <c r="C112" s="184"/>
      <c r="D112" s="183"/>
      <c r="E112" s="182"/>
      <c r="F112" s="181"/>
      <c r="G112" s="181"/>
      <c r="H112" s="181"/>
      <c r="I112" s="180"/>
    </row>
    <row r="113" spans="2:9" s="178" customFormat="1" ht="12.75">
      <c r="B113" s="185"/>
      <c r="C113" s="184"/>
      <c r="D113" s="183"/>
      <c r="E113" s="182"/>
      <c r="F113" s="181"/>
      <c r="G113" s="181"/>
      <c r="H113" s="181"/>
      <c r="I113" s="180"/>
    </row>
    <row r="114" spans="2:9" s="178" customFormat="1" ht="12.75">
      <c r="B114" s="185"/>
      <c r="C114" s="184"/>
      <c r="D114" s="183"/>
      <c r="E114" s="182"/>
      <c r="F114" s="181"/>
      <c r="G114" s="181"/>
      <c r="H114" s="181"/>
      <c r="I114" s="180"/>
    </row>
    <row r="115" spans="2:9" s="178" customFormat="1" ht="12.75">
      <c r="B115" s="185"/>
      <c r="C115" s="184"/>
      <c r="D115" s="183"/>
      <c r="E115" s="182"/>
      <c r="F115" s="181"/>
      <c r="G115" s="181"/>
      <c r="H115" s="181"/>
      <c r="I115" s="180"/>
    </row>
    <row r="116" spans="2:9" s="178" customFormat="1" ht="12.75">
      <c r="B116" s="185"/>
      <c r="C116" s="184"/>
      <c r="D116" s="183"/>
      <c r="E116" s="182"/>
      <c r="F116" s="181"/>
      <c r="G116" s="181"/>
      <c r="H116" s="181"/>
      <c r="I116" s="180"/>
    </row>
    <row r="117" spans="2:9" s="178" customFormat="1" ht="12.75">
      <c r="B117" s="185"/>
      <c r="C117" s="184"/>
      <c r="D117" s="183"/>
      <c r="E117" s="182"/>
      <c r="F117" s="181"/>
      <c r="G117" s="181"/>
      <c r="H117" s="181"/>
      <c r="I117" s="180"/>
    </row>
    <row r="118" spans="2:9" s="178" customFormat="1" ht="12.75">
      <c r="B118" s="185"/>
      <c r="C118" s="184"/>
      <c r="D118" s="183"/>
      <c r="E118" s="182"/>
      <c r="F118" s="181"/>
      <c r="G118" s="181"/>
      <c r="H118" s="181"/>
      <c r="I118" s="180"/>
    </row>
    <row r="119" spans="2:9" s="178" customFormat="1" ht="12.75">
      <c r="B119" s="185"/>
      <c r="C119" s="184"/>
      <c r="D119" s="183"/>
      <c r="E119" s="182"/>
      <c r="F119" s="181"/>
      <c r="G119" s="181"/>
      <c r="H119" s="181"/>
      <c r="I119" s="180"/>
    </row>
    <row r="120" spans="2:9" s="178" customFormat="1" ht="12.75">
      <c r="B120" s="185"/>
      <c r="C120" s="184"/>
      <c r="D120" s="183"/>
      <c r="E120" s="182"/>
      <c r="F120" s="181"/>
      <c r="G120" s="181"/>
      <c r="H120" s="181"/>
      <c r="I120" s="180"/>
    </row>
    <row r="121" spans="2:9" s="178" customFormat="1" ht="12.75">
      <c r="B121" s="185"/>
      <c r="C121" s="184"/>
      <c r="D121" s="183"/>
      <c r="E121" s="182"/>
      <c r="F121" s="181"/>
      <c r="G121" s="181"/>
      <c r="H121" s="181"/>
      <c r="I121" s="180"/>
    </row>
    <row r="122" spans="2:9" s="178" customFormat="1" ht="12.75">
      <c r="B122" s="185"/>
      <c r="C122" s="184"/>
      <c r="D122" s="183"/>
      <c r="E122" s="182"/>
      <c r="F122" s="181"/>
      <c r="G122" s="181"/>
      <c r="H122" s="181"/>
      <c r="I122" s="180"/>
    </row>
    <row r="123" spans="2:9" s="178" customFormat="1" ht="12.75">
      <c r="B123" s="185"/>
      <c r="C123" s="184"/>
      <c r="D123" s="183"/>
      <c r="E123" s="182"/>
      <c r="F123" s="181"/>
      <c r="G123" s="181"/>
      <c r="H123" s="181"/>
      <c r="I123" s="180"/>
    </row>
    <row r="124" spans="2:9" s="178" customFormat="1" ht="12.75">
      <c r="B124" s="185"/>
      <c r="C124" s="184"/>
      <c r="D124" s="183"/>
      <c r="E124" s="182"/>
      <c r="F124" s="181"/>
      <c r="G124" s="181"/>
      <c r="H124" s="181"/>
      <c r="I124" s="180"/>
    </row>
    <row r="125" spans="2:9" s="178" customFormat="1" ht="12.75">
      <c r="B125" s="185"/>
      <c r="C125" s="184"/>
      <c r="D125" s="183"/>
      <c r="E125" s="182"/>
      <c r="F125" s="181"/>
      <c r="G125" s="181"/>
      <c r="H125" s="181"/>
      <c r="I125" s="180"/>
    </row>
    <row r="126" spans="2:9" s="178" customFormat="1" ht="12.75">
      <c r="B126" s="185"/>
      <c r="C126" s="184"/>
      <c r="D126" s="183"/>
      <c r="E126" s="182"/>
      <c r="F126" s="181"/>
      <c r="G126" s="181"/>
      <c r="H126" s="181"/>
      <c r="I126" s="180"/>
    </row>
    <row r="127" spans="2:9" s="178" customFormat="1" ht="12.75">
      <c r="B127" s="185"/>
      <c r="C127" s="184"/>
      <c r="D127" s="183"/>
      <c r="E127" s="182"/>
      <c r="F127" s="181"/>
      <c r="G127" s="181"/>
      <c r="H127" s="181"/>
      <c r="I127" s="180"/>
    </row>
    <row r="128" spans="2:9" s="178" customFormat="1" ht="12.75">
      <c r="B128" s="185"/>
      <c r="C128" s="184"/>
      <c r="D128" s="183"/>
      <c r="E128" s="182"/>
      <c r="F128" s="181"/>
      <c r="G128" s="181"/>
      <c r="H128" s="181"/>
      <c r="I128" s="180"/>
    </row>
    <row r="129" spans="2:10" s="178" customFormat="1" ht="12.75">
      <c r="B129" s="185"/>
      <c r="C129" s="184"/>
      <c r="D129" s="183"/>
      <c r="E129" s="182"/>
      <c r="F129" s="181"/>
      <c r="G129" s="181"/>
      <c r="H129" s="181"/>
      <c r="I129" s="180"/>
    </row>
    <row r="130" spans="2:10" s="178" customFormat="1" ht="12.75">
      <c r="B130" s="185"/>
      <c r="C130" s="184"/>
      <c r="D130" s="183"/>
      <c r="E130" s="182"/>
      <c r="F130" s="181"/>
      <c r="G130" s="181"/>
      <c r="H130" s="181"/>
      <c r="I130" s="180"/>
    </row>
    <row r="131" spans="2:10" s="178" customFormat="1" ht="12.75">
      <c r="B131" s="185"/>
      <c r="C131" s="184"/>
      <c r="D131" s="183"/>
      <c r="E131" s="182"/>
      <c r="F131" s="181"/>
      <c r="G131" s="181"/>
      <c r="H131" s="181"/>
      <c r="I131" s="180"/>
    </row>
    <row r="132" spans="2:10" s="178" customFormat="1" ht="12.75">
      <c r="B132" s="185"/>
      <c r="C132" s="184"/>
      <c r="D132" s="183"/>
      <c r="E132" s="182"/>
      <c r="F132" s="181"/>
      <c r="G132" s="181"/>
      <c r="H132" s="181"/>
      <c r="I132" s="180"/>
    </row>
    <row r="133" spans="2:10" s="178" customFormat="1" ht="12.75">
      <c r="B133" s="185"/>
      <c r="C133" s="184"/>
      <c r="D133" s="183"/>
      <c r="E133" s="182"/>
      <c r="F133" s="181"/>
      <c r="G133" s="181"/>
      <c r="H133" s="181"/>
      <c r="I133" s="180"/>
    </row>
    <row r="134" spans="2:10" s="178" customFormat="1" ht="12.75">
      <c r="B134" s="185"/>
      <c r="C134" s="184"/>
      <c r="D134" s="183"/>
      <c r="E134" s="182"/>
      <c r="F134" s="181"/>
      <c r="G134" s="181"/>
      <c r="H134" s="181"/>
      <c r="I134" s="180"/>
      <c r="J134" s="179" t="s">
        <v>155</v>
      </c>
    </row>
  </sheetData>
  <mergeCells count="3">
    <mergeCell ref="C35:J35"/>
    <mergeCell ref="C71:D71"/>
    <mergeCell ref="C73:H73"/>
  </mergeCells>
  <pageMargins left="1.0236220472440944" right="0.74803149606299213" top="0.78740157480314965" bottom="0.39370078740157483" header="0.39370078740157483" footer="0.19685039370078741"/>
  <pageSetup paperSize="9" scale="99" orientation="portrait" r:id="rId1"/>
  <headerFooter alignWithMargins="0"/>
  <rowBreaks count="2" manualBreakCount="2">
    <brk id="32" max="8" man="1"/>
    <brk id="6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1"/>
  <dimension ref="B6:O43"/>
  <sheetViews>
    <sheetView showZeros="0" tabSelected="1" zoomScaleSheetLayoutView="70" workbookViewId="0">
      <selection activeCell="G25" sqref="G25"/>
    </sheetView>
  </sheetViews>
  <sheetFormatPr defaultRowHeight="12.75"/>
  <cols>
    <col min="2" max="2" width="7.28515625" customWidth="1"/>
    <col min="6" max="6" width="9.42578125" customWidth="1"/>
    <col min="7" max="7" width="26.5703125" customWidth="1"/>
  </cols>
  <sheetData>
    <row r="6" spans="2:15" ht="12" customHeight="1"/>
    <row r="8" spans="2:15" ht="20.25">
      <c r="C8" s="265" t="s">
        <v>0</v>
      </c>
      <c r="D8" s="266"/>
      <c r="E8" s="266"/>
      <c r="F8" s="266"/>
      <c r="G8" s="266"/>
    </row>
    <row r="9" spans="2:15" ht="18">
      <c r="C9" s="121"/>
      <c r="D9" s="5"/>
      <c r="E9" s="5"/>
      <c r="F9" s="5"/>
      <c r="G9" s="5"/>
      <c r="O9" s="154"/>
    </row>
    <row r="10" spans="2:15" ht="18">
      <c r="B10" s="269" t="s">
        <v>89</v>
      </c>
      <c r="C10" s="270"/>
      <c r="D10" s="270"/>
      <c r="E10" s="270"/>
      <c r="F10" s="270"/>
      <c r="G10" s="270"/>
    </row>
    <row r="11" spans="2:15" ht="18">
      <c r="B11" s="269" t="s">
        <v>90</v>
      </c>
      <c r="C11" s="270"/>
      <c r="D11" s="270"/>
      <c r="E11" s="270"/>
      <c r="F11" s="270"/>
      <c r="G11" s="270"/>
    </row>
    <row r="12" spans="2:15" ht="18">
      <c r="C12" s="121"/>
      <c r="D12" s="5"/>
      <c r="E12" s="5"/>
      <c r="F12" s="5"/>
      <c r="G12" s="5"/>
    </row>
    <row r="13" spans="2:15" ht="15">
      <c r="B13" s="271" t="s">
        <v>91</v>
      </c>
      <c r="C13" s="271"/>
      <c r="D13" s="271"/>
      <c r="E13" s="271"/>
      <c r="F13" s="271"/>
      <c r="G13" s="271"/>
    </row>
    <row r="14" spans="2:15" ht="18">
      <c r="C14" s="121"/>
      <c r="D14" s="5"/>
      <c r="E14" s="5"/>
      <c r="F14" s="5"/>
      <c r="G14" s="5"/>
    </row>
    <row r="15" spans="2:15" ht="18">
      <c r="C15" s="121"/>
      <c r="D15" s="5"/>
      <c r="E15" s="5"/>
      <c r="F15" s="5"/>
      <c r="G15" s="5"/>
    </row>
    <row r="16" spans="2:15" ht="18">
      <c r="C16" s="37"/>
      <c r="D16" s="34"/>
      <c r="E16" s="35"/>
      <c r="F16" s="35"/>
      <c r="G16" s="36"/>
    </row>
    <row r="17" spans="2:7">
      <c r="G17" s="11"/>
    </row>
    <row r="18" spans="2:7" ht="15">
      <c r="B18" s="38" t="s">
        <v>1</v>
      </c>
      <c r="C18" s="43" t="s">
        <v>2</v>
      </c>
      <c r="D18" s="40"/>
      <c r="E18" s="41"/>
      <c r="F18" s="42"/>
      <c r="G18" s="132">
        <f>' preddela'!G41</f>
        <v>0</v>
      </c>
    </row>
    <row r="19" spans="2:7" ht="15">
      <c r="B19" s="38"/>
      <c r="C19" s="43"/>
      <c r="D19" s="40"/>
      <c r="E19" s="41"/>
      <c r="F19" s="42"/>
      <c r="G19" s="132"/>
    </row>
    <row r="20" spans="2:7" ht="15">
      <c r="B20" s="43" t="s">
        <v>3</v>
      </c>
      <c r="C20" s="39" t="s">
        <v>4</v>
      </c>
      <c r="D20" s="43"/>
      <c r="E20" s="43"/>
      <c r="F20" s="42"/>
      <c r="G20" s="132">
        <f>' zemeljska dela'!G31</f>
        <v>0</v>
      </c>
    </row>
    <row r="21" spans="2:7" ht="15">
      <c r="B21" s="43"/>
      <c r="C21" s="39"/>
      <c r="D21" s="43"/>
      <c r="E21" s="43"/>
      <c r="F21" s="42"/>
      <c r="G21" s="133"/>
    </row>
    <row r="22" spans="2:7" ht="15">
      <c r="B22" s="43" t="s">
        <v>5</v>
      </c>
      <c r="C22" s="39" t="s">
        <v>6</v>
      </c>
      <c r="D22" s="43"/>
      <c r="E22" s="43"/>
      <c r="F22" s="42"/>
      <c r="G22" s="132">
        <f>'voziscne konstrukcije'!G32</f>
        <v>0</v>
      </c>
    </row>
    <row r="23" spans="2:7" ht="15">
      <c r="B23" s="43"/>
      <c r="C23" s="39"/>
      <c r="D23" s="43"/>
      <c r="E23" s="43"/>
      <c r="F23" s="42"/>
      <c r="G23" s="133"/>
    </row>
    <row r="24" spans="2:7" ht="15">
      <c r="B24" s="43" t="s">
        <v>7</v>
      </c>
      <c r="C24" s="39" t="s">
        <v>8</v>
      </c>
      <c r="D24" s="43"/>
      <c r="E24" s="43"/>
      <c r="F24" s="42"/>
      <c r="G24" s="132">
        <f>odvodnjavanje!G36</f>
        <v>0</v>
      </c>
    </row>
    <row r="25" spans="2:7" ht="15">
      <c r="B25" s="43"/>
      <c r="C25" s="39"/>
      <c r="D25" s="43"/>
      <c r="E25" s="43"/>
      <c r="F25" s="42"/>
      <c r="G25" s="133"/>
    </row>
    <row r="26" spans="2:7" ht="15">
      <c r="B26" s="43" t="s">
        <v>152</v>
      </c>
      <c r="C26" s="39" t="s">
        <v>71</v>
      </c>
      <c r="D26" s="43"/>
      <c r="E26" s="43"/>
      <c r="F26" s="42"/>
      <c r="G26" s="132">
        <f>'prometna oprema'!G29</f>
        <v>0</v>
      </c>
    </row>
    <row r="27" spans="2:7" ht="15">
      <c r="B27" s="43"/>
      <c r="C27" s="39"/>
      <c r="D27" s="43"/>
      <c r="E27" s="43"/>
      <c r="F27" s="42"/>
      <c r="G27" s="133"/>
    </row>
    <row r="28" spans="2:7" ht="15">
      <c r="B28" s="116" t="s">
        <v>70</v>
      </c>
      <c r="C28" s="117" t="s">
        <v>10</v>
      </c>
      <c r="D28" s="116"/>
      <c r="E28" s="116"/>
      <c r="F28" s="42"/>
      <c r="G28" s="132">
        <f>'tuje storitve'!G14</f>
        <v>0</v>
      </c>
    </row>
    <row r="29" spans="2:7" ht="15.75" thickBot="1">
      <c r="B29" s="116"/>
      <c r="C29" s="26"/>
      <c r="D29" s="26"/>
      <c r="E29" s="26"/>
      <c r="F29" s="26"/>
      <c r="G29" s="134"/>
    </row>
    <row r="30" spans="2:7" ht="15" customHeight="1">
      <c r="B30" s="168"/>
      <c r="C30" s="169" t="s">
        <v>11</v>
      </c>
      <c r="D30" s="170"/>
      <c r="E30" s="170"/>
      <c r="F30" s="170"/>
      <c r="G30" s="171">
        <f>SUM(G18:G29)</f>
        <v>0</v>
      </c>
    </row>
    <row r="31" spans="2:7">
      <c r="G31" s="135"/>
    </row>
    <row r="32" spans="2:7" ht="15" customHeight="1" thickBot="1">
      <c r="C32" s="122" t="s">
        <v>88</v>
      </c>
      <c r="D32" s="123"/>
      <c r="E32" s="123"/>
      <c r="F32" s="123"/>
      <c r="G32" s="124">
        <f>G30*0.22</f>
        <v>0</v>
      </c>
    </row>
    <row r="33" spans="2:7">
      <c r="G33" s="136"/>
    </row>
    <row r="34" spans="2:7" ht="15" customHeight="1">
      <c r="C34" s="56" t="s">
        <v>64</v>
      </c>
      <c r="D34" s="44"/>
      <c r="E34" s="44"/>
      <c r="F34" s="44"/>
      <c r="G34" s="120">
        <f>G30+G32</f>
        <v>0</v>
      </c>
    </row>
    <row r="38" spans="2:7">
      <c r="B38" s="267" t="s">
        <v>83</v>
      </c>
      <c r="C38" s="268"/>
      <c r="D38" s="268"/>
      <c r="E38" s="268"/>
      <c r="F38" s="268"/>
      <c r="G38" s="268"/>
    </row>
    <row r="39" spans="2:7">
      <c r="B39" s="264" t="s">
        <v>84</v>
      </c>
      <c r="C39" s="264"/>
      <c r="D39" s="264"/>
      <c r="E39" s="264"/>
      <c r="F39" s="264"/>
      <c r="G39" s="264"/>
    </row>
    <row r="40" spans="2:7">
      <c r="B40" s="264" t="s">
        <v>85</v>
      </c>
      <c r="C40" s="264"/>
      <c r="D40" s="264"/>
      <c r="E40" s="264"/>
      <c r="F40" s="264"/>
      <c r="G40" s="264"/>
    </row>
    <row r="41" spans="2:7">
      <c r="B41" s="264"/>
      <c r="C41" s="264"/>
      <c r="D41" s="264"/>
      <c r="E41" s="264"/>
      <c r="F41" s="264"/>
      <c r="G41" s="264"/>
    </row>
    <row r="43" spans="2:7">
      <c r="B43" s="264"/>
      <c r="C43" s="264"/>
      <c r="D43" s="264"/>
      <c r="E43" s="264"/>
      <c r="F43" s="264"/>
      <c r="G43" s="264"/>
    </row>
  </sheetData>
  <mergeCells count="9">
    <mergeCell ref="B43:G43"/>
    <mergeCell ref="B39:G39"/>
    <mergeCell ref="B40:G40"/>
    <mergeCell ref="B41:G41"/>
    <mergeCell ref="C8:G8"/>
    <mergeCell ref="B38:G38"/>
    <mergeCell ref="B10:G10"/>
    <mergeCell ref="B11:G11"/>
    <mergeCell ref="B13:G13"/>
  </mergeCells>
  <phoneticPr fontId="0" type="noConversion"/>
  <pageMargins left="1.0236220472440944" right="0.74803149606299213" top="0.78740157480314965" bottom="0.39370078740157483" header="0.39370078740157483" footer="0.19685039370078741"/>
  <pageSetup paperSize="9" orientation="portrait" useFirstPageNumber="1" r:id="rId1"/>
  <headerFooter alignWithMargins="0"/>
  <cellWatches>
    <cellWatch r="G22"/>
  </cellWatches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2"/>
  <dimension ref="A1:FO41"/>
  <sheetViews>
    <sheetView showZeros="0" tabSelected="1" topLeftCell="A9" zoomScaleSheetLayoutView="70" workbookViewId="0">
      <selection activeCell="G25" sqref="G25"/>
    </sheetView>
  </sheetViews>
  <sheetFormatPr defaultRowHeight="12.75"/>
  <cols>
    <col min="1" max="1" width="3.28515625" style="24" customWidth="1"/>
    <col min="2" max="2" width="6.28515625" style="24" customWidth="1"/>
    <col min="3" max="3" width="32.7109375" customWidth="1"/>
    <col min="4" max="4" width="9.5703125" style="11" customWidth="1"/>
    <col min="5" max="5" width="7.28515625" style="5" customWidth="1"/>
    <col min="6" max="6" width="15.140625" style="3" customWidth="1"/>
    <col min="7" max="7" width="17.7109375" style="3" customWidth="1"/>
  </cols>
  <sheetData>
    <row r="1" spans="1:7">
      <c r="A1" s="72" t="s">
        <v>12</v>
      </c>
      <c r="B1" s="72"/>
      <c r="C1" s="72" t="s">
        <v>13</v>
      </c>
      <c r="D1" s="2" t="s">
        <v>14</v>
      </c>
      <c r="E1" s="1" t="s">
        <v>15</v>
      </c>
      <c r="F1" s="111" t="s">
        <v>151</v>
      </c>
      <c r="G1" s="2" t="s">
        <v>16</v>
      </c>
    </row>
    <row r="2" spans="1:7" ht="13.5" thickBot="1">
      <c r="A2" s="73" t="s">
        <v>17</v>
      </c>
      <c r="B2" s="73"/>
      <c r="C2" s="73" t="s">
        <v>18</v>
      </c>
      <c r="D2" s="10" t="s">
        <v>17</v>
      </c>
      <c r="E2" s="9"/>
      <c r="F2" s="112" t="s">
        <v>19</v>
      </c>
      <c r="G2" s="10"/>
    </row>
    <row r="3" spans="1:7" ht="13.5" thickTop="1">
      <c r="A3" s="60" t="s">
        <v>1</v>
      </c>
      <c r="B3" s="60"/>
      <c r="C3" s="20" t="s">
        <v>2</v>
      </c>
      <c r="D3" s="23"/>
      <c r="E3" s="49"/>
      <c r="F3" s="50"/>
      <c r="G3" s="50"/>
    </row>
    <row r="4" spans="1:7">
      <c r="A4" s="60"/>
      <c r="B4" s="60"/>
      <c r="C4" s="20"/>
      <c r="D4" s="23"/>
      <c r="E4" s="49"/>
      <c r="F4" s="50"/>
      <c r="G4" s="50"/>
    </row>
    <row r="5" spans="1:7">
      <c r="A5" s="75" t="s">
        <v>20</v>
      </c>
      <c r="B5" s="75"/>
      <c r="C5" s="14" t="s">
        <v>21</v>
      </c>
      <c r="D5" s="15"/>
      <c r="E5" s="16"/>
      <c r="F5" s="17"/>
      <c r="G5" s="17"/>
    </row>
    <row r="6" spans="1:7" ht="38.25">
      <c r="A6" s="60">
        <v>11</v>
      </c>
      <c r="B6" s="60">
        <v>121</v>
      </c>
      <c r="C6" s="32" t="s">
        <v>154</v>
      </c>
      <c r="D6" s="114">
        <v>0.48332000000000003</v>
      </c>
      <c r="E6" s="49" t="s">
        <v>22</v>
      </c>
      <c r="F6" s="113"/>
      <c r="G6" s="113">
        <f>D6*F6</f>
        <v>0</v>
      </c>
    </row>
    <row r="7" spans="1:7">
      <c r="A7" s="60"/>
      <c r="B7" s="60"/>
      <c r="C7" s="32"/>
      <c r="D7" s="114"/>
      <c r="E7" s="49"/>
      <c r="F7" s="113"/>
      <c r="G7" s="113"/>
    </row>
    <row r="8" spans="1:7" ht="25.5">
      <c r="A8" s="60">
        <v>11</v>
      </c>
      <c r="B8" s="60">
        <v>221</v>
      </c>
      <c r="C8" s="32" t="s">
        <v>23</v>
      </c>
      <c r="D8" s="23">
        <v>27</v>
      </c>
      <c r="E8" s="49" t="s">
        <v>24</v>
      </c>
      <c r="F8" s="113"/>
      <c r="G8" s="113">
        <f>D8*F8</f>
        <v>0</v>
      </c>
    </row>
    <row r="9" spans="1:7">
      <c r="A9" s="60"/>
      <c r="B9" s="60"/>
      <c r="C9" s="32"/>
      <c r="D9" s="23"/>
      <c r="E9" s="49"/>
      <c r="F9" s="50"/>
      <c r="G9" s="113"/>
    </row>
    <row r="10" spans="1:7">
      <c r="A10" s="77" t="s">
        <v>25</v>
      </c>
      <c r="B10" s="77"/>
      <c r="C10" s="65" t="s">
        <v>26</v>
      </c>
      <c r="D10" s="15"/>
      <c r="E10" s="16"/>
      <c r="F10" s="17"/>
      <c r="G10" s="166"/>
    </row>
    <row r="11" spans="1:7" ht="38.25">
      <c r="A11" s="60">
        <v>12</v>
      </c>
      <c r="B11" s="60">
        <v>131</v>
      </c>
      <c r="C11" s="32" t="s">
        <v>92</v>
      </c>
      <c r="D11" s="23">
        <v>10</v>
      </c>
      <c r="E11" s="49" t="s">
        <v>51</v>
      </c>
      <c r="F11" s="113"/>
      <c r="G11" s="113">
        <f>D11*F11</f>
        <v>0</v>
      </c>
    </row>
    <row r="12" spans="1:7" ht="14.25">
      <c r="A12" s="60"/>
      <c r="B12" s="60"/>
      <c r="C12" s="108" t="s">
        <v>52</v>
      </c>
      <c r="D12" s="23" t="s">
        <v>52</v>
      </c>
      <c r="E12" s="49" t="s">
        <v>52</v>
      </c>
      <c r="F12" s="50"/>
      <c r="G12" s="113"/>
    </row>
    <row r="13" spans="1:7" ht="38.25">
      <c r="A13" s="60">
        <v>12</v>
      </c>
      <c r="B13" s="60">
        <v>151</v>
      </c>
      <c r="C13" s="125" t="s">
        <v>80</v>
      </c>
      <c r="D13" s="23">
        <v>3</v>
      </c>
      <c r="E13" s="49" t="s">
        <v>24</v>
      </c>
      <c r="F13" s="113"/>
      <c r="G13" s="113">
        <f>D13*F13</f>
        <v>0</v>
      </c>
    </row>
    <row r="14" spans="1:7" ht="14.25">
      <c r="A14" s="60"/>
      <c r="B14" s="60"/>
      <c r="C14" s="108"/>
      <c r="D14" s="23"/>
      <c r="E14" s="49"/>
      <c r="F14" s="50"/>
      <c r="G14" s="113"/>
    </row>
    <row r="15" spans="1:7" ht="38.25">
      <c r="A15" s="60">
        <v>12</v>
      </c>
      <c r="B15" s="60">
        <v>163</v>
      </c>
      <c r="C15" s="32" t="s">
        <v>56</v>
      </c>
      <c r="D15" s="23">
        <v>3</v>
      </c>
      <c r="E15" s="49" t="s">
        <v>24</v>
      </c>
      <c r="F15" s="113"/>
      <c r="G15" s="113">
        <f>D15*F15</f>
        <v>0</v>
      </c>
    </row>
    <row r="16" spans="1:7">
      <c r="A16" s="60"/>
      <c r="B16" s="60"/>
      <c r="C16" s="32"/>
      <c r="D16" s="23"/>
      <c r="E16" s="49"/>
      <c r="F16" s="113"/>
      <c r="G16" s="113"/>
    </row>
    <row r="17" spans="1:7" ht="38.25">
      <c r="A17" s="60">
        <v>12</v>
      </c>
      <c r="B17" s="60">
        <v>211</v>
      </c>
      <c r="C17" s="32" t="s">
        <v>93</v>
      </c>
      <c r="D17" s="23">
        <v>5</v>
      </c>
      <c r="E17" s="49" t="s">
        <v>94</v>
      </c>
      <c r="F17" s="152"/>
      <c r="G17" s="113">
        <f>D17*F17</f>
        <v>0</v>
      </c>
    </row>
    <row r="18" spans="1:7" ht="14.25">
      <c r="A18" s="60"/>
      <c r="B18" s="60"/>
      <c r="C18" s="108"/>
      <c r="D18" s="23"/>
      <c r="E18" s="49"/>
      <c r="F18" s="152"/>
      <c r="G18" s="113"/>
    </row>
    <row r="19" spans="1:7" ht="38.25">
      <c r="A19" s="60">
        <v>12</v>
      </c>
      <c r="B19" s="60">
        <v>212</v>
      </c>
      <c r="C19" s="32" t="s">
        <v>95</v>
      </c>
      <c r="D19" s="23">
        <v>2</v>
      </c>
      <c r="E19" s="49" t="s">
        <v>94</v>
      </c>
      <c r="F19" s="152"/>
      <c r="G19" s="113">
        <f>D19*F19</f>
        <v>0</v>
      </c>
    </row>
    <row r="20" spans="1:7">
      <c r="A20" s="60"/>
      <c r="B20" s="60"/>
      <c r="C20" s="32"/>
      <c r="D20" s="23"/>
      <c r="E20" s="49"/>
      <c r="F20" s="152"/>
      <c r="G20" s="113"/>
    </row>
    <row r="21" spans="1:7" ht="25.5">
      <c r="A21" s="60">
        <v>12</v>
      </c>
      <c r="B21" s="60">
        <v>222</v>
      </c>
      <c r="C21" s="32" t="s">
        <v>106</v>
      </c>
      <c r="D21" s="23">
        <v>1</v>
      </c>
      <c r="E21" s="49" t="s">
        <v>94</v>
      </c>
      <c r="F21" s="152"/>
      <c r="G21" s="113">
        <f>D21*F21</f>
        <v>0</v>
      </c>
    </row>
    <row r="22" spans="1:7">
      <c r="A22" s="60"/>
      <c r="B22" s="60"/>
      <c r="C22" s="32"/>
      <c r="D22" s="23"/>
      <c r="E22" s="49"/>
      <c r="F22" s="113"/>
      <c r="G22" s="113"/>
    </row>
    <row r="23" spans="1:7">
      <c r="A23" s="60">
        <v>12</v>
      </c>
      <c r="B23" s="60">
        <v>261</v>
      </c>
      <c r="C23" s="32" t="s">
        <v>96</v>
      </c>
      <c r="D23" s="23">
        <v>3</v>
      </c>
      <c r="E23" s="49" t="s">
        <v>94</v>
      </c>
      <c r="F23" s="152"/>
      <c r="G23" s="113">
        <f>D23*F23</f>
        <v>0</v>
      </c>
    </row>
    <row r="24" spans="1:7">
      <c r="A24" s="60"/>
      <c r="B24" s="60"/>
      <c r="C24" s="32"/>
      <c r="D24" s="23"/>
      <c r="E24" s="49"/>
      <c r="F24" s="113"/>
      <c r="G24" s="113"/>
    </row>
    <row r="25" spans="1:7" ht="25.5">
      <c r="A25" s="60">
        <v>12</v>
      </c>
      <c r="B25" s="60" t="s">
        <v>97</v>
      </c>
      <c r="C25" s="32" t="s">
        <v>153</v>
      </c>
      <c r="D25" s="23">
        <v>30</v>
      </c>
      <c r="E25" s="49" t="s">
        <v>51</v>
      </c>
      <c r="F25" s="113"/>
      <c r="G25" s="113">
        <f>D25*F25</f>
        <v>0</v>
      </c>
    </row>
    <row r="26" spans="1:7">
      <c r="A26" s="60"/>
      <c r="B26" s="60"/>
      <c r="C26" s="32"/>
      <c r="D26" s="23"/>
      <c r="E26" s="49"/>
      <c r="F26" s="113"/>
      <c r="G26" s="113"/>
    </row>
    <row r="27" spans="1:7" ht="25.5">
      <c r="A27" s="60">
        <v>12</v>
      </c>
      <c r="B27" s="60" t="s">
        <v>98</v>
      </c>
      <c r="C27" s="32" t="s">
        <v>100</v>
      </c>
      <c r="D27" s="23">
        <v>355</v>
      </c>
      <c r="E27" s="49" t="s">
        <v>51</v>
      </c>
      <c r="F27" s="113"/>
      <c r="G27" s="113">
        <f>D27*F27</f>
        <v>0</v>
      </c>
    </row>
    <row r="28" spans="1:7">
      <c r="A28" s="60"/>
      <c r="B28" s="60"/>
      <c r="C28" s="32"/>
      <c r="D28" s="23"/>
      <c r="E28" s="49"/>
      <c r="F28" s="113"/>
      <c r="G28" s="113"/>
    </row>
    <row r="29" spans="1:7" ht="25.5">
      <c r="A29" s="60">
        <v>12</v>
      </c>
      <c r="B29" s="60" t="s">
        <v>101</v>
      </c>
      <c r="C29" s="32" t="s">
        <v>99</v>
      </c>
      <c r="D29" s="23">
        <v>205</v>
      </c>
      <c r="E29" s="49" t="s">
        <v>51</v>
      </c>
      <c r="F29" s="113"/>
      <c r="G29" s="113">
        <f>D29*F29</f>
        <v>0</v>
      </c>
    </row>
    <row r="30" spans="1:7">
      <c r="A30" s="60"/>
      <c r="B30" s="60"/>
      <c r="C30" s="32"/>
      <c r="D30" s="23"/>
      <c r="E30" s="49"/>
      <c r="F30" s="113"/>
      <c r="G30" s="113"/>
    </row>
    <row r="31" spans="1:7" ht="25.5">
      <c r="A31" s="60">
        <v>12</v>
      </c>
      <c r="B31" s="60">
        <v>475</v>
      </c>
      <c r="C31" s="32" t="s">
        <v>105</v>
      </c>
      <c r="D31" s="23">
        <v>2</v>
      </c>
      <c r="E31" s="49" t="s">
        <v>103</v>
      </c>
      <c r="F31" s="113"/>
      <c r="G31" s="113">
        <f>D31*F31</f>
        <v>0</v>
      </c>
    </row>
    <row r="32" spans="1:7">
      <c r="A32" s="60"/>
      <c r="B32" s="60"/>
      <c r="C32" s="32"/>
      <c r="D32" s="23"/>
      <c r="E32" s="49"/>
      <c r="F32" s="113"/>
      <c r="G32" s="113"/>
    </row>
    <row r="33" spans="1:171" ht="25.5">
      <c r="A33" s="60">
        <v>12</v>
      </c>
      <c r="B33" s="60">
        <v>476</v>
      </c>
      <c r="C33" s="32" t="s">
        <v>102</v>
      </c>
      <c r="D33" s="23">
        <v>0.5</v>
      </c>
      <c r="E33" s="49" t="s">
        <v>103</v>
      </c>
      <c r="F33" s="113"/>
      <c r="G33" s="113">
        <f>D33*F33</f>
        <v>0</v>
      </c>
    </row>
    <row r="34" spans="1:171">
      <c r="A34" s="60"/>
      <c r="B34" s="60"/>
      <c r="C34" s="32"/>
      <c r="D34" s="23"/>
      <c r="E34" s="49"/>
      <c r="F34" s="113"/>
      <c r="G34" s="113"/>
    </row>
    <row r="35" spans="1:171" ht="38.25">
      <c r="A35" s="60">
        <v>12</v>
      </c>
      <c r="B35" s="60">
        <v>498</v>
      </c>
      <c r="C35" s="32" t="s">
        <v>104</v>
      </c>
      <c r="D35" s="23">
        <v>0.5</v>
      </c>
      <c r="E35" s="49" t="s">
        <v>103</v>
      </c>
      <c r="F35" s="113"/>
      <c r="G35" s="113">
        <f>D35*F35</f>
        <v>0</v>
      </c>
    </row>
    <row r="36" spans="1:171" s="91" customFormat="1" ht="12.75" customHeight="1">
      <c r="A36" s="94"/>
      <c r="B36" s="94"/>
      <c r="C36" s="95"/>
      <c r="D36" s="96"/>
      <c r="E36" s="49"/>
      <c r="F36" s="98"/>
      <c r="G36" s="113"/>
    </row>
    <row r="37" spans="1:171">
      <c r="A37" s="77" t="s">
        <v>53</v>
      </c>
      <c r="B37" s="77"/>
      <c r="C37" s="65" t="s">
        <v>54</v>
      </c>
      <c r="D37" s="15"/>
      <c r="E37" s="16"/>
      <c r="F37" s="17"/>
      <c r="G37" s="166"/>
    </row>
    <row r="38" spans="1:171" s="91" customFormat="1" ht="25.5">
      <c r="A38" s="94">
        <v>13</v>
      </c>
      <c r="B38" s="94">
        <v>112</v>
      </c>
      <c r="C38" s="95" t="s">
        <v>65</v>
      </c>
      <c r="D38" s="96">
        <v>60</v>
      </c>
      <c r="E38" s="97" t="s">
        <v>55</v>
      </c>
      <c r="F38" s="113"/>
      <c r="G38" s="113">
        <f>D38*F38</f>
        <v>0</v>
      </c>
    </row>
    <row r="39" spans="1:171" s="93" customFormat="1" ht="13.5" thickBot="1">
      <c r="G39" s="92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</row>
    <row r="40" spans="1:171" s="91" customFormat="1">
      <c r="G40" s="98"/>
    </row>
    <row r="41" spans="1:171">
      <c r="A41" s="81" t="s">
        <v>1</v>
      </c>
      <c r="B41" s="81"/>
      <c r="C41" s="44" t="s">
        <v>2</v>
      </c>
      <c r="D41" s="45"/>
      <c r="E41" s="46"/>
      <c r="F41" s="47" t="s">
        <v>29</v>
      </c>
      <c r="G41" s="118">
        <f>SUM(G6:G40)</f>
        <v>0</v>
      </c>
      <c r="H41" s="20"/>
      <c r="I41" s="20"/>
      <c r="J41" s="20"/>
      <c r="K41" s="20"/>
      <c r="L41" s="20"/>
      <c r="M41" s="20"/>
      <c r="N41" s="20"/>
      <c r="O41" s="20"/>
      <c r="P41" s="20"/>
      <c r="Q41" s="20"/>
    </row>
  </sheetData>
  <phoneticPr fontId="0" type="noConversion"/>
  <pageMargins left="1.0236220472440944" right="0.74803149606299213" top="0.78740157480314965" bottom="0.39370078740157483" header="0.39370078740157483" footer="0.19685039370078741"/>
  <pageSetup paperSize="9" scale="91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3"/>
  <dimension ref="A1:I37"/>
  <sheetViews>
    <sheetView showZeros="0" tabSelected="1" zoomScaleSheetLayoutView="70" workbookViewId="0">
      <selection activeCell="G25" sqref="G25"/>
    </sheetView>
  </sheetViews>
  <sheetFormatPr defaultRowHeight="12.75"/>
  <cols>
    <col min="1" max="1" width="3.28515625" style="24" customWidth="1"/>
    <col min="2" max="2" width="6.140625" style="24" customWidth="1"/>
    <col min="3" max="3" width="32.7109375" customWidth="1"/>
    <col min="4" max="4" width="10.140625" style="11" customWidth="1"/>
    <col min="5" max="5" width="6.28515625" style="3" customWidth="1"/>
    <col min="6" max="6" width="15.7109375" style="11" customWidth="1"/>
    <col min="7" max="7" width="17.7109375" style="11" customWidth="1"/>
  </cols>
  <sheetData>
    <row r="1" spans="1:7">
      <c r="A1" s="72" t="s">
        <v>12</v>
      </c>
      <c r="B1" s="72"/>
      <c r="C1" s="72" t="s">
        <v>13</v>
      </c>
      <c r="D1" s="2" t="s">
        <v>14</v>
      </c>
      <c r="E1" s="2" t="s">
        <v>15</v>
      </c>
      <c r="F1" s="2" t="s">
        <v>151</v>
      </c>
      <c r="G1" s="2" t="s">
        <v>16</v>
      </c>
    </row>
    <row r="2" spans="1:7" ht="13.5" thickBot="1">
      <c r="A2" s="73" t="s">
        <v>17</v>
      </c>
      <c r="B2" s="73"/>
      <c r="C2" s="73" t="s">
        <v>18</v>
      </c>
      <c r="D2" s="10" t="s">
        <v>17</v>
      </c>
      <c r="E2" s="10"/>
      <c r="F2" s="10" t="s">
        <v>19</v>
      </c>
      <c r="G2" s="19"/>
    </row>
    <row r="3" spans="1:7" ht="12.75" customHeight="1" thickTop="1">
      <c r="A3" s="60" t="s">
        <v>3</v>
      </c>
      <c r="B3" s="60"/>
      <c r="C3" s="20" t="s">
        <v>4</v>
      </c>
      <c r="D3" s="23"/>
      <c r="E3" s="29"/>
      <c r="F3" s="23"/>
      <c r="G3" s="23"/>
    </row>
    <row r="4" spans="1:7">
      <c r="A4" s="60"/>
      <c r="B4" s="60"/>
      <c r="C4" s="20"/>
      <c r="D4" s="23"/>
      <c r="E4" s="29"/>
      <c r="F4" s="23"/>
      <c r="G4" s="23"/>
    </row>
    <row r="5" spans="1:7">
      <c r="A5" s="75" t="s">
        <v>30</v>
      </c>
      <c r="B5" s="75"/>
      <c r="C5" s="14" t="s">
        <v>31</v>
      </c>
      <c r="D5" s="15"/>
      <c r="E5" s="18"/>
      <c r="F5" s="15"/>
      <c r="G5" s="15"/>
    </row>
    <row r="6" spans="1:7" ht="25.5">
      <c r="A6" s="24">
        <v>21</v>
      </c>
      <c r="B6" s="24">
        <v>114</v>
      </c>
      <c r="C6" s="6" t="s">
        <v>57</v>
      </c>
      <c r="D6" s="58">
        <v>250</v>
      </c>
      <c r="E6" s="4" t="s">
        <v>28</v>
      </c>
      <c r="F6" s="113"/>
      <c r="G6" s="113">
        <f>D6*F6</f>
        <v>0</v>
      </c>
    </row>
    <row r="7" spans="1:7">
      <c r="C7" s="6"/>
      <c r="D7" s="58"/>
      <c r="E7" s="4"/>
      <c r="G7" s="113"/>
    </row>
    <row r="8" spans="1:7" ht="25.5">
      <c r="A8" s="74">
        <v>21</v>
      </c>
      <c r="B8" s="74">
        <v>224</v>
      </c>
      <c r="C8" s="6" t="s">
        <v>107</v>
      </c>
      <c r="D8" s="58">
        <v>405</v>
      </c>
      <c r="E8" s="4" t="s">
        <v>28</v>
      </c>
      <c r="F8" s="113"/>
      <c r="G8" s="113">
        <f>D8*F8</f>
        <v>0</v>
      </c>
    </row>
    <row r="9" spans="1:7">
      <c r="A9" s="74"/>
      <c r="B9" s="74"/>
      <c r="C9" s="6"/>
      <c r="D9" s="58"/>
      <c r="E9" s="4"/>
      <c r="G9" s="113"/>
    </row>
    <row r="10" spans="1:7" ht="64.5" customHeight="1">
      <c r="A10" s="74">
        <v>21</v>
      </c>
      <c r="B10" s="74">
        <v>323</v>
      </c>
      <c r="C10" s="32" t="s">
        <v>150</v>
      </c>
      <c r="D10" s="110">
        <v>206</v>
      </c>
      <c r="E10" s="4" t="s">
        <v>28</v>
      </c>
      <c r="F10" s="113"/>
      <c r="G10" s="113">
        <f>D10*F10</f>
        <v>0</v>
      </c>
    </row>
    <row r="11" spans="1:7" ht="12.75" customHeight="1">
      <c r="A11" s="74"/>
      <c r="B11" s="74"/>
      <c r="C11" s="32"/>
      <c r="D11" s="110"/>
      <c r="E11" s="4"/>
      <c r="F11" s="113"/>
      <c r="G11" s="113"/>
    </row>
    <row r="12" spans="1:7" ht="64.5" customHeight="1">
      <c r="A12" s="74">
        <v>21</v>
      </c>
      <c r="B12" s="74">
        <v>334</v>
      </c>
      <c r="C12" s="32" t="s">
        <v>108</v>
      </c>
      <c r="D12" s="110">
        <v>2.5</v>
      </c>
      <c r="E12" s="4" t="s">
        <v>28</v>
      </c>
      <c r="F12" s="113"/>
      <c r="G12" s="113">
        <f>D12*F12</f>
        <v>0</v>
      </c>
    </row>
    <row r="13" spans="1:7" ht="12.75" customHeight="1">
      <c r="A13" s="74"/>
      <c r="B13" s="74"/>
      <c r="C13" s="32"/>
      <c r="D13" s="58"/>
      <c r="E13" s="4"/>
      <c r="G13" s="113"/>
    </row>
    <row r="14" spans="1:7" ht="12.75" customHeight="1">
      <c r="A14" s="75" t="s">
        <v>32</v>
      </c>
      <c r="B14" s="75"/>
      <c r="C14" s="14" t="s">
        <v>33</v>
      </c>
      <c r="D14" s="15"/>
      <c r="E14" s="17"/>
      <c r="F14" s="15"/>
      <c r="G14" s="166"/>
    </row>
    <row r="15" spans="1:7" ht="25.5">
      <c r="A15" s="76">
        <v>22</v>
      </c>
      <c r="B15" s="76">
        <v>112</v>
      </c>
      <c r="C15" s="32" t="s">
        <v>109</v>
      </c>
      <c r="D15" s="102">
        <v>1032</v>
      </c>
      <c r="E15" s="29" t="s">
        <v>27</v>
      </c>
      <c r="F15" s="113"/>
      <c r="G15" s="113">
        <f>D15*F15</f>
        <v>0</v>
      </c>
    </row>
    <row r="16" spans="1:7">
      <c r="A16" s="76"/>
      <c r="B16" s="76"/>
      <c r="C16" s="32"/>
      <c r="D16" s="33"/>
      <c r="E16" s="29"/>
      <c r="F16" s="113"/>
      <c r="G16" s="113"/>
    </row>
    <row r="17" spans="1:9">
      <c r="A17" s="77" t="s">
        <v>34</v>
      </c>
      <c r="B17" s="77"/>
      <c r="C17" s="14" t="s">
        <v>35</v>
      </c>
      <c r="D17" s="15"/>
      <c r="E17" s="17"/>
      <c r="F17" s="15"/>
      <c r="G17" s="166"/>
    </row>
    <row r="18" spans="1:9">
      <c r="A18" s="60"/>
      <c r="B18" s="60"/>
      <c r="C18" s="20"/>
      <c r="D18" s="23"/>
      <c r="E18" s="50"/>
      <c r="F18" s="23"/>
      <c r="G18" s="113"/>
    </row>
    <row r="19" spans="1:9" ht="25.5">
      <c r="A19" s="60">
        <v>24</v>
      </c>
      <c r="B19" s="60">
        <v>113</v>
      </c>
      <c r="C19" s="32" t="s">
        <v>74</v>
      </c>
      <c r="D19" s="96">
        <v>42</v>
      </c>
      <c r="E19" s="29" t="s">
        <v>28</v>
      </c>
      <c r="F19" s="142"/>
      <c r="G19" s="113">
        <f>D19*F19</f>
        <v>0</v>
      </c>
    </row>
    <row r="20" spans="1:9">
      <c r="A20" s="60"/>
      <c r="B20" s="60"/>
      <c r="C20" s="20"/>
      <c r="D20" s="23"/>
      <c r="E20" s="50"/>
      <c r="F20" s="23"/>
      <c r="G20" s="113"/>
    </row>
    <row r="21" spans="1:9" ht="24.75" customHeight="1">
      <c r="A21" s="76">
        <v>24</v>
      </c>
      <c r="B21" s="76" t="s">
        <v>110</v>
      </c>
      <c r="C21" s="32" t="s">
        <v>87</v>
      </c>
      <c r="D21" s="96">
        <v>398</v>
      </c>
      <c r="E21" s="29" t="s">
        <v>28</v>
      </c>
      <c r="F21" s="113"/>
      <c r="G21" s="113">
        <f>D21*F21</f>
        <v>0</v>
      </c>
    </row>
    <row r="22" spans="1:9" ht="12.75" customHeight="1">
      <c r="A22" s="76"/>
      <c r="B22" s="76"/>
      <c r="C22" s="32"/>
      <c r="D22" s="96"/>
      <c r="E22" s="29"/>
      <c r="F22" s="113"/>
      <c r="G22" s="113"/>
    </row>
    <row r="23" spans="1:9">
      <c r="A23" s="77" t="s">
        <v>36</v>
      </c>
      <c r="B23" s="77"/>
      <c r="C23" s="14" t="s">
        <v>37</v>
      </c>
      <c r="D23" s="15"/>
      <c r="E23" s="17"/>
      <c r="F23" s="15"/>
      <c r="G23" s="166"/>
    </row>
    <row r="24" spans="1:9" ht="25.5" customHeight="1">
      <c r="A24" s="60">
        <v>25</v>
      </c>
      <c r="B24" s="60">
        <v>121</v>
      </c>
      <c r="C24" s="87" t="s">
        <v>58</v>
      </c>
      <c r="D24" s="23">
        <v>267</v>
      </c>
      <c r="E24" s="29" t="s">
        <v>27</v>
      </c>
      <c r="F24" s="113"/>
      <c r="G24" s="113">
        <f>D24*F24</f>
        <v>0</v>
      </c>
    </row>
    <row r="25" spans="1:9">
      <c r="A25" s="76"/>
      <c r="B25" s="76"/>
      <c r="C25" s="32"/>
      <c r="D25" s="23"/>
      <c r="E25" s="29"/>
      <c r="F25" s="23"/>
      <c r="G25" s="113"/>
    </row>
    <row r="26" spans="1:9" ht="14.25">
      <c r="A26" s="76">
        <v>25</v>
      </c>
      <c r="B26" s="76">
        <v>151</v>
      </c>
      <c r="C26" s="109" t="s">
        <v>59</v>
      </c>
      <c r="D26" s="23">
        <v>267</v>
      </c>
      <c r="E26" s="29" t="s">
        <v>27</v>
      </c>
      <c r="F26" s="113"/>
      <c r="G26" s="113">
        <f>D26*F26</f>
        <v>0</v>
      </c>
    </row>
    <row r="27" spans="1:9">
      <c r="A27" s="76"/>
      <c r="B27" s="76"/>
      <c r="C27" s="32"/>
      <c r="D27" s="23"/>
      <c r="E27" s="29"/>
      <c r="F27" s="23"/>
      <c r="G27" s="113"/>
    </row>
    <row r="28" spans="1:9">
      <c r="A28" s="77" t="s">
        <v>38</v>
      </c>
      <c r="B28" s="77"/>
      <c r="C28" s="14" t="s">
        <v>111</v>
      </c>
      <c r="D28" s="15"/>
      <c r="E28" s="17"/>
      <c r="F28" s="15"/>
      <c r="G28" s="166"/>
    </row>
    <row r="29" spans="1:9" s="90" customFormat="1" ht="92.25" customHeight="1" thickBot="1">
      <c r="A29" s="126">
        <v>29</v>
      </c>
      <c r="B29" s="126" t="s">
        <v>113</v>
      </c>
      <c r="C29" s="127" t="s">
        <v>112</v>
      </c>
      <c r="D29" s="128">
        <v>630</v>
      </c>
      <c r="E29" s="129" t="s">
        <v>28</v>
      </c>
      <c r="F29" s="130"/>
      <c r="G29" s="167">
        <f>D29*F29</f>
        <v>0</v>
      </c>
      <c r="I29"/>
    </row>
    <row r="30" spans="1:9" s="90" customFormat="1">
      <c r="A30" s="78"/>
      <c r="B30" s="78"/>
      <c r="C30" s="88"/>
      <c r="D30" s="33"/>
      <c r="E30" s="66"/>
      <c r="F30" s="23"/>
      <c r="G30" s="50"/>
      <c r="I30"/>
    </row>
    <row r="31" spans="1:9" s="61" customFormat="1">
      <c r="A31" s="80" t="s">
        <v>3</v>
      </c>
      <c r="B31" s="80"/>
      <c r="C31" s="63" t="s">
        <v>4</v>
      </c>
      <c r="D31" s="45"/>
      <c r="E31" s="48"/>
      <c r="F31" s="64" t="s">
        <v>29</v>
      </c>
      <c r="G31" s="119">
        <f>SUM(G6:G30)</f>
        <v>0</v>
      </c>
      <c r="I31"/>
    </row>
    <row r="32" spans="1:9">
      <c r="I32" s="90"/>
    </row>
    <row r="33" spans="9:9" ht="26.45" customHeight="1">
      <c r="I33" s="90"/>
    </row>
    <row r="34" spans="9:9" ht="18" customHeight="1">
      <c r="I34" s="61"/>
    </row>
    <row r="35" spans="9:9" ht="13.15" customHeight="1"/>
    <row r="36" spans="9:9" ht="13.15" customHeight="1"/>
    <row r="37" spans="9:9" ht="3" customHeight="1"/>
  </sheetData>
  <phoneticPr fontId="0" type="noConversion"/>
  <pageMargins left="1.0236220472440944" right="0.74803149606299213" top="0.78740157480314965" bottom="0.39370078740157483" header="0.39370078740157483" footer="0.19685039370078741"/>
  <pageSetup paperSize="9" scale="91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List4"/>
  <dimension ref="A1:Q36"/>
  <sheetViews>
    <sheetView showZeros="0" tabSelected="1" zoomScaleSheetLayoutView="70" workbookViewId="0">
      <selection activeCell="G25" sqref="G25"/>
    </sheetView>
  </sheetViews>
  <sheetFormatPr defaultRowHeight="12.75"/>
  <cols>
    <col min="1" max="1" width="3.28515625" style="24" customWidth="1"/>
    <col min="2" max="2" width="6.140625" style="24" customWidth="1"/>
    <col min="3" max="3" width="32.7109375" customWidth="1"/>
    <col min="4" max="4" width="9" style="13" customWidth="1"/>
    <col min="5" max="5" width="6.28515625" style="5" customWidth="1"/>
    <col min="6" max="6" width="15.7109375" style="13" customWidth="1"/>
    <col min="7" max="7" width="17.7109375" style="13" customWidth="1"/>
  </cols>
  <sheetData>
    <row r="1" spans="1:7" s="26" customFormat="1">
      <c r="A1" s="72" t="s">
        <v>12</v>
      </c>
      <c r="B1" s="72"/>
      <c r="C1" s="72" t="s">
        <v>13</v>
      </c>
      <c r="D1" s="2" t="s">
        <v>14</v>
      </c>
      <c r="E1" s="2" t="s">
        <v>15</v>
      </c>
      <c r="F1" s="2" t="s">
        <v>151</v>
      </c>
      <c r="G1" s="2" t="s">
        <v>16</v>
      </c>
    </row>
    <row r="2" spans="1:7" s="26" customFormat="1" ht="13.5" thickBot="1">
      <c r="A2" s="73" t="s">
        <v>17</v>
      </c>
      <c r="B2" s="73"/>
      <c r="C2" s="73" t="s">
        <v>18</v>
      </c>
      <c r="D2" s="10" t="s">
        <v>17</v>
      </c>
      <c r="E2" s="10"/>
      <c r="F2" s="10" t="s">
        <v>19</v>
      </c>
      <c r="G2" s="19"/>
    </row>
    <row r="3" spans="1:7" ht="13.5" thickTop="1">
      <c r="A3" s="60" t="s">
        <v>5</v>
      </c>
      <c r="B3" s="60"/>
      <c r="C3" s="20" t="s">
        <v>6</v>
      </c>
      <c r="D3" s="23"/>
      <c r="E3" s="29"/>
      <c r="F3" s="23"/>
      <c r="G3" s="23"/>
    </row>
    <row r="4" spans="1:7">
      <c r="A4" s="60"/>
      <c r="B4" s="60"/>
      <c r="C4" s="20"/>
      <c r="D4" s="23"/>
      <c r="E4" s="29"/>
      <c r="F4" s="23"/>
      <c r="G4" s="23"/>
    </row>
    <row r="5" spans="1:7">
      <c r="A5" s="75" t="s">
        <v>39</v>
      </c>
      <c r="B5" s="75"/>
      <c r="C5" s="14" t="s">
        <v>40</v>
      </c>
      <c r="D5" s="15"/>
      <c r="E5" s="18"/>
      <c r="F5" s="15"/>
      <c r="G5" s="15"/>
    </row>
    <row r="6" spans="1:7" ht="38.25">
      <c r="A6" s="24">
        <v>31</v>
      </c>
      <c r="B6" s="24">
        <v>131</v>
      </c>
      <c r="C6" s="62" t="s">
        <v>62</v>
      </c>
      <c r="D6" s="11">
        <v>180</v>
      </c>
      <c r="E6" s="4" t="s">
        <v>28</v>
      </c>
      <c r="F6" s="113"/>
      <c r="G6" s="113">
        <f>D6*F6</f>
        <v>0</v>
      </c>
    </row>
    <row r="7" spans="1:7">
      <c r="C7" s="62"/>
      <c r="D7" s="11"/>
      <c r="E7" s="4"/>
      <c r="F7" s="96"/>
      <c r="G7" s="113"/>
    </row>
    <row r="8" spans="1:7" ht="39" customHeight="1">
      <c r="A8" s="24">
        <v>31</v>
      </c>
      <c r="B8" s="24">
        <v>574</v>
      </c>
      <c r="C8" s="62" t="s">
        <v>114</v>
      </c>
      <c r="D8" s="11">
        <v>385</v>
      </c>
      <c r="E8" s="4" t="s">
        <v>27</v>
      </c>
      <c r="F8" s="113"/>
      <c r="G8" s="113">
        <f>D8*F8</f>
        <v>0</v>
      </c>
    </row>
    <row r="9" spans="1:7" ht="12.75" customHeight="1">
      <c r="C9" s="62"/>
      <c r="D9" s="11"/>
      <c r="E9" s="4"/>
      <c r="F9" s="113"/>
      <c r="G9" s="113"/>
    </row>
    <row r="10" spans="1:7">
      <c r="A10" s="77" t="s">
        <v>41</v>
      </c>
      <c r="B10" s="77"/>
      <c r="C10" s="14" t="s">
        <v>42</v>
      </c>
      <c r="D10" s="25"/>
      <c r="E10" s="16"/>
      <c r="F10" s="107"/>
      <c r="G10" s="166"/>
    </row>
    <row r="11" spans="1:7" ht="38.25">
      <c r="A11" s="60">
        <v>32</v>
      </c>
      <c r="B11" s="60">
        <v>283</v>
      </c>
      <c r="C11" s="115" t="s">
        <v>115</v>
      </c>
      <c r="D11" s="23">
        <v>535</v>
      </c>
      <c r="E11" s="29" t="s">
        <v>27</v>
      </c>
      <c r="F11" s="113"/>
      <c r="G11" s="113">
        <f>D11*F11</f>
        <v>0</v>
      </c>
    </row>
    <row r="12" spans="1:7">
      <c r="A12" s="60"/>
      <c r="B12" s="60"/>
      <c r="C12" s="115"/>
      <c r="D12" s="23"/>
      <c r="E12" s="29"/>
      <c r="F12" s="113"/>
      <c r="G12" s="113"/>
    </row>
    <row r="13" spans="1:7">
      <c r="A13" s="60"/>
      <c r="B13" s="60"/>
      <c r="C13" s="115"/>
      <c r="D13" s="23"/>
      <c r="E13" s="29"/>
      <c r="F13" s="113"/>
      <c r="G13" s="113"/>
    </row>
    <row r="14" spans="1:7" ht="38.25">
      <c r="A14" s="60">
        <v>32</v>
      </c>
      <c r="B14" s="60">
        <v>291</v>
      </c>
      <c r="C14" s="115" t="s">
        <v>116</v>
      </c>
      <c r="D14" s="23">
        <v>457</v>
      </c>
      <c r="E14" s="29" t="s">
        <v>27</v>
      </c>
      <c r="F14" s="113"/>
      <c r="G14" s="113">
        <f>D14*F14</f>
        <v>0</v>
      </c>
    </row>
    <row r="15" spans="1:7">
      <c r="A15" s="60"/>
      <c r="B15" s="60"/>
      <c r="C15" s="115"/>
      <c r="D15" s="23"/>
      <c r="E15" s="29"/>
      <c r="F15" s="113"/>
      <c r="G15" s="113"/>
    </row>
    <row r="16" spans="1:7" ht="25.5">
      <c r="A16" s="60">
        <v>35</v>
      </c>
      <c r="B16" s="60">
        <v>572</v>
      </c>
      <c r="C16" s="115" t="s">
        <v>117</v>
      </c>
      <c r="D16" s="23">
        <v>355</v>
      </c>
      <c r="E16" s="29" t="s">
        <v>27</v>
      </c>
      <c r="F16" s="113"/>
      <c r="G16" s="113">
        <f>D16*F16</f>
        <v>0</v>
      </c>
    </row>
    <row r="17" spans="1:17">
      <c r="A17" s="60"/>
      <c r="B17" s="60"/>
      <c r="C17" s="115"/>
      <c r="D17" s="23"/>
      <c r="E17" s="29"/>
      <c r="F17" s="113"/>
      <c r="G17" s="113"/>
    </row>
    <row r="18" spans="1:17">
      <c r="A18" s="77" t="s">
        <v>125</v>
      </c>
      <c r="B18" s="77"/>
      <c r="C18" s="14" t="s">
        <v>126</v>
      </c>
      <c r="D18" s="25"/>
      <c r="E18" s="16"/>
      <c r="F18" s="155"/>
      <c r="G18" s="166"/>
    </row>
    <row r="19" spans="1:17" ht="12.75" customHeight="1">
      <c r="C19" s="6"/>
      <c r="D19" s="23"/>
      <c r="E19" s="29"/>
      <c r="F19" s="156"/>
      <c r="G19" s="113"/>
    </row>
    <row r="20" spans="1:17" ht="38.25" customHeight="1">
      <c r="A20" s="24">
        <v>35</v>
      </c>
      <c r="B20" s="24">
        <v>214</v>
      </c>
      <c r="C20" s="6" t="s">
        <v>127</v>
      </c>
      <c r="D20" s="23">
        <v>253</v>
      </c>
      <c r="E20" s="29" t="s">
        <v>43</v>
      </c>
      <c r="F20" s="156"/>
      <c r="G20" s="113">
        <f>D20*F20</f>
        <v>0</v>
      </c>
    </row>
    <row r="21" spans="1:17" ht="12.75" customHeight="1">
      <c r="C21" s="6"/>
      <c r="D21" s="23"/>
      <c r="E21" s="29"/>
      <c r="F21" s="156"/>
      <c r="G21" s="113"/>
    </row>
    <row r="22" spans="1:17" ht="38.25" customHeight="1">
      <c r="A22" s="24">
        <v>35</v>
      </c>
      <c r="B22" s="24">
        <v>235</v>
      </c>
      <c r="C22" s="6" t="s">
        <v>129</v>
      </c>
      <c r="D22" s="23">
        <v>21</v>
      </c>
      <c r="E22" s="29" t="s">
        <v>43</v>
      </c>
      <c r="F22" s="156"/>
      <c r="G22" s="113">
        <f>D22*F22</f>
        <v>0</v>
      </c>
    </row>
    <row r="23" spans="1:17">
      <c r="A23" s="60"/>
      <c r="B23" s="60"/>
      <c r="C23" s="115"/>
      <c r="D23" s="23"/>
      <c r="E23" s="29"/>
      <c r="F23" s="113"/>
      <c r="G23" s="113"/>
    </row>
    <row r="24" spans="1:17" ht="51.75" customHeight="1">
      <c r="A24" s="24">
        <v>35</v>
      </c>
      <c r="B24" s="24">
        <v>236</v>
      </c>
      <c r="C24" s="6" t="s">
        <v>128</v>
      </c>
      <c r="D24" s="96">
        <v>352</v>
      </c>
      <c r="E24" s="29" t="s">
        <v>43</v>
      </c>
      <c r="F24" s="142"/>
      <c r="G24" s="113">
        <f>D24*F24</f>
        <v>0</v>
      </c>
    </row>
    <row r="25" spans="1:17">
      <c r="A25" s="60"/>
      <c r="B25" s="60"/>
      <c r="C25" s="115"/>
      <c r="D25" s="23"/>
      <c r="E25" s="29"/>
      <c r="F25" s="113"/>
      <c r="G25" s="113"/>
    </row>
    <row r="26" spans="1:17" s="59" customFormat="1">
      <c r="A26" s="103" t="s">
        <v>44</v>
      </c>
      <c r="B26" s="103"/>
      <c r="C26" s="104" t="s">
        <v>45</v>
      </c>
      <c r="D26" s="105"/>
      <c r="E26" s="106"/>
      <c r="F26" s="105"/>
      <c r="G26" s="166"/>
    </row>
    <row r="27" spans="1:17" s="59" customFormat="1" ht="27" customHeight="1">
      <c r="A27" s="76">
        <v>36</v>
      </c>
      <c r="B27" s="76">
        <v>131</v>
      </c>
      <c r="C27" s="100" t="s">
        <v>118</v>
      </c>
      <c r="D27" s="96">
        <v>184</v>
      </c>
      <c r="E27" s="101" t="s">
        <v>27</v>
      </c>
      <c r="F27" s="113"/>
      <c r="G27" s="113">
        <f>D27*F27</f>
        <v>0</v>
      </c>
    </row>
    <row r="28" spans="1:17" s="59" customFormat="1" ht="12.75" customHeight="1">
      <c r="A28" s="76"/>
      <c r="B28" s="76"/>
      <c r="C28" s="100"/>
      <c r="D28" s="96"/>
      <c r="E28" s="101"/>
      <c r="F28" s="113"/>
      <c r="G28" s="113"/>
    </row>
    <row r="29" spans="1:17" s="59" customFormat="1" ht="27" customHeight="1">
      <c r="A29" s="76">
        <v>36</v>
      </c>
      <c r="B29" s="76">
        <v>133</v>
      </c>
      <c r="C29" s="100" t="s">
        <v>119</v>
      </c>
      <c r="D29" s="96">
        <v>20</v>
      </c>
      <c r="E29" s="101" t="s">
        <v>27</v>
      </c>
      <c r="F29" s="113"/>
      <c r="G29" s="113">
        <f>D29*F29</f>
        <v>0</v>
      </c>
    </row>
    <row r="30" spans="1:17" s="7" customFormat="1" ht="13.5" thickBot="1">
      <c r="A30" s="79"/>
      <c r="B30" s="79"/>
      <c r="C30" s="84"/>
      <c r="D30" s="12"/>
      <c r="E30" s="85"/>
      <c r="F30" s="12"/>
      <c r="G30" s="8"/>
      <c r="H30" s="20"/>
      <c r="I30" s="20"/>
      <c r="J30" s="20"/>
      <c r="K30" s="20"/>
      <c r="L30" s="20"/>
      <c r="M30" s="20"/>
      <c r="N30" s="20"/>
      <c r="O30" s="20"/>
      <c r="P30" s="20"/>
      <c r="Q30" s="20"/>
    </row>
    <row r="31" spans="1:17" s="20" customFormat="1">
      <c r="A31" s="60"/>
      <c r="B31" s="60"/>
      <c r="C31" s="32"/>
      <c r="D31" s="23"/>
      <c r="E31" s="29"/>
      <c r="F31" s="23"/>
      <c r="G31" s="50"/>
    </row>
    <row r="32" spans="1:17" ht="14.45" customHeight="1">
      <c r="A32" s="80" t="s">
        <v>5</v>
      </c>
      <c r="B32" s="80"/>
      <c r="C32" s="52" t="s">
        <v>6</v>
      </c>
      <c r="D32" s="53"/>
      <c r="E32" s="46"/>
      <c r="F32" s="47" t="s">
        <v>29</v>
      </c>
      <c r="G32" s="119">
        <f>SUM(G6:G31)</f>
        <v>0</v>
      </c>
    </row>
    <row r="33" spans="1:7">
      <c r="A33" s="83"/>
      <c r="B33" s="83"/>
      <c r="G33" s="70"/>
    </row>
    <row r="36" spans="1:7">
      <c r="F36"/>
    </row>
  </sheetData>
  <phoneticPr fontId="0" type="noConversion"/>
  <pageMargins left="1.0236220472440944" right="0.74803149606299213" top="0.78740157480314965" bottom="0.39370078740157483" header="0.39370078740157483" footer="0.19685039370078741"/>
  <pageSetup paperSize="9" scale="92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List5"/>
  <dimension ref="A1:G46"/>
  <sheetViews>
    <sheetView showZeros="0" tabSelected="1" topLeftCell="A4" zoomScaleSheetLayoutView="70" workbookViewId="0">
      <selection activeCell="G25" sqref="G25"/>
    </sheetView>
  </sheetViews>
  <sheetFormatPr defaultRowHeight="12.75"/>
  <cols>
    <col min="1" max="1" width="3.28515625" style="24" customWidth="1"/>
    <col min="2" max="2" width="6.140625" style="24" customWidth="1"/>
    <col min="3" max="3" width="32.7109375" customWidth="1"/>
    <col min="4" max="4" width="8.5703125" style="13" customWidth="1"/>
    <col min="5" max="5" width="6.28515625" style="26" customWidth="1"/>
    <col min="6" max="6" width="15.7109375" style="13" customWidth="1"/>
    <col min="7" max="7" width="17.7109375" style="13" customWidth="1"/>
  </cols>
  <sheetData>
    <row r="1" spans="1:7">
      <c r="A1" s="72" t="s">
        <v>12</v>
      </c>
      <c r="B1" s="72"/>
      <c r="C1" s="72" t="s">
        <v>13</v>
      </c>
      <c r="D1" s="2" t="s">
        <v>14</v>
      </c>
      <c r="E1" s="2" t="s">
        <v>15</v>
      </c>
      <c r="F1" s="2" t="s">
        <v>151</v>
      </c>
      <c r="G1" s="2" t="s">
        <v>16</v>
      </c>
    </row>
    <row r="2" spans="1:7" ht="13.5" thickBot="1">
      <c r="A2" s="73" t="s">
        <v>17</v>
      </c>
      <c r="B2" s="73"/>
      <c r="C2" s="73" t="s">
        <v>18</v>
      </c>
      <c r="D2" s="10" t="s">
        <v>17</v>
      </c>
      <c r="E2" s="10"/>
      <c r="F2" s="10" t="s">
        <v>19</v>
      </c>
      <c r="G2" s="19"/>
    </row>
    <row r="3" spans="1:7" ht="13.5" thickTop="1">
      <c r="A3" s="60" t="s">
        <v>7</v>
      </c>
      <c r="B3" s="60"/>
      <c r="C3" s="20" t="s">
        <v>8</v>
      </c>
      <c r="D3" s="23"/>
      <c r="E3" s="29"/>
      <c r="F3" s="23"/>
      <c r="G3" s="23"/>
    </row>
    <row r="4" spans="1:7">
      <c r="A4" s="75" t="s">
        <v>66</v>
      </c>
      <c r="B4" s="75"/>
      <c r="C4" s="14" t="s">
        <v>67</v>
      </c>
      <c r="D4" s="99"/>
      <c r="E4" s="14"/>
      <c r="F4" s="99"/>
      <c r="G4" s="14"/>
    </row>
    <row r="5" spans="1:7" ht="53.25" customHeight="1">
      <c r="A5" s="74">
        <v>42</v>
      </c>
      <c r="B5" s="74">
        <v>163</v>
      </c>
      <c r="C5" s="131" t="s">
        <v>68</v>
      </c>
      <c r="D5" s="96">
        <v>30.5</v>
      </c>
      <c r="E5" s="29" t="s">
        <v>43</v>
      </c>
      <c r="F5" s="113"/>
      <c r="G5" s="113">
        <f>D5*F5</f>
        <v>0</v>
      </c>
    </row>
    <row r="6" spans="1:7">
      <c r="A6" s="74"/>
      <c r="B6" s="74"/>
      <c r="C6" s="20"/>
      <c r="D6" s="91"/>
      <c r="E6" s="20"/>
      <c r="F6" s="91"/>
      <c r="G6" s="113"/>
    </row>
    <row r="7" spans="1:7" ht="51" customHeight="1">
      <c r="A7" s="60">
        <v>42</v>
      </c>
      <c r="B7" s="60">
        <v>165</v>
      </c>
      <c r="C7" s="32" t="s">
        <v>69</v>
      </c>
      <c r="D7" s="96">
        <v>69.5</v>
      </c>
      <c r="E7" s="29" t="s">
        <v>43</v>
      </c>
      <c r="F7" s="113"/>
      <c r="G7" s="113">
        <f>D7*F7</f>
        <v>0</v>
      </c>
    </row>
    <row r="8" spans="1:7" ht="12.75" customHeight="1">
      <c r="A8" s="60"/>
      <c r="B8" s="60"/>
      <c r="C8" s="32"/>
      <c r="D8" s="96"/>
      <c r="E8" s="29"/>
      <c r="F8" s="113"/>
      <c r="G8" s="113"/>
    </row>
    <row r="9" spans="1:7" ht="51" customHeight="1">
      <c r="A9" s="60">
        <v>42</v>
      </c>
      <c r="B9" s="60" t="s">
        <v>120</v>
      </c>
      <c r="C9" s="32" t="s">
        <v>81</v>
      </c>
      <c r="D9" s="96">
        <v>275.5</v>
      </c>
      <c r="E9" s="29" t="s">
        <v>43</v>
      </c>
      <c r="F9" s="113"/>
      <c r="G9" s="113">
        <f>D9*F9</f>
        <v>0</v>
      </c>
    </row>
    <row r="10" spans="1:7" ht="12.75" customHeight="1">
      <c r="A10" s="60"/>
      <c r="B10" s="60"/>
      <c r="C10" s="32"/>
      <c r="D10" s="96"/>
      <c r="E10" s="29"/>
      <c r="F10" s="113"/>
      <c r="G10" s="113"/>
    </row>
    <row r="11" spans="1:7" ht="12.75" customHeight="1">
      <c r="A11" s="75" t="s">
        <v>75</v>
      </c>
      <c r="B11" s="75"/>
      <c r="C11" s="14" t="s">
        <v>76</v>
      </c>
      <c r="D11" s="99"/>
      <c r="E11" s="14"/>
      <c r="F11" s="151"/>
      <c r="G11" s="166"/>
    </row>
    <row r="12" spans="1:7" ht="65.25" customHeight="1">
      <c r="A12" s="60">
        <v>43</v>
      </c>
      <c r="B12" s="60">
        <v>324</v>
      </c>
      <c r="C12" s="32" t="s">
        <v>77</v>
      </c>
      <c r="D12" s="96">
        <v>6.75</v>
      </c>
      <c r="E12" s="29" t="s">
        <v>43</v>
      </c>
      <c r="F12" s="142"/>
      <c r="G12" s="113">
        <f>D12*F12</f>
        <v>0</v>
      </c>
    </row>
    <row r="13" spans="1:7" ht="12.75" customHeight="1">
      <c r="A13" s="60"/>
      <c r="B13" s="60"/>
      <c r="C13" s="32"/>
      <c r="D13" s="96"/>
      <c r="E13" s="29"/>
      <c r="F13" s="142"/>
      <c r="G13" s="113"/>
    </row>
    <row r="14" spans="1:7" ht="39" customHeight="1">
      <c r="A14" s="60">
        <v>43</v>
      </c>
      <c r="B14" s="60">
        <v>511</v>
      </c>
      <c r="C14" s="32" t="s">
        <v>121</v>
      </c>
      <c r="D14" s="96">
        <v>6.75</v>
      </c>
      <c r="E14" s="29" t="s">
        <v>43</v>
      </c>
      <c r="F14" s="142"/>
      <c r="G14" s="113">
        <f>D14*F14</f>
        <v>0</v>
      </c>
    </row>
    <row r="15" spans="1:7" ht="12.75" customHeight="1">
      <c r="A15" s="60"/>
      <c r="B15" s="60"/>
      <c r="C15" s="32"/>
      <c r="D15" s="96"/>
      <c r="E15" s="29"/>
      <c r="F15" s="142"/>
      <c r="G15" s="113"/>
    </row>
    <row r="16" spans="1:7">
      <c r="A16" s="75" t="s">
        <v>46</v>
      </c>
      <c r="B16" s="75"/>
      <c r="C16" s="14" t="s">
        <v>47</v>
      </c>
      <c r="D16" s="99"/>
      <c r="E16" s="31"/>
      <c r="F16" s="107"/>
      <c r="G16" s="166"/>
    </row>
    <row r="17" spans="1:7" ht="38.25">
      <c r="A17" s="24">
        <v>44</v>
      </c>
      <c r="B17" s="24">
        <v>133</v>
      </c>
      <c r="C17" s="6" t="s">
        <v>63</v>
      </c>
      <c r="D17" s="96">
        <v>7</v>
      </c>
      <c r="E17" s="29" t="s">
        <v>24</v>
      </c>
      <c r="F17" s="113"/>
      <c r="G17" s="113">
        <f>D17*F17</f>
        <v>0</v>
      </c>
    </row>
    <row r="18" spans="1:7">
      <c r="C18" s="6"/>
      <c r="D18" s="96"/>
      <c r="E18" s="29"/>
      <c r="F18" s="113"/>
      <c r="G18" s="113"/>
    </row>
    <row r="19" spans="1:7" ht="38.25">
      <c r="A19" s="24">
        <v>44</v>
      </c>
      <c r="B19" s="24">
        <v>143</v>
      </c>
      <c r="C19" s="6" t="s">
        <v>82</v>
      </c>
      <c r="D19" s="96">
        <v>2</v>
      </c>
      <c r="E19" s="29" t="s">
        <v>24</v>
      </c>
      <c r="F19" s="142"/>
      <c r="G19" s="113">
        <f>D19*F19</f>
        <v>0</v>
      </c>
    </row>
    <row r="20" spans="1:7">
      <c r="C20" s="6"/>
      <c r="D20" s="96"/>
      <c r="E20" s="29"/>
      <c r="F20" s="96"/>
      <c r="G20" s="113"/>
    </row>
    <row r="21" spans="1:7" ht="38.25">
      <c r="A21" s="24">
        <v>44</v>
      </c>
      <c r="B21" s="24">
        <v>164</v>
      </c>
      <c r="C21" s="6" t="s">
        <v>133</v>
      </c>
      <c r="D21" s="96">
        <v>1</v>
      </c>
      <c r="E21" s="29" t="s">
        <v>24</v>
      </c>
      <c r="F21" s="142"/>
      <c r="G21" s="113">
        <f>D21*F21</f>
        <v>0</v>
      </c>
    </row>
    <row r="22" spans="1:7">
      <c r="C22" s="6"/>
      <c r="D22" s="96"/>
      <c r="E22" s="29"/>
      <c r="F22" s="96"/>
      <c r="G22" s="113"/>
    </row>
    <row r="23" spans="1:7" ht="38.25">
      <c r="A23" s="24">
        <v>44</v>
      </c>
      <c r="B23" s="24">
        <v>921</v>
      </c>
      <c r="C23" s="6" t="s">
        <v>78</v>
      </c>
      <c r="D23" s="96">
        <v>1</v>
      </c>
      <c r="E23" s="29" t="s">
        <v>24</v>
      </c>
      <c r="F23" s="142"/>
      <c r="G23" s="113">
        <f>D23*F23</f>
        <v>0</v>
      </c>
    </row>
    <row r="24" spans="1:7">
      <c r="C24" s="6"/>
      <c r="D24" s="96"/>
      <c r="E24" s="29"/>
      <c r="F24" s="96"/>
      <c r="G24" s="113"/>
    </row>
    <row r="25" spans="1:7" ht="38.25">
      <c r="A25" s="24">
        <v>44</v>
      </c>
      <c r="B25" s="24">
        <v>923</v>
      </c>
      <c r="C25" s="6" t="s">
        <v>79</v>
      </c>
      <c r="D25" s="96">
        <v>1</v>
      </c>
      <c r="E25" s="29" t="s">
        <v>24</v>
      </c>
      <c r="F25" s="142"/>
      <c r="G25" s="113">
        <f>D25*F25</f>
        <v>0</v>
      </c>
    </row>
    <row r="26" spans="1:7">
      <c r="C26" s="6"/>
      <c r="D26" s="96"/>
      <c r="E26" s="29"/>
      <c r="F26" s="142"/>
      <c r="G26" s="113"/>
    </row>
    <row r="27" spans="1:7" ht="38.25">
      <c r="A27" s="24">
        <v>44</v>
      </c>
      <c r="B27" s="24">
        <v>966</v>
      </c>
      <c r="C27" s="6" t="s">
        <v>131</v>
      </c>
      <c r="D27" s="96">
        <v>6</v>
      </c>
      <c r="E27" s="29" t="s">
        <v>24</v>
      </c>
      <c r="F27" s="142"/>
      <c r="G27" s="113">
        <f>D27*F27</f>
        <v>0</v>
      </c>
    </row>
    <row r="28" spans="1:7">
      <c r="C28" s="6"/>
      <c r="D28" s="96"/>
      <c r="E28" s="29"/>
      <c r="F28" s="142"/>
      <c r="G28" s="113"/>
    </row>
    <row r="29" spans="1:7" ht="38.25">
      <c r="A29" s="24">
        <v>44</v>
      </c>
      <c r="B29" s="24">
        <v>967</v>
      </c>
      <c r="C29" s="6" t="s">
        <v>132</v>
      </c>
      <c r="D29" s="96">
        <v>2</v>
      </c>
      <c r="E29" s="29" t="s">
        <v>24</v>
      </c>
      <c r="F29" s="142"/>
      <c r="G29" s="113">
        <f>D29*F29</f>
        <v>0</v>
      </c>
    </row>
    <row r="30" spans="1:7">
      <c r="C30" s="6"/>
      <c r="D30" s="96"/>
      <c r="E30" s="29"/>
      <c r="F30" s="142"/>
      <c r="G30" s="113"/>
    </row>
    <row r="31" spans="1:7">
      <c r="A31" s="75" t="s">
        <v>122</v>
      </c>
      <c r="B31" s="75"/>
      <c r="C31" s="14" t="s">
        <v>123</v>
      </c>
      <c r="D31" s="99"/>
      <c r="E31" s="31"/>
      <c r="F31" s="153"/>
      <c r="G31" s="166"/>
    </row>
    <row r="32" spans="1:7" ht="41.25" customHeight="1">
      <c r="A32" s="60">
        <v>45</v>
      </c>
      <c r="B32" s="60">
        <v>114</v>
      </c>
      <c r="C32" s="32" t="s">
        <v>124</v>
      </c>
      <c r="D32" s="96">
        <v>3.5</v>
      </c>
      <c r="E32" s="29" t="s">
        <v>43</v>
      </c>
      <c r="F32" s="142"/>
      <c r="G32" s="113">
        <f>D32*F32</f>
        <v>0</v>
      </c>
    </row>
    <row r="33" spans="1:7" ht="12.75" customHeight="1">
      <c r="A33" s="60"/>
      <c r="B33" s="60"/>
      <c r="C33" s="32"/>
      <c r="D33" s="96"/>
      <c r="E33" s="29"/>
      <c r="F33" s="142"/>
      <c r="G33" s="113"/>
    </row>
    <row r="34" spans="1:7" ht="54.75" customHeight="1" thickBot="1">
      <c r="A34" s="79">
        <v>45</v>
      </c>
      <c r="B34" s="79">
        <v>213</v>
      </c>
      <c r="C34" s="84" t="s">
        <v>130</v>
      </c>
      <c r="D34" s="157">
        <v>1</v>
      </c>
      <c r="E34" s="85" t="s">
        <v>24</v>
      </c>
      <c r="F34" s="158"/>
      <c r="G34" s="167">
        <f>D34*F34</f>
        <v>0</v>
      </c>
    </row>
    <row r="35" spans="1:7" ht="12.75" customHeight="1">
      <c r="A35" s="60"/>
      <c r="B35" s="60"/>
      <c r="C35" s="32"/>
      <c r="D35" s="96"/>
      <c r="E35" s="29"/>
      <c r="F35" s="113"/>
      <c r="G35" s="113"/>
    </row>
    <row r="36" spans="1:7" s="71" customFormat="1">
      <c r="A36" s="89" t="s">
        <v>7</v>
      </c>
      <c r="B36" s="89"/>
      <c r="C36" s="67" t="s">
        <v>8</v>
      </c>
      <c r="D36" s="68"/>
      <c r="E36" s="69"/>
      <c r="F36" s="68" t="s">
        <v>29</v>
      </c>
      <c r="G36" s="119">
        <f>SUM(G5:G35)</f>
        <v>0</v>
      </c>
    </row>
    <row r="37" spans="1:7">
      <c r="A37" s="74"/>
      <c r="B37" s="74"/>
      <c r="C37" s="20"/>
      <c r="D37" s="28"/>
      <c r="E37" s="54"/>
      <c r="F37" s="28"/>
      <c r="G37" s="23"/>
    </row>
    <row r="38" spans="1:7">
      <c r="A38" s="74"/>
      <c r="B38" s="74"/>
      <c r="C38" s="20"/>
      <c r="D38" s="28"/>
      <c r="E38" s="54"/>
      <c r="F38" s="28"/>
      <c r="G38" s="23"/>
    </row>
    <row r="39" spans="1:7">
      <c r="A39" s="74"/>
      <c r="B39" s="74"/>
      <c r="C39" s="20"/>
      <c r="D39" s="28"/>
      <c r="E39" s="54"/>
      <c r="F39" s="28"/>
      <c r="G39" s="23"/>
    </row>
    <row r="40" spans="1:7" hidden="1">
      <c r="A40" s="74"/>
      <c r="B40" s="74"/>
      <c r="C40" s="20"/>
      <c r="D40" s="28"/>
      <c r="E40" s="54"/>
      <c r="F40" s="28"/>
      <c r="G40" s="23"/>
    </row>
    <row r="41" spans="1:7" ht="13.5" hidden="1" thickBot="1">
      <c r="A41" s="79"/>
      <c r="B41" s="79"/>
      <c r="C41" s="7"/>
      <c r="D41" s="21"/>
      <c r="E41" s="30"/>
      <c r="F41" s="21"/>
      <c r="G41" s="21"/>
    </row>
    <row r="42" spans="1:7" hidden="1">
      <c r="A42" s="80" t="s">
        <v>7</v>
      </c>
      <c r="B42" s="80"/>
      <c r="C42" s="52" t="s">
        <v>8</v>
      </c>
      <c r="D42" s="53"/>
      <c r="E42" s="55"/>
      <c r="F42" s="47" t="s">
        <v>29</v>
      </c>
      <c r="G42" s="45"/>
    </row>
    <row r="43" spans="1:7" hidden="1">
      <c r="F43"/>
    </row>
    <row r="44" spans="1:7" hidden="1"/>
    <row r="45" spans="1:7" hidden="1"/>
    <row r="46" spans="1:7" ht="3" customHeight="1"/>
  </sheetData>
  <phoneticPr fontId="0" type="noConversion"/>
  <pageMargins left="1.0236220472440944" right="0.74803149606299213" top="0.78740157480314965" bottom="0.39370078740157483" header="0.39370078740157483" footer="0.19685039370078741"/>
  <pageSetup paperSize="9" scale="93" orientation="portrait" useFirstPageNumber="1" r:id="rId1"/>
  <headerFooter alignWithMargins="0"/>
  <rowBreaks count="1" manualBreakCount="1">
    <brk id="30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List10"/>
  <dimension ref="A1:G29"/>
  <sheetViews>
    <sheetView showZeros="0" tabSelected="1" zoomScaleSheetLayoutView="70" workbookViewId="0">
      <selection activeCell="G25" sqref="G25"/>
    </sheetView>
  </sheetViews>
  <sheetFormatPr defaultRowHeight="12.75"/>
  <cols>
    <col min="1" max="1" width="3.28515625" customWidth="1"/>
    <col min="2" max="2" width="6.140625" customWidth="1"/>
    <col min="3" max="3" width="32.7109375" customWidth="1"/>
    <col min="4" max="4" width="8" customWidth="1"/>
    <col min="5" max="5" width="6.28515625" customWidth="1"/>
    <col min="6" max="6" width="15.7109375" customWidth="1"/>
    <col min="7" max="7" width="17.7109375" customWidth="1"/>
  </cols>
  <sheetData>
    <row r="1" spans="1:7">
      <c r="A1" s="72" t="s">
        <v>12</v>
      </c>
      <c r="B1" s="72"/>
      <c r="C1" s="1" t="s">
        <v>13</v>
      </c>
      <c r="D1" s="1" t="s">
        <v>14</v>
      </c>
      <c r="E1" s="1" t="s">
        <v>15</v>
      </c>
      <c r="F1" s="2" t="s">
        <v>151</v>
      </c>
      <c r="G1" s="1" t="s">
        <v>16</v>
      </c>
    </row>
    <row r="2" spans="1:7" ht="13.5" thickBot="1">
      <c r="A2" s="73" t="s">
        <v>17</v>
      </c>
      <c r="B2" s="73"/>
      <c r="C2" s="9" t="s">
        <v>18</v>
      </c>
      <c r="D2" s="9" t="s">
        <v>17</v>
      </c>
      <c r="E2" s="9"/>
      <c r="F2" s="10" t="s">
        <v>19</v>
      </c>
      <c r="G2" s="27"/>
    </row>
    <row r="3" spans="1:7" ht="13.5" thickTop="1">
      <c r="A3" s="137" t="s">
        <v>70</v>
      </c>
      <c r="B3" s="137"/>
      <c r="C3" s="138" t="s">
        <v>71</v>
      </c>
      <c r="D3" s="91"/>
      <c r="E3" s="97"/>
      <c r="F3" s="139"/>
      <c r="G3" s="91"/>
    </row>
    <row r="4" spans="1:7">
      <c r="A4" s="140" t="s">
        <v>136</v>
      </c>
      <c r="B4" s="140"/>
      <c r="C4" s="99" t="s">
        <v>137</v>
      </c>
      <c r="D4" s="99"/>
      <c r="E4" s="141"/>
      <c r="F4" s="159"/>
      <c r="G4" s="159"/>
    </row>
    <row r="5" spans="1:7" ht="38.25" customHeight="1">
      <c r="A5" s="160">
        <v>61</v>
      </c>
      <c r="B5" s="160">
        <v>122</v>
      </c>
      <c r="C5" s="161" t="s">
        <v>138</v>
      </c>
      <c r="D5" s="162">
        <v>2</v>
      </c>
      <c r="E5" s="101" t="s">
        <v>24</v>
      </c>
      <c r="F5" s="113"/>
      <c r="G5" s="113">
        <f>D5*F5</f>
        <v>0</v>
      </c>
    </row>
    <row r="6" spans="1:7" ht="12.75" customHeight="1">
      <c r="A6" s="160"/>
      <c r="B6" s="160"/>
      <c r="C6" s="100"/>
      <c r="D6" s="162"/>
      <c r="E6" s="101"/>
      <c r="F6" s="113"/>
      <c r="G6" s="113"/>
    </row>
    <row r="7" spans="1:7" ht="54.75" customHeight="1">
      <c r="A7" s="160">
        <v>61</v>
      </c>
      <c r="B7" s="160">
        <v>216</v>
      </c>
      <c r="C7" s="100" t="s">
        <v>140</v>
      </c>
      <c r="D7" s="162">
        <v>2</v>
      </c>
      <c r="E7" s="101" t="s">
        <v>24</v>
      </c>
      <c r="F7" s="113"/>
      <c r="G7" s="113">
        <f t="shared" ref="G7:G27" si="0">D7*F7</f>
        <v>0</v>
      </c>
    </row>
    <row r="8" spans="1:7" ht="12.75" customHeight="1">
      <c r="A8" s="160"/>
      <c r="B8" s="160"/>
      <c r="C8" s="100"/>
      <c r="D8" s="162"/>
      <c r="E8" s="101"/>
      <c r="F8" s="113"/>
      <c r="G8" s="113"/>
    </row>
    <row r="9" spans="1:7" ht="63" customHeight="1">
      <c r="A9" s="160">
        <v>61</v>
      </c>
      <c r="B9" s="160">
        <v>452</v>
      </c>
      <c r="C9" s="143" t="s">
        <v>139</v>
      </c>
      <c r="D9" s="162">
        <v>2</v>
      </c>
      <c r="E9" s="101" t="s">
        <v>24</v>
      </c>
      <c r="F9" s="113"/>
      <c r="G9" s="113">
        <f t="shared" si="0"/>
        <v>0</v>
      </c>
    </row>
    <row r="10" spans="1:7" ht="12.75" customHeight="1">
      <c r="A10" s="160"/>
      <c r="B10" s="160"/>
      <c r="C10" s="143"/>
      <c r="D10" s="162"/>
      <c r="E10" s="101"/>
      <c r="F10" s="113"/>
      <c r="G10" s="113"/>
    </row>
    <row r="11" spans="1:7" ht="25.5" customHeight="1">
      <c r="A11" s="160">
        <v>61</v>
      </c>
      <c r="B11" s="160">
        <v>541</v>
      </c>
      <c r="C11" s="143" t="s">
        <v>149</v>
      </c>
      <c r="D11" s="162">
        <v>2</v>
      </c>
      <c r="E11" s="101" t="s">
        <v>24</v>
      </c>
      <c r="F11" s="142"/>
      <c r="G11" s="113">
        <f t="shared" si="0"/>
        <v>0</v>
      </c>
    </row>
    <row r="12" spans="1:7" ht="12.75" customHeight="1">
      <c r="A12" s="160"/>
      <c r="B12" s="160"/>
      <c r="C12" s="100"/>
      <c r="D12" s="162"/>
      <c r="E12" s="101"/>
      <c r="F12" s="113"/>
      <c r="G12" s="113"/>
    </row>
    <row r="13" spans="1:7" ht="59.25" customHeight="1">
      <c r="A13" s="76">
        <v>61</v>
      </c>
      <c r="B13" s="76">
        <v>721</v>
      </c>
      <c r="C13" s="163" t="s">
        <v>141</v>
      </c>
      <c r="D13" s="162">
        <v>2</v>
      </c>
      <c r="E13" s="101" t="s">
        <v>24</v>
      </c>
      <c r="F13" s="113"/>
      <c r="G13" s="113">
        <f t="shared" si="0"/>
        <v>0</v>
      </c>
    </row>
    <row r="14" spans="1:7">
      <c r="A14" s="137"/>
      <c r="B14" s="137"/>
      <c r="C14" s="138"/>
      <c r="D14" s="91"/>
      <c r="E14" s="97"/>
      <c r="F14" s="139"/>
      <c r="G14" s="113"/>
    </row>
    <row r="15" spans="1:7" ht="25.5">
      <c r="A15" s="76">
        <v>61</v>
      </c>
      <c r="B15" s="76" t="s">
        <v>143</v>
      </c>
      <c r="C15" s="163" t="s">
        <v>142</v>
      </c>
      <c r="D15" s="162">
        <v>2</v>
      </c>
      <c r="E15" s="101" t="s">
        <v>24</v>
      </c>
      <c r="F15" s="113"/>
      <c r="G15" s="113">
        <f t="shared" si="0"/>
        <v>0</v>
      </c>
    </row>
    <row r="16" spans="1:7">
      <c r="A16" s="137"/>
      <c r="B16" s="137"/>
      <c r="C16" s="138"/>
      <c r="D16" s="91"/>
      <c r="E16" s="97"/>
      <c r="F16" s="139"/>
      <c r="G16" s="113"/>
    </row>
    <row r="17" spans="1:7" ht="12.75" customHeight="1">
      <c r="A17" s="140" t="s">
        <v>72</v>
      </c>
      <c r="B17" s="140"/>
      <c r="C17" s="99" t="s">
        <v>73</v>
      </c>
      <c r="D17" s="99"/>
      <c r="E17" s="141"/>
      <c r="F17" s="144"/>
      <c r="G17" s="166"/>
    </row>
    <row r="18" spans="1:7" ht="12.75" customHeight="1">
      <c r="A18" s="76"/>
      <c r="B18" s="76"/>
      <c r="C18" s="143"/>
      <c r="D18" s="96"/>
      <c r="E18" s="29"/>
      <c r="F18" s="142"/>
      <c r="G18" s="113"/>
    </row>
    <row r="19" spans="1:7" ht="77.25" customHeight="1">
      <c r="A19" s="76">
        <v>62</v>
      </c>
      <c r="B19" s="76">
        <v>121</v>
      </c>
      <c r="C19" s="143" t="s">
        <v>144</v>
      </c>
      <c r="D19" s="96">
        <v>26</v>
      </c>
      <c r="E19" s="29" t="s">
        <v>43</v>
      </c>
      <c r="F19" s="142"/>
      <c r="G19" s="113">
        <f t="shared" si="0"/>
        <v>0</v>
      </c>
    </row>
    <row r="20" spans="1:7" ht="12.75" customHeight="1">
      <c r="A20" s="76"/>
      <c r="B20" s="76"/>
      <c r="C20" s="143"/>
      <c r="D20" s="96"/>
      <c r="E20" s="29"/>
      <c r="F20" s="142"/>
      <c r="G20" s="113"/>
    </row>
    <row r="21" spans="1:7" ht="77.25" customHeight="1">
      <c r="A21" s="76">
        <v>62</v>
      </c>
      <c r="B21" s="76">
        <v>165</v>
      </c>
      <c r="C21" s="143" t="s">
        <v>146</v>
      </c>
      <c r="D21" s="96">
        <v>0.74</v>
      </c>
      <c r="E21" s="29" t="s">
        <v>27</v>
      </c>
      <c r="F21" s="142"/>
      <c r="G21" s="113">
        <f t="shared" si="0"/>
        <v>0</v>
      </c>
    </row>
    <row r="22" spans="1:7" ht="12.75" customHeight="1">
      <c r="A22" s="76"/>
      <c r="B22" s="76"/>
      <c r="C22" s="143"/>
      <c r="D22" s="96"/>
      <c r="E22" s="29"/>
      <c r="F22" s="142"/>
      <c r="G22" s="113"/>
    </row>
    <row r="23" spans="1:7" ht="78" customHeight="1">
      <c r="A23" s="76">
        <v>62</v>
      </c>
      <c r="B23" s="76">
        <v>166</v>
      </c>
      <c r="C23" s="143" t="s">
        <v>145</v>
      </c>
      <c r="D23" s="96">
        <v>7.5</v>
      </c>
      <c r="E23" s="29" t="s">
        <v>27</v>
      </c>
      <c r="F23" s="142"/>
      <c r="G23" s="113">
        <f t="shared" si="0"/>
        <v>0</v>
      </c>
    </row>
    <row r="24" spans="1:7" ht="12.75" customHeight="1">
      <c r="A24" s="76"/>
      <c r="B24" s="76"/>
      <c r="C24" s="143"/>
      <c r="D24" s="96"/>
      <c r="E24" s="29"/>
      <c r="F24" s="142"/>
      <c r="G24" s="113"/>
    </row>
    <row r="25" spans="1:7" ht="78" customHeight="1">
      <c r="A25" s="76">
        <v>62</v>
      </c>
      <c r="B25" s="76">
        <v>168</v>
      </c>
      <c r="C25" s="143" t="s">
        <v>148</v>
      </c>
      <c r="D25" s="96">
        <v>22.22</v>
      </c>
      <c r="E25" s="29" t="s">
        <v>27</v>
      </c>
      <c r="F25" s="142"/>
      <c r="G25" s="113">
        <f t="shared" si="0"/>
        <v>0</v>
      </c>
    </row>
    <row r="26" spans="1:7" ht="12.75" customHeight="1">
      <c r="A26" s="76"/>
      <c r="B26" s="76"/>
      <c r="C26" s="143"/>
      <c r="D26" s="96"/>
      <c r="E26" s="29"/>
      <c r="F26" s="142"/>
      <c r="G26" s="113"/>
    </row>
    <row r="27" spans="1:7" ht="88.5" customHeight="1" thickBot="1">
      <c r="A27" s="164">
        <v>62</v>
      </c>
      <c r="B27" s="164">
        <v>448</v>
      </c>
      <c r="C27" s="165" t="s">
        <v>147</v>
      </c>
      <c r="D27" s="157">
        <v>24</v>
      </c>
      <c r="E27" s="85" t="s">
        <v>27</v>
      </c>
      <c r="F27" s="158"/>
      <c r="G27" s="167">
        <f t="shared" si="0"/>
        <v>0</v>
      </c>
    </row>
    <row r="28" spans="1:7">
      <c r="A28" s="74"/>
      <c r="B28" s="74"/>
      <c r="C28" s="82"/>
      <c r="D28" s="96"/>
      <c r="E28" s="49"/>
      <c r="F28" s="113"/>
      <c r="G28" s="113"/>
    </row>
    <row r="29" spans="1:7">
      <c r="A29" s="145" t="s">
        <v>70</v>
      </c>
      <c r="B29" s="145"/>
      <c r="C29" s="146" t="s">
        <v>71</v>
      </c>
      <c r="D29" s="147"/>
      <c r="E29" s="148"/>
      <c r="F29" s="149" t="s">
        <v>29</v>
      </c>
      <c r="G29" s="150">
        <f>SUM(G5:G28)</f>
        <v>0</v>
      </c>
    </row>
  </sheetData>
  <phoneticPr fontId="0" type="noConversion"/>
  <pageMargins left="1.0236220472440944" right="0.74803149606299213" top="0.78740157480314965" bottom="0.39370078740157483" header="0.39370078740157483" footer="0.19685039370078741"/>
  <pageSetup paperSize="9" scale="93" orientation="portrait" r:id="rId1"/>
  <headerFooter alignWithMargins="0"/>
  <rowBreaks count="1" manualBreakCount="1">
    <brk id="2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List8"/>
  <dimension ref="A1:BL16"/>
  <sheetViews>
    <sheetView showZeros="0" tabSelected="1" zoomScaleSheetLayoutView="70" workbookViewId="0">
      <selection activeCell="G25" sqref="G25"/>
    </sheetView>
  </sheetViews>
  <sheetFormatPr defaultRowHeight="12.75"/>
  <cols>
    <col min="1" max="1" width="3.28515625" customWidth="1"/>
    <col min="2" max="2" width="6.140625" customWidth="1"/>
    <col min="3" max="3" width="32.7109375" customWidth="1"/>
    <col min="4" max="4" width="8" customWidth="1"/>
    <col min="5" max="5" width="6.28515625" customWidth="1"/>
    <col min="6" max="6" width="15.7109375" customWidth="1"/>
    <col min="7" max="7" width="17.7109375" customWidth="1"/>
  </cols>
  <sheetData>
    <row r="1" spans="1:64">
      <c r="A1" s="72" t="s">
        <v>12</v>
      </c>
      <c r="B1" s="72"/>
      <c r="C1" s="72" t="s">
        <v>13</v>
      </c>
      <c r="D1" s="1" t="s">
        <v>14</v>
      </c>
      <c r="E1" s="1" t="s">
        <v>15</v>
      </c>
      <c r="F1" s="1" t="s">
        <v>151</v>
      </c>
      <c r="G1" s="1" t="s">
        <v>16</v>
      </c>
    </row>
    <row r="2" spans="1:64" ht="13.5" thickBot="1">
      <c r="A2" s="73" t="s">
        <v>17</v>
      </c>
      <c r="B2" s="73"/>
      <c r="C2" s="73" t="s">
        <v>18</v>
      </c>
      <c r="D2" s="9" t="s">
        <v>17</v>
      </c>
      <c r="E2" s="9"/>
      <c r="F2" s="9" t="s">
        <v>19</v>
      </c>
      <c r="G2" s="27"/>
    </row>
    <row r="3" spans="1:64" ht="13.5" thickTop="1">
      <c r="A3" s="20" t="s">
        <v>9</v>
      </c>
      <c r="B3" s="20"/>
      <c r="C3" s="22" t="s">
        <v>10</v>
      </c>
      <c r="D3" s="20"/>
      <c r="E3" s="20"/>
      <c r="F3" s="20"/>
      <c r="G3" s="20"/>
    </row>
    <row r="4" spans="1:64">
      <c r="A4" s="14" t="s">
        <v>60</v>
      </c>
      <c r="B4" s="14"/>
      <c r="C4" s="14" t="s">
        <v>48</v>
      </c>
      <c r="D4" s="14"/>
      <c r="E4" s="14"/>
      <c r="F4" s="14"/>
      <c r="G4" s="57"/>
    </row>
    <row r="5" spans="1:64">
      <c r="A5" s="60">
        <v>79</v>
      </c>
      <c r="B5" s="60">
        <v>311</v>
      </c>
      <c r="C5" s="32" t="s">
        <v>49</v>
      </c>
      <c r="D5" s="23">
        <v>30</v>
      </c>
      <c r="E5" s="29" t="s">
        <v>50</v>
      </c>
      <c r="F5" s="113"/>
      <c r="G5" s="113">
        <f>D5*F5</f>
        <v>0</v>
      </c>
    </row>
    <row r="6" spans="1:64">
      <c r="A6" s="60"/>
      <c r="B6" s="60"/>
      <c r="C6" s="32"/>
      <c r="D6" s="23"/>
      <c r="E6" s="29"/>
      <c r="F6" s="113"/>
      <c r="G6" s="113"/>
    </row>
    <row r="7" spans="1:64" ht="25.5">
      <c r="A7" s="60">
        <v>79</v>
      </c>
      <c r="B7" s="60" t="s">
        <v>134</v>
      </c>
      <c r="C7" s="32" t="s">
        <v>135</v>
      </c>
      <c r="D7" s="23">
        <v>45</v>
      </c>
      <c r="E7" s="29" t="s">
        <v>50</v>
      </c>
      <c r="F7" s="113"/>
      <c r="G7" s="113">
        <f>D7*F7</f>
        <v>0</v>
      </c>
    </row>
    <row r="8" spans="1:64">
      <c r="A8" s="60"/>
      <c r="B8" s="60"/>
      <c r="C8" s="32"/>
      <c r="D8" s="23"/>
      <c r="E8" s="29"/>
      <c r="F8" s="33"/>
      <c r="G8" s="113"/>
    </row>
    <row r="9" spans="1:64">
      <c r="A9" s="60">
        <v>79</v>
      </c>
      <c r="B9" s="60">
        <v>351</v>
      </c>
      <c r="C9" s="32" t="s">
        <v>61</v>
      </c>
      <c r="D9" s="23">
        <v>8</v>
      </c>
      <c r="E9" s="29" t="s">
        <v>50</v>
      </c>
      <c r="F9" s="113"/>
      <c r="G9" s="113">
        <f>D9*F9</f>
        <v>0</v>
      </c>
    </row>
    <row r="10" spans="1:64">
      <c r="A10" s="60"/>
      <c r="B10" s="60"/>
      <c r="C10" s="32"/>
      <c r="D10" s="23"/>
      <c r="E10" s="29"/>
      <c r="F10" s="33"/>
      <c r="G10" s="113"/>
    </row>
    <row r="11" spans="1:64" ht="25.5">
      <c r="A11" s="60">
        <v>79</v>
      </c>
      <c r="B11" s="60">
        <v>514</v>
      </c>
      <c r="C11" s="32" t="s">
        <v>86</v>
      </c>
      <c r="D11" s="23">
        <v>1</v>
      </c>
      <c r="E11" s="29" t="s">
        <v>24</v>
      </c>
      <c r="F11" s="113"/>
      <c r="G11" s="113">
        <f>D11*F11</f>
        <v>0</v>
      </c>
    </row>
    <row r="12" spans="1:64" s="7" customFormat="1" ht="14.25" customHeight="1" thickBot="1">
      <c r="A12" s="79"/>
      <c r="B12" s="79"/>
      <c r="C12" s="84"/>
      <c r="D12" s="12"/>
      <c r="E12" s="85"/>
      <c r="F12" s="86"/>
      <c r="G12" s="8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</row>
    <row r="13" spans="1:64" s="20" customFormat="1" ht="14.25" customHeight="1">
      <c r="A13" s="60"/>
      <c r="B13" s="60"/>
      <c r="C13" s="32"/>
      <c r="D13" s="23"/>
      <c r="E13" s="29"/>
      <c r="F13" s="33"/>
      <c r="G13" s="50"/>
    </row>
    <row r="14" spans="1:64" s="20" customFormat="1">
      <c r="A14" s="52" t="s">
        <v>9</v>
      </c>
      <c r="B14" s="52"/>
      <c r="C14" s="51" t="s">
        <v>10</v>
      </c>
      <c r="D14" s="44"/>
      <c r="E14" s="44"/>
      <c r="F14" s="47" t="s">
        <v>29</v>
      </c>
      <c r="G14" s="119">
        <f>SUM(G5:G13)</f>
        <v>0</v>
      </c>
    </row>
    <row r="15" spans="1:64" s="20" customFormat="1"/>
    <row r="16" spans="1:64" ht="12.6" customHeight="1"/>
  </sheetData>
  <phoneticPr fontId="0" type="noConversion"/>
  <pageMargins left="1.0236220472440944" right="0.74803149606299213" top="0.78740157480314965" bottom="0.39370078740157483" header="0.39370078740157483" footer="0.19685039370078741"/>
  <pageSetup paperSize="9" scale="93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M155"/>
  <sheetViews>
    <sheetView showZeros="0" tabSelected="1" zoomScale="120" zoomScaleNormal="120" zoomScaleSheetLayoutView="70" workbookViewId="0">
      <selection activeCell="G25" sqref="G25"/>
    </sheetView>
  </sheetViews>
  <sheetFormatPr defaultRowHeight="15.75"/>
  <cols>
    <col min="1" max="1" width="2.140625" style="173" customWidth="1"/>
    <col min="2" max="2" width="5.140625" style="244" customWidth="1"/>
    <col min="3" max="3" width="35.5703125" style="176" customWidth="1"/>
    <col min="4" max="4" width="5.7109375" style="176" customWidth="1"/>
    <col min="5" max="5" width="6.42578125" style="175" customWidth="1"/>
    <col min="6" max="6" width="10.7109375" style="175" hidden="1" customWidth="1"/>
    <col min="7" max="7" width="11.140625" style="175" hidden="1" customWidth="1"/>
    <col min="8" max="8" width="14.28515625" style="175" customWidth="1"/>
    <col min="9" max="9" width="16" style="174" customWidth="1"/>
    <col min="10" max="10" width="16.5703125" style="173" customWidth="1"/>
    <col min="11" max="16384" width="9.140625" style="173"/>
  </cols>
  <sheetData>
    <row r="1" spans="1:13" s="198" customFormat="1" ht="24" customHeight="1">
      <c r="A1" s="243"/>
      <c r="B1" s="253"/>
      <c r="C1" s="272" t="s">
        <v>247</v>
      </c>
      <c r="D1" s="272"/>
      <c r="E1" s="272"/>
      <c r="F1" s="272"/>
      <c r="G1" s="272"/>
      <c r="H1" s="272"/>
      <c r="I1" s="272"/>
      <c r="J1" s="243"/>
      <c r="K1" s="242"/>
      <c r="L1" s="242"/>
      <c r="M1" s="242"/>
    </row>
    <row r="2" spans="1:13" s="178" customFormat="1" ht="12.75">
      <c r="A2" s="198"/>
      <c r="B2" s="247"/>
      <c r="C2" s="195"/>
      <c r="D2" s="195"/>
      <c r="E2" s="194"/>
      <c r="F2" s="194"/>
      <c r="G2" s="194"/>
      <c r="H2" s="241"/>
      <c r="I2" s="240"/>
    </row>
    <row r="3" spans="1:13" s="178" customFormat="1" ht="12.75">
      <c r="B3" s="247" t="s">
        <v>52</v>
      </c>
      <c r="C3" s="206" t="s">
        <v>246</v>
      </c>
      <c r="D3" s="206"/>
      <c r="E3" s="238"/>
      <c r="F3" s="201"/>
      <c r="G3" s="201"/>
      <c r="H3" s="201"/>
      <c r="I3" s="219"/>
    </row>
    <row r="4" spans="1:13" s="178" customFormat="1" ht="12.75" customHeight="1">
      <c r="B4" s="247"/>
      <c r="C4" s="206"/>
      <c r="D4" s="236" t="s">
        <v>210</v>
      </c>
      <c r="E4" s="237" t="s">
        <v>209</v>
      </c>
      <c r="F4" s="236" t="s">
        <v>208</v>
      </c>
      <c r="G4" s="236" t="s">
        <v>207</v>
      </c>
      <c r="H4" s="236" t="s">
        <v>206</v>
      </c>
      <c r="I4" s="235" t="s">
        <v>205</v>
      </c>
    </row>
    <row r="5" spans="1:13" s="178" customFormat="1" ht="12.75" customHeight="1">
      <c r="B5" s="247"/>
      <c r="C5" s="206"/>
      <c r="D5" s="236"/>
      <c r="E5" s="237"/>
      <c r="F5" s="236"/>
      <c r="G5" s="236"/>
      <c r="H5" s="236"/>
      <c r="I5" s="235"/>
    </row>
    <row r="6" spans="1:13" s="178" customFormat="1" ht="105.75" customHeight="1">
      <c r="B6" s="245">
        <v>1</v>
      </c>
      <c r="C6" s="184" t="s">
        <v>245</v>
      </c>
      <c r="D6" s="183" t="s">
        <v>185</v>
      </c>
      <c r="E6" s="182">
        <v>1</v>
      </c>
      <c r="F6" s="181"/>
      <c r="G6" s="181"/>
      <c r="H6" s="181"/>
      <c r="I6" s="218">
        <f>E6*H6</f>
        <v>0</v>
      </c>
    </row>
    <row r="7" spans="1:13" s="178" customFormat="1" ht="12.75">
      <c r="B7" s="245"/>
      <c r="C7" s="184"/>
      <c r="D7" s="183"/>
      <c r="E7" s="182"/>
      <c r="F7" s="181"/>
      <c r="G7" s="181"/>
      <c r="H7" s="181"/>
      <c r="I7" s="218"/>
    </row>
    <row r="8" spans="1:13" s="178" customFormat="1" ht="12.75">
      <c r="B8" s="245">
        <f>B6+1</f>
        <v>2</v>
      </c>
      <c r="C8" s="184" t="s">
        <v>203</v>
      </c>
      <c r="D8" s="183" t="s">
        <v>170</v>
      </c>
      <c r="E8" s="182">
        <v>438</v>
      </c>
      <c r="F8" s="181"/>
      <c r="G8" s="181"/>
      <c r="H8" s="181"/>
      <c r="I8" s="218">
        <f>E8*H8</f>
        <v>0</v>
      </c>
    </row>
    <row r="9" spans="1:13" s="178" customFormat="1" ht="12.75">
      <c r="B9" s="245"/>
      <c r="C9" s="184"/>
      <c r="D9" s="184"/>
      <c r="E9" s="182"/>
      <c r="F9" s="181"/>
      <c r="G9" s="181"/>
      <c r="H9" s="181"/>
      <c r="I9" s="218"/>
    </row>
    <row r="10" spans="1:13" s="178" customFormat="1" ht="25.5">
      <c r="B10" s="245">
        <f>B8+1</f>
        <v>3</v>
      </c>
      <c r="C10" s="184" t="s">
        <v>202</v>
      </c>
      <c r="D10" s="183" t="s">
        <v>170</v>
      </c>
      <c r="E10" s="182">
        <v>430</v>
      </c>
      <c r="F10" s="181"/>
      <c r="G10" s="181"/>
      <c r="H10" s="181"/>
      <c r="I10" s="218">
        <f>E10*H10</f>
        <v>0</v>
      </c>
    </row>
    <row r="11" spans="1:13" s="178" customFormat="1" ht="12.75" customHeight="1">
      <c r="B11" s="245"/>
      <c r="C11" s="184"/>
      <c r="D11" s="183"/>
      <c r="E11" s="182"/>
      <c r="F11" s="181"/>
      <c r="G11" s="181"/>
      <c r="H11" s="181"/>
      <c r="I11" s="218"/>
    </row>
    <row r="12" spans="1:13" s="178" customFormat="1" ht="25.5">
      <c r="B12" s="245">
        <f>B10+1</f>
        <v>4</v>
      </c>
      <c r="C12" s="184" t="s">
        <v>201</v>
      </c>
      <c r="D12" s="183" t="s">
        <v>24</v>
      </c>
      <c r="E12" s="182">
        <v>16</v>
      </c>
      <c r="F12" s="181"/>
      <c r="G12" s="181"/>
      <c r="H12" s="181"/>
      <c r="I12" s="218">
        <f>E12*H12</f>
        <v>0</v>
      </c>
    </row>
    <row r="13" spans="1:13" s="178" customFormat="1" ht="12.75">
      <c r="B13" s="245"/>
      <c r="C13" s="184"/>
      <c r="D13" s="183"/>
      <c r="E13" s="182"/>
      <c r="F13" s="181"/>
      <c r="G13" s="181"/>
      <c r="H13" s="181"/>
      <c r="I13" s="218"/>
    </row>
    <row r="14" spans="1:13" s="178" customFormat="1" ht="25.5">
      <c r="B14" s="245">
        <f>B12+1</f>
        <v>5</v>
      </c>
      <c r="C14" s="184" t="s">
        <v>244</v>
      </c>
      <c r="D14" s="183" t="s">
        <v>161</v>
      </c>
      <c r="E14" s="182">
        <v>1</v>
      </c>
      <c r="F14" s="181"/>
      <c r="G14" s="181"/>
      <c r="H14" s="181"/>
      <c r="I14" s="218">
        <f>E14*H14</f>
        <v>0</v>
      </c>
    </row>
    <row r="15" spans="1:13" s="178" customFormat="1" ht="12.75">
      <c r="B15" s="245"/>
      <c r="C15" s="184"/>
      <c r="D15" s="183"/>
      <c r="E15" s="182"/>
      <c r="F15" s="181"/>
      <c r="G15" s="181"/>
      <c r="H15" s="181"/>
      <c r="I15" s="218"/>
    </row>
    <row r="16" spans="1:13" s="178" customFormat="1" ht="103.5" customHeight="1">
      <c r="B16" s="245">
        <f>B14+1</f>
        <v>6</v>
      </c>
      <c r="C16" s="184" t="s">
        <v>243</v>
      </c>
      <c r="D16" s="183"/>
      <c r="E16" s="182"/>
      <c r="F16" s="181"/>
      <c r="G16" s="181"/>
      <c r="H16" s="181"/>
      <c r="I16" s="218"/>
    </row>
    <row r="17" spans="2:9" s="221" customFormat="1" ht="12.75">
      <c r="B17" s="252" t="s">
        <v>193</v>
      </c>
      <c r="C17" s="231" t="s">
        <v>242</v>
      </c>
      <c r="D17" s="230" t="s">
        <v>24</v>
      </c>
      <c r="E17" s="233">
        <v>1</v>
      </c>
      <c r="F17" s="228"/>
      <c r="G17" s="228"/>
      <c r="H17" s="228"/>
      <c r="I17" s="218">
        <f t="shared" ref="I17:I29" si="0">E17*H17</f>
        <v>0</v>
      </c>
    </row>
    <row r="18" spans="2:9" s="221" customFormat="1" ht="12.75">
      <c r="B18" s="252" t="s">
        <v>193</v>
      </c>
      <c r="C18" s="231" t="s">
        <v>241</v>
      </c>
      <c r="D18" s="230" t="s">
        <v>24</v>
      </c>
      <c r="E18" s="233">
        <v>1</v>
      </c>
      <c r="F18" s="228"/>
      <c r="G18" s="228"/>
      <c r="H18" s="228"/>
      <c r="I18" s="218">
        <f t="shared" si="0"/>
        <v>0</v>
      </c>
    </row>
    <row r="19" spans="2:9" s="221" customFormat="1" ht="12.75">
      <c r="B19" s="252" t="s">
        <v>193</v>
      </c>
      <c r="C19" s="231" t="s">
        <v>240</v>
      </c>
      <c r="D19" s="230" t="s">
        <v>24</v>
      </c>
      <c r="E19" s="233">
        <v>1</v>
      </c>
      <c r="F19" s="228"/>
      <c r="G19" s="228"/>
      <c r="H19" s="228"/>
      <c r="I19" s="218">
        <f t="shared" si="0"/>
        <v>0</v>
      </c>
    </row>
    <row r="20" spans="2:9" s="221" customFormat="1" ht="12.75" customHeight="1">
      <c r="B20" s="252" t="s">
        <v>193</v>
      </c>
      <c r="C20" s="231" t="s">
        <v>239</v>
      </c>
      <c r="D20" s="230" t="s">
        <v>24</v>
      </c>
      <c r="E20" s="233">
        <v>1</v>
      </c>
      <c r="F20" s="228"/>
      <c r="G20" s="228"/>
      <c r="H20" s="228"/>
      <c r="I20" s="218">
        <f t="shared" si="0"/>
        <v>0</v>
      </c>
    </row>
    <row r="21" spans="2:9" s="221" customFormat="1" ht="12.75">
      <c r="B21" s="252" t="s">
        <v>193</v>
      </c>
      <c r="C21" s="231" t="s">
        <v>238</v>
      </c>
      <c r="D21" s="230" t="s">
        <v>24</v>
      </c>
      <c r="E21" s="233">
        <v>1</v>
      </c>
      <c r="F21" s="228"/>
      <c r="G21" s="228"/>
      <c r="H21" s="228"/>
      <c r="I21" s="218">
        <f t="shared" si="0"/>
        <v>0</v>
      </c>
    </row>
    <row r="22" spans="2:9" s="221" customFormat="1" ht="12.75">
      <c r="B22" s="252" t="s">
        <v>193</v>
      </c>
      <c r="C22" s="231" t="s">
        <v>237</v>
      </c>
      <c r="D22" s="230" t="s">
        <v>24</v>
      </c>
      <c r="E22" s="233">
        <v>1</v>
      </c>
      <c r="F22" s="228"/>
      <c r="G22" s="228"/>
      <c r="H22" s="228"/>
      <c r="I22" s="218">
        <f t="shared" si="0"/>
        <v>0</v>
      </c>
    </row>
    <row r="23" spans="2:9" s="221" customFormat="1" ht="12.75">
      <c r="B23" s="252" t="s">
        <v>193</v>
      </c>
      <c r="C23" s="231" t="s">
        <v>236</v>
      </c>
      <c r="D23" s="230" t="s">
        <v>24</v>
      </c>
      <c r="E23" s="233">
        <v>4</v>
      </c>
      <c r="F23" s="228"/>
      <c r="G23" s="228"/>
      <c r="H23" s="228"/>
      <c r="I23" s="218">
        <f t="shared" si="0"/>
        <v>0</v>
      </c>
    </row>
    <row r="24" spans="2:9" s="221" customFormat="1" ht="12.75">
      <c r="B24" s="252" t="s">
        <v>193</v>
      </c>
      <c r="C24" s="231" t="s">
        <v>235</v>
      </c>
      <c r="D24" s="230" t="s">
        <v>24</v>
      </c>
      <c r="E24" s="229">
        <v>9</v>
      </c>
      <c r="F24" s="228"/>
      <c r="G24" s="228"/>
      <c r="H24" s="228"/>
      <c r="I24" s="218">
        <f t="shared" si="0"/>
        <v>0</v>
      </c>
    </row>
    <row r="25" spans="2:9" s="221" customFormat="1" ht="12.75">
      <c r="B25" s="252" t="s">
        <v>193</v>
      </c>
      <c r="C25" s="231" t="s">
        <v>234</v>
      </c>
      <c r="D25" s="230" t="s">
        <v>24</v>
      </c>
      <c r="E25" s="229">
        <v>3</v>
      </c>
      <c r="F25" s="228"/>
      <c r="G25" s="228"/>
      <c r="H25" s="228"/>
      <c r="I25" s="218">
        <f t="shared" si="0"/>
        <v>0</v>
      </c>
    </row>
    <row r="26" spans="2:9" s="221" customFormat="1" ht="12.75">
      <c r="B26" s="252" t="s">
        <v>193</v>
      </c>
      <c r="C26" s="231" t="s">
        <v>233</v>
      </c>
      <c r="D26" s="230" t="s">
        <v>24</v>
      </c>
      <c r="E26" s="229">
        <v>5</v>
      </c>
      <c r="F26" s="228"/>
      <c r="G26" s="228"/>
      <c r="H26" s="228"/>
      <c r="I26" s="218">
        <f t="shared" si="0"/>
        <v>0</v>
      </c>
    </row>
    <row r="27" spans="2:9" s="221" customFormat="1" ht="25.5">
      <c r="B27" s="252" t="s">
        <v>193</v>
      </c>
      <c r="C27" s="231" t="s">
        <v>232</v>
      </c>
      <c r="D27" s="230" t="s">
        <v>24</v>
      </c>
      <c r="E27" s="229">
        <v>1</v>
      </c>
      <c r="F27" s="228"/>
      <c r="G27" s="228"/>
      <c r="H27" s="228"/>
      <c r="I27" s="218">
        <f t="shared" si="0"/>
        <v>0</v>
      </c>
    </row>
    <row r="28" spans="2:9" s="221" customFormat="1" ht="25.5">
      <c r="B28" s="252" t="s">
        <v>193</v>
      </c>
      <c r="C28" s="231" t="s">
        <v>231</v>
      </c>
      <c r="D28" s="230" t="s">
        <v>24</v>
      </c>
      <c r="E28" s="229">
        <v>3</v>
      </c>
      <c r="F28" s="228"/>
      <c r="G28" s="228"/>
      <c r="H28" s="228"/>
      <c r="I28" s="218">
        <f t="shared" si="0"/>
        <v>0</v>
      </c>
    </row>
    <row r="29" spans="2:9" s="221" customFormat="1" ht="12.75">
      <c r="B29" s="252" t="s">
        <v>193</v>
      </c>
      <c r="C29" s="231" t="s">
        <v>192</v>
      </c>
      <c r="D29" s="230" t="s">
        <v>185</v>
      </c>
      <c r="E29" s="229">
        <v>1</v>
      </c>
      <c r="F29" s="228"/>
      <c r="G29" s="228"/>
      <c r="H29" s="228"/>
      <c r="I29" s="218">
        <f t="shared" si="0"/>
        <v>0</v>
      </c>
    </row>
    <row r="30" spans="2:9" s="221" customFormat="1" ht="12.75">
      <c r="B30" s="252"/>
      <c r="C30" s="231"/>
      <c r="D30" s="230"/>
      <c r="E30" s="229"/>
      <c r="F30" s="228"/>
      <c r="G30" s="228"/>
      <c r="H30" s="228"/>
      <c r="I30" s="218"/>
    </row>
    <row r="31" spans="2:9" s="178" customFormat="1" ht="12.75">
      <c r="B31" s="245"/>
      <c r="C31" s="184"/>
      <c r="D31" s="183"/>
      <c r="E31" s="182"/>
      <c r="F31" s="181"/>
      <c r="G31" s="181"/>
      <c r="H31" s="181"/>
      <c r="I31" s="218"/>
    </row>
    <row r="32" spans="2:9" s="178" customFormat="1" ht="12.75">
      <c r="B32" s="245">
        <f>B16+1</f>
        <v>7</v>
      </c>
      <c r="C32" s="184" t="s">
        <v>191</v>
      </c>
      <c r="D32" s="183" t="s">
        <v>170</v>
      </c>
      <c r="E32" s="182">
        <v>467</v>
      </c>
      <c r="F32" s="181"/>
      <c r="G32" s="181"/>
      <c r="H32" s="181"/>
      <c r="I32" s="218">
        <f>E32*H32</f>
        <v>0</v>
      </c>
    </row>
    <row r="33" spans="2:10" s="178" customFormat="1" ht="12.75">
      <c r="B33" s="245"/>
      <c r="C33" s="184"/>
      <c r="D33" s="183"/>
      <c r="E33" s="182"/>
      <c r="F33" s="181"/>
      <c r="G33" s="181"/>
      <c r="H33" s="181"/>
      <c r="I33" s="218"/>
    </row>
    <row r="34" spans="2:10" s="178" customFormat="1" ht="12.75">
      <c r="B34" s="245">
        <f>B32+1</f>
        <v>8</v>
      </c>
      <c r="C34" s="184" t="s">
        <v>190</v>
      </c>
      <c r="D34" s="183" t="s">
        <v>189</v>
      </c>
      <c r="E34" s="182">
        <v>4</v>
      </c>
      <c r="F34" s="181"/>
      <c r="G34" s="181"/>
      <c r="H34" s="181"/>
      <c r="I34" s="218">
        <f>E34*H34</f>
        <v>0</v>
      </c>
    </row>
    <row r="35" spans="2:10" s="178" customFormat="1" ht="12.75">
      <c r="B35" s="245"/>
      <c r="C35" s="184"/>
      <c r="D35" s="183"/>
      <c r="E35" s="182"/>
      <c r="F35" s="181"/>
      <c r="G35" s="181"/>
      <c r="H35" s="181"/>
      <c r="I35" s="218"/>
    </row>
    <row r="36" spans="2:10" s="178" customFormat="1" ht="39.75" customHeight="1">
      <c r="B36" s="245">
        <f>B34+1</f>
        <v>9</v>
      </c>
      <c r="C36" s="184" t="s">
        <v>230</v>
      </c>
      <c r="D36" s="183" t="s">
        <v>24</v>
      </c>
      <c r="E36" s="182">
        <v>5</v>
      </c>
      <c r="F36" s="181"/>
      <c r="G36" s="181"/>
      <c r="H36" s="181"/>
      <c r="I36" s="218">
        <f>E36*H36</f>
        <v>0</v>
      </c>
    </row>
    <row r="37" spans="2:10" s="178" customFormat="1" ht="12.75">
      <c r="B37" s="245"/>
      <c r="C37" s="184"/>
      <c r="D37" s="183"/>
      <c r="E37" s="182"/>
      <c r="F37" s="181"/>
      <c r="G37" s="181"/>
      <c r="H37" s="181"/>
      <c r="I37" s="218"/>
    </row>
    <row r="38" spans="2:10" s="178" customFormat="1" ht="39.75" customHeight="1">
      <c r="B38" s="245">
        <f>B36+1</f>
        <v>10</v>
      </c>
      <c r="C38" s="184" t="s">
        <v>229</v>
      </c>
      <c r="D38" s="183" t="s">
        <v>185</v>
      </c>
      <c r="E38" s="182">
        <v>1</v>
      </c>
      <c r="F38" s="181"/>
      <c r="G38" s="181"/>
      <c r="H38" s="181"/>
      <c r="I38" s="218">
        <f>E38*H38</f>
        <v>0</v>
      </c>
      <c r="J38" s="218"/>
    </row>
    <row r="39" spans="2:10" s="178" customFormat="1" ht="13.5" thickBot="1">
      <c r="B39" s="245"/>
      <c r="C39" s="184"/>
      <c r="D39" s="183"/>
      <c r="E39" s="182"/>
      <c r="F39" s="181"/>
      <c r="G39" s="181"/>
      <c r="H39" s="181"/>
      <c r="I39" s="218"/>
    </row>
    <row r="40" spans="2:10" s="178" customFormat="1" ht="13.5" thickBot="1">
      <c r="B40" s="249"/>
      <c r="C40" s="216" t="s">
        <v>156</v>
      </c>
      <c r="D40" s="251"/>
      <c r="E40" s="215"/>
      <c r="F40" s="214"/>
      <c r="G40" s="214"/>
      <c r="H40" s="214"/>
      <c r="I40" s="213">
        <f>SUM(I6:I39)</f>
        <v>0</v>
      </c>
    </row>
    <row r="41" spans="2:10" s="178" customFormat="1" ht="12.75">
      <c r="B41" s="248"/>
      <c r="C41" s="210"/>
      <c r="D41" s="250"/>
      <c r="E41" s="209"/>
      <c r="F41" s="208"/>
      <c r="G41" s="208"/>
      <c r="H41" s="208"/>
      <c r="I41" s="212"/>
    </row>
    <row r="42" spans="2:10" s="178" customFormat="1" ht="12.75">
      <c r="B42" s="245"/>
      <c r="C42" s="184"/>
      <c r="D42" s="183"/>
      <c r="E42" s="182"/>
      <c r="F42" s="181"/>
      <c r="G42" s="181"/>
      <c r="H42" s="181"/>
      <c r="I42" s="218"/>
    </row>
    <row r="43" spans="2:10" s="178" customFormat="1" ht="12" customHeight="1">
      <c r="B43" s="245"/>
      <c r="C43" s="206" t="s">
        <v>228</v>
      </c>
      <c r="D43" s="206"/>
      <c r="E43" s="182"/>
      <c r="F43" s="181"/>
      <c r="G43" s="220"/>
      <c r="H43" s="181"/>
      <c r="I43" s="219"/>
    </row>
    <row r="44" spans="2:10" s="178" customFormat="1" ht="12.75">
      <c r="B44" s="245"/>
      <c r="C44" s="206"/>
      <c r="D44" s="206"/>
      <c r="E44" s="182"/>
      <c r="F44" s="181"/>
      <c r="G44" s="220"/>
      <c r="H44" s="181"/>
      <c r="I44" s="219"/>
    </row>
    <row r="45" spans="2:10" s="178" customFormat="1" ht="27.75" customHeight="1">
      <c r="B45" s="245">
        <v>1</v>
      </c>
      <c r="C45" s="184" t="s">
        <v>227</v>
      </c>
      <c r="D45" s="183" t="s">
        <v>185</v>
      </c>
      <c r="E45" s="182">
        <v>1</v>
      </c>
      <c r="F45" s="181"/>
      <c r="G45" s="181"/>
      <c r="H45" s="181"/>
      <c r="I45" s="218">
        <f>E45*H45</f>
        <v>0</v>
      </c>
    </row>
    <row r="46" spans="2:10" s="178" customFormat="1" ht="12.75">
      <c r="B46" s="245"/>
      <c r="C46" s="184"/>
      <c r="D46" s="183"/>
      <c r="E46" s="182"/>
      <c r="F46" s="181"/>
      <c r="G46" s="181"/>
      <c r="H46" s="181"/>
      <c r="I46" s="218"/>
    </row>
    <row r="47" spans="2:10" s="178" customFormat="1" ht="25.5">
      <c r="B47" s="245">
        <f>B45+1</f>
        <v>2</v>
      </c>
      <c r="C47" s="184" t="s">
        <v>184</v>
      </c>
      <c r="D47" s="183" t="s">
        <v>170</v>
      </c>
      <c r="E47" s="182">
        <v>20</v>
      </c>
      <c r="F47" s="181"/>
      <c r="G47" s="181"/>
      <c r="H47" s="181"/>
      <c r="I47" s="218">
        <f>E47*H47</f>
        <v>0</v>
      </c>
    </row>
    <row r="48" spans="2:10" s="178" customFormat="1" ht="12.75">
      <c r="B48" s="245"/>
      <c r="C48" s="184"/>
      <c r="D48" s="183"/>
      <c r="E48" s="182"/>
      <c r="F48" s="181"/>
      <c r="G48" s="181"/>
      <c r="H48" s="181"/>
      <c r="I48" s="218"/>
    </row>
    <row r="49" spans="2:9" s="178" customFormat="1" ht="25.5">
      <c r="B49" s="245">
        <f>B47+1</f>
        <v>3</v>
      </c>
      <c r="C49" s="184" t="s">
        <v>183</v>
      </c>
      <c r="D49" s="183" t="s">
        <v>170</v>
      </c>
      <c r="E49" s="182">
        <v>250</v>
      </c>
      <c r="F49" s="181"/>
      <c r="G49" s="181"/>
      <c r="H49" s="181"/>
      <c r="I49" s="218">
        <f>E49*H49</f>
        <v>0</v>
      </c>
    </row>
    <row r="50" spans="2:9" s="178" customFormat="1" ht="12.75">
      <c r="B50" s="245"/>
      <c r="C50" s="184"/>
      <c r="D50" s="183"/>
      <c r="E50" s="182"/>
      <c r="F50" s="181"/>
      <c r="G50" s="181"/>
      <c r="H50" s="181"/>
      <c r="I50" s="218"/>
    </row>
    <row r="51" spans="2:9" s="178" customFormat="1" ht="25.5">
      <c r="B51" s="245">
        <f>B49+1</f>
        <v>4</v>
      </c>
      <c r="C51" s="184" t="s">
        <v>182</v>
      </c>
      <c r="D51" s="183" t="s">
        <v>170</v>
      </c>
      <c r="E51" s="182">
        <v>25</v>
      </c>
      <c r="F51" s="181"/>
      <c r="G51" s="181"/>
      <c r="H51" s="181"/>
      <c r="I51" s="218">
        <f>E51*H51</f>
        <v>0</v>
      </c>
    </row>
    <row r="52" spans="2:9" s="178" customFormat="1" ht="12.75">
      <c r="B52" s="245"/>
      <c r="C52" s="184"/>
      <c r="D52" s="183"/>
      <c r="E52" s="182"/>
      <c r="F52" s="181"/>
      <c r="G52" s="181"/>
      <c r="H52" s="181"/>
      <c r="I52" s="218"/>
    </row>
    <row r="53" spans="2:9" s="178" customFormat="1" ht="38.25">
      <c r="B53" s="245">
        <f>B51+1</f>
        <v>5</v>
      </c>
      <c r="C53" s="184" t="s">
        <v>181</v>
      </c>
      <c r="D53" s="183" t="s">
        <v>170</v>
      </c>
      <c r="E53" s="182">
        <v>70</v>
      </c>
      <c r="F53" s="181"/>
      <c r="G53" s="181"/>
      <c r="H53" s="181"/>
      <c r="I53" s="218">
        <f>E53*H53</f>
        <v>0</v>
      </c>
    </row>
    <row r="54" spans="2:9" s="178" customFormat="1" ht="12.75">
      <c r="B54" s="245"/>
      <c r="C54" s="184"/>
      <c r="D54" s="184"/>
      <c r="E54" s="182"/>
      <c r="F54" s="181"/>
      <c r="G54" s="181"/>
      <c r="H54" s="181"/>
      <c r="I54" s="218"/>
    </row>
    <row r="55" spans="2:9" s="178" customFormat="1" ht="12.75" customHeight="1">
      <c r="B55" s="245">
        <f>B53+1</f>
        <v>6</v>
      </c>
      <c r="C55" s="184" t="s">
        <v>226</v>
      </c>
      <c r="D55" s="183" t="s">
        <v>170</v>
      </c>
      <c r="E55" s="182">
        <v>569</v>
      </c>
      <c r="F55" s="181"/>
      <c r="G55" s="181"/>
      <c r="H55" s="181"/>
      <c r="I55" s="218">
        <f>E55*H55</f>
        <v>0</v>
      </c>
    </row>
    <row r="56" spans="2:9" s="178" customFormat="1" ht="12.75">
      <c r="B56" s="245"/>
      <c r="C56" s="184"/>
      <c r="D56" s="184"/>
      <c r="E56" s="182"/>
      <c r="F56" s="181"/>
      <c r="G56" s="181"/>
      <c r="H56" s="181"/>
      <c r="I56" s="218"/>
    </row>
    <row r="57" spans="2:9" s="178" customFormat="1" ht="27.75" customHeight="1">
      <c r="B57" s="245">
        <f>B55+1</f>
        <v>7</v>
      </c>
      <c r="C57" s="184" t="s">
        <v>225</v>
      </c>
      <c r="D57" s="183" t="s">
        <v>170</v>
      </c>
      <c r="E57" s="182">
        <v>16</v>
      </c>
      <c r="F57" s="181"/>
      <c r="G57" s="181"/>
      <c r="H57" s="181"/>
      <c r="I57" s="218">
        <f>E57*H57</f>
        <v>0</v>
      </c>
    </row>
    <row r="58" spans="2:9" s="178" customFormat="1" ht="12.75">
      <c r="B58" s="245"/>
      <c r="C58" s="184"/>
      <c r="D58" s="184"/>
      <c r="E58" s="182"/>
      <c r="F58" s="181"/>
      <c r="G58" s="181"/>
      <c r="H58" s="181"/>
      <c r="I58" s="218"/>
    </row>
    <row r="59" spans="2:9" s="178" customFormat="1" ht="25.5">
      <c r="B59" s="245">
        <f>B57+1</f>
        <v>8</v>
      </c>
      <c r="C59" s="184" t="s">
        <v>175</v>
      </c>
      <c r="D59" s="183" t="s">
        <v>167</v>
      </c>
      <c r="E59" s="182">
        <v>29</v>
      </c>
      <c r="F59" s="181"/>
      <c r="G59" s="181"/>
      <c r="H59" s="181"/>
      <c r="I59" s="218">
        <f>E59*H59</f>
        <v>0</v>
      </c>
    </row>
    <row r="60" spans="2:9" s="178" customFormat="1" ht="12.75">
      <c r="B60" s="245"/>
      <c r="C60" s="184"/>
      <c r="D60" s="184"/>
      <c r="E60" s="182"/>
      <c r="F60" s="181"/>
      <c r="G60" s="181"/>
      <c r="H60" s="181"/>
      <c r="I60" s="218"/>
    </row>
    <row r="61" spans="2:9" s="178" customFormat="1" ht="13.5" customHeight="1">
      <c r="B61" s="245">
        <f>B59+1</f>
        <v>9</v>
      </c>
      <c r="C61" s="184" t="s">
        <v>171</v>
      </c>
      <c r="D61" s="183" t="s">
        <v>170</v>
      </c>
      <c r="E61" s="182">
        <v>365</v>
      </c>
      <c r="F61" s="181"/>
      <c r="G61" s="181"/>
      <c r="H61" s="181"/>
      <c r="I61" s="218">
        <f>E61*H61</f>
        <v>0</v>
      </c>
    </row>
    <row r="62" spans="2:9" s="178" customFormat="1" ht="12.75">
      <c r="B62" s="245"/>
      <c r="C62" s="184"/>
      <c r="D62" s="183"/>
      <c r="E62" s="182"/>
      <c r="F62" s="181"/>
      <c r="G62" s="181"/>
      <c r="H62" s="181"/>
      <c r="I62" s="218"/>
    </row>
    <row r="63" spans="2:9" s="178" customFormat="1" ht="27" customHeight="1">
      <c r="B63" s="245">
        <f>B61+1</f>
        <v>10</v>
      </c>
      <c r="C63" s="184" t="s">
        <v>224</v>
      </c>
      <c r="D63" s="183" t="s">
        <v>167</v>
      </c>
      <c r="E63" s="182">
        <v>23</v>
      </c>
      <c r="F63" s="181"/>
      <c r="G63" s="181"/>
      <c r="H63" s="181"/>
      <c r="I63" s="218">
        <f>E63*H63</f>
        <v>0</v>
      </c>
    </row>
    <row r="64" spans="2:9" s="178" customFormat="1" ht="12.75">
      <c r="B64" s="245"/>
      <c r="C64" s="184"/>
      <c r="D64" s="183"/>
      <c r="E64" s="182"/>
      <c r="F64" s="181"/>
      <c r="G64" s="181"/>
      <c r="H64" s="181"/>
      <c r="I64" s="218"/>
    </row>
    <row r="65" spans="2:9" s="178" customFormat="1" ht="25.5">
      <c r="B65" s="245">
        <f>B63+1</f>
        <v>11</v>
      </c>
      <c r="C65" s="184" t="s">
        <v>223</v>
      </c>
      <c r="D65" s="183" t="s">
        <v>164</v>
      </c>
      <c r="E65" s="182">
        <v>10</v>
      </c>
      <c r="F65" s="181"/>
      <c r="G65" s="181"/>
      <c r="H65" s="181"/>
      <c r="I65" s="218">
        <f>E65*H65</f>
        <v>0</v>
      </c>
    </row>
    <row r="66" spans="2:9" s="178" customFormat="1" ht="12.75">
      <c r="B66" s="245"/>
      <c r="C66" s="184"/>
      <c r="D66" s="183"/>
      <c r="E66" s="182"/>
      <c r="F66" s="181"/>
      <c r="G66" s="181"/>
      <c r="H66" s="181"/>
      <c r="I66" s="218"/>
    </row>
    <row r="67" spans="2:9" s="178" customFormat="1" ht="25.5">
      <c r="B67" s="245">
        <f>B65+1</f>
        <v>12</v>
      </c>
      <c r="C67" s="184" t="s">
        <v>222</v>
      </c>
      <c r="D67" s="183" t="s">
        <v>170</v>
      </c>
      <c r="E67" s="182">
        <v>29</v>
      </c>
      <c r="F67" s="181"/>
      <c r="G67" s="181"/>
      <c r="H67" s="181"/>
      <c r="I67" s="218">
        <f>E67*H67</f>
        <v>0</v>
      </c>
    </row>
    <row r="68" spans="2:9" s="178" customFormat="1" ht="12.75">
      <c r="B68" s="245"/>
      <c r="C68" s="184"/>
      <c r="D68" s="183"/>
      <c r="E68" s="182"/>
      <c r="F68" s="181"/>
      <c r="G68" s="181"/>
      <c r="H68" s="181"/>
      <c r="I68" s="218"/>
    </row>
    <row r="69" spans="2:9" s="178" customFormat="1" ht="38.25">
      <c r="B69" s="245">
        <f>B67+1</f>
        <v>13</v>
      </c>
      <c r="C69" s="184" t="s">
        <v>221</v>
      </c>
      <c r="D69" s="183" t="s">
        <v>24</v>
      </c>
      <c r="E69" s="182">
        <v>11</v>
      </c>
      <c r="F69" s="181"/>
      <c r="G69" s="181"/>
      <c r="H69" s="181"/>
      <c r="I69" s="218">
        <f>E69*H69</f>
        <v>0</v>
      </c>
    </row>
    <row r="70" spans="2:9" s="178" customFormat="1" ht="12.75">
      <c r="B70" s="245"/>
      <c r="C70" s="184"/>
      <c r="D70" s="183"/>
      <c r="E70" s="182"/>
      <c r="F70" s="181"/>
      <c r="G70" s="181"/>
      <c r="H70" s="181"/>
      <c r="I70" s="218"/>
    </row>
    <row r="71" spans="2:9" s="178" customFormat="1" ht="38.25">
      <c r="B71" s="245">
        <f>B69+1</f>
        <v>14</v>
      </c>
      <c r="C71" s="184" t="s">
        <v>220</v>
      </c>
      <c r="D71" s="183" t="s">
        <v>161</v>
      </c>
      <c r="E71" s="182">
        <v>2</v>
      </c>
      <c r="F71" s="181"/>
      <c r="G71" s="181"/>
      <c r="H71" s="181"/>
      <c r="I71" s="218">
        <f>E71*H71</f>
        <v>0</v>
      </c>
    </row>
    <row r="72" spans="2:9" s="178" customFormat="1" ht="12.75">
      <c r="B72" s="245"/>
      <c r="C72" s="184"/>
      <c r="D72" s="183"/>
      <c r="E72" s="182"/>
      <c r="F72" s="181"/>
      <c r="G72" s="181"/>
      <c r="H72" s="181"/>
      <c r="I72" s="218"/>
    </row>
    <row r="73" spans="2:9" s="178" customFormat="1" ht="38.25">
      <c r="B73" s="245">
        <f>B71+1</f>
        <v>15</v>
      </c>
      <c r="C73" s="184" t="s">
        <v>219</v>
      </c>
      <c r="D73" s="183" t="s">
        <v>24</v>
      </c>
      <c r="E73" s="182">
        <v>4</v>
      </c>
      <c r="F73" s="181"/>
      <c r="G73" s="181"/>
      <c r="H73" s="181"/>
      <c r="I73" s="218">
        <f>E73*H73</f>
        <v>0</v>
      </c>
    </row>
    <row r="74" spans="2:9" s="178" customFormat="1" ht="12.75">
      <c r="B74" s="245"/>
      <c r="C74" s="184"/>
      <c r="D74" s="183"/>
      <c r="E74" s="182"/>
      <c r="F74" s="181"/>
      <c r="G74" s="181"/>
      <c r="H74" s="181"/>
      <c r="I74" s="218"/>
    </row>
    <row r="75" spans="2:9" s="178" customFormat="1" ht="25.5">
      <c r="B75" s="245">
        <f>B73+1</f>
        <v>16</v>
      </c>
      <c r="C75" s="184" t="s">
        <v>218</v>
      </c>
      <c r="D75" s="183" t="s">
        <v>24</v>
      </c>
      <c r="E75" s="182">
        <v>1</v>
      </c>
      <c r="F75" s="181"/>
      <c r="G75" s="181"/>
      <c r="H75" s="181"/>
      <c r="I75" s="218">
        <f>E75*H75</f>
        <v>0</v>
      </c>
    </row>
    <row r="76" spans="2:9" s="178" customFormat="1" ht="12.75">
      <c r="B76" s="245"/>
      <c r="C76" s="184"/>
      <c r="D76" s="183"/>
      <c r="E76" s="182"/>
      <c r="F76" s="181"/>
      <c r="G76" s="181"/>
      <c r="H76" s="181"/>
      <c r="I76" s="218"/>
    </row>
    <row r="77" spans="2:9" s="178" customFormat="1" ht="39" customHeight="1">
      <c r="B77" s="245">
        <f>B75+1</f>
        <v>17</v>
      </c>
      <c r="C77" s="184" t="s">
        <v>217</v>
      </c>
      <c r="D77" s="183" t="s">
        <v>167</v>
      </c>
      <c r="E77" s="182">
        <v>18</v>
      </c>
      <c r="F77" s="181"/>
      <c r="G77" s="181"/>
      <c r="H77" s="181"/>
      <c r="I77" s="218">
        <f>E77*H77</f>
        <v>0</v>
      </c>
    </row>
    <row r="78" spans="2:9" s="178" customFormat="1" ht="12.75">
      <c r="B78" s="245"/>
      <c r="C78" s="184"/>
      <c r="D78" s="183"/>
      <c r="E78" s="182"/>
      <c r="F78" s="181"/>
      <c r="G78" s="181"/>
      <c r="H78" s="181"/>
      <c r="I78" s="218"/>
    </row>
    <row r="79" spans="2:9" s="178" customFormat="1" ht="14.25">
      <c r="B79" s="245">
        <f>B77+1</f>
        <v>18</v>
      </c>
      <c r="C79" s="184" t="s">
        <v>165</v>
      </c>
      <c r="D79" s="183" t="s">
        <v>164</v>
      </c>
      <c r="E79" s="182">
        <v>466</v>
      </c>
      <c r="F79" s="181"/>
      <c r="G79" s="181"/>
      <c r="H79" s="181"/>
      <c r="I79" s="218">
        <f>E79*H79</f>
        <v>0</v>
      </c>
    </row>
    <row r="80" spans="2:9" s="178" customFormat="1" ht="12.75">
      <c r="B80" s="245"/>
      <c r="C80" s="184"/>
      <c r="D80" s="183"/>
      <c r="E80" s="182"/>
      <c r="F80" s="181"/>
      <c r="G80" s="181"/>
      <c r="H80" s="181"/>
      <c r="I80" s="218"/>
    </row>
    <row r="81" spans="1:10" s="178" customFormat="1" ht="39.75" customHeight="1">
      <c r="B81" s="245">
        <f>B79+1</f>
        <v>19</v>
      </c>
      <c r="C81" s="184" t="s">
        <v>216</v>
      </c>
      <c r="D81" s="183" t="s">
        <v>185</v>
      </c>
      <c r="E81" s="182">
        <v>1</v>
      </c>
      <c r="F81" s="181"/>
      <c r="G81" s="181"/>
      <c r="H81" s="181"/>
      <c r="I81" s="218">
        <f>E81*H81</f>
        <v>0</v>
      </c>
      <c r="J81" s="218"/>
    </row>
    <row r="82" spans="1:10" s="178" customFormat="1" ht="13.5" thickBot="1">
      <c r="B82" s="245"/>
      <c r="C82" s="184"/>
      <c r="D82" s="183"/>
      <c r="E82" s="182"/>
      <c r="F82" s="181"/>
      <c r="G82" s="181"/>
      <c r="H82" s="181"/>
      <c r="I82" s="218"/>
    </row>
    <row r="83" spans="1:10" s="178" customFormat="1" ht="13.5" thickBot="1">
      <c r="B83" s="249"/>
      <c r="C83" s="216" t="s">
        <v>156</v>
      </c>
      <c r="D83" s="216"/>
      <c r="E83" s="215"/>
      <c r="F83" s="214"/>
      <c r="G83" s="214"/>
      <c r="H83" s="214"/>
      <c r="I83" s="213">
        <f>SUM(I45:I82)</f>
        <v>0</v>
      </c>
    </row>
    <row r="84" spans="1:10" s="178" customFormat="1" ht="12.75">
      <c r="B84" s="248"/>
      <c r="C84" s="210"/>
      <c r="D84" s="210"/>
      <c r="E84" s="209"/>
      <c r="F84" s="208"/>
      <c r="G84" s="208"/>
      <c r="H84" s="208"/>
      <c r="I84" s="212"/>
      <c r="J84" s="234"/>
    </row>
    <row r="85" spans="1:10" s="178" customFormat="1" ht="12.75">
      <c r="B85" s="248"/>
      <c r="C85" s="210"/>
      <c r="D85" s="210"/>
      <c r="E85" s="209"/>
      <c r="F85" s="208"/>
      <c r="G85" s="208"/>
      <c r="H85" s="208"/>
      <c r="I85" s="212"/>
      <c r="J85" s="234"/>
    </row>
    <row r="86" spans="1:10" s="178" customFormat="1" ht="25.5">
      <c r="B86" s="245"/>
      <c r="C86" s="206" t="s">
        <v>215</v>
      </c>
      <c r="D86" s="206"/>
      <c r="E86" s="181"/>
      <c r="F86" s="181"/>
      <c r="G86" s="181"/>
      <c r="H86" s="181"/>
      <c r="I86" s="180"/>
    </row>
    <row r="87" spans="1:10" s="178" customFormat="1" ht="12.75">
      <c r="B87" s="245"/>
      <c r="C87" s="206"/>
      <c r="D87" s="206"/>
      <c r="E87" s="181"/>
      <c r="F87" s="181"/>
      <c r="G87" s="181"/>
      <c r="H87" s="181"/>
      <c r="I87" s="180"/>
    </row>
    <row r="88" spans="1:10" s="178" customFormat="1" ht="12.75">
      <c r="B88" s="245"/>
      <c r="C88" s="206"/>
      <c r="D88" s="206"/>
      <c r="E88" s="205"/>
      <c r="F88" s="181"/>
      <c r="G88" s="181"/>
      <c r="H88" s="181"/>
      <c r="I88" s="180"/>
    </row>
    <row r="89" spans="1:10" s="178" customFormat="1" ht="12.75">
      <c r="A89" s="198"/>
      <c r="B89" s="247"/>
      <c r="C89" s="203" t="s">
        <v>214</v>
      </c>
      <c r="D89" s="202"/>
      <c r="E89" s="201"/>
      <c r="F89" s="201"/>
      <c r="G89" s="201"/>
      <c r="H89" s="201"/>
      <c r="I89" s="200">
        <f>$I$40</f>
        <v>0</v>
      </c>
    </row>
    <row r="90" spans="1:10" s="178" customFormat="1" ht="12.75">
      <c r="A90" s="198"/>
      <c r="B90" s="247"/>
      <c r="C90" s="203"/>
      <c r="D90" s="202"/>
      <c r="E90" s="201"/>
      <c r="F90" s="201"/>
      <c r="G90" s="201"/>
      <c r="H90" s="201"/>
      <c r="I90" s="200"/>
    </row>
    <row r="91" spans="1:10" s="178" customFormat="1" ht="12.75">
      <c r="A91" s="198"/>
      <c r="B91" s="247"/>
      <c r="C91" s="203" t="s">
        <v>158</v>
      </c>
      <c r="D91" s="202"/>
      <c r="E91" s="201"/>
      <c r="F91" s="201"/>
      <c r="G91" s="201"/>
      <c r="H91" s="201"/>
      <c r="I91" s="200">
        <f>$I$83</f>
        <v>0</v>
      </c>
    </row>
    <row r="92" spans="1:10" s="178" customFormat="1" ht="13.5" thickBot="1">
      <c r="A92" s="198"/>
      <c r="B92" s="247"/>
      <c r="C92" s="203"/>
      <c r="D92" s="202"/>
      <c r="E92" s="201"/>
      <c r="F92" s="201"/>
      <c r="G92" s="201"/>
      <c r="H92" s="201"/>
      <c r="I92" s="200"/>
    </row>
    <row r="93" spans="1:10" s="178" customFormat="1" ht="13.5" thickTop="1">
      <c r="A93" s="198"/>
      <c r="B93" s="247"/>
      <c r="C93" s="189" t="s">
        <v>156</v>
      </c>
      <c r="D93" s="199"/>
      <c r="E93" s="187"/>
      <c r="F93" s="187"/>
      <c r="G93" s="187"/>
      <c r="H93" s="187"/>
      <c r="I93" s="186">
        <f>SUM(I89:I92)</f>
        <v>0</v>
      </c>
    </row>
    <row r="94" spans="1:10" s="178" customFormat="1" ht="12.75">
      <c r="A94" s="198"/>
      <c r="B94" s="247"/>
      <c r="C94" s="196"/>
      <c r="D94" s="195"/>
      <c r="E94" s="194"/>
      <c r="F94" s="194"/>
      <c r="G94" s="194"/>
      <c r="H94" s="194"/>
      <c r="I94" s="192"/>
    </row>
    <row r="95" spans="1:10" s="178" customFormat="1" ht="12" customHeight="1" thickBot="1">
      <c r="A95" s="198"/>
      <c r="B95" s="247"/>
      <c r="C95" s="196" t="s">
        <v>157</v>
      </c>
      <c r="D95" s="195"/>
      <c r="E95" s="193">
        <v>0.22</v>
      </c>
      <c r="F95" s="194"/>
      <c r="G95" s="194"/>
      <c r="H95" s="193"/>
      <c r="I95" s="192">
        <f>I93*0.22</f>
        <v>0</v>
      </c>
    </row>
    <row r="96" spans="1:10" s="178" customFormat="1" ht="13.5" thickTop="1">
      <c r="A96" s="191"/>
      <c r="B96" s="246"/>
      <c r="C96" s="189" t="s">
        <v>156</v>
      </c>
      <c r="D96" s="188"/>
      <c r="E96" s="187"/>
      <c r="F96" s="187"/>
      <c r="G96" s="187"/>
      <c r="H96" s="187"/>
      <c r="I96" s="186">
        <f>I95+I93</f>
        <v>0</v>
      </c>
    </row>
    <row r="97" spans="2:9" s="178" customFormat="1" ht="12.75">
      <c r="B97" s="245"/>
      <c r="C97" s="184"/>
      <c r="D97" s="183"/>
      <c r="E97" s="182"/>
      <c r="F97" s="181"/>
      <c r="G97" s="181"/>
      <c r="H97" s="181"/>
      <c r="I97" s="180"/>
    </row>
    <row r="98" spans="2:9" s="178" customFormat="1" ht="12.75">
      <c r="B98" s="245"/>
      <c r="C98" s="184"/>
      <c r="D98" s="183"/>
      <c r="E98" s="182"/>
      <c r="F98" s="181"/>
      <c r="G98" s="181"/>
      <c r="H98" s="181"/>
      <c r="I98" s="180"/>
    </row>
    <row r="99" spans="2:9" s="178" customFormat="1" ht="12.75">
      <c r="B99" s="245"/>
      <c r="C99" s="184"/>
      <c r="D99" s="183"/>
      <c r="E99" s="182"/>
      <c r="F99" s="181"/>
      <c r="G99" s="181"/>
      <c r="H99" s="181"/>
      <c r="I99" s="180"/>
    </row>
    <row r="100" spans="2:9" s="178" customFormat="1" ht="12.75">
      <c r="B100" s="245"/>
      <c r="C100" s="184"/>
      <c r="D100" s="183"/>
      <c r="E100" s="182"/>
      <c r="F100" s="181"/>
      <c r="G100" s="181"/>
      <c r="H100" s="181"/>
      <c r="I100" s="180"/>
    </row>
    <row r="101" spans="2:9" s="178" customFormat="1" ht="12.75">
      <c r="B101" s="245"/>
      <c r="C101" s="184"/>
      <c r="D101" s="183"/>
      <c r="E101" s="182"/>
      <c r="F101" s="181"/>
      <c r="G101" s="181"/>
      <c r="H101" s="181"/>
      <c r="I101" s="180"/>
    </row>
    <row r="102" spans="2:9" s="178" customFormat="1" ht="12.75">
      <c r="B102" s="245"/>
      <c r="C102" s="184"/>
      <c r="D102" s="183"/>
      <c r="E102" s="182"/>
      <c r="F102" s="181"/>
      <c r="G102" s="181"/>
      <c r="H102" s="181"/>
      <c r="I102" s="180"/>
    </row>
    <row r="103" spans="2:9" s="178" customFormat="1" ht="12.75">
      <c r="B103" s="245"/>
      <c r="C103" s="184"/>
      <c r="D103" s="183"/>
      <c r="E103" s="182"/>
      <c r="F103" s="181"/>
      <c r="G103" s="181"/>
      <c r="H103" s="181"/>
      <c r="I103" s="180"/>
    </row>
    <row r="104" spans="2:9" s="178" customFormat="1" ht="12.75">
      <c r="B104" s="245"/>
      <c r="C104" s="184"/>
      <c r="D104" s="183"/>
      <c r="E104" s="182"/>
      <c r="F104" s="181"/>
      <c r="G104" s="181"/>
      <c r="H104" s="181"/>
      <c r="I104" s="180"/>
    </row>
    <row r="105" spans="2:9" s="178" customFormat="1" ht="12.75">
      <c r="B105" s="245"/>
      <c r="C105" s="184"/>
      <c r="D105" s="183"/>
      <c r="E105" s="182"/>
      <c r="F105" s="181"/>
      <c r="G105" s="181"/>
      <c r="H105" s="181"/>
      <c r="I105" s="180"/>
    </row>
    <row r="106" spans="2:9" s="178" customFormat="1" ht="12.75">
      <c r="B106" s="245"/>
      <c r="C106" s="184"/>
      <c r="D106" s="183"/>
      <c r="E106" s="182"/>
      <c r="F106" s="181"/>
      <c r="G106" s="181"/>
      <c r="H106" s="181"/>
      <c r="I106" s="180"/>
    </row>
    <row r="107" spans="2:9" s="178" customFormat="1" ht="12.75">
      <c r="B107" s="245"/>
      <c r="C107" s="184"/>
      <c r="D107" s="183"/>
      <c r="E107" s="182"/>
      <c r="F107" s="181"/>
      <c r="G107" s="181"/>
      <c r="H107" s="181"/>
      <c r="I107" s="180"/>
    </row>
    <row r="108" spans="2:9" s="178" customFormat="1" ht="12.75">
      <c r="B108" s="245"/>
      <c r="C108" s="184"/>
      <c r="D108" s="183"/>
      <c r="E108" s="182"/>
      <c r="F108" s="181"/>
      <c r="G108" s="181"/>
      <c r="H108" s="181"/>
      <c r="I108" s="180"/>
    </row>
    <row r="109" spans="2:9" s="178" customFormat="1" ht="12.75">
      <c r="B109" s="245"/>
      <c r="C109" s="184"/>
      <c r="D109" s="183"/>
      <c r="E109" s="182"/>
      <c r="F109" s="181"/>
      <c r="G109" s="181"/>
      <c r="H109" s="181"/>
      <c r="I109" s="180"/>
    </row>
    <row r="110" spans="2:9" s="178" customFormat="1" ht="12.75">
      <c r="B110" s="245"/>
      <c r="C110" s="184"/>
      <c r="D110" s="183"/>
      <c r="E110" s="182"/>
      <c r="F110" s="181"/>
      <c r="G110" s="181"/>
      <c r="H110" s="181"/>
      <c r="I110" s="180"/>
    </row>
    <row r="111" spans="2:9" s="178" customFormat="1" ht="12.75">
      <c r="B111" s="245"/>
      <c r="C111" s="184"/>
      <c r="D111" s="183"/>
      <c r="E111" s="182"/>
      <c r="F111" s="181"/>
      <c r="G111" s="181"/>
      <c r="H111" s="181"/>
      <c r="I111" s="180"/>
    </row>
    <row r="112" spans="2:9" s="178" customFormat="1" ht="12.75">
      <c r="B112" s="245"/>
      <c r="C112" s="184"/>
      <c r="D112" s="183"/>
      <c r="E112" s="182"/>
      <c r="F112" s="181"/>
      <c r="G112" s="181"/>
      <c r="H112" s="181"/>
      <c r="I112" s="180"/>
    </row>
    <row r="113" spans="2:9" s="178" customFormat="1" ht="12.75">
      <c r="B113" s="245"/>
      <c r="C113" s="184"/>
      <c r="D113" s="183"/>
      <c r="E113" s="182"/>
      <c r="F113" s="181"/>
      <c r="G113" s="181"/>
      <c r="H113" s="181"/>
      <c r="I113" s="180"/>
    </row>
    <row r="114" spans="2:9" s="178" customFormat="1" ht="12.75">
      <c r="B114" s="245"/>
      <c r="C114" s="184"/>
      <c r="D114" s="183"/>
      <c r="E114" s="182"/>
      <c r="F114" s="181"/>
      <c r="G114" s="181"/>
      <c r="H114" s="181"/>
      <c r="I114" s="180"/>
    </row>
    <row r="115" spans="2:9" s="178" customFormat="1" ht="12.75">
      <c r="B115" s="245"/>
      <c r="C115" s="184"/>
      <c r="D115" s="183"/>
      <c r="E115" s="182"/>
      <c r="F115" s="181"/>
      <c r="G115" s="181"/>
      <c r="H115" s="181"/>
      <c r="I115" s="180"/>
    </row>
    <row r="116" spans="2:9" s="178" customFormat="1" ht="12.75">
      <c r="B116" s="245"/>
      <c r="C116" s="184"/>
      <c r="D116" s="183"/>
      <c r="E116" s="182"/>
      <c r="F116" s="181"/>
      <c r="G116" s="181"/>
      <c r="H116" s="181"/>
      <c r="I116" s="180"/>
    </row>
    <row r="117" spans="2:9" s="178" customFormat="1" ht="12.75">
      <c r="B117" s="245"/>
      <c r="C117" s="184"/>
      <c r="D117" s="183"/>
      <c r="E117" s="182"/>
      <c r="F117" s="181"/>
      <c r="G117" s="181"/>
      <c r="H117" s="181"/>
      <c r="I117" s="180"/>
    </row>
    <row r="118" spans="2:9" s="178" customFormat="1" ht="12.75">
      <c r="B118" s="245"/>
      <c r="C118" s="184"/>
      <c r="D118" s="183"/>
      <c r="E118" s="182"/>
      <c r="F118" s="181"/>
      <c r="G118" s="181"/>
      <c r="H118" s="181"/>
      <c r="I118" s="180"/>
    </row>
    <row r="119" spans="2:9" s="178" customFormat="1" ht="12.75">
      <c r="B119" s="245"/>
      <c r="C119" s="184"/>
      <c r="D119" s="183"/>
      <c r="E119" s="182"/>
      <c r="F119" s="181"/>
      <c r="G119" s="181"/>
      <c r="H119" s="181"/>
      <c r="I119" s="180"/>
    </row>
    <row r="120" spans="2:9" s="178" customFormat="1" ht="12.75">
      <c r="B120" s="245"/>
      <c r="C120" s="184"/>
      <c r="D120" s="183"/>
      <c r="E120" s="182"/>
      <c r="F120" s="181"/>
      <c r="G120" s="181"/>
      <c r="H120" s="181"/>
      <c r="I120" s="180"/>
    </row>
    <row r="121" spans="2:9" s="178" customFormat="1" ht="12.75">
      <c r="B121" s="245"/>
      <c r="C121" s="184"/>
      <c r="D121" s="183"/>
      <c r="E121" s="182"/>
      <c r="F121" s="181"/>
      <c r="G121" s="181"/>
      <c r="H121" s="181"/>
      <c r="I121" s="180"/>
    </row>
    <row r="122" spans="2:9" s="178" customFormat="1" ht="12.75">
      <c r="B122" s="245"/>
      <c r="C122" s="184"/>
      <c r="D122" s="183"/>
      <c r="E122" s="182"/>
      <c r="F122" s="181"/>
      <c r="G122" s="181"/>
      <c r="H122" s="181"/>
      <c r="I122" s="180"/>
    </row>
    <row r="123" spans="2:9" s="178" customFormat="1" ht="12.75">
      <c r="B123" s="245"/>
      <c r="C123" s="184"/>
      <c r="D123" s="183"/>
      <c r="E123" s="182"/>
      <c r="F123" s="181"/>
      <c r="G123" s="181"/>
      <c r="H123" s="181"/>
      <c r="I123" s="180"/>
    </row>
    <row r="124" spans="2:9" s="178" customFormat="1" ht="12.75">
      <c r="B124" s="245"/>
      <c r="C124" s="184"/>
      <c r="D124" s="183"/>
      <c r="E124" s="182"/>
      <c r="F124" s="181"/>
      <c r="G124" s="181"/>
      <c r="H124" s="181"/>
      <c r="I124" s="180"/>
    </row>
    <row r="125" spans="2:9" s="178" customFormat="1" ht="12.75">
      <c r="B125" s="245"/>
      <c r="C125" s="184"/>
      <c r="D125" s="183"/>
      <c r="E125" s="182"/>
      <c r="F125" s="181"/>
      <c r="G125" s="181"/>
      <c r="H125" s="181"/>
      <c r="I125" s="180"/>
    </row>
    <row r="126" spans="2:9" s="178" customFormat="1" ht="12.75">
      <c r="B126" s="245"/>
      <c r="C126" s="184"/>
      <c r="D126" s="183"/>
      <c r="E126" s="182"/>
      <c r="F126" s="181"/>
      <c r="G126" s="181"/>
      <c r="H126" s="181"/>
      <c r="I126" s="180"/>
    </row>
    <row r="127" spans="2:9" s="178" customFormat="1" ht="12.75">
      <c r="B127" s="245"/>
      <c r="C127" s="184"/>
      <c r="D127" s="183"/>
      <c r="E127" s="182"/>
      <c r="F127" s="181"/>
      <c r="G127" s="181"/>
      <c r="H127" s="181"/>
      <c r="I127" s="180"/>
    </row>
    <row r="128" spans="2:9" s="178" customFormat="1" ht="12.75">
      <c r="B128" s="245"/>
      <c r="C128" s="184"/>
      <c r="D128" s="183"/>
      <c r="E128" s="182"/>
      <c r="F128" s="181"/>
      <c r="G128" s="181"/>
      <c r="H128" s="181"/>
      <c r="I128" s="180"/>
    </row>
    <row r="129" spans="2:9" s="178" customFormat="1" ht="12.75">
      <c r="B129" s="245"/>
      <c r="C129" s="184"/>
      <c r="D129" s="183"/>
      <c r="E129" s="182"/>
      <c r="F129" s="181"/>
      <c r="G129" s="181"/>
      <c r="H129" s="181"/>
      <c r="I129" s="180"/>
    </row>
    <row r="130" spans="2:9" s="178" customFormat="1" ht="12.75">
      <c r="B130" s="245"/>
      <c r="C130" s="184"/>
      <c r="D130" s="183"/>
      <c r="E130" s="182"/>
      <c r="F130" s="181"/>
      <c r="G130" s="181"/>
      <c r="H130" s="181"/>
      <c r="I130" s="180"/>
    </row>
    <row r="131" spans="2:9" s="178" customFormat="1" ht="12.75">
      <c r="B131" s="245"/>
      <c r="C131" s="184"/>
      <c r="D131" s="183"/>
      <c r="E131" s="182"/>
      <c r="F131" s="181"/>
      <c r="G131" s="181"/>
      <c r="H131" s="181"/>
      <c r="I131" s="180"/>
    </row>
    <row r="132" spans="2:9" s="178" customFormat="1" ht="12.75">
      <c r="B132" s="245"/>
      <c r="C132" s="184"/>
      <c r="D132" s="183"/>
      <c r="E132" s="182"/>
      <c r="F132" s="181"/>
      <c r="G132" s="181"/>
      <c r="H132" s="181"/>
      <c r="I132" s="180"/>
    </row>
    <row r="133" spans="2:9" s="178" customFormat="1" ht="12.75">
      <c r="B133" s="245"/>
      <c r="C133" s="184"/>
      <c r="D133" s="183"/>
      <c r="E133" s="182"/>
      <c r="F133" s="181"/>
      <c r="G133" s="181"/>
      <c r="H133" s="181"/>
      <c r="I133" s="180"/>
    </row>
    <row r="134" spans="2:9" s="178" customFormat="1" ht="12.75">
      <c r="B134" s="245"/>
      <c r="C134" s="184"/>
      <c r="D134" s="183"/>
      <c r="E134" s="182"/>
      <c r="F134" s="181"/>
      <c r="G134" s="181"/>
      <c r="H134" s="181"/>
      <c r="I134" s="180"/>
    </row>
    <row r="135" spans="2:9" s="178" customFormat="1" ht="12.75">
      <c r="B135" s="245"/>
      <c r="C135" s="184"/>
      <c r="D135" s="183"/>
      <c r="E135" s="182"/>
      <c r="F135" s="181"/>
      <c r="G135" s="181"/>
      <c r="H135" s="181"/>
      <c r="I135" s="180"/>
    </row>
    <row r="136" spans="2:9" s="178" customFormat="1" ht="12.75">
      <c r="B136" s="245"/>
      <c r="C136" s="184"/>
      <c r="D136" s="183"/>
      <c r="E136" s="182"/>
      <c r="F136" s="181"/>
      <c r="G136" s="181"/>
      <c r="H136" s="181"/>
      <c r="I136" s="180"/>
    </row>
    <row r="137" spans="2:9" s="178" customFormat="1" ht="12.75">
      <c r="B137" s="245"/>
      <c r="C137" s="184"/>
      <c r="D137" s="183"/>
      <c r="E137" s="182"/>
      <c r="F137" s="181"/>
      <c r="G137" s="181"/>
      <c r="H137" s="181"/>
      <c r="I137" s="180"/>
    </row>
    <row r="138" spans="2:9" s="178" customFormat="1" ht="12.75">
      <c r="B138" s="245"/>
      <c r="C138" s="184"/>
      <c r="D138" s="183"/>
      <c r="E138" s="182"/>
      <c r="F138" s="181"/>
      <c r="G138" s="181"/>
      <c r="H138" s="181"/>
      <c r="I138" s="180"/>
    </row>
    <row r="139" spans="2:9" s="178" customFormat="1" ht="12.75">
      <c r="B139" s="245"/>
      <c r="C139" s="184"/>
      <c r="D139" s="183"/>
      <c r="E139" s="182"/>
      <c r="F139" s="181"/>
      <c r="G139" s="181"/>
      <c r="H139" s="181"/>
      <c r="I139" s="180"/>
    </row>
    <row r="140" spans="2:9" s="178" customFormat="1" ht="12.75">
      <c r="B140" s="245"/>
      <c r="C140" s="184"/>
      <c r="D140" s="183"/>
      <c r="E140" s="182"/>
      <c r="F140" s="181"/>
      <c r="G140" s="181"/>
      <c r="H140" s="181"/>
      <c r="I140" s="180"/>
    </row>
    <row r="141" spans="2:9" s="178" customFormat="1" ht="12.75">
      <c r="B141" s="245"/>
      <c r="C141" s="184"/>
      <c r="D141" s="183"/>
      <c r="E141" s="182"/>
      <c r="F141" s="181"/>
      <c r="G141" s="181"/>
      <c r="H141" s="181"/>
      <c r="I141" s="180"/>
    </row>
    <row r="142" spans="2:9" s="178" customFormat="1" ht="12.75">
      <c r="B142" s="245"/>
      <c r="C142" s="184"/>
      <c r="D142" s="183"/>
      <c r="E142" s="182"/>
      <c r="F142" s="181"/>
      <c r="G142" s="181"/>
      <c r="H142" s="181"/>
      <c r="I142" s="180"/>
    </row>
    <row r="143" spans="2:9" s="178" customFormat="1" ht="12.75">
      <c r="B143" s="245"/>
      <c r="C143" s="184"/>
      <c r="D143" s="183"/>
      <c r="E143" s="182"/>
      <c r="F143" s="181"/>
      <c r="G143" s="181"/>
      <c r="H143" s="181"/>
      <c r="I143" s="180"/>
    </row>
    <row r="144" spans="2:9" s="178" customFormat="1" ht="12.75">
      <c r="B144" s="245"/>
      <c r="C144" s="184"/>
      <c r="D144" s="183"/>
      <c r="E144" s="182"/>
      <c r="F144" s="181"/>
      <c r="G144" s="181"/>
      <c r="H144" s="181"/>
      <c r="I144" s="180"/>
    </row>
    <row r="145" spans="2:10" s="178" customFormat="1" ht="12.75">
      <c r="B145" s="245"/>
      <c r="C145" s="184"/>
      <c r="D145" s="183"/>
      <c r="E145" s="182"/>
      <c r="F145" s="181"/>
      <c r="G145" s="181"/>
      <c r="H145" s="181"/>
      <c r="I145" s="180"/>
    </row>
    <row r="146" spans="2:10" s="178" customFormat="1" ht="12.75">
      <c r="B146" s="245"/>
      <c r="C146" s="184"/>
      <c r="D146" s="183"/>
      <c r="E146" s="182"/>
      <c r="F146" s="181"/>
      <c r="G146" s="181"/>
      <c r="H146" s="181"/>
      <c r="I146" s="180"/>
    </row>
    <row r="147" spans="2:10" s="178" customFormat="1" ht="12.75">
      <c r="B147" s="245"/>
      <c r="C147" s="184"/>
      <c r="D147" s="183"/>
      <c r="E147" s="182"/>
      <c r="F147" s="181"/>
      <c r="G147" s="181"/>
      <c r="H147" s="181"/>
      <c r="I147" s="180"/>
    </row>
    <row r="148" spans="2:10" s="178" customFormat="1" ht="12.75">
      <c r="B148" s="245"/>
      <c r="C148" s="184"/>
      <c r="D148" s="183"/>
      <c r="E148" s="182"/>
      <c r="F148" s="181"/>
      <c r="G148" s="181"/>
      <c r="H148" s="181"/>
      <c r="I148" s="180"/>
    </row>
    <row r="149" spans="2:10" s="178" customFormat="1" ht="12.75">
      <c r="B149" s="245"/>
      <c r="C149" s="184"/>
      <c r="D149" s="183"/>
      <c r="E149" s="182"/>
      <c r="F149" s="181"/>
      <c r="G149" s="181"/>
      <c r="H149" s="181"/>
      <c r="I149" s="180"/>
    </row>
    <row r="150" spans="2:10" s="178" customFormat="1" ht="12.75">
      <c r="B150" s="245"/>
      <c r="C150" s="184"/>
      <c r="D150" s="183"/>
      <c r="E150" s="182"/>
      <c r="F150" s="181"/>
      <c r="G150" s="181"/>
      <c r="H150" s="181"/>
      <c r="I150" s="180"/>
    </row>
    <row r="151" spans="2:10" s="178" customFormat="1" ht="12.75">
      <c r="B151" s="245"/>
      <c r="C151" s="184"/>
      <c r="D151" s="183"/>
      <c r="E151" s="182"/>
      <c r="F151" s="181"/>
      <c r="G151" s="181"/>
      <c r="H151" s="181"/>
      <c r="I151" s="180"/>
    </row>
    <row r="152" spans="2:10" s="178" customFormat="1" ht="12.75">
      <c r="B152" s="245"/>
      <c r="C152" s="184"/>
      <c r="D152" s="183"/>
      <c r="E152" s="182"/>
      <c r="F152" s="181"/>
      <c r="G152" s="181"/>
      <c r="H152" s="181"/>
      <c r="I152" s="180"/>
    </row>
    <row r="153" spans="2:10" s="178" customFormat="1" ht="12.75">
      <c r="B153" s="245"/>
      <c r="C153" s="184"/>
      <c r="D153" s="183"/>
      <c r="E153" s="182"/>
      <c r="F153" s="181"/>
      <c r="G153" s="181"/>
      <c r="H153" s="181"/>
      <c r="I153" s="180"/>
      <c r="J153" s="179" t="s">
        <v>213</v>
      </c>
    </row>
    <row r="154" spans="2:10" s="178" customFormat="1" ht="12.75">
      <c r="B154" s="245"/>
      <c r="C154" s="184"/>
      <c r="D154" s="184"/>
      <c r="E154" s="181"/>
      <c r="F154" s="181"/>
      <c r="G154" s="181"/>
      <c r="H154" s="181"/>
      <c r="I154" s="180"/>
    </row>
    <row r="155" spans="2:10" s="178" customFormat="1" ht="12.75">
      <c r="B155" s="245"/>
      <c r="C155" s="184"/>
      <c r="D155" s="184"/>
      <c r="E155" s="181"/>
      <c r="F155" s="181"/>
      <c r="G155" s="181"/>
      <c r="H155" s="181"/>
      <c r="I155" s="180"/>
    </row>
  </sheetData>
  <mergeCells count="1">
    <mergeCell ref="C1:I1"/>
  </mergeCells>
  <pageMargins left="1.0236220472440944" right="0.74803149606299213" top="0.78740157480314965" bottom="0.39370078740157483" header="0.39370078740157483" footer="0.19685039370078741"/>
  <pageSetup paperSize="9" scale="92" orientation="portrait" r:id="rId1"/>
  <headerFooter alignWithMargins="0"/>
  <rowBreaks count="2" manualBreakCount="2">
    <brk id="40" max="8" man="1"/>
    <brk id="8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10</vt:i4>
      </vt:variant>
      <vt:variant>
        <vt:lpstr>Imenovani obsegi</vt:lpstr>
      </vt:variant>
      <vt:variant>
        <vt:i4>12</vt:i4>
      </vt:variant>
    </vt:vector>
  </HeadingPairs>
  <TitlesOfParts>
    <vt:vector size="22" baseType="lpstr">
      <vt:lpstr>Skupna_rekapitulacija</vt:lpstr>
      <vt:lpstr>Rekapitulacija pločnik</vt:lpstr>
      <vt:lpstr> preddela</vt:lpstr>
      <vt:lpstr> zemeljska dela</vt:lpstr>
      <vt:lpstr>voziscne konstrukcije</vt:lpstr>
      <vt:lpstr>odvodnjavanje</vt:lpstr>
      <vt:lpstr>prometna oprema</vt:lpstr>
      <vt:lpstr>tuje storitve</vt:lpstr>
      <vt:lpstr>Javna razsvetljava</vt:lpstr>
      <vt:lpstr>NN Priključek</vt:lpstr>
      <vt:lpstr>' preddela'!Področje_tiskanja</vt:lpstr>
      <vt:lpstr>' zemeljska dela'!Področje_tiskanja</vt:lpstr>
      <vt:lpstr>'Javna razsvetljava'!Področje_tiskanja</vt:lpstr>
      <vt:lpstr>'NN Priključek'!Področje_tiskanja</vt:lpstr>
      <vt:lpstr>odvodnjavanje!Področje_tiskanja</vt:lpstr>
      <vt:lpstr>'Rekapitulacija pločnik'!Področje_tiskanja</vt:lpstr>
      <vt:lpstr>Skupna_rekapitulacija!Področje_tiskanja</vt:lpstr>
      <vt:lpstr>'tuje storitve'!Področje_tiskanja</vt:lpstr>
      <vt:lpstr>'voziscne konstrukcije'!Področje_tiskanja</vt:lpstr>
      <vt:lpstr>' zemeljska dela'!Tiskanje_naslovov</vt:lpstr>
      <vt:lpstr>odvodnjavanje!Tiskanje_naslovov</vt:lpstr>
      <vt:lpstr>'voziscne konstrukcije'!Tiskanje_naslovov</vt:lpstr>
    </vt:vector>
  </TitlesOfParts>
  <Company>Cestno podjetje Novo mesto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GPR, Igor Rems s.p.</dc:creator>
  <cp:lastModifiedBy>tict</cp:lastModifiedBy>
  <cp:lastPrinted>2015-08-05T09:07:25Z</cp:lastPrinted>
  <dcterms:created xsi:type="dcterms:W3CDTF">1998-06-19T12:33:08Z</dcterms:created>
  <dcterms:modified xsi:type="dcterms:W3CDTF">2015-08-05T09:54:01Z</dcterms:modified>
</cp:coreProperties>
</file>