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C:\Users\obcina9\Documents\JANJA\RAZPISI\2022\PZA\Objava\"/>
    </mc:Choice>
  </mc:AlternateContent>
  <bookViews>
    <workbookView xWindow="0" yWindow="0" windowWidth="28800" windowHeight="11835" tabRatio="913"/>
  </bookViews>
  <sheets>
    <sheet name="REKAPITULACIJA - SKUPNA" sheetId="11" r:id="rId1"/>
    <sheet name="REKAPITULACIJA - DOSTOP" sheetId="7" r:id="rId2"/>
    <sheet name="DOSTOP IN PARKIRIŠČA" sheetId="2" r:id="rId3"/>
    <sheet name="REKAPITULACIJA - ODVODNJAVANJE" sheetId="10" r:id="rId4"/>
    <sheet name="ODVODNJAVANJE" sheetId="9" r:id="rId5"/>
    <sheet name="REKAPITULACIJA - kanalizacija" sheetId="13" r:id="rId6"/>
    <sheet name="KANALIZACIJA" sheetId="14" r:id="rId7"/>
    <sheet name="REKAPITULACIJA - vodovod" sheetId="15" r:id="rId8"/>
    <sheet name="VODOVOD" sheetId="16" r:id="rId9"/>
    <sheet name="KRAJINSKA ARHITEKTURA" sheetId="17" r:id="rId10"/>
    <sheet name="NN in EKK" sheetId="18" r:id="rId11"/>
    <sheet name="CR" sheetId="19" r:id="rId12"/>
    <sheet name="NAČRT ODSTRANITVE OBJEKTOV" sheetId="20" r:id="rId13"/>
    <sheet name="ODSTR. OBJ. rekapitulacija" sheetId="22" r:id="rId14"/>
    <sheet name="ODSTR. OBJ. prodajalna" sheetId="23" r:id="rId15"/>
    <sheet name="ODSTR. OBJ. nadstrešek" sheetId="24" r:id="rId16"/>
    <sheet name="VARNOSTNI NAČRT" sheetId="25" r:id="rId17"/>
  </sheets>
  <definedNames>
    <definedName name="__xlnm.Print_Area_1" localSheetId="6">#REF!</definedName>
    <definedName name="__xlnm.Print_Area_1" localSheetId="9">#REF!</definedName>
    <definedName name="__xlnm.Print_Area_1" localSheetId="5">#REF!</definedName>
    <definedName name="__xlnm.Print_Area_1" localSheetId="0">#REF!</definedName>
    <definedName name="__xlnm.Print_Area_1" localSheetId="7">#REF!</definedName>
    <definedName name="__xlnm.Print_Area_1" localSheetId="8">#REF!</definedName>
    <definedName name="__xlnm.Print_Area_1">#REF!</definedName>
    <definedName name="__xlnm.Print_Area_2" localSheetId="9">#REF!</definedName>
    <definedName name="__xlnm.Print_Area_2">'DOSTOP IN PARKIRIŠČA'!$A$1:$E$387</definedName>
    <definedName name="__xlnm.Print_Area_3" localSheetId="6">#REF!</definedName>
    <definedName name="__xlnm.Print_Area_3" localSheetId="9">#REF!</definedName>
    <definedName name="__xlnm.Print_Area_3" localSheetId="5">#REF!</definedName>
    <definedName name="__xlnm.Print_Area_3" localSheetId="0">#REF!</definedName>
    <definedName name="__xlnm.Print_Area_3" localSheetId="7">#REF!</definedName>
    <definedName name="__xlnm.Print_Area_3" localSheetId="8">#REF!</definedName>
    <definedName name="__xlnm.Print_Area_3">#REF!</definedName>
    <definedName name="__xlnm.Print_Titles_1" localSheetId="6">#REF!</definedName>
    <definedName name="__xlnm.Print_Titles_1" localSheetId="9">#REF!</definedName>
    <definedName name="__xlnm.Print_Titles_1" localSheetId="5">#REF!</definedName>
    <definedName name="__xlnm.Print_Titles_1" localSheetId="0">#REF!</definedName>
    <definedName name="__xlnm.Print_Titles_1" localSheetId="7">#REF!</definedName>
    <definedName name="__xlnm.Print_Titles_1" localSheetId="8">#REF!</definedName>
    <definedName name="__xlnm.Print_Titles_1">#REF!</definedName>
    <definedName name="_xlnm.Print_Area" localSheetId="2">'DOSTOP IN PARKIRIŠČA'!$A$1:$E$383</definedName>
    <definedName name="_xlnm.Print_Area" localSheetId="9">'KRAJINSKA ARHITEKTURA'!$A$1:$E$86</definedName>
    <definedName name="_xlnm.Print_Area" localSheetId="10">'NN in EKK'!$A$1:$I$238</definedName>
    <definedName name="_xlnm.Print_Area" localSheetId="1">'REKAPITULACIJA - DOSTOP'!$B$1:$F$24</definedName>
    <definedName name="_xlnm.Print_Area" localSheetId="5">'REKAPITULACIJA - kanalizacija'!$B$1:$F$20</definedName>
    <definedName name="_xlnm.Print_Area" localSheetId="3">'REKAPITULACIJA - ODVODNJAVANJE'!$B$1:$F$20</definedName>
    <definedName name="_xlnm.Print_Area" localSheetId="0">'REKAPITULACIJA - SKUPNA'!$B$1:$F$26</definedName>
    <definedName name="_xlnm.Print_Area" localSheetId="7">'REKAPITULACIJA - vodovod'!$B$1:$F$20</definedName>
    <definedName name="_xlnm.Print_Titles" localSheetId="2">'DOSTOP IN PARKIRIŠČA'!$4:$5</definedName>
  </definedNames>
  <calcPr calcId="152511"/>
</workbook>
</file>

<file path=xl/calcChain.xml><?xml version="1.0" encoding="utf-8"?>
<calcChain xmlns="http://schemas.openxmlformats.org/spreadsheetml/2006/main">
  <c r="E72" i="17" l="1"/>
  <c r="E109" i="16"/>
  <c r="E105" i="14"/>
  <c r="E40" i="14"/>
  <c r="E128" i="9"/>
  <c r="E355" i="2"/>
  <c r="E79" i="17" l="1"/>
  <c r="F13" i="11"/>
  <c r="F12" i="11"/>
  <c r="E30" i="17"/>
  <c r="E14" i="17"/>
  <c r="E10" i="17"/>
  <c r="H9" i="25"/>
  <c r="H11" i="25"/>
  <c r="H13" i="25"/>
  <c r="H15" i="25"/>
  <c r="H18" i="25"/>
  <c r="H20" i="25"/>
  <c r="H23" i="25"/>
  <c r="H26" i="25"/>
  <c r="H28" i="25"/>
  <c r="H30" i="25"/>
  <c r="H32" i="25"/>
  <c r="H34" i="25"/>
  <c r="H36" i="25"/>
  <c r="H38" i="25"/>
  <c r="H41" i="25"/>
  <c r="H43" i="25"/>
  <c r="H45" i="25"/>
  <c r="H48" i="25"/>
  <c r="H50" i="25"/>
  <c r="H53" i="25"/>
  <c r="H55" i="25"/>
  <c r="F6" i="24"/>
  <c r="F9" i="24"/>
  <c r="F10" i="24"/>
  <c r="F11" i="24"/>
  <c r="F14" i="24"/>
  <c r="F17" i="24"/>
  <c r="F20" i="24"/>
  <c r="F23" i="24"/>
  <c r="F6" i="23"/>
  <c r="F9" i="23"/>
  <c r="F10" i="23"/>
  <c r="F11" i="23"/>
  <c r="F14" i="23"/>
  <c r="F17" i="23"/>
  <c r="F18" i="23"/>
  <c r="F21" i="23"/>
  <c r="F22" i="23"/>
  <c r="F25" i="23"/>
  <c r="F28" i="23"/>
  <c r="F31" i="23"/>
  <c r="F34" i="23"/>
  <c r="I6" i="19"/>
  <c r="I8" i="19"/>
  <c r="I10" i="19"/>
  <c r="I44" i="19" s="1"/>
  <c r="I132" i="19" s="1"/>
  <c r="I136" i="19" s="1"/>
  <c r="I12" i="19"/>
  <c r="I14" i="19"/>
  <c r="I16" i="19"/>
  <c r="I18" i="19"/>
  <c r="I20" i="19"/>
  <c r="I22" i="19"/>
  <c r="I24" i="19"/>
  <c r="I26" i="19"/>
  <c r="I28" i="19"/>
  <c r="I30" i="19"/>
  <c r="I32" i="19"/>
  <c r="I34" i="19"/>
  <c r="I36" i="19"/>
  <c r="I38" i="19"/>
  <c r="I40" i="19"/>
  <c r="I42" i="19"/>
  <c r="I86" i="19"/>
  <c r="I88" i="19"/>
  <c r="I90" i="19"/>
  <c r="I92" i="19"/>
  <c r="I94" i="19"/>
  <c r="I96" i="19"/>
  <c r="I98" i="19"/>
  <c r="I100" i="19"/>
  <c r="I102" i="19"/>
  <c r="I104" i="19"/>
  <c r="I106" i="19"/>
  <c r="I108" i="19"/>
  <c r="I110" i="19"/>
  <c r="I112" i="19"/>
  <c r="I114" i="19"/>
  <c r="I134" i="19" s="1"/>
  <c r="I6" i="18"/>
  <c r="I8" i="18"/>
  <c r="I10" i="18"/>
  <c r="I91" i="18" s="1"/>
  <c r="I187" i="18" s="1"/>
  <c r="I12" i="18"/>
  <c r="I14" i="18"/>
  <c r="I16" i="18"/>
  <c r="I18" i="18"/>
  <c r="I20" i="18"/>
  <c r="I22" i="18"/>
  <c r="I24" i="18"/>
  <c r="I26" i="18"/>
  <c r="I28" i="18"/>
  <c r="I30" i="18"/>
  <c r="I49" i="18"/>
  <c r="I69" i="18"/>
  <c r="I71" i="18"/>
  <c r="I73" i="18"/>
  <c r="I75" i="18"/>
  <c r="I77" i="18"/>
  <c r="I79" i="18"/>
  <c r="I81" i="18"/>
  <c r="I83" i="18"/>
  <c r="I85" i="18"/>
  <c r="I87" i="18"/>
  <c r="I89" i="18"/>
  <c r="I126" i="18"/>
  <c r="I128" i="18"/>
  <c r="I130" i="18"/>
  <c r="I132" i="18"/>
  <c r="I134" i="18"/>
  <c r="I136" i="18"/>
  <c r="I138" i="18"/>
  <c r="I140" i="18"/>
  <c r="I142" i="18"/>
  <c r="I144" i="18"/>
  <c r="I146" i="18"/>
  <c r="I148" i="18"/>
  <c r="I150" i="18"/>
  <c r="I152" i="18"/>
  <c r="I154" i="18"/>
  <c r="I156" i="18"/>
  <c r="I158" i="18"/>
  <c r="I160" i="18"/>
  <c r="I162" i="18"/>
  <c r="I164" i="18"/>
  <c r="I189" i="18" s="1"/>
  <c r="F26" i="24" l="1"/>
  <c r="F9" i="22" s="1"/>
  <c r="H64" i="25"/>
  <c r="F37" i="23"/>
  <c r="F8" i="22" s="1"/>
  <c r="I138" i="19"/>
  <c r="I139" i="19"/>
  <c r="I191" i="18"/>
  <c r="F11" i="22" l="1"/>
  <c r="F13" i="22" s="1"/>
  <c r="F15" i="22" s="1"/>
  <c r="F15" i="11" s="1"/>
  <c r="H66" i="25"/>
  <c r="H68" i="25" s="1"/>
  <c r="F16" i="11"/>
  <c r="I193" i="18"/>
  <c r="I194" i="18"/>
  <c r="F16" i="22" l="1"/>
  <c r="F18" i="22" s="1"/>
  <c r="A8" i="17"/>
  <c r="A12" i="17" s="1"/>
  <c r="A16" i="17" s="1"/>
  <c r="A20" i="17" s="1"/>
  <c r="A24" i="17" s="1"/>
  <c r="A28" i="17" s="1"/>
  <c r="A32" i="17" s="1"/>
  <c r="A36" i="17" s="1"/>
  <c r="A40" i="17" s="1"/>
  <c r="A47" i="17" s="1"/>
  <c r="A51" i="17" s="1"/>
  <c r="A55" i="17" s="1"/>
  <c r="A59" i="17" s="1"/>
  <c r="A63" i="17" s="1"/>
  <c r="E18" i="17"/>
  <c r="E22" i="17"/>
  <c r="E26" i="17"/>
  <c r="E34" i="17"/>
  <c r="E38" i="17"/>
  <c r="E42" i="17"/>
  <c r="E49" i="17"/>
  <c r="E53" i="17"/>
  <c r="E57" i="17"/>
  <c r="E61" i="17"/>
  <c r="E65" i="17"/>
  <c r="E81" i="17"/>
  <c r="E68" i="17" l="1"/>
  <c r="E80" i="17"/>
  <c r="E82" i="17" s="1"/>
  <c r="E349" i="2"/>
  <c r="E344" i="2"/>
  <c r="E339" i="2"/>
  <c r="E334" i="2"/>
  <c r="E83" i="17" l="1"/>
  <c r="E84" i="17" s="1"/>
  <c r="F14" i="11"/>
  <c r="A361" i="2"/>
  <c r="A365" i="2" s="1"/>
  <c r="E363" i="2"/>
  <c r="E367" i="2"/>
  <c r="E371" i="2"/>
  <c r="A369" i="2" l="1"/>
  <c r="A373" i="2" s="1"/>
  <c r="E103" i="16" l="1"/>
  <c r="E99" i="16"/>
  <c r="E289" i="2" l="1"/>
  <c r="E91" i="16"/>
  <c r="E95" i="16"/>
  <c r="E285" i="2"/>
  <c r="E87" i="16" l="1"/>
  <c r="E83" i="16"/>
  <c r="E79" i="16"/>
  <c r="E51" i="16"/>
  <c r="E47" i="16"/>
  <c r="E75" i="16"/>
  <c r="E65" i="16"/>
  <c r="E16" i="16" l="1"/>
  <c r="E70" i="16"/>
  <c r="E60" i="16"/>
  <c r="A57" i="16"/>
  <c r="E43" i="16"/>
  <c r="A40" i="16"/>
  <c r="A45" i="16" s="1"/>
  <c r="A49" i="16" s="1"/>
  <c r="E38" i="16"/>
  <c r="E31" i="16"/>
  <c r="E26" i="16"/>
  <c r="E21" i="16"/>
  <c r="E11" i="16"/>
  <c r="A8" i="16"/>
  <c r="A18" i="16" s="1"/>
  <c r="A8" i="14"/>
  <c r="E73" i="14"/>
  <c r="E99" i="14"/>
  <c r="E92" i="14"/>
  <c r="E86" i="14"/>
  <c r="A45" i="14"/>
  <c r="E78" i="14"/>
  <c r="E105" i="16" l="1"/>
  <c r="F9" i="15" s="1"/>
  <c r="E53" i="16"/>
  <c r="A62" i="16"/>
  <c r="A67" i="16" s="1"/>
  <c r="A13" i="16"/>
  <c r="A23" i="16"/>
  <c r="A28" i="16"/>
  <c r="A35" i="16" s="1"/>
  <c r="E68" i="14"/>
  <c r="F8" i="15" l="1"/>
  <c r="A72" i="16"/>
  <c r="F10" i="15"/>
  <c r="E63" i="14"/>
  <c r="E56" i="14"/>
  <c r="E52" i="14"/>
  <c r="E47" i="14"/>
  <c r="E101" i="14" s="1"/>
  <c r="E38" i="14"/>
  <c r="E33" i="14"/>
  <c r="E26" i="14"/>
  <c r="E21" i="14"/>
  <c r="E16" i="14"/>
  <c r="E11" i="14"/>
  <c r="A13" i="14"/>
  <c r="E26" i="9"/>
  <c r="E293" i="2"/>
  <c r="E295" i="2" s="1"/>
  <c r="A291" i="2"/>
  <c r="F11" i="15" l="1"/>
  <c r="F11" i="11" s="1"/>
  <c r="F8" i="13"/>
  <c r="F12" i="15"/>
  <c r="F13" i="15" s="1"/>
  <c r="A77" i="16"/>
  <c r="A81" i="16"/>
  <c r="F9" i="13"/>
  <c r="A23" i="14"/>
  <c r="A30" i="14" s="1"/>
  <c r="A35" i="14" s="1"/>
  <c r="A18" i="14"/>
  <c r="A85" i="16" l="1"/>
  <c r="A89" i="16" s="1"/>
  <c r="F10" i="13"/>
  <c r="F11" i="13" s="1"/>
  <c r="F10" i="11" s="1"/>
  <c r="A93" i="16" l="1"/>
  <c r="F12" i="13"/>
  <c r="F13" i="13" s="1"/>
  <c r="A49" i="14"/>
  <c r="A54" i="14" s="1"/>
  <c r="A97" i="16" l="1"/>
  <c r="A101" i="16" s="1"/>
  <c r="A60" i="14"/>
  <c r="A65" i="14" l="1"/>
  <c r="E244" i="2"/>
  <c r="E191" i="2"/>
  <c r="E201" i="2"/>
  <c r="E196" i="2"/>
  <c r="A70" i="14" l="1"/>
  <c r="E118" i="2"/>
  <c r="E89" i="2" l="1"/>
  <c r="E98" i="2"/>
  <c r="E97" i="2"/>
  <c r="E96" i="2"/>
  <c r="E95" i="2"/>
  <c r="E142" i="2"/>
  <c r="E68" i="2"/>
  <c r="E55" i="2"/>
  <c r="E78" i="2"/>
  <c r="E73" i="2"/>
  <c r="E45" i="2"/>
  <c r="E31" i="2"/>
  <c r="A75" i="14" l="1"/>
  <c r="A82" i="14" s="1"/>
  <c r="A88" i="14" s="1"/>
  <c r="A94" i="14" s="1"/>
  <c r="E322" i="2"/>
  <c r="E308" i="2"/>
  <c r="E312" i="2"/>
  <c r="E122" i="9"/>
  <c r="E115" i="9"/>
  <c r="E110" i="9"/>
  <c r="E105" i="9"/>
  <c r="E100" i="9"/>
  <c r="E93" i="9"/>
  <c r="E88" i="9"/>
  <c r="E83" i="9"/>
  <c r="E79" i="9"/>
  <c r="E73" i="9"/>
  <c r="E69" i="9"/>
  <c r="E64" i="9"/>
  <c r="E52" i="9"/>
  <c r="E48" i="9"/>
  <c r="E43" i="9"/>
  <c r="E38" i="9"/>
  <c r="E31" i="9"/>
  <c r="E21" i="9"/>
  <c r="E16" i="9"/>
  <c r="E11" i="9"/>
  <c r="A8" i="9"/>
  <c r="A13" i="9" s="1"/>
  <c r="E124" i="9" l="1"/>
  <c r="E55" i="9"/>
  <c r="F8" i="10" s="1"/>
  <c r="A18" i="9"/>
  <c r="A28" i="9" l="1"/>
  <c r="A23" i="9"/>
  <c r="F9" i="10"/>
  <c r="F10" i="10"/>
  <c r="A35" i="9"/>
  <c r="A40" i="9" s="1"/>
  <c r="A45" i="9" s="1"/>
  <c r="F11" i="10" l="1"/>
  <c r="F9" i="11" s="1"/>
  <c r="A50" i="9"/>
  <c r="F12" i="10" l="1"/>
  <c r="F13" i="10" s="1"/>
  <c r="A61" i="9" l="1"/>
  <c r="A66" i="9" l="1"/>
  <c r="A71" i="9" l="1"/>
  <c r="A77" i="9" l="1"/>
  <c r="A81" i="9" l="1"/>
  <c r="A85" i="9" l="1"/>
  <c r="A90" i="9" s="1"/>
  <c r="A97" i="9" l="1"/>
  <c r="A102" i="9" l="1"/>
  <c r="A107" i="9" l="1"/>
  <c r="A112" i="9" l="1"/>
  <c r="A119" i="9" l="1"/>
  <c r="E217" i="2" l="1"/>
  <c r="E222" i="2"/>
  <c r="E128" i="2"/>
  <c r="E36" i="2"/>
  <c r="E327" i="2" l="1"/>
  <c r="E264" i="2"/>
  <c r="E269" i="2"/>
  <c r="E258" i="2"/>
  <c r="E186" i="2"/>
  <c r="A183" i="2"/>
  <c r="E169" i="2"/>
  <c r="E132" i="2"/>
  <c r="E123" i="2"/>
  <c r="E102" i="2"/>
  <c r="E239" i="2"/>
  <c r="E234" i="2"/>
  <c r="E146" i="2"/>
  <c r="E22" i="2"/>
  <c r="E227" i="2"/>
  <c r="E375" i="2"/>
  <c r="A110" i="2"/>
  <c r="E63" i="2"/>
  <c r="E317" i="2"/>
  <c r="E13" i="2"/>
  <c r="E17" i="2"/>
  <c r="E40" i="2"/>
  <c r="E50" i="2"/>
  <c r="E59" i="2"/>
  <c r="E83" i="2"/>
  <c r="E113" i="2"/>
  <c r="E138" i="2"/>
  <c r="E153" i="2"/>
  <c r="E158" i="2"/>
  <c r="E164" i="2"/>
  <c r="E173" i="2"/>
  <c r="E208" i="2"/>
  <c r="E253" i="2"/>
  <c r="E275" i="2"/>
  <c r="E304" i="2"/>
  <c r="E351" i="2" s="1"/>
  <c r="E380" i="2"/>
  <c r="A15" i="2"/>
  <c r="F12" i="7" l="1"/>
  <c r="E382" i="2"/>
  <c r="F14" i="7" s="1"/>
  <c r="E175" i="2"/>
  <c r="F9" i="7" s="1"/>
  <c r="A193" i="2"/>
  <c r="A188" i="2"/>
  <c r="E104" i="2"/>
  <c r="E277" i="2"/>
  <c r="F10" i="7" s="1"/>
  <c r="F11" i="7"/>
  <c r="A19" i="2"/>
  <c r="F13" i="7" l="1"/>
  <c r="A198" i="2"/>
  <c r="A29" i="2"/>
  <c r="A33" i="2" s="1"/>
  <c r="F8" i="7"/>
  <c r="F15" i="7" l="1"/>
  <c r="F8" i="11" s="1"/>
  <c r="A38" i="2"/>
  <c r="A42" i="2" s="1"/>
  <c r="A47" i="2" s="1"/>
  <c r="A52" i="2" s="1"/>
  <c r="A377" i="2"/>
  <c r="F16" i="7" l="1"/>
  <c r="F17" i="7" s="1"/>
  <c r="F17" i="11"/>
  <c r="F18" i="11" l="1"/>
  <c r="F19" i="11" s="1"/>
  <c r="A57" i="2"/>
  <c r="A61" i="2" s="1"/>
  <c r="A65" i="2" l="1"/>
  <c r="A70" i="2" l="1"/>
  <c r="A75" i="2" l="1"/>
  <c r="A80" i="2" l="1"/>
  <c r="A86" i="2" s="1"/>
  <c r="A93" i="2" l="1"/>
  <c r="A100" i="2" l="1"/>
  <c r="A115" i="2" s="1"/>
  <c r="A120" i="2" l="1"/>
  <c r="A125" i="2" s="1"/>
  <c r="A130" i="2" s="1"/>
  <c r="A136" i="2" l="1"/>
  <c r="A140" i="2" l="1"/>
  <c r="A144" i="2" s="1"/>
  <c r="A150" i="2" s="1"/>
  <c r="A155" i="2" l="1"/>
  <c r="A162" i="2" l="1"/>
  <c r="A205" i="2"/>
  <c r="A214" i="2" s="1"/>
  <c r="A166" i="2" l="1"/>
  <c r="A171" i="2" s="1"/>
  <c r="A219" i="2"/>
  <c r="A224" i="2" s="1"/>
  <c r="A231" i="2" s="1"/>
  <c r="A236" i="2" l="1"/>
  <c r="A241" i="2" s="1"/>
  <c r="A250" i="2" l="1"/>
  <c r="A255" i="2" l="1"/>
  <c r="A260" i="2" l="1"/>
  <c r="A266" i="2" l="1"/>
  <c r="A273" i="2" l="1"/>
  <c r="A283" i="2" l="1"/>
  <c r="A287" i="2" l="1"/>
  <c r="A302" i="2" s="1"/>
  <c r="A306" i="2" l="1"/>
  <c r="A310" i="2" l="1"/>
  <c r="A314" i="2"/>
  <c r="A319" i="2" l="1"/>
  <c r="A324" i="2" s="1"/>
  <c r="A331" i="2" s="1"/>
  <c r="A336" i="2" s="1"/>
  <c r="A341" i="2" s="1"/>
  <c r="A346" i="2" s="1"/>
</calcChain>
</file>

<file path=xl/sharedStrings.xml><?xml version="1.0" encoding="utf-8"?>
<sst xmlns="http://schemas.openxmlformats.org/spreadsheetml/2006/main" count="1358" uniqueCount="597">
  <si>
    <t>Šifra</t>
  </si>
  <si>
    <t>Opis dela</t>
  </si>
  <si>
    <t>Znesek</t>
  </si>
  <si>
    <t>1.0</t>
  </si>
  <si>
    <t>PREDDELA</t>
  </si>
  <si>
    <t>2.0</t>
  </si>
  <si>
    <t>ZEMELJSKA DELA</t>
  </si>
  <si>
    <t>3.0</t>
  </si>
  <si>
    <t>VOZIŠČNE KONSTRUKCIJE</t>
  </si>
  <si>
    <t>4.0</t>
  </si>
  <si>
    <t>ODVODNJAVANJE</t>
  </si>
  <si>
    <t>6.0</t>
  </si>
  <si>
    <t>OPREMA CESTE</t>
  </si>
  <si>
    <t>7.0</t>
  </si>
  <si>
    <t>TUJE STORITVE</t>
  </si>
  <si>
    <t>SKUPAJ:</t>
  </si>
  <si>
    <t>DDV</t>
  </si>
  <si>
    <t>SKUPAJ Z DDV:</t>
  </si>
  <si>
    <t>SPLOŠNO:</t>
  </si>
  <si>
    <t>1.1  GEODETSKA DELA</t>
  </si>
  <si>
    <t xml:space="preserve">km  </t>
  </si>
  <si>
    <t>kom</t>
  </si>
  <si>
    <t>1.2   ČIŠČENJE TERENA</t>
  </si>
  <si>
    <t>šifra: 00.000</t>
  </si>
  <si>
    <t>*</t>
  </si>
  <si>
    <t>m2</t>
  </si>
  <si>
    <t>šifra: 12.391</t>
  </si>
  <si>
    <t>m1</t>
  </si>
  <si>
    <t>dni</t>
  </si>
  <si>
    <t>PREDDELA SKUPAJ:</t>
  </si>
  <si>
    <t>ZEMELJSKA DELA IN TEMELJENJE</t>
  </si>
  <si>
    <t>2.1   IZKOPI</t>
  </si>
  <si>
    <t>šifra: 21.112</t>
  </si>
  <si>
    <t>Površinski izkop plodne zemljine – 1. kategorije – strojno z odrivom do 50 m</t>
  </si>
  <si>
    <t xml:space="preserve">m3  </t>
  </si>
  <si>
    <t>2.2   PLANUM TEMELJNIH TAL</t>
  </si>
  <si>
    <t>2.4   NASIPI, ZASIPI, KLINI, POSTELJICA IN GLINASTI NABOJ</t>
  </si>
  <si>
    <t>m3</t>
  </si>
  <si>
    <t>ZEMELJSKA DELA IN TEMELJENJE SKUPAJ:</t>
  </si>
  <si>
    <t>3.1   NOSILNE PLASTI</t>
  </si>
  <si>
    <t>3.1.1   NEVEZANE NOSILNE PLASTI</t>
  </si>
  <si>
    <t>šifra: 31.132</t>
  </si>
  <si>
    <t xml:space="preserve">m3 </t>
  </si>
  <si>
    <t>3.1.2   VEZANE SPODNJE NOSILNE PLASTI</t>
  </si>
  <si>
    <t xml:space="preserve">m2  </t>
  </si>
  <si>
    <t>3.2   OBRABNE PLASTI</t>
  </si>
  <si>
    <t>3.2.2   VEZANE OBRABNE IN ZAPORNE PLASTI  BITUMENSKI BETONI</t>
  </si>
  <si>
    <t>3.5   ROBNI ELEMENTI VOZIŠČ</t>
  </si>
  <si>
    <t>3.5.2   ROBNIKI</t>
  </si>
  <si>
    <t>šifra: 35.214</t>
  </si>
  <si>
    <t xml:space="preserve"> vgraditev na podložni beton C12/15</t>
  </si>
  <si>
    <t xml:space="preserve">m1 </t>
  </si>
  <si>
    <t>3.6   BANKINE</t>
  </si>
  <si>
    <t>VOZIŠČNE KONSTRUKCIJE SKUPAJ:</t>
  </si>
  <si>
    <t>4.2   GLOBINSKO ODVODNJAVANJE - DRENAŽE</t>
  </si>
  <si>
    <t xml:space="preserve">      *</t>
  </si>
  <si>
    <t>4.4   JAŠKI</t>
  </si>
  <si>
    <t>ODVODNJAVANJE SKUPAJ:</t>
  </si>
  <si>
    <t>OPREMA CEST</t>
  </si>
  <si>
    <t>6.1   POKONČNA OPREMA CEST</t>
  </si>
  <si>
    <t xml:space="preserve">kos  </t>
  </si>
  <si>
    <t xml:space="preserve">kos </t>
  </si>
  <si>
    <t>OPREMA CEST SKUPAJ:</t>
  </si>
  <si>
    <t>7.9   NADZOR IN TEHNIČNA DOKUMENTACIJA</t>
  </si>
  <si>
    <t>ur</t>
  </si>
  <si>
    <t>šifra: 79.311</t>
  </si>
  <si>
    <t>Projektantski nadzor</t>
  </si>
  <si>
    <t>šifra: 79.514</t>
  </si>
  <si>
    <t>Izdelava projektne dokumentacije za projekt izvedenih del</t>
  </si>
  <si>
    <t>TUJE STORITVE SKUPAJ:</t>
  </si>
  <si>
    <t>šifra: 22.112</t>
  </si>
  <si>
    <t>Ureditev planuma temeljnih tal vezljive zemljine – 3. kategorije</t>
  </si>
  <si>
    <t>šifra: 25.151</t>
  </si>
  <si>
    <t>Doplačilo za zatravitev s semenom</t>
  </si>
  <si>
    <t>3.4   TLAKOVANE OBRABNE PLASTI</t>
  </si>
  <si>
    <t>kos</t>
  </si>
  <si>
    <t>šifra: 12.322</t>
  </si>
  <si>
    <t xml:space="preserve">Porušitev in odstranitev asfaltne plasti v debelini 6 do 10 cm </t>
  </si>
  <si>
    <t xml:space="preserve">2.5   BREŽINE IN ZELENICE   </t>
  </si>
  <si>
    <t>šifra: 36.211</t>
  </si>
  <si>
    <t>Izdelava humuzirane bankine, široke do 0,50 m</t>
  </si>
  <si>
    <t>šifra: 31.131</t>
  </si>
  <si>
    <t>Izdelava nevezane nosilne plasti enakomerno zrnatega drobljenca iz kamnine v debelini do 20 cm</t>
  </si>
  <si>
    <t>šifra: 12.411</t>
  </si>
  <si>
    <t>šifra: 11.121</t>
  </si>
  <si>
    <t>šifra: 11.221</t>
  </si>
  <si>
    <t>Obnova in zavarovanje zakoličbe osi trase ostale javne ceste v ravninskem terenu</t>
  </si>
  <si>
    <t>Postavitev in zavarovanje prečnega profila ostale javne ceste v ravninskem terenu</t>
  </si>
  <si>
    <t>Rezanje asfaltne plasti s talno diamantno žago, debele 6 do 10 cm</t>
  </si>
  <si>
    <t>%</t>
  </si>
  <si>
    <t>šifra: 25.132</t>
  </si>
  <si>
    <t>Humuziranje zelenice brez valjanja v debelini do 15 cm - strojno</t>
  </si>
  <si>
    <t>skladiščenje na gradbišču za kasnejše humusiranje</t>
  </si>
  <si>
    <t>NEPREDVIDENA DELA</t>
  </si>
  <si>
    <t>Izdelava geodetskega posnetka izvedenega stanja</t>
  </si>
  <si>
    <t>območja navezav vozišč</t>
  </si>
  <si>
    <t>1.</t>
  </si>
  <si>
    <t>Sestavni del projektanskega popisa del je tudi tehnično poročilo in vse grafične priloge projekta, v katerem so posamezne postavke in dela podrobneje opisana.</t>
  </si>
  <si>
    <t>2.</t>
  </si>
  <si>
    <t>3.</t>
  </si>
  <si>
    <t>Kategorizacija zemljin in kamnin je povzeta po tabeli 2.1, dopolnil splošnih in tehničnih pogojev za zemeljska dela in temeljenje (DDC 2001, IV. Knjiga), zemljine in kamnine so razvrščene v kategoriji od I. do V.</t>
  </si>
  <si>
    <t>4.</t>
  </si>
  <si>
    <t>V enotni ceni zajeti ves potrebni material in dela povezana z označitvijo in organizacijo ureditve gradbišča, kot to določa Pravilnik o gradbiščih (Ur. list RS, št. 55/2008 in 54/2009).</t>
  </si>
  <si>
    <t>5.</t>
  </si>
  <si>
    <t>Dela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nakladanje, odvoz in predajo odvečnega materialana zbiralcu oz. predelovalcu gradbenih odpadkov, ...).</t>
  </si>
  <si>
    <t>Pri posameznih delih naveden izraz skladiščenje na gradbišču pojmuje lokacijo, za katero poskrbi izvajalec del sam. Pri tem so zajeti vsi potrebni prevozi, prenosi, nakladanja in razkladanja od gradbišča do te lokacije.</t>
  </si>
  <si>
    <t>Postavitev višine in položaja točke na terenu</t>
  </si>
  <si>
    <t>ura</t>
  </si>
  <si>
    <t>zakoličbene točke izven prečnih profilov</t>
  </si>
  <si>
    <t>zap.št</t>
  </si>
  <si>
    <t>opis/</t>
  </si>
  <si>
    <t>količina</t>
  </si>
  <si>
    <t>cena za enoto</t>
  </si>
  <si>
    <t>skupaj</t>
  </si>
  <si>
    <t>enota</t>
  </si>
  <si>
    <t>Porušitev in odstranitev robnika iz cementnega betona</t>
  </si>
  <si>
    <t>Dela je potrebno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pri odstranitvi gradbenih odpadkov pa je vključeno nakladanje, odvoz in predaja zbiralcu gradbenih odpadkov oz. izvajalcu obdelave gradbenih odpadkov)</t>
  </si>
  <si>
    <t>OPOMBA:</t>
  </si>
  <si>
    <t>šifra: 22.113</t>
  </si>
  <si>
    <t>Ureditev planuma temeljnih tal zrnate kamnine – 3. kategorije</t>
  </si>
  <si>
    <t>šifra: 24.475</t>
  </si>
  <si>
    <t>Izdelava posteljice iz drobljenih kamnitih zrn v debelini 40 cm</t>
  </si>
  <si>
    <t>Dobava in vgraditev predfabriciranega dvignjenega robnika iz cementnega betona s prerezom 15/25 cm</t>
  </si>
  <si>
    <t>Dobava in pritrditev okroglega prometnega znaka, podloga iz aluminijaste pločevine, znak z odsevno folijo RA2, premera 600 mm</t>
  </si>
  <si>
    <t>4.3 GLOBINSKO ODVODNJAVANJE - KANALIZACIJA</t>
  </si>
  <si>
    <t xml:space="preserve">Vse gradbene odpadke, nastale med preddeli, se odda zbiralcu ali izvajalcu obdelave gradbenih odpadkov. V ceni posameznega materiala je vključena cena rušitve, ločenega zbiranja, nakladanja, odvoza in oddaje gradbenih odpadkov, skupaj z vsemi taksami in stroški deponiranja. </t>
  </si>
  <si>
    <t>1.3   OSTALA PREDDELA</t>
  </si>
  <si>
    <t>Porušitev in odstranitev jaška z notranjo stranico/premerom do 60 cm</t>
  </si>
  <si>
    <t>šifra: 12.431</t>
  </si>
  <si>
    <t>obstoječi cestni požiralniki</t>
  </si>
  <si>
    <t>šifra: 21.224</t>
  </si>
  <si>
    <t>Široki izkop vezljive zemljine – 3. kategorije - strojno z nakladanjem</t>
  </si>
  <si>
    <t>šifra: 21.994</t>
  </si>
  <si>
    <t xml:space="preserve">Doplačilo za ročni izkop zrnate kamnine – 3. kategorije </t>
  </si>
  <si>
    <t>vozišče</t>
  </si>
  <si>
    <t xml:space="preserve">humusiranje območij rekultivacije </t>
  </si>
  <si>
    <t>Dobava in vgraditev predfabriciranega zavojnega robnika iz cementnega betona z izmerami 15/25/25 cm</t>
  </si>
  <si>
    <t>vgraditev na podložni beton C12/15</t>
  </si>
  <si>
    <t>Dobava in vgraditev predfabriciranega pogreznjenega robnika iz cementnega betona  s prerezom 15/25 cm</t>
  </si>
  <si>
    <t>DK DN 250</t>
  </si>
  <si>
    <t>DK DN 200</t>
  </si>
  <si>
    <t>Zasip cevne drenaže z zmesjo kamnitih zrn, obvito z geosintetikom, z 0,21 do 0,4 m3/m1, po načrtu</t>
  </si>
  <si>
    <t>šifra: 44.143</t>
  </si>
  <si>
    <t>šifra: 44.854</t>
  </si>
  <si>
    <t>šifra: 44.952</t>
  </si>
  <si>
    <t>šifra: 44.972</t>
  </si>
  <si>
    <t>GRADBENA IN OBRTNIŠKA DELA</t>
  </si>
  <si>
    <t>GRADBENA IN OBRTNIŠKA DELA SKUPAJ:</t>
  </si>
  <si>
    <t>šifra: 61.122</t>
  </si>
  <si>
    <t>Izdelava temelja iz cementnega betona C 12/15, globine 80 cm, premera 30 cm</t>
  </si>
  <si>
    <t>Dobava in pritrditev prometnega znaka, podloga iz aluminijaste pločevine, znak z odsevno folijo RA2, velikost od 0,21 do 0,40 m2</t>
  </si>
  <si>
    <t>OPOMBA: Delavniške načrte za prometne znake izdela dobavitelj</t>
  </si>
  <si>
    <t>5.0</t>
  </si>
  <si>
    <t>šifra: 12.151</t>
  </si>
  <si>
    <t>Posek in odstranitev dreves z deblom premera 11 do 30 cm ter odstranitev vej</t>
  </si>
  <si>
    <t>vključno z mletjem panjev</t>
  </si>
  <si>
    <t>šifra: 21.243</t>
  </si>
  <si>
    <t>Široki izkop mehke kamnine – 4. kategorije z nakladanjem</t>
  </si>
  <si>
    <t>Široki izkop vezljive zemljine – 3. kategorije - strojno z odrivom do 100 m</t>
  </si>
  <si>
    <t>skladiščenje na gradbišču za kasnejšo izvedbo zasipov</t>
  </si>
  <si>
    <t>vozišče (dobava iz kamnoloma)</t>
  </si>
  <si>
    <t>Šifra: 32.493</t>
  </si>
  <si>
    <t>Pobrizg z nestabilno kationsko bitumensko emulzijo nad 0,50 kg/m2</t>
  </si>
  <si>
    <t>Šifra: 00.000</t>
  </si>
  <si>
    <t>Čiščenje utrjene/ rezkane površine podlage pred pobrizgom z bitumensko emulzijo s strojno krtačo ali vodnim curkom</t>
  </si>
  <si>
    <t>šifra: 32.256</t>
  </si>
  <si>
    <t>Površinski izkop plodne zemljine – 1. kategorije – strojno z odrivom do 50 m.</t>
  </si>
  <si>
    <t>deponiranje na robu izkopa za kasnejšo ponovno vgradnjo</t>
  </si>
  <si>
    <t>Izkop kamnite grede za kanalske rove, jaške in drenaže, širine do 1,0 m in globine do 1,0 m – strojno, planiranje dna ročno.</t>
  </si>
  <si>
    <t>šifra: 21.314</t>
  </si>
  <si>
    <t>Izkop vezljive zemljine/zrnate kamnine – 3. kategorije za temelje, kanalske rove, prepuste, jaške in drenaže, širine do 1,0 m in globine do 1,0 m – strojno, planiranje dna ročno</t>
  </si>
  <si>
    <t>šifra: 21.315</t>
  </si>
  <si>
    <t>Izkop mehke kamnine – 4. kategorije za temelje, kanalske rove, prepuste, jaške in drenaže, širine do 1,0 m in globine do 1,0 m</t>
  </si>
  <si>
    <t>Zasip jarka padavinske kanalizacije z zrnato kamnino – predhodno izkopani material kamnite grede</t>
  </si>
  <si>
    <t>zasip na območju ceste</t>
  </si>
  <si>
    <t>šifra: 24.218</t>
  </si>
  <si>
    <t>Zasip z zrnato kamnino – 3. kategorije z dobavo iz kamnoloma</t>
  </si>
  <si>
    <t>Nabava in dobava materiala granulacije 8-16 mm za osnovni zasip kanalizacijskih cevi do kote 30 cm nad temenom cevi</t>
  </si>
  <si>
    <t>Humuziranje zelenice brez valjanja, v debelini nad 40 cm - strojno</t>
  </si>
  <si>
    <t>šifra: 42.312</t>
  </si>
  <si>
    <t>Nabava in dobava PVC UK SN8 DN160 kanalizacijskih cevi, z vsem spojnim in tesnilnim materialom.</t>
  </si>
  <si>
    <t>Nabava in dobava PVC UK SN8 DN200 kanalizacijskih cevi, z vsem spojnim in tesnilnim materialom.</t>
  </si>
  <si>
    <t>Nabava in dobava PVC UK SN8 DN250 kanalizacijskih cevi, z vsem spojnim in tesnilnim materialom.</t>
  </si>
  <si>
    <t>šifra: 43.221</t>
  </si>
  <si>
    <t>Izdelava kanalizacije iz cevi iz polivinilklorida, vključno s podložno plastjo iz zmesi kamnitih zrn, premera 15 cm, v globini do 1,0 m</t>
  </si>
  <si>
    <t>PVC UK SN8 DN160</t>
  </si>
  <si>
    <t>Izdelava kanalizacije iz cevi iz polivinilklorida, vključno s podložno plastjo iz zmesi kamnitih zrn, premera 20 cm, v globini do 1,0 m</t>
  </si>
  <si>
    <t>PVC UK SN8 DN200</t>
  </si>
  <si>
    <t>Izdelava kanalizacije iz cevi iz polivinilklorida, vključno s podložno plastjo iz zmesi kamnitih zrn, premera 25 cm, v globini do 1,0 m</t>
  </si>
  <si>
    <t>PVC UK SN8 DN250</t>
  </si>
  <si>
    <t xml:space="preserve">cestni požiralnik z rešetko in peskolovom                         </t>
  </si>
  <si>
    <t>Izdelava jaška iz cementnega betona, krožnega prereza s premerom 60 cm, globokega 1,5 do 2,0 m</t>
  </si>
  <si>
    <t>revizijski jašek</t>
  </si>
  <si>
    <t>šifra: 44.173</t>
  </si>
  <si>
    <t>Izdelava jaška iz cementnega betona, krožnega prereza s premerom 100 cm, globokega 1,5 do 2,0 m</t>
  </si>
  <si>
    <t>Dobava in vgraditev rešetke iz duktilne litine, z nosilnostjo 400 kN, s prerezom 400/400 mm.</t>
  </si>
  <si>
    <t>skupaj z izdelavo AB plošče in vsemi potrebnimi deli ter materiali</t>
  </si>
  <si>
    <t>Dobava in vgraditev pokrova iz duktilne litine z nosilnostjo 125 kN, krožnega prereza s premerom 600 mm</t>
  </si>
  <si>
    <t>Dobava in vgraditev pokrova iz duktilne litine z nosilnostjo 400 kN, krožnega prereza s premerom 600 mm</t>
  </si>
  <si>
    <t>4.5   PREPUSTI</t>
  </si>
  <si>
    <t>šifra: 61.216</t>
  </si>
  <si>
    <t>Dobava in vgraditev stebrička za prometni znak iz vroče cinkane jeklene cevi s premerom 64 mm, dolge 3000 mm</t>
  </si>
  <si>
    <t>šifra: 61.218</t>
  </si>
  <si>
    <t>Dobava in vgraditev stebrička za prometni znak iz vroče cinkane jeklene cevi s premerom 64 mm, dolge 4000 mm</t>
  </si>
  <si>
    <t>šifra: 61.713</t>
  </si>
  <si>
    <t>Razna nepredvidena dela, vpisana v gradbeni dnevnik. Dela se obračunajo na podlagi dejanskih stroškov in potrjene gradbene knjige.
*SKUPAJ SKLOPI 1+2+3+4+5</t>
  </si>
  <si>
    <t xml:space="preserve">ODVODNJAVANJE </t>
  </si>
  <si>
    <t>Demontaža in odstranitev prometnih znakov; v enem komadu je predvidena odstranitev prometnih znakov in drogov ne glede na to, koliko jih sestavlja posamezen znak</t>
  </si>
  <si>
    <t>Razna nepredvidena dela, vpisana v gradbeni dnevnik. Dela se obračunajo na podlagi dejanskih stroškov in potrjene gradbene knjige. (SKUPAJ SKLOPA 1+2)</t>
  </si>
  <si>
    <t>POSTAJALIŠČE ZA AVTODOME
(ob regionalni cesti Pluska-Trebnje)</t>
  </si>
  <si>
    <t>SKUPNA REKAPITULACIJA</t>
  </si>
  <si>
    <t>šifra: 12.142</t>
  </si>
  <si>
    <t>Odstranitev grmovja in dreves z debli premera do 10 cm ter vej na gosto porasli površini - strojno</t>
  </si>
  <si>
    <t>Porušitev in odstranitev obstoječih kandelabrov cestne razsvetljave</t>
  </si>
  <si>
    <t>Porušitev in odstranitev prepusta iz cevi s premerom do 60 cm</t>
  </si>
  <si>
    <t>obstoječi prepust padivinske kanalizacije</t>
  </si>
  <si>
    <t>šifra: 12.421</t>
  </si>
  <si>
    <t>Porušitev in odstranitev kanalizacije iz cevi s premerom do 40 cm</t>
  </si>
  <si>
    <t>obstoječ kanal padivinske kanalizacije</t>
  </si>
  <si>
    <t>rezkanje v širini 0,5 m</t>
  </si>
  <si>
    <t>šifra: 12.333</t>
  </si>
  <si>
    <t>Porušitev in odstranitev cementnobetonske krovne plasti v debelini nad 22 cm</t>
  </si>
  <si>
    <t>AB plošča v debelini cca 25 cm</t>
  </si>
  <si>
    <t>skupaj z odstranitvijo temeljev</t>
  </si>
  <si>
    <t xml:space="preserve">Rezkanje in odvoz asfaltne krovne plasti v debelini 8 do 10 cm </t>
  </si>
  <si>
    <t>šifra: 12.373</t>
  </si>
  <si>
    <t>ocena</t>
  </si>
  <si>
    <t xml:space="preserve">Identifikacija obstoječih podzemnih instalacij s strani pooblaščenih upravljalcev </t>
  </si>
  <si>
    <t>šifra: 13.113</t>
  </si>
  <si>
    <t>Zavarovanje gradbišča v času gradnje s popolno zaporo prometa</t>
  </si>
  <si>
    <t>Porušitev in odstranitev jaška in cisterne za gorivo.</t>
  </si>
  <si>
    <t>vključno z nakladanjem, odvozom in predajo izkopanega materiala zbiralcu oz. izvajalcu obdelave gradbenih odpadkov, upoštevan faktor 1,4 (izkop 27,3 m3)</t>
  </si>
  <si>
    <t>šifra: 22.114</t>
  </si>
  <si>
    <t>Ureditev planuma temeljnih tal zrnate kamnine – 4. kategorije</t>
  </si>
  <si>
    <t>vodovodno omrežje</t>
  </si>
  <si>
    <t>elektro omrežje</t>
  </si>
  <si>
    <t>TK omrežje</t>
  </si>
  <si>
    <t>interni vodi bencinskega servisa</t>
  </si>
  <si>
    <t>cevovode je potrebno napolniti z inertnim plinom (dušik ali ogljikov dioksid), odkopati zemljino in razbiti jaške.
Cevovod odrezati ročno, istočasno pa na mesto rezanja dovajati inertni plin, ves čas dela mora biti prisotna požarna straža, izvajati se mora merjenje koncentracije prisotnosti hlapov; z vsemi potrebnimi deli in materiali</t>
  </si>
  <si>
    <t>vključno z nakladanjem, odvozom in predajo izkopanega materiala zbiralcu oz. izvajalcu obdelave gradbenih odpadkov, upoštevan faktor 1,25 (izkop 144 m3)</t>
  </si>
  <si>
    <t>Vgraditev nasipa iz vezljive zemljine – 3. kategorije</t>
  </si>
  <si>
    <t>šifra: 24.111</t>
  </si>
  <si>
    <t>material iz izkopa</t>
  </si>
  <si>
    <t>Humuziranje zelenice brez valjanja v debelini do 15 cm</t>
  </si>
  <si>
    <t>Izdelava nevezane nosilne plasti enakomerno zrnatega drobljenca iz kamnine v debelini od 21 do 30 cm</t>
  </si>
  <si>
    <t>šifra: 31.133</t>
  </si>
  <si>
    <t>Izdelava nevezane nosilne plasti enakomerno zrnatega drobljenca iz kamnine v debelini od 31 do 40 cm</t>
  </si>
  <si>
    <t>debeline 30 cm, pod ploščadjo (peskane betonske plošče)</t>
  </si>
  <si>
    <t>količine za izdelavo izravnave tampona pod odstranjenim obstoječim povoznim tlakom</t>
  </si>
  <si>
    <t>debeline 20 cm, pod asfaltom</t>
  </si>
  <si>
    <t>debeline 40 cm, pod parkirišči - travne plošče</t>
  </si>
  <si>
    <t>Šifra: 31.573</t>
  </si>
  <si>
    <t>asfaltni dostop</t>
  </si>
  <si>
    <t>Dobava in vgraditev predfabriciranega pogreznjenega robnika iz cementnega betona s prerezom 5/20 cm</t>
  </si>
  <si>
    <t>šifra: 34.721</t>
  </si>
  <si>
    <t>Izdelava podložne plasti za tlakovano obrabno plast iz nevezane zmesi zrn (peska)</t>
  </si>
  <si>
    <t>šifra: 34.911</t>
  </si>
  <si>
    <t>fina peščena izravnava pod plošćami iz pranega betona in povoznimi travnimi ploščami v debelini 2 cm</t>
  </si>
  <si>
    <t>parkirišča</t>
  </si>
  <si>
    <t>5.4   ZIDARSKA IN KAMNOSEŠKA DELA</t>
  </si>
  <si>
    <t xml:space="preserve">na predpripravljeno peščeno podlago, ploščad in ekološki otok </t>
  </si>
  <si>
    <t>šifra: 61.712</t>
  </si>
  <si>
    <t>Dobava in pritrditev prometnega znaka, podloga iz aluminijaste pločevine, znak z odsevno folijo RA2, velikost od 0,11 do 0,20 m2</t>
  </si>
  <si>
    <t>Nadzor upravljavca vodovodnega omrežja</t>
  </si>
  <si>
    <t>šifra: 24.212</t>
  </si>
  <si>
    <t>Zasip z vezljivo zemljino – 3. kategorije - strojno</t>
  </si>
  <si>
    <t>vključno z nakladanjem, odvozom in predajo izkopanega materiala zbiralcu oz. izvajalcu obdelave gradbenih odpadkov, upoštevan faktor 1,4 (izkop 14,4 m3)</t>
  </si>
  <si>
    <t>vključno z nakladanjem, odvozom in predajo izkopanega materiala zbiralcu oz. izvajalcu obdelave gradbenih odpadkov, upoštevan faktor 1,25 (izkop 34,3 m3)</t>
  </si>
  <si>
    <t>Material iz izkopa za zasip nad osnovnim zasipom cevi izven območja ceste</t>
  </si>
  <si>
    <t>Izdelava vzdolžne in prečne drenaže, globoke od 1,1 do 2,0 m, na podložni plasti iz cementnega betona, z drenažno kanalizacijskimi PE-HD cevmi</t>
  </si>
  <si>
    <t>Izdelava vzdolžne in prečne drenaže, globoke od 1,1 do 1,0 m, na podložni plasti iz cementnega betona, z drenažno kanalizacijskimi PE-HD cevmi</t>
  </si>
  <si>
    <t>Navezava nove padavinske kanalizacije na obstoječi prepust.</t>
  </si>
  <si>
    <t>Z vsemi potrebnimi deli in materiali.</t>
  </si>
  <si>
    <t>KOMUNALNA KANALIZACIJA</t>
  </si>
  <si>
    <t>KANALIZACIJA</t>
  </si>
  <si>
    <t>Dobava in montaža PE jaška DN600 globine 0.5 m, vključno s tesnili na vtoku in iztoku za PVC cev Ø160.</t>
  </si>
  <si>
    <t>Dobava in montaža PE jaška DN800, globine 0.9 m, vključno s tesnili na vtoku in iztoku za PVC cev Ø160.</t>
  </si>
  <si>
    <t>KANALIZACIJA SKUPAJ:</t>
  </si>
  <si>
    <t>5   OPREMA ZA OSKRBO AVTODOMOV</t>
  </si>
  <si>
    <t>HOLIDAY CLEANY WM z nerjavečim podstavkom</t>
  </si>
  <si>
    <t xml:space="preserve">- z vgrajenim avtomatom za plačilo vode z € kovanci
- z vidno vgrajenim vodomernim števcem za porabo vode
- s samodejnim 24-urnim izpiranjem vodovodnega sistema
- start-stop gumb za vklop in izklop oskrbe s pitno vodo
- samodejno ogrevan stebriček, odporen na zimske vremenske razmere
- dimenzije: 1.550 x 800 x 600 mm                </t>
  </si>
  <si>
    <t>skupaj z izkopi in izdelavo temeljev (AB temelj 0,7x0,4x0,25 m, potrebna sta dva temelja) z vsemi potrebnimi deli in materiali za izvedbo in montažo</t>
  </si>
  <si>
    <t xml:space="preserve">- z integriranim sistemom za izpiranje po uporabi
- z odprtino za izpraznjevanje WC kaset              </t>
  </si>
  <si>
    <t xml:space="preserve"> z vsemi potrebnimi deli in materiali za izvedbo in montažo</t>
  </si>
  <si>
    <t>- posebna 1/2 " priključna cev za povezavo osnovnega stebrička
s talno rešetko in dodatna grelna žica za ogrevanje cevi</t>
  </si>
  <si>
    <t xml:space="preserve">- cev in grelni trak 5m                                                                                 </t>
  </si>
  <si>
    <t>R&lt;20 m, vgraditev na podložni beton C12/15</t>
  </si>
  <si>
    <t>zvrnjen robnik okoli oskrbovalnega mesta</t>
  </si>
  <si>
    <t>Vgradni set za rešetko</t>
  </si>
  <si>
    <t>Vgradna talna samočistilna rešetka 60x110 cm</t>
  </si>
  <si>
    <t xml:space="preserve">z vsemi potrebnimi deli in materiali za izvedbo in montažo                         </t>
  </si>
  <si>
    <t>vključno z nakladanjem, odvozom in predajo izkopanega materiala zbiralcu oz. izvajalcu obdelave gradbenih odpadkov, upoštevan faktor 1,4 (izkop 7 m3)</t>
  </si>
  <si>
    <t>Zasip jarka kanalizacije z zrnato kamnino – predhodno izkopani material kamnite grede</t>
  </si>
  <si>
    <t>KANALIZACIJSKO OMREŽJE - KOMUNALNE ODPADNE VODE</t>
  </si>
  <si>
    <t>VODOVODNO OMREŽJE - VODOVODNI PRIKLJUČEK</t>
  </si>
  <si>
    <t>ASFALTNI DOSTOP, PARKIRIŠČA IN PLATOJI</t>
  </si>
  <si>
    <t>Zaščita PVC-UK cevi pod voziščem. Obbetoniranje se izvede z betonom C16/20 (cca 0,4 m3/m1) v širini 0,3 m ob straneh cevi in 0,2 m nad temenom cevi. Cev pred betoniranjem zaščititi proti vtekanju cementnega mleka v cev.</t>
  </si>
  <si>
    <t>vključno z nakladanjem, odvozom in predajo izkopanega materiala zbiralcu oz. izvajalcu obdelave gradbenih odpadkov, upoštevan faktor 1,25 (izkop 12 m3)</t>
  </si>
  <si>
    <t>Material iz izkopa za zasip greznice in kanalizacije v zelenici</t>
  </si>
  <si>
    <t>VODOVOD</t>
  </si>
  <si>
    <t>VODOVOD SKUPAJ:</t>
  </si>
  <si>
    <t>VODOVODNI PRIKLJUČEK</t>
  </si>
  <si>
    <t>vključno z nakladanjem, odvozom in predajo izkopanega materiala zbiralcu oz. izvajalcu obdelave gradbenih odpadkov, upoštevan faktor 1,25 (izkop 10 m3)</t>
  </si>
  <si>
    <t>vključno z nakladanjem, odvozom in predajo izkopanega materiala zbiralcu oz. izvajalcu obdelave gradbenih odpadkov, upoštevan faktor 1,4 (izkop 4,8 m3)</t>
  </si>
  <si>
    <t>vključno z nakladanjem, odvozom in predajo izkopanega materiala zbiralcu oz. izvajalcu obdelave gradbenih odpadkov, upoštevan faktor 1,25 (izkop 5,1 m3)</t>
  </si>
  <si>
    <t xml:space="preserve">ZEMELJSKA DELA </t>
  </si>
  <si>
    <t>MONTAŽNA DELA</t>
  </si>
  <si>
    <t>Dobava polietilenske cevi PE RC100 PN16, vključno s potrebnim spojnim in tesnilnim materialom.</t>
  </si>
  <si>
    <t>d40</t>
  </si>
  <si>
    <t>d25</t>
  </si>
  <si>
    <t xml:space="preserve">Polaganje polietilenske cevi, vključno z vsemi spremljajočimi deli, spuščanji v jarek, transporti, ter dobavo opozorilnega PVC traku, katerega na osnovni zasip cevovoda, nad osjo cevovoda, položi izvajalec gradbenih del. </t>
  </si>
  <si>
    <t>Dobava drobno zrnatega nevezljivega materiala frakcije 8-16 mm ter izdelava peščene posteljice z utrditvijo do predpisane nosilnosti. Debelina posteljice pod cevjo po utrjevanju mora znašati minimalno 10 cm.</t>
  </si>
  <si>
    <t>Dobava drobnozrnatega peščenega materiala frakcije 8-16 mm ter izvedba osnovnega zasipa vodovodne cevi v debelini 10cm nad temenom cevi.</t>
  </si>
  <si>
    <t>Izdelava načrta izvedenih del (PID) za vodilni načrt v treh (3) tiskanih in digitalnih (*.dwg, *.doc, *.pdf) izvodih,  v skladu z Zakonom o graditvi objektov in Pravilnikom o  projektni dokumentaciji</t>
  </si>
  <si>
    <t>Izdelava priključka na obstoječem cevovodu vodovoda. Skupaj z vsemi potrebnimi materiali in deli, ki so potrebni za izvedbo.</t>
  </si>
  <si>
    <t>Dobava in postavitev termo vodovodnega jaška. Skupaj z vsemi potrebnimi materiali in deli, ki so potrebni za izvedbo.</t>
  </si>
  <si>
    <t>ZEMELJSKA DELA SKUPAJ:</t>
  </si>
  <si>
    <t>Izdelava obrabne in zaporne plasti bituminizirane zmesi AC 8 surf B 50/70 A3, v debelini 3 cm</t>
  </si>
  <si>
    <t>Izdelava nosilne plasti bituminizirane zmesi AC 22 base B 50/70 A3 v debelini 7 cm</t>
  </si>
  <si>
    <t>Izdelava tlakovane površine, na predpripravljeno peščeno podlago, iz travnega satovja iz reciklirane plastike, višine 7,5 cm, temno sive barve (povozne travne plošče) in humusne izravnave, z vsemi potrebnimi deli in materiali</t>
  </si>
  <si>
    <t>Izdelava tlakovane obrabne plasti iz plošč iz peskanega cementnega betona  velikosti 40 cm/40 cm/4 cm, stiki zaliti s cementno malto, z vsemi potrebnimi deli in materiali</t>
  </si>
  <si>
    <t>Vzpostavitev vodomernega mesta v predpripravljenemu termo jašku. Skupaj z vsemi potrebnimi materiali in deli, ki so potrebni za izvedbo.</t>
  </si>
  <si>
    <t>Vzpostavitev razcepa v predpripravljenemu termo jašku. Skupaj z vsemi potrebnimi materiali in deli, ki so potrebni za izvedbo.</t>
  </si>
  <si>
    <t>Izvedba navezave na CLEANY stebriček oskrbovalnega mesta. Skupaj z vsemi potrebnimi materiali in deli, ki so potrebni za izvedbo.</t>
  </si>
  <si>
    <t>VARNOSTNI NAČRT</t>
  </si>
  <si>
    <t>CESTNA RAZSVETLJAVA</t>
  </si>
  <si>
    <t>Dobava in postavitev enoprekatne greznice dim.: 3,76 x 2,31 x 2,35, volumen 12 m3</t>
  </si>
  <si>
    <t>Pranje in dezinfekcija cevovoda (po posameznih odsekih) po standardu SIST pr EN 805, ki ga izvede pristojna zdravstvena služba, s 5% režijskega pribitka za pomoč pri izvedbi.</t>
  </si>
  <si>
    <t>Tlačna preizkušnja cevovoda izvedena po navodilih proizvajalca cevi in standardu pr EN 805. Tlačno preizkušnjo prevzameta odgovorni nadzornik in pooblaščeni predstavnik upravljavca javnega vodovoda, o čemer se naredi zapisnik.</t>
  </si>
  <si>
    <t xml:space="preserve">Dobava materiala in izdelava armirano betonske plošče oskrbovalnega mesta. Plošča iz betona C 25/30 z dodatki XC, XD3 in XF4, armatura 100 kg/m3, z opaži ter ostalimi pomožnimi deli, materiali. </t>
  </si>
  <si>
    <t xml:space="preserve">Dobava materiala in izdelava armirano betonskega pasovnega temelja pod ekološkim otokom . Temelj iz betona C 25/30 z dodatki XC, XD3 in XF4, armatura 40 kg/m3, dimenzije 0,3 x 0,5 x 14 m. Skupaj z vsemi potrebnimi materiali in deli, ki so potrebni za izvedbo. </t>
  </si>
  <si>
    <t xml:space="preserve">Dobava materiala in izdelava betonskega točkovnega temelja. Temelj se izvede z vlivanjem betona v betonsko cev premera 30 cm, višina temelja je 50 cm. Temelj iz betona C 25/30 z dodatki XC, XD3 in XF4, armatura 40 kg/m3. Skupaj z vsemi potrebnimi materiali in deli, ki so potrebni za izvedbo. </t>
  </si>
  <si>
    <t>ODSTRANITEV OBJEKTOV</t>
  </si>
  <si>
    <t>KRAJINSKA ARHITEKTURA</t>
  </si>
  <si>
    <t>6.</t>
  </si>
  <si>
    <t>7.</t>
  </si>
  <si>
    <t>8.</t>
  </si>
  <si>
    <t>9.</t>
  </si>
  <si>
    <t>ELEKTROENERGETSKO OMREŽJE - NN in EKK</t>
  </si>
  <si>
    <t>Nadzor upravljalca državne ceste</t>
  </si>
  <si>
    <t>cena</t>
  </si>
  <si>
    <t>znak 2102  1x</t>
  </si>
  <si>
    <t>znak 4104-1  1x, 4104 1x</t>
  </si>
  <si>
    <t>znak 2438-7 2x</t>
  </si>
  <si>
    <t>6.2   OZNAČBE NA VOZIŠČU</t>
  </si>
  <si>
    <t>šifra: 62.121</t>
  </si>
  <si>
    <t>Izdelava tankoslojne vzdolžne označbe na vozišču z enokomponentno belo barvo, vključno 250 g/m2 posipa z drobci / kroglicami stekla, strojno, debelina plasti suhe snovi 250 mm, svetlostni faktor, drsnost, nočna vidnost v mokrih pogojih, kromatske koordinate morajo ustrezati vrednostim znotraj območja, ki ga določa normativ SIST EN 1436, širina črte 10 cm.</t>
  </si>
  <si>
    <t>črta 5111, bele barve, dvakratno barvanje</t>
  </si>
  <si>
    <t>Izdelava tankoslojne vzdolžne označbe, ločilna prekinjena črta, 1-1-1, širina črte 10 cm; svetlostni faktor, drsnost, nočna vidnost v mokrih pogojih, kromatske koordinate morajo ustrezati vrednostim znotraj območja, ki ga določa normativ SIST EN 1436.</t>
  </si>
  <si>
    <t>črta 5121, bele barve</t>
  </si>
  <si>
    <t>Izdelava tankoslojne vzdolžne označbe, rdeče barve, črta na kolesarskem prehodu, širina črte 20 cm; svetlostni faktor, drsnost, nočna vidnost v mokrih pogojih, kromatske koordinate morajo ustrezati vrednostim znotraj območja, ki ga določa normativ SIST EN 1436.</t>
  </si>
  <si>
    <t>črta 5232, rdeče barve</t>
  </si>
  <si>
    <t>Izdelava tankoslojnih prečnih in ostalih označb na vozišču; bele barve; svetlostni faktor, drsnost, nočna vidnost v mokrih pogojih, kromatske koordinate morajo ustrezati vrednostim znotraj območja, ki ga določa normativ SIST EN 1436</t>
  </si>
  <si>
    <t>prehod za kolesarje, stop črta</t>
  </si>
  <si>
    <t>Razna nepredvidena dela, vpisana v gradbeni dnevnik. Dela se obračunajo na podlagi dejanskih stroškov in potrjene gradbene knjige.</t>
  </si>
  <si>
    <t>KRAJINSKA ARHITEKTURA SKUPAJ:</t>
  </si>
  <si>
    <t>Smetnjak za ločeno zbiranje odpadkov iz brušenega betona, oblikovan enako kot podstavki miz in klopi.</t>
  </si>
  <si>
    <t>Dobava in montaža droga za zastavo namenjenega obešanju državnih zastav s pritrditvenim materialom in točkovnim temeljem iz armiranega betona. Drog je opremljen z dvižnim mehanizmom in prekucnim mehanizmom. Barva droga: RAL 9006.</t>
  </si>
  <si>
    <t>Izdelava, dobava in montaža ločilne ograje s pritrditvenim materialom. Nosilna konstrukcija je izdelana iz vroče cinkanih kovinskih stebrov s sidrnimi ploščicami sidranimi v armiranobetonski točkovni temelj. Vmesna polnila so izdelana iz letev sibirskega macesna različnih dimenzij. Ograja je zaščitena z vroče cinkano pločevinasto obrobo. Mere preveriti na licu mesta! Glej risbo št. 4!</t>
  </si>
  <si>
    <t>Izdelava, dobava in montaža ograje ekološkega otoka s pritrditvenim materialom. Nosilna konstrukcija je izdelana iz vroče cinkanih kovinskih stebrov s sidrnimi ploščicami sidranimi v armiranobetonski pasovni temelj. Vmesna polnila so izdelana iz letev sibirskega macesna različnih dimenzij. Ograja je zaščitena z vroče cinkano pločevinasto obrobo. Mere preveriti na licu mesta! Glej risbo št. 3!</t>
  </si>
  <si>
    <t>kpl</t>
  </si>
  <si>
    <t>Mize s klopmi: Dobava in postavitev samostoječih miz in klopi, dimenzije 220 x 80 x 74 cm (miza) in 220 x 42 x 45 cm (klop). Klopi brez naslonjala z betonskimi podstavki. Betonska podstavka izdelana iz brušenega betona, s slepim opažem in posnetimi robovi, na katera se montirajo lesena sedala (sibirski macesen). Kovinski deli so vroče pocinkani, vijačni material je iz nerjavečega jekla. V kompletu je ena miza in dve klopi.</t>
  </si>
  <si>
    <t>1.2   URBANA OPREMA</t>
  </si>
  <si>
    <r>
      <t xml:space="preserve">Nabava in zasaditev grmovnic </t>
    </r>
    <r>
      <rPr>
        <b/>
        <sz val="10"/>
        <rFont val="Segoe UI"/>
        <family val="2"/>
        <charset val="238"/>
      </rPr>
      <t>Viburnum lantana</t>
    </r>
    <r>
      <rPr>
        <sz val="10"/>
        <rFont val="Segoe UI"/>
        <family val="2"/>
        <charset val="238"/>
      </rPr>
      <t xml:space="preserve"> (dobrovita)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</si>
  <si>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t xml:space="preserve">Nabava in zasaditev grmovnic </t>
    </r>
    <r>
      <rPr>
        <b/>
        <sz val="10"/>
        <rFont val="Segoe UI"/>
        <family val="2"/>
        <charset val="238"/>
      </rPr>
      <t xml:space="preserve">Weigela florida </t>
    </r>
    <r>
      <rPr>
        <sz val="10"/>
        <rFont val="Segoe UI"/>
        <family val="2"/>
        <charset val="238"/>
      </rPr>
      <t>(vajgelija)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</si>
  <si>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t xml:space="preserve">Nabava in zasaditev grmovnic </t>
    </r>
    <r>
      <rPr>
        <b/>
        <sz val="10"/>
        <rFont val="Segoe UI"/>
        <family val="2"/>
        <charset val="238"/>
      </rPr>
      <t>Syringa microphylla 'Superba'</t>
    </r>
    <r>
      <rPr>
        <sz val="10"/>
        <rFont val="Segoe UI"/>
        <family val="2"/>
        <charset val="238"/>
      </rPr>
      <t xml:space="preserve"> (drobnolistna lipovka)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</si>
  <si>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rPr>
        <sz val="10"/>
        <rFont val="Segoe UI"/>
        <family val="2"/>
        <charset val="238"/>
      </rPr>
      <t xml:space="preserve">Nabava in zasaditev grmovnic </t>
    </r>
    <r>
      <rPr>
        <b/>
        <sz val="10"/>
        <rFont val="Segoe UI"/>
        <family val="2"/>
        <charset val="238"/>
      </rPr>
      <t xml:space="preserve">Spirea x vanhouttei </t>
    </r>
    <r>
      <rPr>
        <sz val="10"/>
        <rFont val="Segoe UI"/>
        <family val="2"/>
        <charset val="238"/>
      </rPr>
      <t xml:space="preserve"> (vanhuttijeva medvejka)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</si>
  <si>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t xml:space="preserve">Nabava in zasaditev grmovnic </t>
    </r>
    <r>
      <rPr>
        <b/>
        <sz val="10"/>
        <rFont val="Segoe UI"/>
        <family val="2"/>
        <charset val="238"/>
      </rPr>
      <t xml:space="preserve">Kolkwitzia amabilis </t>
    </r>
    <r>
      <rPr>
        <sz val="10"/>
        <rFont val="Segoe UI"/>
        <family val="2"/>
        <charset val="238"/>
      </rPr>
      <t>(kolkvicija)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</si>
  <si>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t xml:space="preserve">Nabava in zasaditev grmovnic </t>
    </r>
    <r>
      <rPr>
        <b/>
        <sz val="10"/>
        <rFont val="Segoe UI"/>
        <family val="2"/>
        <charset val="238"/>
      </rPr>
      <t>Carpinus betulus</t>
    </r>
    <r>
      <rPr>
        <sz val="10"/>
        <rFont val="Segoe UI"/>
        <family val="2"/>
        <charset val="238"/>
      </rPr>
      <t xml:space="preserve"> (beli gaber) višina sadike 60 - 100 cm, sadika z vsaj 3 odganjki.  Izkop sadilne jame premera 1,5 x premer grude, z dodajanjem substrata po 1 l na sadiko in založnega gnojila cca 30 g  na sadiko. Rastlina se zasuje z rodovitno zemljo, korenine se enakomerno potlačijo, sadika se zalije. Vključeni stroški vzdrževanja v prvih dveh letih.</t>
    </r>
  </si>
  <si>
    <r>
      <t xml:space="preserve">Nabava in zasaditev dreves </t>
    </r>
    <r>
      <rPr>
        <b/>
        <sz val="10"/>
        <rFont val="Segoe UI"/>
        <family val="2"/>
        <charset val="238"/>
      </rPr>
      <t>Cercidiphyllum japonicum</t>
    </r>
    <r>
      <rPr>
        <sz val="10"/>
        <rFont val="Segoe UI"/>
        <family val="2"/>
        <charset val="238"/>
      </rPr>
      <t xml:space="preserve"> (cercidifil) višje kakovosti s poravnanim deblom in začetkom krošnje oz. prvo vejo na višini 2,0 m, obseg debla 16/18 cm s koreninsko grudo oziroma balo (4 x presajena sadika). Saditev na na predhodno urejen, izravnan teren v sadilno jamo v premeru, ki je 1,5 kratnik koreninske grude. V sadilno jamo se namestijo po 3 impregnirani zaščitni - oporni koli (Ф 6 cm, višine 240 cm), ki se med seboj povežejo s tremi prečkami – polkroglicami debeline 6 cm. Na vsako sadiko se doda 140 l univerzalnega substrata višje kakovosti, ki se meša z nesejanim humusom iz same lokacije. Višek zemljine se odpelje stran. Okoli sadike se po sajenju izdela zalivalna kotanja. Sadika drevesa se priveže na oporne kole z elastično zeleno vrvjo za uporabo v drevesničarstvu debeline 5mm. Sadiko se po sajenju dobro zalije. Vključeni stroški vzdrževanja v prvih dveh letih.</t>
    </r>
  </si>
  <si>
    <r>
      <t xml:space="preserve">Nabava in zasaditev dreves </t>
    </r>
    <r>
      <rPr>
        <b/>
        <sz val="10"/>
        <rFont val="Segoe UI"/>
        <family val="2"/>
        <charset val="238"/>
      </rPr>
      <t>Acer campestre</t>
    </r>
    <r>
      <rPr>
        <sz val="10"/>
        <rFont val="Segoe UI"/>
        <family val="2"/>
        <charset val="238"/>
      </rPr>
      <t xml:space="preserve"> (maklen) višje kakovosti s poravnanim deblom in začetkom  krošnje oz. prvo vejo na višini 2,0 m, obseg debla 16/18 cm s koreninsko grudo oziroma balo (4 x presajena sadika). Saditev na na predhodno urejen, izravnan teren v sadilno jamo v premeru, ki je 1,5 kratnik koreninske grude. V sadilno jamo se namestijo po 3 impregnirani zaščitni - oporni koli (Ф 6 cm, višine 240 cm), ki se med seboj povežejo s tremi prečkami – polkroglicami debeline 6 cm. Na vsako sadiko se doda 140 l univerzalnega substrata višje kakovosti, ki se meša z nesejanim humusom iz same lokacije. Višek zemljine se odpelje stran. Okoli sadike se po sajenju izdela zalivalna kotanja. Sadika drevesa se priveže na oporne kole z elastično zeleno vrvjo za uporabo v drevesničarstvu debeline 5mm. Sadiko se po sajenju dobro zalije. Vključeni stroški vzdrževanja v prvih dveh letih.</t>
    </r>
  </si>
  <si>
    <r>
      <t xml:space="preserve">Nabava in zasaditev dreves </t>
    </r>
    <r>
      <rPr>
        <b/>
        <sz val="10"/>
        <rFont val="Segoe UI"/>
        <family val="2"/>
        <charset val="238"/>
      </rPr>
      <t>Acer platanoides</t>
    </r>
    <r>
      <rPr>
        <sz val="10"/>
        <rFont val="Segoe UI"/>
        <family val="2"/>
        <charset val="238"/>
      </rPr>
      <t xml:space="preserve"> (ostrolistni javor) višje kakovosti s poravnanim deblom in začetkom  krošnje oz. prvo vejo na višini 2,0 m, obseg debla 16/18 cm s koreninsko grudo oziroma balo (4 x presajena sadika). Saditev na na predhodno urejen, izravnan teren v sadilno jamo v premeru, ki je 1,5 kratnik koreninske grude. V sadilno jamo se namestijo po 3 impregnirani zaščitni - oporni koli (Ф 6 cm, višine 240 cm), ki se med seboj povežejo s tremi prečkami – polkroglicami debeline 6 cm. Na vsako sadiko se doda 140 l univerzalnega substrata višje kakovosti, ki se meša z nesejanim humusom iz same lokacije. Višek zemljine se odpelje stran. Okoli sadike se po sajenju izdela zalivalna kotanja. Sadika drevesa se priveže na oporne kole z elastično zeleno vrvjo za uporabo v drevesničarstvu debeline 5mm. Sadiko se po sajenju dobro zalije. Vključeni stroški vzdrževanja v prvih dveh letih.</t>
    </r>
  </si>
  <si>
    <t>1.1   DREVESA IN GRMOVNICE</t>
  </si>
  <si>
    <t>*OPOMBA: Pripravljalna dela, gradbena dela, zemeljska dela, odstranitve vegetacije in zatravitve so predmet načrta gradbeništva.</t>
  </si>
  <si>
    <t xml:space="preserve">Popis del s predizmerami je podan kot projektantska ocena predvidenih gradbenih in elektro montažnih del za potrebe izvedbe  NN vodov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</si>
  <si>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t>Opomba:</t>
  </si>
  <si>
    <t>SKUPAJ</t>
  </si>
  <si>
    <t>GRADBENA DELA</t>
  </si>
  <si>
    <t>ELEKTROMONTAŽNA DELA</t>
  </si>
  <si>
    <t>3 REKAPITULACIJA</t>
  </si>
  <si>
    <t>Nepredvidena dela z vpisom nadzornega organa v gradbeni dnevnik - ocena 3%</t>
  </si>
  <si>
    <t>19.</t>
  </si>
  <si>
    <r>
      <t>m</t>
    </r>
    <r>
      <rPr>
        <vertAlign val="superscript"/>
        <sz val="10"/>
        <rFont val="Arial"/>
        <family val="2"/>
      </rPr>
      <t>2</t>
    </r>
  </si>
  <si>
    <t>Vrnitev trase v staro stanje (pospravilo)</t>
  </si>
  <si>
    <t>18.</t>
  </si>
  <si>
    <r>
      <t>m</t>
    </r>
    <r>
      <rPr>
        <vertAlign val="superscript"/>
        <sz val="10"/>
        <rFont val="Arial"/>
        <family val="2"/>
      </rPr>
      <t>3</t>
    </r>
  </si>
  <si>
    <t>Odvoz odvečnega materiala na deponijo</t>
  </si>
  <si>
    <t>17.</t>
  </si>
  <si>
    <t>Kombinirani ročni in strojni izkop zemljine za izvedbo betonskih jaškov v IV. kat. zemlje ter zasip</t>
  </si>
  <si>
    <t>16.</t>
  </si>
  <si>
    <t>m</t>
  </si>
  <si>
    <t xml:space="preserve">Izdelava strojnega podboja pod državno cesto za eno cev fi160mm, vključno z izkopom (2x) gradbene jame za izvedbo podboja, zasipom in pospravilom </t>
  </si>
  <si>
    <t>15.</t>
  </si>
  <si>
    <t>Izdelava nadbetoniranja cevne EKK na mestih križanj in pod povoznimi oz. utrjenimi površinami, in sicer v višini 10cm z betonom C15/20</t>
  </si>
  <si>
    <t>14.</t>
  </si>
  <si>
    <t>Dobava tesnilnih čepov za PVC cevi do premera 160mm vključno z izvedbo tesnenja</t>
  </si>
  <si>
    <t>13.</t>
  </si>
  <si>
    <t>Dobava in montaža tipskega betonskega postavka za energetski stebriček</t>
  </si>
  <si>
    <t>12.</t>
  </si>
  <si>
    <t>Izdelava obetoniranja tipskega postavka PS omarice</t>
  </si>
  <si>
    <t>11.</t>
  </si>
  <si>
    <r>
      <t>Izdelava tipiziranega (potrebna potrditev predstavnika Elektro Ljubljana d.d., DE Novo mesto pred pričetkom del) kabelskega betonskega jaška iz BC-</t>
    </r>
    <r>
      <rPr>
        <sz val="10"/>
        <rFont val="Calibri"/>
        <family val="2"/>
        <charset val="238"/>
      </rPr>
      <t>Ø</t>
    </r>
    <r>
      <rPr>
        <sz val="10"/>
        <rFont val="Arial"/>
        <family val="2"/>
      </rPr>
      <t>120cm globine 100cm obetoniranega in z dvemi uvodi po fi160 ter LTŽ dvojnim pokrovom 250kN</t>
    </r>
  </si>
  <si>
    <t>10.</t>
  </si>
  <si>
    <r>
      <t xml:space="preserve">Izdelava 1x cevne kabelske kanalizacije iz PVC cevi </t>
    </r>
    <r>
      <rPr>
        <sz val="10"/>
        <rFont val="Arial"/>
        <family val="2"/>
        <charset val="238"/>
      </rPr>
      <t>ø</t>
    </r>
    <r>
      <rPr>
        <sz val="10"/>
        <rFont val="Arial"/>
        <family val="2"/>
      </rPr>
      <t>110mm, ročni izkop v zemljišču 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</si>
  <si>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110mm, ročni izkop v zemljišču III. in IV.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</si>
  <si>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110mm, strojni izkop v zemljišču 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</si>
  <si>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110mm, strojni izkop v zemljišču III. in IV.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</si>
  <si>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160mm, ročni izkop v zemljišču 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</si>
  <si>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160mm, ročni izkop v zemljišču III. in IV.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</si>
  <si>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160mm, strojni izkop v zemljišču V. kategorije na globini 0.8m, posteljica za cev v višini 20cm iz peska granulacije 0-8mm, zasip kanala s tamponom, utrjevanje tampona, odvoz odvečnega materiala, ureditev trase</t>
    </r>
  </si>
  <si>
    <r>
      <t xml:space="preserve">Izdelava 1x cevne kabelske kanalizacije iz PVC cevi </t>
    </r>
    <r>
      <rPr>
        <sz val="10"/>
        <rFont val="Arial"/>
        <family val="2"/>
        <charset val="238"/>
      </rPr>
      <t>ø</t>
    </r>
    <r>
      <rPr>
        <sz val="10"/>
        <rFont val="Arial"/>
        <family val="2"/>
      </rPr>
      <t>160mm, strojni izkop v zemljišču III. in IV. kategorije na globini 0.8m, posteljica za cev v višini 20cm iz peska granulacije 0-8mm, zasip kanala s tamponom, utrjevanje tampona, odvoz odvečnega materiala, ureditev trase</t>
    </r>
  </si>
  <si>
    <t>Pripravljalna dela na gradbišču</t>
  </si>
  <si>
    <t>2. GRADBENA DELA</t>
  </si>
  <si>
    <t>Stran 3 od 6</t>
  </si>
  <si>
    <t>25.</t>
  </si>
  <si>
    <t>Izdelava PID dokumentacije v treh izvodih</t>
  </si>
  <si>
    <t>24.</t>
  </si>
  <si>
    <t>ure</t>
  </si>
  <si>
    <t>Izvajanje nadzora Elektrodistributerja</t>
  </si>
  <si>
    <t>23.</t>
  </si>
  <si>
    <t>Izvajanje projektantskega nadzora</t>
  </si>
  <si>
    <t>22.</t>
  </si>
  <si>
    <t>Izvajanje nadzora s strani posameznih komunalnih upravljalcev - komunala, Telekom, DRSI</t>
  </si>
  <si>
    <t>21.</t>
  </si>
  <si>
    <t>Izvedba vrisa trase v podzemni kataster in pripravo podatkov za vpis v uradne evidence in izvedba vrisa vodnikov (310m) v podzemni kataster (geodetski posnetek in priprava dokumentacije za vpis v uradne evidence)</t>
  </si>
  <si>
    <t>20.</t>
  </si>
  <si>
    <t>Vzpostavitev prvotnega stanja na NN omrežju, testiranje in spuščanje v zagon (funkcionalni preizkus)</t>
  </si>
  <si>
    <t>Stran 2 od 6</t>
  </si>
  <si>
    <t>Izvedba električnih meritev ter izdelava merilnega protokola za vodnike 0,4kV s preizkusom</t>
  </si>
  <si>
    <t>Plačilo elektro prispevka in priključnine za ostali odjem za 3x25A ter elektro prevzem</t>
  </si>
  <si>
    <t>Dobava in montaža nerjavečega energetskega stebrička kot npr Elektrostar Euro4 008200/N, ki je programsko krmiljen avtomat za nastavitev vrednosti plačila električne energije z euro kovanci, s 4x16A vtičnicami, varovalnimi elementi in FI stikalom, z vgrajenimi števci za odčitavanje porabe energije za vsako vtičnico posebej, z vgrajeno integrirano programsko uro z osvetlitvijo, dimenzij 1300x400x165 mm</t>
  </si>
  <si>
    <t>drobni in vezni material</t>
  </si>
  <si>
    <t>-</t>
  </si>
  <si>
    <t>nosilec zbiralk</t>
  </si>
  <si>
    <t>ozemljitvena Cu zbiralka</t>
  </si>
  <si>
    <t>ničelna Cu zbiralka</t>
  </si>
  <si>
    <t>stikalo 4G 40-90-PK - izvedba za DIN letev</t>
  </si>
  <si>
    <t>stikalo 4G 10-51-PK - izvedba za DIN letev</t>
  </si>
  <si>
    <t>kontaktor KN 16</t>
  </si>
  <si>
    <t>svet. senzor za HTR</t>
  </si>
  <si>
    <t>svetlobno stikalo HTR</t>
  </si>
  <si>
    <t>stikalna ura DIGI 20</t>
  </si>
  <si>
    <t>instalacijski odklopnik 6A/1p</t>
  </si>
  <si>
    <t>instalacijski odklopnik 10A/1p</t>
  </si>
  <si>
    <t>instalacijski odklopnik 16A/3p</t>
  </si>
  <si>
    <t>instalacijski odklopnik 20A/3p</t>
  </si>
  <si>
    <t xml:space="preserve">prenapetostni odvodnik tip I (Uc=320V, Up=2kV, In=25kA, Iimp=12,5kA 10/350s) </t>
  </si>
  <si>
    <t xml:space="preserve">montažna plošča </t>
  </si>
  <si>
    <t>Dobava in montaža prostostoječe omarice RO P/U-PM2,2/B,1 s strehco, z dvemi okenci v zaščiti IP43 in IK10 iz armiranega poliestra s steklenimi vlakni odpornem proti staranju in UV sevanju, z enokrilnimi vratci s tritočkovnim zapiranjem in z žepom za dokumentacijo na notranji strani ter z oznakami dvojne izolacije in znakom za nevarnost pred napetostjo na zunanji strani, z zračniki, ki omogočajo kroženje zraka z nespremenjeno IP zaščito ter ločilno pregrado med priključnim in merilnim delom ter ključavnico investitorja; dimenzij (440-600)mm x (900-1100)mm x (280-320)mm na tipskem montažnem originalnem podstavku (s pritrdilnim elementom za vpetje kablov in pritrditev podstavka ter nameščenim L profilom za pritrditev dovodnih in odvodnih kablov) iz enakega materiala kot omarica, ki naj po vgradnji sega vsaj 440mm izven nivoja zemlje; v montažni podstavek se po montaži vsuje hidroskopičen, negorljiv, biološko nevtralen, ekološko neoporečen ter lahko odstranljiv material do nivoja zemlje; kpl 1 in z naslednjo vsebino:</t>
  </si>
  <si>
    <r>
      <t>priključni modul za dovodni kabel preseka 150mm</t>
    </r>
    <r>
      <rPr>
        <sz val="10"/>
        <rFont val="Calibri"/>
        <family val="2"/>
        <charset val="238"/>
      </rPr>
      <t>²</t>
    </r>
    <r>
      <rPr>
        <sz val="10"/>
        <rFont val="Arial"/>
        <family val="2"/>
        <charset val="238"/>
      </rPr>
      <t xml:space="preserve"> </t>
    </r>
  </si>
  <si>
    <t>ničelna Cu zbiralka 30x5mm z izolatorji z dvema nosilcema</t>
  </si>
  <si>
    <t>Cu zbiralke 30x5mm</t>
  </si>
  <si>
    <t>var. Vložek NV250 25A</t>
  </si>
  <si>
    <t>ničelna sponka PK250/0</t>
  </si>
  <si>
    <t>horizontalni varovalčni odklopnik 250/3p</t>
  </si>
  <si>
    <t xml:space="preserve">direktni trifazni univerzalni števec del. energije kl. 2 (IEC) ali A (MID) s krmilnim tarifnim vhodom tip ZMXI320CPU1L1D3 3x230/400V, 5-85A s PLC komunikacijskim vmesnikom </t>
  </si>
  <si>
    <t>Stran 1 od 6</t>
  </si>
  <si>
    <t>števčna plošča</t>
  </si>
  <si>
    <t>Dobava in montaža prostostoječe omarice PS PMO P/U-PM2,2/B,1 s strehco, z dvemi okenci v zaščiti IP43 in IK10 iz armiranega poliestra s steklenimi vlakni odpornem proti staranju in UV sevanju, z enokrilnimi vratci s tritočkovnim zapiranjem in z žepom za dokumentacijo na notranji strani ter z oznakami dvojne izolacije in znakom za nevarnost pred napetostjo na zunanji strani, z zračniki, ki omogočajo kroženje zraka z nespremenjeno IP zaščito ter ločilno pregrado med priključnim in merilnim delom ter ključavnico elektro distributerja; dimenzij (440-600)mm x (900-1100)mm x (280-320)mm na tipskem montažnem originalnem podstavku (s pritrdilnim elementom za vpetje kablov in pritrditev podstavka ter nameščenim L profilom za pritrditev dovodnih in odvodnih kablov) iz enakega materiala kot omarica, ki naj po vgradnji sega vsaj 440mm izven nivoja zemlje; v montažni podstavek se po montaži vsuje hidroskopičen, negorljiv, biološko nevtralen, ekološko neoporečen ter lahko odstranljiv material do nivoja zemlje; kpl 1 in z naslednjo vsebino:</t>
  </si>
  <si>
    <t>Izdelava priklopa razvodnega kabla na priključno mesto v PS RO in posamezno napravo (napajalno vozlišče, ogrevannje rešetke, oskrbovano mesto,…)</t>
  </si>
  <si>
    <t>Izdelava priklopa napajalnega kabla na priključno mesto NN omrežja v TP, in PS PMO</t>
  </si>
  <si>
    <t>Izvedba ozemljitve predvidenih elektro naprav (stebrički, oskrbovalno mesto,….) z vodnikom 7H0V-K 16mm² dolžine 5m na križno sponko CuZn 60x60mm</t>
  </si>
  <si>
    <t>Izvedba ozemljitve priključno merilnein razdelilno krmilne omarice z vodnikom 7H0V-K 70mm² dolžine 5m na križno sponko CuZn 60x60mm</t>
  </si>
  <si>
    <t xml:space="preserve">Dobava in montaža kabelskega končnika za kable NA2XY-J 0,6/1,0kV, tip EPKT 0031 Raychem, kpl s kabelskimi čevlji GN Al 150 (4kos/končnik) </t>
  </si>
  <si>
    <t>Dobava in montaža T-80 konzolic na zid jaška</t>
  </si>
  <si>
    <t>Dobava križnih sponk in izdelava CuZn križnih stikov z bitumiziranjem spoja</t>
  </si>
  <si>
    <t>Dobava križnih sponk in izdelava križnih stikov z bitumeniziranjem spoja</t>
  </si>
  <si>
    <t>Dobava in polaganje vročecinkanega valjanca FeZn 25x4mm.</t>
  </si>
  <si>
    <t>Dobava in polaganje opozorilnega traku</t>
  </si>
  <si>
    <r>
      <t>Dobava in polaganje 0,4kV kabla NYY-J 5x6mm</t>
    </r>
    <r>
      <rPr>
        <sz val="10"/>
        <rFont val="Arial"/>
        <family val="2"/>
        <charset val="238"/>
      </rPr>
      <t>²</t>
    </r>
    <r>
      <rPr>
        <sz val="10"/>
        <rFont val="Arial"/>
        <family val="2"/>
      </rPr>
      <t xml:space="preserve"> v cevi EKK Ø110mm</t>
    </r>
  </si>
  <si>
    <r>
      <t>Dobava in polaganje 0,4kV kabla NA2XY-J 4x150+1,5mm</t>
    </r>
    <r>
      <rPr>
        <sz val="10"/>
        <rFont val="Arial"/>
        <family val="2"/>
        <charset val="238"/>
      </rPr>
      <t>²</t>
    </r>
    <r>
      <rPr>
        <sz val="10"/>
        <rFont val="Arial"/>
        <family val="2"/>
      </rPr>
      <t xml:space="preserve"> v cevi EKK </t>
    </r>
    <r>
      <rPr>
        <sz val="10"/>
        <rFont val="Calibri"/>
        <family val="2"/>
        <charset val="238"/>
      </rPr>
      <t>Ø</t>
    </r>
    <r>
      <rPr>
        <sz val="10"/>
        <rFont val="Arial"/>
        <family val="2"/>
      </rPr>
      <t>160mm</t>
    </r>
  </si>
  <si>
    <t>Izvedba stikalnih manipulacij in preklopov za zagotovitev breznapetostnega stanja na delovišču ter zavarovanje izklopljnenih naprav pred zmotnim vklopom, ponovni vklop, obveščanje javnosti o prekinitvah oskrbe z električno energijo zaradi potrebnih del (ocena)</t>
  </si>
  <si>
    <t>VREDNOST</t>
  </si>
  <si>
    <t>CENA / EM</t>
  </si>
  <si>
    <t>CENA MAT.</t>
  </si>
  <si>
    <t>CENA DELA</t>
  </si>
  <si>
    <t>KOL</t>
  </si>
  <si>
    <t>EM</t>
  </si>
  <si>
    <t>1. ELEKTROMONTAŽNA DELA</t>
  </si>
  <si>
    <t xml:space="preserve"> </t>
  </si>
  <si>
    <t>3/1.4.2 PROJEKTANTSKI PREDRAČUN NN VODI IN EKK PZA-TREBNJE</t>
  </si>
  <si>
    <t xml:space="preserve">Popis del s predizmerami je podan kot projektantska ocena predvidenih gradbenih in elektro montažnih del za potrebe izvedbe cestne razsvetljave in se lahko razlikuje od uradno pridobljenih ponudb. Vse mere je potrebno preveriti na licu mesta in prilagoditi izvedbo dejanskemu stanju. V primeru ponujene opreme, ki se razlikuje od predlagane v tem popisu, je potrebno ponuditi opremo z enakovrednimi ali boljšimi tehničnimi karakteristikami.                                                                                                                                                     V vseh postavkah je potrebno upoštevati trasportne stroške, montažo in vgradnjo, stroške pripravljalnih in zaključnih del. Za vse netipske elemente morajo biti izdelane delavniške risbe, ki jih pred izvedbo pregleda in potrdi projektant!                                                                                                                                        Pred pričetkom del mora izvajalec pripraviti gradbišče in vso potrebno dokumentacijo za izvajanje del po popisu (prijava gradbišča, načrt organizacije gradbišča, soglasja in dovoljenja, obvezno gradbiščno dokumentacijo, odločbo o imenovanju odgovornega vodje del in gradbišča, podroben terminski plan izvedbe del, skupni dogovor o zagotavljanju varnosti in zdravja pri delu). Načrt prometne ureditve izvajalec pridobi pri naročniku.                                                                                                                                           </t>
  </si>
  <si>
    <t>ELEKTROINSTALACIJE</t>
  </si>
  <si>
    <t>Nepredvidena dela, v kolikor so upravičena, in z vpisom odgovornega nadzornika (3%)</t>
  </si>
  <si>
    <t xml:space="preserve">Strojni in ročni izkop za temelje kandelabrov  v zemlji IV. kat. </t>
  </si>
  <si>
    <t>Izdelava nadbetoniranja cevi cevne kabelske kanalizacije pod utrjeno površino v višini 30cm z betonom C10/15</t>
  </si>
  <si>
    <t>Izdelava betonskega temelja kandelabra dim. 0,60x0,60x0,9m z vgrajenimi sidrnimi vijaki vsaj M20 dolžine 1m</t>
  </si>
  <si>
    <t>Odvoz odvečnega materiala na uradno deponijo do 20km</t>
  </si>
  <si>
    <t>Zasip jarka in utrjevanje v slojih po 20cm</t>
  </si>
  <si>
    <t>Izdelava kabelske posteljice dim. 0,2x0,4m s peskom granulacije 0–4mm</t>
  </si>
  <si>
    <r>
      <t xml:space="preserve">Dobava in polaganje stigmafleks cevi </t>
    </r>
    <r>
      <rPr>
        <sz val="10"/>
        <rFont val="Calibri"/>
        <family val="2"/>
        <charset val="238"/>
      </rPr>
      <t>Ø</t>
    </r>
    <r>
      <rPr>
        <sz val="10"/>
        <rFont val="Arial"/>
        <family val="2"/>
        <charset val="238"/>
      </rPr>
      <t>75mm v izkopan kabelski jarek</t>
    </r>
  </si>
  <si>
    <t>Ročni izkop zemlje za kabelski jarek v zemlji IV. kategorije dim. 0,4x0,8m na mestih križanj</t>
  </si>
  <si>
    <t>Strojni izkop zemlje za kabelski jarek v zemlji V. kategorije dim. 0,4x0,8m</t>
  </si>
  <si>
    <t>Strojni izkop zemlje za kabelski jarek v zemlji IV. kategorije dim. 0,4x0,8m</t>
  </si>
  <si>
    <t>Strojni izkop zemlje za kabelski jarek v zemlji III. kategorije dim. 0,4x0,8m</t>
  </si>
  <si>
    <t>2. GRADBENA DELA CR</t>
  </si>
  <si>
    <t>Nepredvidena dela v kolikor so upravičena, in z vpisom odgovornega nadzornika (3%)</t>
  </si>
  <si>
    <t>Izvajanje nadzora s strani posameznih komunalnih upravljalcev - elektro distributer, koncesionar JR, TK upravljalec, Komunala</t>
  </si>
  <si>
    <t>Izdelava PID projektne dokumentacije v treh izvodih</t>
  </si>
  <si>
    <t>Testiranje in vstavitev v pogon (funkcionalni preiskus)</t>
  </si>
  <si>
    <t>Izvedba vrisa trase v podzemni kataster (izdelava geodetskega posnetka stojišč kandelabrov in trase kabla dolžine 76m) s pripravo podatkov za vpis v uradne evidence</t>
  </si>
  <si>
    <t>Izvedba svetlobno tehničnih meritev ter izdelava merilnega protokola</t>
  </si>
  <si>
    <t>Izvedba električnih meritev ter izdelava merilnega protokola</t>
  </si>
  <si>
    <t>Izvedba priklopa vodnikov na predvidene varovalne elemente in avtomatiko cestne razsvetljave v predvideni RO</t>
  </si>
  <si>
    <r>
      <t>Dobava in montaža cestne svetilke z ustreznim nastavkom ter v IP66 in zaščitnim razredom z ravnim steklom in LED modulom moči 25W brez redukcije, svetlobni tok svetilke 3096lm; barvna temperatura 3000</t>
    </r>
    <r>
      <rPr>
        <sz val="10"/>
        <rFont val="Calibri"/>
        <family val="2"/>
        <charset val="238"/>
      </rPr>
      <t>°</t>
    </r>
    <r>
      <rPr>
        <sz val="10"/>
        <rFont val="Arial"/>
        <family val="2"/>
      </rPr>
      <t>K, CRI 70) s predspojnimi napravami, z univerzalnim natikom na drog, material okvirja je iz tlačno ulitega aluminija polakiran z zaščitno metalizirano barvo in drugimi karakteristikami - kot na primer svetilka tip Slum1 6.025.020 proizvajalca Lumenia</t>
    </r>
  </si>
  <si>
    <t>Dobava in montaža razdelilca (priključne sponke) s 4A cevno varovalko in prenapetostno zaščito vsaj 10kV v kandelabru oz. stebru</t>
  </si>
  <si>
    <r>
      <t xml:space="preserve">Dobava in montaža vroče cinkanega reducirnega (več segmentnega) kandelabra višine 6m s sidrno ploščo in vijaki </t>
    </r>
    <r>
      <rPr>
        <sz val="10"/>
        <rFont val="Calibri"/>
        <family val="2"/>
        <charset val="238"/>
      </rPr>
      <t>Ø</t>
    </r>
    <r>
      <rPr>
        <sz val="10"/>
        <rFont val="Arial"/>
        <family val="2"/>
      </rPr>
      <t xml:space="preserve">20x1000mm z nivojem cinka 86 mikronov in za 1. cono vetra (SIST EN 40) </t>
    </r>
  </si>
  <si>
    <t>Izdelava priklopov ozemljitve na pripravljeno uho kandelabra preko ozemljitvenega vijaka in izvedba zaščite stika stebra z betonskim  temeljem</t>
  </si>
  <si>
    <t>Dobava križnih sponk in izdelava križnih stikov z bitumiziranjem spoja</t>
  </si>
  <si>
    <r>
      <t>Dobava in montaža kabla NYM-J 3x1,5mm</t>
    </r>
    <r>
      <rPr>
        <sz val="10"/>
        <rFont val="Calibri"/>
        <family val="2"/>
        <charset val="238"/>
      </rPr>
      <t>²</t>
    </r>
    <r>
      <rPr>
        <sz val="10"/>
        <rFont val="Arial"/>
        <family val="2"/>
      </rPr>
      <t xml:space="preserve"> od razdelilca v kandelabru do svetilke</t>
    </r>
  </si>
  <si>
    <r>
      <t>Dobava in polaganje kabla NAYY-J 4x16+2,5mm</t>
    </r>
    <r>
      <rPr>
        <sz val="10"/>
        <rFont val="Calibri"/>
        <family val="2"/>
        <charset val="238"/>
      </rPr>
      <t>²</t>
    </r>
    <r>
      <rPr>
        <sz val="10"/>
        <rFont val="Arial"/>
        <family val="2"/>
      </rPr>
      <t xml:space="preserve"> v cev</t>
    </r>
  </si>
  <si>
    <t xml:space="preserve">Izvedba pripravljalnih del (označbe križanj in vzporednega vodenja ter zakoličba trase in stojišč kandelabrov) </t>
  </si>
  <si>
    <t>1. ELEKTROINSTALACIJE CR</t>
  </si>
  <si>
    <t>3/2.3.4.2  PROJEKTANTSKI PREDRAČUN CR PZA TREBNJE</t>
  </si>
  <si>
    <t>november 2018</t>
  </si>
  <si>
    <t>Datum:</t>
  </si>
  <si>
    <t>PR-R11-1/2018</t>
  </si>
  <si>
    <t>Številka projekta:</t>
  </si>
  <si>
    <t>Načrt odstranitve objektov</t>
  </si>
  <si>
    <t>Vrsta projektne dokumentacije:</t>
  </si>
  <si>
    <t>(ob regionalni cesti Pluska-Trebnje)</t>
  </si>
  <si>
    <t>POSTAJALIŠČE ZA AVTODOME</t>
  </si>
  <si>
    <t>Objekt:</t>
  </si>
  <si>
    <t>Občina Trebnje</t>
  </si>
  <si>
    <t>Investitor:</t>
  </si>
  <si>
    <t>POPIS DEL S PREDIZMERAMI - RUŠITEV OBJEKTA</t>
  </si>
  <si>
    <t>S K U P A J  z  DDV v EUR:</t>
  </si>
  <si>
    <t>SKUPAJ brez DDV v EUR</t>
  </si>
  <si>
    <t>RUŠITVENA DELA - Nadstrešek (stavba št.267)</t>
  </si>
  <si>
    <t>II.</t>
  </si>
  <si>
    <t>RUŠITVENA DELA - Prodajalna (stavba št.266)</t>
  </si>
  <si>
    <t>I.</t>
  </si>
  <si>
    <t>A /</t>
  </si>
  <si>
    <t>REKAPITULACIJA - Odstranitev objektov</t>
  </si>
  <si>
    <t>RUŠITVENA DELA SKUPAJ</t>
  </si>
  <si>
    <t>Odstranitev sanitarnih predmetov.</t>
  </si>
  <si>
    <r>
      <t>m</t>
    </r>
    <r>
      <rPr>
        <vertAlign val="superscript"/>
        <sz val="10"/>
        <rFont val="Segoe UI"/>
        <family val="2"/>
        <charset val="238"/>
      </rPr>
      <t>3</t>
    </r>
  </si>
  <si>
    <t>Odstranitev temeljev do globine 1,0 m. 
Opomba: dimenzije temeljev so ocenjene.</t>
  </si>
  <si>
    <t>Odstranitev talne plošče.
Opomba: Dimenzije in sestaveva so ocenjene</t>
  </si>
  <si>
    <r>
      <t>m</t>
    </r>
    <r>
      <rPr>
        <vertAlign val="superscript"/>
        <sz val="10"/>
        <rFont val="Segoe UI"/>
        <family val="2"/>
        <charset val="238"/>
      </rPr>
      <t>2</t>
    </r>
  </si>
  <si>
    <t>Odstranitev kovinskih panelnih sten.</t>
  </si>
  <si>
    <r>
      <t>nad 2 m</t>
    </r>
    <r>
      <rPr>
        <vertAlign val="superscript"/>
        <sz val="10"/>
        <rFont val="Segoe UI"/>
        <family val="2"/>
        <charset val="238"/>
      </rPr>
      <t>2</t>
    </r>
  </si>
  <si>
    <r>
      <t>do 2 m</t>
    </r>
    <r>
      <rPr>
        <vertAlign val="superscript"/>
        <sz val="10"/>
        <rFont val="Segoe UI"/>
        <family val="2"/>
        <charset val="238"/>
      </rPr>
      <t>2</t>
    </r>
  </si>
  <si>
    <t>Odstranitev vrat skupaj s podbojem.</t>
  </si>
  <si>
    <r>
      <t>nad 2 m</t>
    </r>
    <r>
      <rPr>
        <vertAlign val="superscript"/>
        <sz val="10"/>
        <rFont val="Segoe UI"/>
        <family val="2"/>
        <charset val="238"/>
      </rPr>
      <t>2</t>
    </r>
    <r>
      <rPr>
        <sz val="10"/>
        <rFont val="Segoe UI"/>
        <family val="2"/>
        <charset val="238"/>
      </rPr>
      <t xml:space="preserve"> </t>
    </r>
  </si>
  <si>
    <r>
      <t>do 2 m</t>
    </r>
    <r>
      <rPr>
        <vertAlign val="superscript"/>
        <sz val="10"/>
        <rFont val="Segoe UI"/>
        <family val="2"/>
        <charset val="238"/>
      </rPr>
      <t xml:space="preserve">2 </t>
    </r>
  </si>
  <si>
    <t>Odstranitev oken skupaj okvirjem.</t>
  </si>
  <si>
    <r>
      <t>Odstranitev strešne konstrukcije - enostavne izvedbe. Kovinska strešna konstrukcija - 0,10 m</t>
    </r>
    <r>
      <rPr>
        <vertAlign val="superscript"/>
        <sz val="10"/>
        <rFont val="Segoe UI"/>
        <family val="2"/>
        <charset val="238"/>
      </rPr>
      <t>3</t>
    </r>
    <r>
      <rPr>
        <sz val="10"/>
        <rFont val="Segoe UI"/>
        <family val="2"/>
        <charset val="238"/>
      </rPr>
      <t>/m</t>
    </r>
    <r>
      <rPr>
        <vertAlign val="superscript"/>
        <sz val="10"/>
        <rFont val="Segoe UI"/>
        <family val="2"/>
        <charset val="238"/>
      </rPr>
      <t>2</t>
    </r>
    <r>
      <rPr>
        <sz val="10"/>
        <rFont val="Segoe UI"/>
        <family val="2"/>
        <charset val="238"/>
      </rPr>
      <t>.</t>
    </r>
  </si>
  <si>
    <r>
      <t>m</t>
    </r>
    <r>
      <rPr>
        <vertAlign val="superscript"/>
        <sz val="10"/>
        <rFont val="Segoe UI"/>
        <family val="2"/>
        <charset val="238"/>
      </rPr>
      <t>1</t>
    </r>
  </si>
  <si>
    <t>. strešne obrobe r. š. 50 cm</t>
  </si>
  <si>
    <t>. odtočne cevi</t>
  </si>
  <si>
    <t>. horizontalni žlebi</t>
  </si>
  <si>
    <t>Odstranitev kleparskih izdelkov.</t>
  </si>
  <si>
    <t>Odstranitev strešne kritine</t>
  </si>
  <si>
    <t>RUŠITVENA DELA - PRODAJALNA (stavba št. 266)</t>
  </si>
  <si>
    <t>A/</t>
  </si>
  <si>
    <t>Odstranitev luči.</t>
  </si>
  <si>
    <t>Odstranitev kovinskih stebrov.</t>
  </si>
  <si>
    <t>RUŠITVENA DELA - NADSTREŠEK (stavba št.267)</t>
  </si>
  <si>
    <t>Skupaj z DDV</t>
  </si>
  <si>
    <t>DDV 22%</t>
  </si>
  <si>
    <t>Zavarovanje vseh nevarnih con  v različnih fazah gradnje</t>
  </si>
  <si>
    <t>13 111</t>
  </si>
  <si>
    <t>Lestve</t>
  </si>
  <si>
    <t>Ustrezna odstranitev nevarnih in ostalih odpadkov, ki nastajajo pri gradnji, ter namestitev zabojnika  za smeti  in nevarnih odpadkov</t>
  </si>
  <si>
    <t>Pregledi,preizkusi delovnih strojev, opreme in izvedba elektro meritev</t>
  </si>
  <si>
    <t>Čiščenje ceste zaradi nanosa blata</t>
  </si>
  <si>
    <t>Čiščenje terena , transportnih cest, pomožnih prostorov</t>
  </si>
  <si>
    <t xml:space="preserve">Prevoz , postavitev, najemnina ali amortizacija krožne žage </t>
  </si>
  <si>
    <t>Namestitev pripomočkov za nudenje prve pomoči za delavce na gradbišču</t>
  </si>
  <si>
    <t xml:space="preserve">Naprava, odstranitev in najemnina električne instalacije z kompletnim kabelskim razvodom do gradbišča  </t>
  </si>
  <si>
    <t>Postavitev  cistrne z sanitarno vodo</t>
  </si>
  <si>
    <t>Ureditev električnih napeljav za pogon naprav in strojev ter razsvetljave na gradbišču</t>
  </si>
  <si>
    <t>Dobava , postavitev, odstranitev in najemnina ročnih gasilnih aparatov in opreme</t>
  </si>
  <si>
    <t>Prevoz, namestitev odstranitev  WC kontejnerja</t>
  </si>
  <si>
    <t>Prevoz namestitev , odstranitev in amortizacija kontejnerja za nevarne snovi</t>
  </si>
  <si>
    <t>Ureditev garderob  za zaposlene</t>
  </si>
  <si>
    <t>Ureditev pisarn za vodstvo gradbišča delovodja</t>
  </si>
  <si>
    <t>Postavitev, prestavitev in odstranitev opozorilnih znakov predvidenih z načrtom ureditve gradbišča</t>
  </si>
  <si>
    <t>Namestitev in odstranitev gradbiščne table ter izdelava napisov</t>
  </si>
  <si>
    <t xml:space="preserve">Signalna /opozorilna vrvica  </t>
  </si>
  <si>
    <t>PVC mreže za ograjo</t>
  </si>
  <si>
    <t>1.3 Ostala preddela</t>
  </si>
  <si>
    <t>Skupaj</t>
  </si>
  <si>
    <t>Cena</t>
  </si>
  <si>
    <t>Količina</t>
  </si>
  <si>
    <t>Enota mere</t>
  </si>
  <si>
    <t>1. Popis del</t>
  </si>
  <si>
    <t>DREVESA IN GRMOVNICE</t>
  </si>
  <si>
    <t>URBANA OPREMA</t>
  </si>
  <si>
    <t>2</t>
  </si>
  <si>
    <t>1.2</t>
  </si>
  <si>
    <t>1.1</t>
  </si>
  <si>
    <t>NEPREDVIDENA DELA 5 % (OD 1.0 do 5.0)</t>
  </si>
  <si>
    <t>NEPREDVIDENA DELA 5 % (1.0 in 2.0)</t>
  </si>
  <si>
    <t xml:space="preserve">NEPREDVIDENA DELA 5 % </t>
  </si>
  <si>
    <t>Dodatna in nepredvidena dela. Obračun po dejanskih stroških in potrjeni gradbeni knjigi. Ocena stroškov 5% od vrednosti rušitvenih del.</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</si>
</sst>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4" formatCode="_-* #,##0.00\ &quot;SIT&quot;_-;\-* #,##0.00\ &quot;SIT&quot;_-;_-* &quot;-&quot;??\ &quot;SIT&quot;_-;_-@_-"/>
    <numFmt numFmtId="43" formatCode="_-* #,##0.00\ _S_I_T_-;\-* #,##0.00\ _S_I_T_-;_-* &quot;-&quot;??\ _S_I_T_-;_-@_-"/>
    <numFmt numFmtId="164" formatCode="_-* #,##0.00\ &quot;€&quot;_-;\-* #,##0.00\ &quot;€&quot;_-;_-* &quot;-&quot;??\ &quot;€&quot;_-;_-@_-"/>
    <numFmt numFmtId="165" formatCode="_-* #,##0.00\ _€_-;\-* #,##0.00\ _€_-;_-* &quot;-&quot;??\ _€_-;_-@_-"/>
    <numFmt numFmtId="166" formatCode="#,##0&quot;      &quot;;\-#,##0&quot;      &quot;"/>
    <numFmt numFmtId="167" formatCode="&quot;SIT&quot;#,##0\ ;&quot;(SIT&quot;#,##0\)"/>
    <numFmt numFmtId="168" formatCode="&quot;SIT&quot;#,##0.00\ ;&quot;(SIT&quot;#,##0.00\)"/>
    <numFmt numFmtId="169" formatCode="mmmm\ d&quot;, &quot;yyyy"/>
    <numFmt numFmtId="170" formatCode="#,##0.00\ [$€-401]"/>
    <numFmt numFmtId="171" formatCode="#,##0.00&quot;      &quot;;\-#,##0.00&quot;      &quot;"/>
    <numFmt numFmtId="172" formatCode="#,##0.000"/>
    <numFmt numFmtId="173" formatCode="#,##0.00\ [$€-1]"/>
    <numFmt numFmtId="174" formatCode="_-* #,##0.00\ [$€-1]_-;\-* #,##0.00\ [$€-1]_-;_-* &quot;-&quot;??\ [$€-1]_-;_-@_-"/>
    <numFmt numFmtId="175" formatCode="_-* #.##0.00\ &quot;SIT&quot;_-;\-* #.##0.00\ &quot;SIT&quot;_-;_-* &quot;-&quot;??\ &quot;SIT&quot;_-;_-@_-"/>
    <numFmt numFmtId="176" formatCode="[$-424]General"/>
    <numFmt numFmtId="177" formatCode="#,##0.00\ _S_I_T"/>
    <numFmt numFmtId="178" formatCode="#,##0.00\ &quot;SIT&quot;"/>
    <numFmt numFmtId="179" formatCode="#,##0.00\ [$EUR]"/>
    <numFmt numFmtId="180" formatCode="0.0"/>
    <numFmt numFmtId="181" formatCode="0.0%"/>
    <numFmt numFmtId="182" formatCode="0_)"/>
    <numFmt numFmtId="183" formatCode="#,##0.00_ ;\-#,##0.00\ "/>
    <numFmt numFmtId="184" formatCode="#,##0.00\ _€"/>
    <numFmt numFmtId="185" formatCode="_-* #,##0.00\ [$EUR]_-;\-* #,##0.00\ [$EUR]_-;_-* &quot;-&quot;??\ [$EUR]_-;_-@_-"/>
    <numFmt numFmtId="186" formatCode="0.0000"/>
    <numFmt numFmtId="187" formatCode="0.000"/>
  </numFmts>
  <fonts count="90">
    <font>
      <sz val="10"/>
      <name val="Arial"/>
      <family val="2"/>
      <charset val="238"/>
    </font>
    <font>
      <sz val="11"/>
      <color theme="1"/>
      <name val="Calibri"/>
      <family val="2"/>
      <charset val="238"/>
      <scheme val="minor"/>
    </font>
    <font>
      <b/>
      <sz val="18"/>
      <name val="Arial"/>
      <family val="2"/>
      <charset val="238"/>
    </font>
    <font>
      <b/>
      <sz val="12"/>
      <name val="Arial"/>
      <family val="2"/>
      <charset val="238"/>
    </font>
    <font>
      <sz val="11"/>
      <name val="Arial"/>
      <family val="2"/>
      <charset val="238"/>
    </font>
    <font>
      <sz val="8"/>
      <name val="SLO Arial"/>
      <family val="2"/>
      <charset val="238"/>
    </font>
    <font>
      <sz val="8"/>
      <name val="Arial CE"/>
      <family val="2"/>
      <charset val="238"/>
    </font>
    <font>
      <b/>
      <sz val="12"/>
      <name val="Arial CE"/>
      <family val="2"/>
      <charset val="238"/>
    </font>
    <font>
      <b/>
      <sz val="8"/>
      <name val="SLO Arial"/>
      <family val="2"/>
      <charset val="238"/>
    </font>
    <font>
      <b/>
      <sz val="8"/>
      <name val="Arial CE"/>
      <family val="2"/>
      <charset val="238"/>
    </font>
    <font>
      <sz val="12"/>
      <name val="Arial"/>
      <family val="2"/>
      <charset val="238"/>
    </font>
    <font>
      <sz val="12"/>
      <name val="Arial CE"/>
      <family val="2"/>
      <charset val="238"/>
    </font>
    <font>
      <sz val="12"/>
      <name val="SLO Arial"/>
      <family val="2"/>
      <charset val="238"/>
    </font>
    <font>
      <sz val="8"/>
      <name val="Arial"/>
      <family val="2"/>
      <charset val="238"/>
    </font>
    <font>
      <sz val="9"/>
      <name val="SLO Arial"/>
      <family val="2"/>
      <charset val="238"/>
    </font>
    <font>
      <sz val="9"/>
      <name val="Arial CE"/>
      <family val="2"/>
      <charset val="238"/>
    </font>
    <font>
      <sz val="9"/>
      <name val="Arial"/>
      <family val="2"/>
      <charset val="238"/>
    </font>
    <font>
      <b/>
      <sz val="12"/>
      <name val="SLO Arial"/>
      <family val="2"/>
      <charset val="238"/>
    </font>
    <font>
      <sz val="10"/>
      <name val="Verdana"/>
      <family val="2"/>
      <charset val="238"/>
    </font>
    <font>
      <b/>
      <sz val="11"/>
      <color indexed="54"/>
      <name val="Arial CE"/>
      <family val="2"/>
      <charset val="238"/>
    </font>
    <font>
      <sz val="11"/>
      <color indexed="54"/>
      <name val="Arial CE"/>
      <family val="2"/>
      <charset val="238"/>
    </font>
    <font>
      <b/>
      <u/>
      <sz val="11"/>
      <name val="Arial CE"/>
      <family val="2"/>
      <charset val="238"/>
    </font>
    <font>
      <b/>
      <u/>
      <sz val="11"/>
      <color indexed="54"/>
      <name val="Arial CE"/>
      <family val="2"/>
      <charset val="238"/>
    </font>
    <font>
      <sz val="11"/>
      <name val="Arial CE"/>
      <family val="2"/>
      <charset val="238"/>
    </font>
    <font>
      <sz val="11"/>
      <color indexed="8"/>
      <name val="Arial CE"/>
      <family val="2"/>
      <charset val="238"/>
    </font>
    <font>
      <b/>
      <sz val="11"/>
      <name val="Arial CE"/>
      <family val="2"/>
      <charset val="238"/>
    </font>
    <font>
      <sz val="10"/>
      <name val="Arial"/>
      <family val="2"/>
      <charset val="238"/>
    </font>
    <font>
      <i/>
      <sz val="10"/>
      <name val="Arial"/>
      <family val="2"/>
      <charset val="238"/>
    </font>
    <font>
      <b/>
      <sz val="14"/>
      <name val="Arial CE"/>
      <family val="2"/>
      <charset val="238"/>
    </font>
    <font>
      <sz val="10"/>
      <name val="Segoe UI"/>
      <family val="2"/>
      <charset val="238"/>
    </font>
    <font>
      <b/>
      <sz val="10"/>
      <name val="Segoe UI"/>
      <family val="2"/>
      <charset val="238"/>
    </font>
    <font>
      <b/>
      <sz val="10"/>
      <color indexed="9"/>
      <name val="Segoe UI"/>
      <family val="2"/>
      <charset val="238"/>
    </font>
    <font>
      <sz val="11"/>
      <color indexed="54"/>
      <name val="Segoe UI"/>
      <family val="2"/>
      <charset val="238"/>
    </font>
    <font>
      <sz val="10"/>
      <color indexed="54"/>
      <name val="Segoe UI"/>
      <family val="2"/>
      <charset val="238"/>
    </font>
    <font>
      <b/>
      <sz val="10"/>
      <color indexed="54"/>
      <name val="Segoe UI"/>
      <family val="2"/>
      <charset val="238"/>
    </font>
    <font>
      <sz val="10"/>
      <color indexed="10"/>
      <name val="Segoe UI"/>
      <family val="2"/>
      <charset val="238"/>
    </font>
    <font>
      <sz val="11"/>
      <color theme="1"/>
      <name val="Calibri"/>
      <family val="2"/>
      <charset val="238"/>
      <scheme val="minor"/>
    </font>
    <font>
      <b/>
      <sz val="10"/>
      <color rgb="FFFF0000"/>
      <name val="Segoe UI"/>
      <family val="2"/>
      <charset val="238"/>
    </font>
    <font>
      <sz val="10"/>
      <color rgb="FFFF0000"/>
      <name val="Segoe UI"/>
      <family val="2"/>
      <charset val="238"/>
    </font>
    <font>
      <sz val="11"/>
      <name val="Arial CE"/>
      <charset val="238"/>
    </font>
    <font>
      <sz val="10"/>
      <name val="Arial CE"/>
      <charset val="238"/>
    </font>
    <font>
      <b/>
      <sz val="11"/>
      <color indexed="9"/>
      <name val="Segoe UI"/>
      <family val="2"/>
      <charset val="238"/>
    </font>
    <font>
      <b/>
      <sz val="10"/>
      <color theme="4"/>
      <name val="Segoe UI"/>
      <family val="2"/>
      <charset val="238"/>
    </font>
    <font>
      <sz val="10"/>
      <color theme="4"/>
      <name val="Segoe UI"/>
      <family val="2"/>
      <charset val="238"/>
    </font>
    <font>
      <b/>
      <sz val="11"/>
      <name val="Segoe UI"/>
      <family val="2"/>
      <charset val="238"/>
    </font>
    <font>
      <sz val="11"/>
      <name val="Segoe UI"/>
      <family val="2"/>
      <charset val="238"/>
    </font>
    <font>
      <sz val="11"/>
      <color indexed="10"/>
      <name val="Segoe UI"/>
      <family val="2"/>
      <charset val="238"/>
    </font>
    <font>
      <b/>
      <sz val="11"/>
      <color indexed="54"/>
      <name val="Segoe UI"/>
      <family val="2"/>
      <charset val="238"/>
    </font>
    <font>
      <sz val="12"/>
      <name val="Times New Roman"/>
      <family val="1"/>
      <charset val="238"/>
    </font>
    <font>
      <sz val="11"/>
      <color theme="1"/>
      <name val="Arial"/>
      <family val="2"/>
      <charset val="238"/>
    </font>
    <font>
      <sz val="10"/>
      <color theme="1"/>
      <name val="Arial CE"/>
      <charset val="238"/>
    </font>
    <font>
      <b/>
      <sz val="12"/>
      <color indexed="8"/>
      <name val="SSPalatino"/>
      <charset val="238"/>
    </font>
    <font>
      <sz val="10"/>
      <color rgb="FFFF0000"/>
      <name val="Arial"/>
      <family val="2"/>
      <charset val="238"/>
    </font>
    <font>
      <sz val="10"/>
      <color theme="0"/>
      <name val="Segoe UI"/>
      <family val="2"/>
      <charset val="238"/>
    </font>
    <font>
      <sz val="11"/>
      <color rgb="FFFF0000"/>
      <name val="Arial CE"/>
      <family val="2"/>
      <charset val="238"/>
    </font>
    <font>
      <sz val="10"/>
      <name val="Arial"/>
      <family val="2"/>
    </font>
    <font>
      <b/>
      <sz val="10"/>
      <color indexed="8"/>
      <name val="Arial"/>
      <family val="2"/>
    </font>
    <font>
      <b/>
      <sz val="10"/>
      <name val="Arial"/>
      <family val="2"/>
    </font>
    <font>
      <b/>
      <sz val="10"/>
      <color indexed="10"/>
      <name val="Arial"/>
      <family val="2"/>
    </font>
    <font>
      <b/>
      <sz val="10"/>
      <color indexed="12"/>
      <name val="Arial"/>
      <family val="2"/>
    </font>
    <font>
      <vertAlign val="superscript"/>
      <sz val="10"/>
      <name val="Arial"/>
      <family val="2"/>
    </font>
    <font>
      <sz val="10"/>
      <name val="Tahoma"/>
      <family val="2"/>
      <charset val="238"/>
    </font>
    <font>
      <sz val="10"/>
      <name val="Calibri"/>
      <family val="2"/>
      <charset val="238"/>
    </font>
    <font>
      <b/>
      <sz val="11"/>
      <name val="Arial"/>
      <family val="2"/>
    </font>
    <font>
      <sz val="12"/>
      <name val="Segoe UI"/>
      <family val="2"/>
      <charset val="238"/>
    </font>
    <font>
      <b/>
      <sz val="12"/>
      <name val="Segoe UI"/>
      <family val="2"/>
      <charset val="238"/>
    </font>
    <font>
      <b/>
      <sz val="12"/>
      <color rgb="FFFF0000"/>
      <name val="Segoe UI"/>
      <family val="2"/>
      <charset val="238"/>
    </font>
    <font>
      <sz val="11"/>
      <color rgb="FFFF0000"/>
      <name val="Segoe UI"/>
      <family val="2"/>
      <charset val="238"/>
    </font>
    <font>
      <sz val="12"/>
      <color rgb="FFFF0000"/>
      <name val="Segoe UI"/>
      <family val="2"/>
      <charset val="238"/>
    </font>
    <font>
      <sz val="14"/>
      <name val="Segoe UI"/>
      <family val="2"/>
      <charset val="238"/>
    </font>
    <font>
      <b/>
      <sz val="14"/>
      <name val="Segoe UI"/>
      <family val="2"/>
      <charset val="238"/>
    </font>
    <font>
      <b/>
      <sz val="14"/>
      <color rgb="FFFF0000"/>
      <name val="Segoe UI"/>
      <family val="2"/>
      <charset val="238"/>
    </font>
    <font>
      <sz val="10"/>
      <color indexed="53"/>
      <name val="Segoe UI"/>
      <family val="2"/>
      <charset val="238"/>
    </font>
    <font>
      <b/>
      <sz val="10"/>
      <color indexed="57"/>
      <name val="Segoe UI"/>
      <family val="2"/>
      <charset val="238"/>
    </font>
    <font>
      <sz val="8"/>
      <color indexed="10"/>
      <name val="Segoe UI"/>
      <family val="2"/>
      <charset val="238"/>
    </font>
    <font>
      <sz val="9"/>
      <name val="Segoe UI"/>
      <family val="2"/>
      <charset val="238"/>
    </font>
    <font>
      <vertAlign val="superscript"/>
      <sz val="10"/>
      <name val="Segoe UI"/>
      <family val="2"/>
      <charset val="238"/>
    </font>
    <font>
      <sz val="10"/>
      <color rgb="FF0070C0"/>
      <name val="Segoe UI"/>
      <family val="2"/>
      <charset val="238"/>
    </font>
    <font>
      <sz val="10"/>
      <color indexed="57"/>
      <name val="Segoe UI"/>
      <family val="2"/>
      <charset val="238"/>
    </font>
    <font>
      <sz val="10"/>
      <color rgb="FFFF0000"/>
      <name val="Arial"/>
      <family val="2"/>
    </font>
    <font>
      <b/>
      <sz val="10"/>
      <name val="Arial"/>
      <family val="2"/>
      <charset val="238"/>
    </font>
    <font>
      <sz val="12"/>
      <name val="Arial"/>
      <family val="2"/>
    </font>
    <font>
      <b/>
      <sz val="12"/>
      <name val="Arial"/>
      <family val="2"/>
    </font>
    <font>
      <sz val="12"/>
      <color rgb="FFFF0000"/>
      <name val="Arial"/>
      <family val="2"/>
    </font>
    <font>
      <b/>
      <sz val="12"/>
      <color rgb="FFFF0000"/>
      <name val="Arial"/>
      <family val="2"/>
    </font>
    <font>
      <sz val="12"/>
      <color rgb="FFFF0000"/>
      <name val="Arial"/>
      <family val="2"/>
      <charset val="238"/>
    </font>
    <font>
      <sz val="10"/>
      <color indexed="8"/>
      <name val="MS Sans Serif"/>
      <family val="2"/>
    </font>
    <font>
      <sz val="14"/>
      <color rgb="FFFF0000"/>
      <name val="Arial"/>
      <family val="2"/>
    </font>
    <font>
      <sz val="14"/>
      <name val="Arial"/>
      <family val="2"/>
      <charset val="238"/>
    </font>
    <font>
      <b/>
      <sz val="14"/>
      <name val="Arial"/>
      <family val="2"/>
      <charset val="238"/>
    </font>
  </fonts>
  <fills count="6">
    <fill>
      <patternFill patternType="none"/>
    </fill>
    <fill>
      <patternFill patternType="gray125"/>
    </fill>
    <fill>
      <patternFill patternType="solid">
        <fgColor indexed="5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bgColor indexed="64"/>
      </patternFill>
    </fill>
  </fills>
  <borders count="42">
    <border>
      <left/>
      <right/>
      <top/>
      <bottom/>
      <diagonal/>
    </border>
    <border>
      <left/>
      <right/>
      <top style="double">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thin">
        <color indexed="8"/>
      </bottom>
      <diagonal/>
    </border>
    <border>
      <left style="thin">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diagonal/>
    </border>
    <border>
      <left style="thin">
        <color indexed="8"/>
      </left>
      <right/>
      <top style="thin">
        <color indexed="8"/>
      </top>
      <bottom style="medium">
        <color indexed="8"/>
      </bottom>
      <diagonal/>
    </border>
    <border>
      <left/>
      <right style="medium">
        <color indexed="8"/>
      </right>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right/>
      <top/>
      <bottom style="thin">
        <color indexed="64"/>
      </bottom>
      <diagonal/>
    </border>
    <border>
      <left/>
      <right/>
      <top style="thin">
        <color indexed="8"/>
      </top>
      <bottom/>
      <diagonal/>
    </border>
    <border>
      <left/>
      <right/>
      <top/>
      <bottom style="medium">
        <color indexed="64"/>
      </bottom>
      <diagonal/>
    </border>
    <border>
      <left/>
      <right/>
      <top style="thin">
        <color indexed="64"/>
      </top>
      <bottom/>
      <diagonal/>
    </border>
    <border>
      <left style="medium">
        <color indexed="8"/>
      </left>
      <right style="thin">
        <color indexed="64"/>
      </right>
      <top style="thin">
        <color indexed="8"/>
      </top>
      <bottom style="medium">
        <color indexed="8"/>
      </bottom>
      <diagonal/>
    </border>
    <border>
      <left style="medium">
        <color indexed="8"/>
      </left>
      <right style="thin">
        <color indexed="64"/>
      </right>
      <top style="thin">
        <color indexed="8"/>
      </top>
      <bottom style="thin">
        <color indexed="8"/>
      </bottom>
      <diagonal/>
    </border>
    <border>
      <left style="medium">
        <color indexed="8"/>
      </left>
      <right style="thin">
        <color indexed="64"/>
      </right>
      <top style="thin">
        <color indexed="8"/>
      </top>
      <bottom/>
      <diagonal/>
    </border>
    <border>
      <left/>
      <right/>
      <top style="thin">
        <color indexed="64"/>
      </top>
      <bottom/>
      <diagonal/>
    </border>
    <border>
      <left/>
      <right/>
      <top style="thick">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8">
    <xf numFmtId="0" fontId="0" fillId="0" borderId="0"/>
    <xf numFmtId="166" fontId="26" fillId="0" borderId="0" applyFill="0" applyBorder="0" applyAlignment="0" applyProtection="0"/>
    <xf numFmtId="168" fontId="26" fillId="0" borderId="0" applyFill="0" applyBorder="0" applyAlignment="0" applyProtection="0"/>
    <xf numFmtId="167" fontId="26" fillId="0" borderId="0" applyFill="0" applyBorder="0" applyAlignment="0" applyProtection="0"/>
    <xf numFmtId="169" fontId="26" fillId="0" borderId="0" applyFill="0" applyBorder="0" applyAlignment="0" applyProtection="0"/>
    <xf numFmtId="0" fontId="26" fillId="0" borderId="0"/>
    <xf numFmtId="2" fontId="26"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6" fillId="0" borderId="0"/>
    <xf numFmtId="0" fontId="4" fillId="0" borderId="0"/>
    <xf numFmtId="0" fontId="26" fillId="0" borderId="0"/>
    <xf numFmtId="0" fontId="26" fillId="0" borderId="0"/>
    <xf numFmtId="0" fontId="26" fillId="0" borderId="0"/>
    <xf numFmtId="9" fontId="26" fillId="0" borderId="0" applyFont="0" applyFill="0" applyBorder="0" applyAlignment="0" applyProtection="0"/>
    <xf numFmtId="10" fontId="26" fillId="0" borderId="0" applyFill="0" applyBorder="0" applyAlignment="0" applyProtection="0"/>
    <xf numFmtId="0" fontId="26" fillId="0" borderId="1" applyNumberFormat="0" applyFill="0" applyAlignment="0" applyProtection="0"/>
    <xf numFmtId="0" fontId="40" fillId="0" borderId="0"/>
    <xf numFmtId="0" fontId="1" fillId="0" borderId="0"/>
    <xf numFmtId="43" fontId="26" fillId="0" borderId="0" applyFont="0" applyFill="0" applyBorder="0" applyAlignment="0" applyProtection="0"/>
    <xf numFmtId="0" fontId="1" fillId="0" borderId="0"/>
    <xf numFmtId="175" fontId="26" fillId="0" borderId="0" applyFont="0" applyFill="0" applyBorder="0" applyAlignment="0" applyProtection="0"/>
    <xf numFmtId="0" fontId="1" fillId="0" borderId="0"/>
    <xf numFmtId="0" fontId="1" fillId="0" borderId="0"/>
    <xf numFmtId="49" fontId="48" fillId="0" borderId="25">
      <alignment horizontal="left" vertical="top" wrapText="1"/>
    </xf>
    <xf numFmtId="0" fontId="26" fillId="0" borderId="0"/>
    <xf numFmtId="0" fontId="49" fillId="0" borderId="0"/>
    <xf numFmtId="176" fontId="50" fillId="0" borderId="0"/>
    <xf numFmtId="164" fontId="26" fillId="0" borderId="0" applyFont="0" applyFill="0" applyBorder="0" applyAlignment="0" applyProtection="0"/>
    <xf numFmtId="164" fontId="26" fillId="0" borderId="0" applyFont="0" applyFill="0" applyBorder="0" applyAlignment="0" applyProtection="0"/>
    <xf numFmtId="0" fontId="26" fillId="0" borderId="0"/>
    <xf numFmtId="0" fontId="49" fillId="0" borderId="0"/>
    <xf numFmtId="0" fontId="26" fillId="0" borderId="0"/>
    <xf numFmtId="0" fontId="51" fillId="0" borderId="0" applyFill="0" applyBorder="0" applyProtection="0"/>
    <xf numFmtId="0" fontId="51" fillId="0" borderId="0"/>
    <xf numFmtId="44" fontId="51" fillId="0" borderId="0" applyFont="0" applyFill="0" applyBorder="0" applyAlignment="0" applyProtection="0"/>
    <xf numFmtId="43" fontId="51" fillId="0" borderId="0" applyFont="0" applyFill="0" applyBorder="0" applyAlignment="0" applyProtection="0"/>
    <xf numFmtId="165" fontId="26" fillId="0" borderId="0" applyFont="0" applyFill="0" applyBorder="0" applyAlignment="0" applyProtection="0"/>
    <xf numFmtId="0" fontId="26" fillId="0" borderId="0"/>
    <xf numFmtId="165" fontId="26" fillId="0" borderId="0" applyFont="0" applyFill="0" applyBorder="0" applyAlignment="0" applyProtection="0"/>
    <xf numFmtId="0" fontId="1" fillId="0" borderId="0"/>
    <xf numFmtId="0" fontId="1" fillId="0" borderId="0"/>
    <xf numFmtId="0" fontId="39" fillId="0" borderId="0"/>
    <xf numFmtId="9" fontId="40" fillId="0" borderId="0" applyFont="0" applyFill="0" applyBorder="0" applyAlignment="0" applyProtection="0"/>
    <xf numFmtId="43" fontId="40" fillId="0" borderId="0" applyFont="0" applyFill="0" applyBorder="0" applyAlignment="0" applyProtection="0"/>
    <xf numFmtId="44" fontId="40" fillId="0" borderId="0" applyFont="0" applyFill="0" applyBorder="0" applyAlignment="0" applyProtection="0"/>
    <xf numFmtId="44" fontId="26" fillId="0" borderId="0" applyFont="0" applyFill="0" applyBorder="0" applyAlignment="0" applyProtection="0"/>
    <xf numFmtId="0" fontId="86" fillId="0" borderId="0"/>
  </cellStyleXfs>
  <cellXfs count="689">
    <xf numFmtId="0" fontId="0" fillId="0" borderId="0" xfId="0"/>
    <xf numFmtId="49" fontId="5" fillId="0" borderId="0" xfId="13" applyNumberFormat="1" applyFont="1" applyBorder="1" applyAlignment="1">
      <alignment horizontal="center" vertical="center"/>
    </xf>
    <xf numFmtId="0" fontId="6" fillId="0" borderId="0" xfId="13" applyFont="1" applyBorder="1" applyAlignment="1">
      <alignment horizontal="left" vertical="center"/>
    </xf>
    <xf numFmtId="0" fontId="6" fillId="0" borderId="0" xfId="13" applyFont="1" applyBorder="1" applyAlignment="1">
      <alignment horizontal="center" vertical="center"/>
    </xf>
    <xf numFmtId="0" fontId="5" fillId="0" borderId="0" xfId="13" applyFont="1" applyBorder="1" applyAlignment="1">
      <alignment vertical="center"/>
    </xf>
    <xf numFmtId="170" fontId="5" fillId="0" borderId="0" xfId="13" applyNumberFormat="1" applyFont="1" applyBorder="1" applyAlignment="1">
      <alignment horizontal="right" vertical="center"/>
    </xf>
    <xf numFmtId="49" fontId="5" fillId="0" borderId="0" xfId="13" applyNumberFormat="1" applyFont="1" applyBorder="1" applyAlignment="1" applyProtection="1">
      <alignment horizontal="center" vertical="center"/>
    </xf>
    <xf numFmtId="0" fontId="6" fillId="0" borderId="0" xfId="13" applyFont="1" applyBorder="1" applyAlignment="1" applyProtection="1">
      <alignment horizontal="left" vertical="center"/>
    </xf>
    <xf numFmtId="0" fontId="6" fillId="0" borderId="0" xfId="13" applyFont="1" applyBorder="1" applyAlignment="1" applyProtection="1">
      <alignment horizontal="center" vertical="center"/>
    </xf>
    <xf numFmtId="0" fontId="5" fillId="0" borderId="0" xfId="13" applyFont="1" applyBorder="1" applyAlignment="1" applyProtection="1">
      <alignment vertical="center"/>
    </xf>
    <xf numFmtId="170" fontId="5" fillId="0" borderId="0" xfId="13" applyNumberFormat="1" applyFont="1" applyBorder="1" applyAlignment="1" applyProtection="1">
      <alignment horizontal="right" vertical="center"/>
    </xf>
    <xf numFmtId="49" fontId="8" fillId="0" borderId="2" xfId="11" applyNumberFormat="1" applyFont="1" applyBorder="1" applyAlignment="1" applyProtection="1">
      <alignment horizontal="center" vertical="center"/>
    </xf>
    <xf numFmtId="171" fontId="9" fillId="0" borderId="3" xfId="11" applyNumberFormat="1" applyFont="1" applyBorder="1" applyAlignment="1" applyProtection="1">
      <alignment horizontal="left" vertical="center"/>
    </xf>
    <xf numFmtId="171" fontId="8" fillId="0" borderId="3" xfId="11" applyNumberFormat="1" applyFont="1" applyBorder="1" applyAlignment="1" applyProtection="1">
      <alignment horizontal="center" vertical="center"/>
    </xf>
    <xf numFmtId="0" fontId="9" fillId="0" borderId="3" xfId="11" applyFont="1" applyBorder="1" applyAlignment="1" applyProtection="1">
      <alignment horizontal="center" vertical="center"/>
    </xf>
    <xf numFmtId="170" fontId="8" fillId="0" borderId="4" xfId="11" applyNumberFormat="1" applyFont="1" applyBorder="1" applyAlignment="1" applyProtection="1">
      <alignment horizontal="center" vertical="center"/>
    </xf>
    <xf numFmtId="0" fontId="8" fillId="0" borderId="0" xfId="11" applyFont="1" applyBorder="1" applyAlignment="1">
      <alignment horizontal="center" vertical="center"/>
    </xf>
    <xf numFmtId="49" fontId="10" fillId="0" borderId="5" xfId="13" applyNumberFormat="1" applyFont="1" applyBorder="1" applyAlignment="1" applyProtection="1">
      <alignment horizontal="center" vertical="center"/>
    </xf>
    <xf numFmtId="0" fontId="11" fillId="0" borderId="6" xfId="13" applyFont="1" applyBorder="1" applyAlignment="1" applyProtection="1">
      <alignment horizontal="left" vertical="center"/>
    </xf>
    <xf numFmtId="0" fontId="11" fillId="0" borderId="7" xfId="13" applyFont="1" applyBorder="1" applyAlignment="1" applyProtection="1">
      <alignment vertical="center"/>
    </xf>
    <xf numFmtId="4" fontId="10" fillId="0" borderId="7" xfId="13" applyNumberFormat="1" applyFont="1" applyBorder="1" applyAlignment="1" applyProtection="1">
      <alignment vertical="center"/>
    </xf>
    <xf numFmtId="170" fontId="10" fillId="0" borderId="8" xfId="13" applyNumberFormat="1" applyFont="1" applyBorder="1" applyAlignment="1" applyProtection="1">
      <alignment horizontal="right" vertical="center"/>
    </xf>
    <xf numFmtId="0" fontId="12" fillId="0" borderId="0" xfId="11" applyFont="1" applyBorder="1" applyAlignment="1">
      <alignment vertical="center"/>
    </xf>
    <xf numFmtId="49" fontId="10" fillId="0" borderId="9" xfId="13" applyNumberFormat="1" applyFont="1" applyBorder="1" applyAlignment="1" applyProtection="1">
      <alignment horizontal="center" vertical="center"/>
    </xf>
    <xf numFmtId="0" fontId="11" fillId="0" borderId="10" xfId="13" applyFont="1" applyBorder="1" applyAlignment="1" applyProtection="1">
      <alignment horizontal="left" vertical="center"/>
    </xf>
    <xf numFmtId="0" fontId="11" fillId="0" borderId="11" xfId="13" applyFont="1" applyBorder="1" applyAlignment="1" applyProtection="1">
      <alignment vertical="center"/>
    </xf>
    <xf numFmtId="4" fontId="10" fillId="0" borderId="11" xfId="13" applyNumberFormat="1" applyFont="1" applyBorder="1" applyAlignment="1" applyProtection="1">
      <alignment vertical="center"/>
    </xf>
    <xf numFmtId="170" fontId="10" fillId="0" borderId="12" xfId="13" applyNumberFormat="1" applyFont="1" applyBorder="1" applyAlignment="1" applyProtection="1">
      <alignment horizontal="right" vertical="center"/>
    </xf>
    <xf numFmtId="49" fontId="13" fillId="0" borderId="13" xfId="13" applyNumberFormat="1" applyFont="1" applyBorder="1" applyAlignment="1" applyProtection="1">
      <alignment vertical="center"/>
    </xf>
    <xf numFmtId="0" fontId="11" fillId="0" borderId="14" xfId="13" applyFont="1" applyBorder="1" applyAlignment="1" applyProtection="1">
      <alignment horizontal="left" vertical="center"/>
    </xf>
    <xf numFmtId="0" fontId="6" fillId="0" borderId="14" xfId="13" applyFont="1" applyBorder="1" applyAlignment="1" applyProtection="1">
      <alignment vertical="center"/>
    </xf>
    <xf numFmtId="0" fontId="13" fillId="0" borderId="14" xfId="13" applyFont="1" applyBorder="1" applyAlignment="1" applyProtection="1">
      <alignment vertical="center"/>
    </xf>
    <xf numFmtId="170" fontId="11" fillId="0" borderId="15" xfId="11" applyNumberFormat="1" applyFont="1" applyBorder="1" applyAlignment="1" applyProtection="1">
      <alignment horizontal="right" vertical="center"/>
    </xf>
    <xf numFmtId="0" fontId="5" fillId="0" borderId="0" xfId="11" applyFont="1" applyBorder="1" applyAlignment="1">
      <alignment vertical="center"/>
    </xf>
    <xf numFmtId="49" fontId="14" fillId="0" borderId="16" xfId="11" applyNumberFormat="1" applyFont="1" applyBorder="1" applyAlignment="1" applyProtection="1">
      <alignment horizontal="center" vertical="center"/>
    </xf>
    <xf numFmtId="0" fontId="15" fillId="0" borderId="0" xfId="11" applyFont="1" applyBorder="1" applyAlignment="1" applyProtection="1">
      <alignment horizontal="left" vertical="center"/>
    </xf>
    <xf numFmtId="9" fontId="15" fillId="0" borderId="17" xfId="11" applyNumberFormat="1" applyFont="1" applyBorder="1" applyAlignment="1" applyProtection="1">
      <alignment horizontal="center" vertical="center"/>
    </xf>
    <xf numFmtId="0" fontId="14" fillId="0" borderId="0" xfId="11" applyFont="1" applyBorder="1" applyAlignment="1" applyProtection="1">
      <alignment vertical="center"/>
    </xf>
    <xf numFmtId="170" fontId="16" fillId="0" borderId="18" xfId="11" applyNumberFormat="1" applyFont="1" applyBorder="1" applyAlignment="1" applyProtection="1">
      <alignment horizontal="right" vertical="center"/>
    </xf>
    <xf numFmtId="0" fontId="14" fillId="0" borderId="0" xfId="11" applyFont="1" applyBorder="1" applyAlignment="1">
      <alignment vertical="center"/>
    </xf>
    <xf numFmtId="49" fontId="7" fillId="0" borderId="2" xfId="11" applyNumberFormat="1" applyFont="1" applyBorder="1" applyAlignment="1" applyProtection="1">
      <alignment horizontal="center" vertical="center"/>
    </xf>
    <xf numFmtId="0" fontId="7" fillId="0" borderId="3" xfId="11" applyFont="1" applyBorder="1" applyAlignment="1" applyProtection="1">
      <alignment horizontal="left" vertical="center"/>
    </xf>
    <xf numFmtId="4" fontId="7" fillId="0" borderId="3" xfId="11" applyNumberFormat="1" applyFont="1" applyBorder="1" applyAlignment="1" applyProtection="1">
      <alignment horizontal="center" vertical="center"/>
    </xf>
    <xf numFmtId="0" fontId="7" fillId="0" borderId="3" xfId="11" applyNumberFormat="1" applyFont="1" applyBorder="1" applyAlignment="1" applyProtection="1">
      <alignment horizontal="center" vertical="center"/>
    </xf>
    <xf numFmtId="170" fontId="3" fillId="0" borderId="4" xfId="13" applyNumberFormat="1" applyFont="1" applyBorder="1" applyAlignment="1" applyProtection="1">
      <alignment horizontal="right" vertical="center"/>
    </xf>
    <xf numFmtId="0" fontId="17" fillId="0" borderId="0" xfId="11" applyFont="1" applyBorder="1" applyAlignment="1">
      <alignment vertical="center"/>
    </xf>
    <xf numFmtId="0" fontId="17" fillId="0" borderId="0" xfId="11" applyFont="1" applyBorder="1" applyAlignment="1">
      <alignment horizontal="center" vertical="center"/>
    </xf>
    <xf numFmtId="49" fontId="10" fillId="0" borderId="0" xfId="13" applyNumberFormat="1" applyFont="1" applyBorder="1" applyAlignment="1" applyProtection="1">
      <alignment horizontal="center" vertical="center"/>
    </xf>
    <xf numFmtId="0" fontId="11" fillId="0" borderId="0" xfId="13" applyFont="1" applyBorder="1" applyAlignment="1" applyProtection="1">
      <alignment horizontal="left" vertical="center"/>
    </xf>
    <xf numFmtId="0" fontId="11" fillId="0" borderId="0" xfId="13" applyFont="1" applyBorder="1" applyAlignment="1" applyProtection="1">
      <alignment vertical="center"/>
    </xf>
    <xf numFmtId="4" fontId="10" fillId="0" borderId="0" xfId="13" applyNumberFormat="1" applyFont="1" applyBorder="1" applyAlignment="1" applyProtection="1">
      <alignment vertical="center"/>
    </xf>
    <xf numFmtId="170" fontId="10" fillId="0" borderId="0" xfId="13" applyNumberFormat="1" applyFont="1" applyBorder="1" applyAlignment="1" applyProtection="1">
      <alignment horizontal="right" vertical="center"/>
    </xf>
    <xf numFmtId="1" fontId="18" fillId="0" borderId="0" xfId="11" applyNumberFormat="1" applyFont="1" applyBorder="1" applyAlignment="1">
      <alignment horizontal="center"/>
    </xf>
    <xf numFmtId="49" fontId="5" fillId="0" borderId="0" xfId="11" applyNumberFormat="1" applyFont="1" applyBorder="1" applyAlignment="1" applyProtection="1">
      <alignment horizontal="center" vertical="center"/>
    </xf>
    <xf numFmtId="0" fontId="6" fillId="0" borderId="0" xfId="11" applyFont="1" applyBorder="1" applyAlignment="1" applyProtection="1">
      <alignment horizontal="left" vertical="center"/>
    </xf>
    <xf numFmtId="0" fontId="6" fillId="0" borderId="0" xfId="11" applyFont="1" applyBorder="1" applyAlignment="1" applyProtection="1">
      <alignment horizontal="center" vertical="center"/>
    </xf>
    <xf numFmtId="0" fontId="5" fillId="0" borderId="0" xfId="11" applyFont="1" applyBorder="1" applyAlignment="1" applyProtection="1">
      <alignment vertical="center"/>
    </xf>
    <xf numFmtId="170" fontId="5" fillId="0" borderId="0" xfId="11" applyNumberFormat="1" applyFont="1" applyBorder="1" applyAlignment="1" applyProtection="1">
      <alignment horizontal="right" vertical="center"/>
    </xf>
    <xf numFmtId="0" fontId="13" fillId="0" borderId="0" xfId="13" applyFont="1" applyBorder="1" applyAlignment="1">
      <alignment vertical="center"/>
    </xf>
    <xf numFmtId="49" fontId="13" fillId="0" borderId="0" xfId="13" applyNumberFormat="1" applyFont="1" applyBorder="1" applyAlignment="1">
      <alignment vertical="center"/>
    </xf>
    <xf numFmtId="0" fontId="6" fillId="0" borderId="0" xfId="13" applyFont="1" applyBorder="1" applyAlignment="1">
      <alignment vertical="center"/>
    </xf>
    <xf numFmtId="170" fontId="13" fillId="0" borderId="0" xfId="13" applyNumberFormat="1" applyFont="1" applyBorder="1" applyAlignment="1">
      <alignment horizontal="right" vertical="center"/>
    </xf>
    <xf numFmtId="4" fontId="20" fillId="0" borderId="0" xfId="10" applyNumberFormat="1" applyFont="1" applyAlignment="1">
      <alignment horizontal="right"/>
    </xf>
    <xf numFmtId="170" fontId="20" fillId="0" borderId="0" xfId="10" applyNumberFormat="1" applyFont="1" applyProtection="1">
      <protection locked="0"/>
    </xf>
    <xf numFmtId="170" fontId="20" fillId="0" borderId="0" xfId="10" applyNumberFormat="1" applyFont="1" applyProtection="1"/>
    <xf numFmtId="0" fontId="20" fillId="0" borderId="0" xfId="10" applyFont="1"/>
    <xf numFmtId="0" fontId="22" fillId="0" borderId="0" xfId="10" applyFont="1"/>
    <xf numFmtId="170" fontId="20" fillId="0" borderId="0" xfId="10" applyNumberFormat="1" applyFont="1" applyBorder="1" applyProtection="1">
      <protection locked="0"/>
    </xf>
    <xf numFmtId="4" fontId="20" fillId="0" borderId="0" xfId="10" applyNumberFormat="1" applyFont="1" applyBorder="1" applyAlignment="1">
      <alignment horizontal="right"/>
    </xf>
    <xf numFmtId="4" fontId="23" fillId="0" borderId="0" xfId="10" applyNumberFormat="1" applyFont="1" applyAlignment="1">
      <alignment horizontal="right"/>
    </xf>
    <xf numFmtId="170" fontId="23" fillId="0" borderId="0" xfId="10" applyNumberFormat="1" applyFont="1" applyProtection="1">
      <protection locked="0"/>
    </xf>
    <xf numFmtId="4" fontId="23" fillId="0" borderId="0" xfId="10" applyNumberFormat="1" applyFont="1" applyFill="1" applyAlignment="1">
      <alignment horizontal="right"/>
    </xf>
    <xf numFmtId="170" fontId="23" fillId="0" borderId="0" xfId="10" applyNumberFormat="1" applyFont="1" applyFill="1" applyProtection="1">
      <protection locked="0"/>
    </xf>
    <xf numFmtId="170" fontId="23" fillId="0" borderId="0" xfId="10" applyNumberFormat="1" applyFont="1" applyFill="1" applyProtection="1"/>
    <xf numFmtId="4" fontId="25" fillId="0" borderId="19" xfId="10" applyNumberFormat="1" applyFont="1" applyBorder="1" applyAlignment="1">
      <alignment horizontal="right"/>
    </xf>
    <xf numFmtId="170" fontId="25" fillId="0" borderId="19" xfId="10" applyNumberFormat="1" applyFont="1" applyBorder="1" applyProtection="1">
      <protection locked="0"/>
    </xf>
    <xf numFmtId="170" fontId="25" fillId="0" borderId="19" xfId="10" applyNumberFormat="1" applyFont="1" applyBorder="1" applyProtection="1"/>
    <xf numFmtId="4" fontId="25" fillId="0" borderId="0" xfId="10" applyNumberFormat="1" applyFont="1" applyBorder="1" applyAlignment="1">
      <alignment horizontal="right"/>
    </xf>
    <xf numFmtId="170" fontId="25" fillId="0" borderId="0" xfId="10" applyNumberFormat="1" applyFont="1" applyBorder="1" applyProtection="1">
      <protection locked="0"/>
    </xf>
    <xf numFmtId="170" fontId="25" fillId="0" borderId="0" xfId="10" applyNumberFormat="1" applyFont="1" applyBorder="1" applyProtection="1"/>
    <xf numFmtId="170" fontId="20" fillId="0" borderId="0" xfId="10" applyNumberFormat="1" applyFont="1" applyBorder="1" applyProtection="1"/>
    <xf numFmtId="49" fontId="20" fillId="0" borderId="0" xfId="10" applyNumberFormat="1" applyFont="1" applyBorder="1" applyAlignment="1">
      <alignment horizontal="left" vertical="top" wrapText="1"/>
    </xf>
    <xf numFmtId="49" fontId="23" fillId="0" borderId="0" xfId="10" applyNumberFormat="1" applyFont="1" applyAlignment="1">
      <alignment horizontal="left" vertical="top" wrapText="1"/>
    </xf>
    <xf numFmtId="49" fontId="23" fillId="0" borderId="0" xfId="10" applyNumberFormat="1" applyFont="1" applyFill="1" applyAlignment="1">
      <alignment horizontal="left" vertical="top" wrapText="1"/>
    </xf>
    <xf numFmtId="49" fontId="20" fillId="0" borderId="0" xfId="10" applyNumberFormat="1" applyFont="1" applyAlignment="1">
      <alignment horizontal="left" vertical="top" wrapText="1"/>
    </xf>
    <xf numFmtId="49" fontId="25" fillId="0" borderId="0" xfId="10" applyNumberFormat="1" applyFont="1" applyBorder="1" applyAlignment="1">
      <alignment horizontal="left" vertical="top" wrapText="1"/>
    </xf>
    <xf numFmtId="49" fontId="19" fillId="0" borderId="0" xfId="10" applyNumberFormat="1" applyFont="1" applyAlignment="1">
      <alignment horizontal="left" vertical="top" wrapText="1"/>
    </xf>
    <xf numFmtId="49" fontId="19" fillId="0" borderId="0" xfId="10" applyNumberFormat="1" applyFont="1" applyAlignment="1">
      <alignment horizontal="left" vertical="top"/>
    </xf>
    <xf numFmtId="1" fontId="25" fillId="0" borderId="0" xfId="10" applyNumberFormat="1" applyFont="1" applyFill="1" applyAlignment="1">
      <alignment horizontal="left" vertical="top"/>
    </xf>
    <xf numFmtId="49" fontId="25" fillId="0" borderId="0" xfId="10" applyNumberFormat="1" applyFont="1" applyFill="1" applyAlignment="1">
      <alignment horizontal="left" vertical="top" wrapText="1"/>
    </xf>
    <xf numFmtId="4" fontId="25" fillId="0" borderId="0" xfId="10" applyNumberFormat="1" applyFont="1" applyFill="1" applyBorder="1" applyAlignment="1">
      <alignment horizontal="right"/>
    </xf>
    <xf numFmtId="170" fontId="25" fillId="0" borderId="0" xfId="10" applyNumberFormat="1" applyFont="1" applyFill="1" applyBorder="1" applyProtection="1">
      <protection locked="0"/>
    </xf>
    <xf numFmtId="170" fontId="25" fillId="0" borderId="0" xfId="10" applyNumberFormat="1" applyFont="1" applyFill="1" applyBorder="1" applyProtection="1"/>
    <xf numFmtId="0" fontId="5" fillId="0" borderId="0" xfId="11" applyFont="1" applyBorder="1" applyAlignment="1">
      <alignment horizontal="right" vertical="top"/>
    </xf>
    <xf numFmtId="0" fontId="14" fillId="0" borderId="0" xfId="11" applyFont="1" applyBorder="1" applyAlignment="1">
      <alignment horizontal="right" vertical="top"/>
    </xf>
    <xf numFmtId="49" fontId="24" fillId="0" borderId="0" xfId="10" applyNumberFormat="1" applyFont="1" applyBorder="1" applyAlignment="1">
      <alignment horizontal="left" vertical="top"/>
    </xf>
    <xf numFmtId="49" fontId="25" fillId="0" borderId="0" xfId="10" applyNumberFormat="1" applyFont="1" applyFill="1" applyAlignment="1">
      <alignment horizontal="right" vertical="top"/>
    </xf>
    <xf numFmtId="0" fontId="7" fillId="0" borderId="0" xfId="13" applyFont="1" applyFill="1" applyBorder="1" applyAlignment="1" applyProtection="1">
      <alignment horizontal="left" vertical="center" wrapText="1"/>
    </xf>
    <xf numFmtId="0" fontId="0" fillId="0" borderId="0" xfId="0" applyFill="1" applyAlignment="1">
      <alignment vertical="center" wrapText="1"/>
    </xf>
    <xf numFmtId="49" fontId="21" fillId="0" borderId="14" xfId="10" applyNumberFormat="1" applyFont="1" applyBorder="1" applyAlignment="1">
      <alignment horizontal="left" vertical="top" wrapText="1"/>
    </xf>
    <xf numFmtId="4" fontId="21" fillId="0" borderId="14" xfId="10" applyNumberFormat="1" applyFont="1" applyBorder="1" applyAlignment="1">
      <alignment horizontal="right"/>
    </xf>
    <xf numFmtId="170" fontId="22" fillId="0" borderId="14" xfId="10" applyNumberFormat="1" applyFont="1" applyBorder="1" applyProtection="1">
      <protection locked="0"/>
    </xf>
    <xf numFmtId="170" fontId="22" fillId="0" borderId="15" xfId="10" applyNumberFormat="1" applyFont="1" applyBorder="1" applyProtection="1"/>
    <xf numFmtId="0" fontId="14" fillId="0" borderId="0" xfId="11" applyFont="1" applyBorder="1" applyAlignment="1">
      <alignment horizontal="center" vertical="center"/>
    </xf>
    <xf numFmtId="49" fontId="30" fillId="0" borderId="22" xfId="10" applyNumberFormat="1" applyFont="1" applyBorder="1" applyAlignment="1">
      <alignment horizontal="left" vertical="top"/>
    </xf>
    <xf numFmtId="0" fontId="31" fillId="2" borderId="0" xfId="0" applyFont="1" applyFill="1" applyAlignment="1">
      <alignment horizontal="center" vertical="center"/>
    </xf>
    <xf numFmtId="0" fontId="32" fillId="0" borderId="0" xfId="10" applyFont="1"/>
    <xf numFmtId="1" fontId="30" fillId="0" borderId="0" xfId="10" applyNumberFormat="1" applyFont="1" applyAlignment="1">
      <alignment horizontal="left" vertical="top"/>
    </xf>
    <xf numFmtId="49" fontId="30" fillId="0" borderId="0" xfId="10" applyNumberFormat="1" applyFont="1" applyAlignment="1">
      <alignment horizontal="left" vertical="top" wrapText="1"/>
    </xf>
    <xf numFmtId="4" fontId="29" fillId="0" borderId="0" xfId="10" applyNumberFormat="1" applyFont="1" applyAlignment="1">
      <alignment horizontal="right"/>
    </xf>
    <xf numFmtId="170" fontId="29" fillId="0" borderId="0" xfId="10" applyNumberFormat="1" applyFont="1" applyProtection="1">
      <protection locked="0"/>
    </xf>
    <xf numFmtId="170" fontId="29" fillId="0" borderId="0" xfId="10" applyNumberFormat="1" applyFont="1" applyProtection="1"/>
    <xf numFmtId="0" fontId="33" fillId="0" borderId="0" xfId="10" applyFont="1"/>
    <xf numFmtId="49" fontId="30" fillId="0" borderId="0" xfId="10" applyNumberFormat="1" applyFont="1" applyAlignment="1">
      <alignment horizontal="left" vertical="top"/>
    </xf>
    <xf numFmtId="49" fontId="29" fillId="0" borderId="0" xfId="10" applyNumberFormat="1" applyFont="1" applyAlignment="1">
      <alignment horizontal="left" vertical="top" wrapText="1"/>
    </xf>
    <xf numFmtId="2" fontId="30" fillId="0" borderId="0" xfId="10" applyNumberFormat="1" applyFont="1" applyAlignment="1">
      <alignment horizontal="left" vertical="top"/>
    </xf>
    <xf numFmtId="172" fontId="29" fillId="0" borderId="0" xfId="10" applyNumberFormat="1" applyFont="1" applyAlignment="1">
      <alignment horizontal="right"/>
    </xf>
    <xf numFmtId="49" fontId="34" fillId="0" borderId="0" xfId="10" applyNumberFormat="1" applyFont="1" applyAlignment="1">
      <alignment horizontal="left" vertical="top"/>
    </xf>
    <xf numFmtId="49" fontId="33" fillId="0" borderId="0" xfId="10" applyNumberFormat="1" applyFont="1" applyAlignment="1">
      <alignment horizontal="left" vertical="top" wrapText="1"/>
    </xf>
    <xf numFmtId="4" fontId="33" fillId="0" borderId="0" xfId="10" applyNumberFormat="1" applyFont="1" applyAlignment="1">
      <alignment horizontal="right"/>
    </xf>
    <xf numFmtId="170" fontId="33" fillId="0" borderId="0" xfId="10" applyNumberFormat="1" applyFont="1" applyProtection="1">
      <protection locked="0"/>
    </xf>
    <xf numFmtId="170" fontId="33" fillId="0" borderId="0" xfId="10" applyNumberFormat="1" applyFont="1" applyProtection="1"/>
    <xf numFmtId="2" fontId="30" fillId="0" borderId="0" xfId="10" applyNumberFormat="1" applyFont="1" applyFill="1" applyAlignment="1">
      <alignment horizontal="left" vertical="top"/>
    </xf>
    <xf numFmtId="49" fontId="29" fillId="0" borderId="0" xfId="10" applyNumberFormat="1" applyFont="1" applyFill="1" applyAlignment="1">
      <alignment horizontal="left" vertical="top" wrapText="1"/>
    </xf>
    <xf numFmtId="4" fontId="29" fillId="0" borderId="0" xfId="10" applyNumberFormat="1" applyFont="1" applyFill="1" applyAlignment="1">
      <alignment horizontal="right"/>
    </xf>
    <xf numFmtId="170" fontId="29" fillId="0" borderId="0" xfId="10" applyNumberFormat="1" applyFont="1" applyFill="1" applyProtection="1">
      <protection locked="0"/>
    </xf>
    <xf numFmtId="170" fontId="29" fillId="0" borderId="0" xfId="10" applyNumberFormat="1" applyFont="1" applyFill="1" applyProtection="1"/>
    <xf numFmtId="49" fontId="30" fillId="0" borderId="0" xfId="10" applyNumberFormat="1" applyFont="1" applyFill="1" applyAlignment="1">
      <alignment horizontal="left" vertical="top"/>
    </xf>
    <xf numFmtId="49" fontId="30" fillId="0" borderId="0" xfId="10" applyNumberFormat="1" applyFont="1" applyFill="1" applyAlignment="1">
      <alignment horizontal="right" vertical="top"/>
    </xf>
    <xf numFmtId="0" fontId="29" fillId="0" borderId="0" xfId="10" applyFont="1" applyFill="1"/>
    <xf numFmtId="0" fontId="33" fillId="0" borderId="0" xfId="10" applyFont="1" applyFill="1"/>
    <xf numFmtId="49" fontId="30" fillId="0" borderId="0" xfId="10" applyNumberFormat="1" applyFont="1" applyFill="1" applyAlignment="1">
      <alignment horizontal="left" vertical="top" wrapText="1"/>
    </xf>
    <xf numFmtId="0" fontId="30" fillId="0" borderId="0" xfId="10" applyNumberFormat="1" applyFont="1" applyFill="1" applyAlignment="1">
      <alignment horizontal="left" vertical="top" wrapText="1"/>
    </xf>
    <xf numFmtId="170" fontId="33" fillId="0" borderId="0" xfId="10" applyNumberFormat="1" applyFont="1"/>
    <xf numFmtId="0" fontId="29" fillId="0" borderId="0" xfId="10" applyFont="1"/>
    <xf numFmtId="0" fontId="35" fillId="0" borderId="0" xfId="10" applyFont="1"/>
    <xf numFmtId="4" fontId="29" fillId="0" borderId="0" xfId="10" applyNumberFormat="1" applyFont="1" applyFill="1" applyAlignment="1">
      <alignment horizontal="right" vertical="top"/>
    </xf>
    <xf numFmtId="170" fontId="29" fillId="0" borderId="0" xfId="10" applyNumberFormat="1" applyFont="1" applyFill="1" applyAlignment="1" applyProtection="1">
      <alignment vertical="top"/>
      <protection locked="0"/>
    </xf>
    <xf numFmtId="170" fontId="29" fillId="0" borderId="0" xfId="10" applyNumberFormat="1" applyFont="1" applyFill="1" applyAlignment="1" applyProtection="1">
      <alignment vertical="top"/>
    </xf>
    <xf numFmtId="0" fontId="34" fillId="0" borderId="0" xfId="10" applyFont="1"/>
    <xf numFmtId="170" fontId="29" fillId="0" borderId="0" xfId="10" applyNumberFormat="1" applyFont="1" applyFill="1" applyAlignment="1">
      <alignment vertical="top"/>
    </xf>
    <xf numFmtId="49" fontId="30" fillId="0" borderId="23" xfId="10" applyNumberFormat="1" applyFont="1" applyFill="1" applyBorder="1" applyAlignment="1">
      <alignment horizontal="left" vertical="top"/>
    </xf>
    <xf numFmtId="4" fontId="29" fillId="0" borderId="23" xfId="10" applyNumberFormat="1" applyFont="1" applyFill="1" applyBorder="1" applyAlignment="1">
      <alignment horizontal="right" vertical="top"/>
    </xf>
    <xf numFmtId="170" fontId="29" fillId="0" borderId="23" xfId="10" applyNumberFormat="1" applyFont="1" applyFill="1" applyBorder="1" applyAlignment="1" applyProtection="1">
      <alignment vertical="top"/>
      <protection locked="0"/>
    </xf>
    <xf numFmtId="170" fontId="29" fillId="0" borderId="23" xfId="10" applyNumberFormat="1" applyFont="1" applyFill="1" applyBorder="1" applyAlignment="1">
      <alignment vertical="top"/>
    </xf>
    <xf numFmtId="49" fontId="30" fillId="0" borderId="0" xfId="10" applyNumberFormat="1" applyFont="1" applyBorder="1" applyAlignment="1">
      <alignment horizontal="left" vertical="top"/>
    </xf>
    <xf numFmtId="49" fontId="30" fillId="0" borderId="0" xfId="10" applyNumberFormat="1" applyFont="1" applyBorder="1" applyAlignment="1">
      <alignment horizontal="left" vertical="top" wrapText="1"/>
    </xf>
    <xf numFmtId="4" fontId="30" fillId="0" borderId="0" xfId="10" applyNumberFormat="1" applyFont="1" applyBorder="1" applyAlignment="1">
      <alignment horizontal="right"/>
    </xf>
    <xf numFmtId="170" fontId="30" fillId="0" borderId="0" xfId="10" applyNumberFormat="1" applyFont="1" applyBorder="1" applyProtection="1">
      <protection locked="0"/>
    </xf>
    <xf numFmtId="170" fontId="30" fillId="0" borderId="0" xfId="10" applyNumberFormat="1" applyFont="1" applyBorder="1" applyProtection="1"/>
    <xf numFmtId="49" fontId="30" fillId="0" borderId="0" xfId="10" applyNumberFormat="1" applyFont="1" applyFill="1" applyBorder="1" applyAlignment="1">
      <alignment horizontal="left" vertical="top"/>
    </xf>
    <xf numFmtId="170" fontId="29" fillId="0" borderId="0" xfId="10" applyNumberFormat="1" applyFont="1" applyFill="1" applyBorder="1" applyProtection="1">
      <protection locked="0"/>
    </xf>
    <xf numFmtId="170" fontId="29" fillId="0" borderId="0" xfId="10" applyNumberFormat="1" applyFont="1" applyFill="1" applyBorder="1" applyProtection="1"/>
    <xf numFmtId="170" fontId="33" fillId="0" borderId="0" xfId="10" applyNumberFormat="1" applyFont="1" applyFill="1" applyProtection="1">
      <protection locked="0"/>
    </xf>
    <xf numFmtId="4" fontId="33" fillId="0" borderId="0" xfId="10" applyNumberFormat="1" applyFont="1" applyFill="1" applyAlignment="1">
      <alignment horizontal="right"/>
    </xf>
    <xf numFmtId="170" fontId="33" fillId="0" borderId="0" xfId="10" applyNumberFormat="1" applyFont="1" applyFill="1" applyProtection="1"/>
    <xf numFmtId="2" fontId="29" fillId="0" borderId="0" xfId="10" applyNumberFormat="1" applyFont="1"/>
    <xf numFmtId="4" fontId="29" fillId="0" borderId="0" xfId="10" applyNumberFormat="1" applyFont="1" applyFill="1" applyBorder="1" applyAlignment="1"/>
    <xf numFmtId="170" fontId="29" fillId="0" borderId="0" xfId="10" applyNumberFormat="1" applyFont="1" applyFill="1" applyBorder="1" applyAlignment="1" applyProtection="1">
      <alignment horizontal="right"/>
      <protection locked="0"/>
    </xf>
    <xf numFmtId="170" fontId="29" fillId="0" borderId="0" xfId="10" applyNumberFormat="1" applyFont="1" applyFill="1" applyBorder="1" applyAlignment="1" applyProtection="1">
      <alignment horizontal="right"/>
    </xf>
    <xf numFmtId="49" fontId="29" fillId="0" borderId="0" xfId="10" applyNumberFormat="1" applyFont="1" applyFill="1" applyBorder="1" applyAlignment="1">
      <alignment horizontal="left" vertical="top" wrapText="1"/>
    </xf>
    <xf numFmtId="2" fontId="33" fillId="0" borderId="0" xfId="10" applyNumberFormat="1" applyFont="1"/>
    <xf numFmtId="170" fontId="29" fillId="0" borderId="0" xfId="10" applyNumberFormat="1" applyFont="1" applyFill="1" applyBorder="1" applyAlignment="1" applyProtection="1">
      <alignment vertical="top"/>
      <protection locked="0"/>
    </xf>
    <xf numFmtId="170" fontId="29" fillId="0" borderId="0" xfId="10" applyNumberFormat="1" applyFont="1" applyFill="1" applyBorder="1" applyAlignment="1">
      <alignment vertical="top"/>
    </xf>
    <xf numFmtId="0" fontId="29" fillId="0" borderId="0" xfId="10" applyFont="1" applyFill="1" applyAlignment="1">
      <alignment horizontal="left" vertical="top" wrapText="1"/>
    </xf>
    <xf numFmtId="4" fontId="29" fillId="0" borderId="0" xfId="10" applyNumberFormat="1" applyFont="1" applyFill="1" applyBorder="1" applyAlignment="1">
      <alignment horizontal="right" vertical="top"/>
    </xf>
    <xf numFmtId="1" fontId="30" fillId="0" borderId="0" xfId="10" applyNumberFormat="1" applyFont="1" applyFill="1" applyAlignment="1">
      <alignment horizontal="left" vertical="top"/>
    </xf>
    <xf numFmtId="49" fontId="34" fillId="0" borderId="0" xfId="10" applyNumberFormat="1" applyFont="1" applyFill="1" applyAlignment="1">
      <alignment horizontal="left" vertical="top"/>
    </xf>
    <xf numFmtId="49" fontId="33" fillId="0" borderId="0" xfId="10" applyNumberFormat="1" applyFont="1" applyFill="1" applyAlignment="1">
      <alignment horizontal="left" vertical="top" wrapText="1"/>
    </xf>
    <xf numFmtId="49" fontId="30" fillId="0" borderId="19" xfId="10" applyNumberFormat="1" applyFont="1" applyFill="1" applyBorder="1" applyAlignment="1">
      <alignment horizontal="left" vertical="top"/>
    </xf>
    <xf numFmtId="49" fontId="30" fillId="0" borderId="19" xfId="10" applyNumberFormat="1" applyFont="1" applyFill="1" applyBorder="1" applyAlignment="1">
      <alignment horizontal="left" vertical="top" wrapText="1"/>
    </xf>
    <xf numFmtId="4" fontId="30" fillId="0" borderId="19" xfId="10" applyNumberFormat="1" applyFont="1" applyFill="1" applyBorder="1" applyAlignment="1">
      <alignment horizontal="right"/>
    </xf>
    <xf numFmtId="170" fontId="30" fillId="0" borderId="19" xfId="10" applyNumberFormat="1" applyFont="1" applyFill="1" applyBorder="1" applyProtection="1">
      <protection locked="0"/>
    </xf>
    <xf numFmtId="170" fontId="30" fillId="0" borderId="19" xfId="10" applyNumberFormat="1" applyFont="1" applyFill="1" applyBorder="1" applyProtection="1"/>
    <xf numFmtId="49" fontId="30" fillId="0" borderId="0" xfId="10" applyNumberFormat="1" applyFont="1" applyFill="1" applyBorder="1" applyAlignment="1">
      <alignment horizontal="left" vertical="top" wrapText="1"/>
    </xf>
    <xf numFmtId="4" fontId="30" fillId="0" borderId="0" xfId="10" applyNumberFormat="1" applyFont="1" applyFill="1" applyBorder="1" applyAlignment="1">
      <alignment horizontal="right"/>
    </xf>
    <xf numFmtId="170" fontId="30" fillId="0" borderId="0" xfId="10" applyNumberFormat="1" applyFont="1" applyFill="1" applyBorder="1" applyProtection="1">
      <protection locked="0"/>
    </xf>
    <xf numFmtId="170" fontId="30" fillId="0" borderId="0" xfId="10" applyNumberFormat="1" applyFont="1" applyFill="1" applyBorder="1" applyProtection="1"/>
    <xf numFmtId="49" fontId="29" fillId="0" borderId="0" xfId="10" applyNumberFormat="1" applyFont="1" applyFill="1" applyAlignment="1">
      <alignment horizontal="justify" vertical="top" wrapText="1"/>
    </xf>
    <xf numFmtId="173" fontId="29" fillId="0" borderId="0" xfId="10" applyNumberFormat="1" applyFont="1" applyFill="1" applyProtection="1">
      <protection locked="0"/>
    </xf>
    <xf numFmtId="173" fontId="29" fillId="0" borderId="0" xfId="10" applyNumberFormat="1" applyFont="1" applyFill="1" applyProtection="1"/>
    <xf numFmtId="49" fontId="30" fillId="0" borderId="0" xfId="10" applyNumberFormat="1" applyFont="1" applyFill="1" applyAlignment="1">
      <alignment horizontal="left"/>
    </xf>
    <xf numFmtId="0" fontId="29" fillId="0" borderId="0" xfId="0" applyFont="1" applyFill="1"/>
    <xf numFmtId="49" fontId="29" fillId="0" borderId="0" xfId="10" applyNumberFormat="1" applyFont="1" applyFill="1" applyAlignment="1">
      <alignment horizontal="right" vertical="top"/>
    </xf>
    <xf numFmtId="170" fontId="29" fillId="0" borderId="23" xfId="10" applyNumberFormat="1" applyFont="1" applyFill="1" applyBorder="1" applyProtection="1">
      <protection locked="0"/>
    </xf>
    <xf numFmtId="170" fontId="29" fillId="0" borderId="23" xfId="10" applyNumberFormat="1" applyFont="1" applyFill="1" applyBorder="1" applyProtection="1"/>
    <xf numFmtId="4" fontId="29" fillId="0" borderId="0" xfId="10" applyNumberFormat="1" applyFont="1" applyFill="1" applyBorder="1" applyAlignment="1">
      <alignment horizontal="right"/>
    </xf>
    <xf numFmtId="1" fontId="30" fillId="0" borderId="0" xfId="10" applyNumberFormat="1" applyFont="1" applyFill="1" applyAlignment="1">
      <alignment horizontal="right" vertical="top"/>
    </xf>
    <xf numFmtId="49" fontId="30" fillId="0" borderId="0" xfId="10" applyNumberFormat="1" applyFont="1" applyFill="1" applyAlignment="1">
      <alignment horizontal="justify" vertical="top" wrapText="1"/>
    </xf>
    <xf numFmtId="170" fontId="33" fillId="0" borderId="0" xfId="10" applyNumberFormat="1" applyFont="1" applyFill="1"/>
    <xf numFmtId="49" fontId="29" fillId="0" borderId="0" xfId="10" applyNumberFormat="1" applyFont="1" applyFill="1" applyAlignment="1">
      <alignment horizontal="left" vertical="top" wrapText="1"/>
    </xf>
    <xf numFmtId="49" fontId="39" fillId="0" borderId="0" xfId="10" applyNumberFormat="1" applyFont="1" applyFill="1" applyAlignment="1">
      <alignment horizontal="left" vertical="top" wrapText="1"/>
    </xf>
    <xf numFmtId="0" fontId="35" fillId="0" borderId="0" xfId="10" applyFont="1" applyFill="1"/>
    <xf numFmtId="49" fontId="29" fillId="0" borderId="23" xfId="10" applyNumberFormat="1" applyFont="1" applyFill="1" applyBorder="1" applyAlignment="1">
      <alignment horizontal="left" vertical="top" wrapText="1"/>
    </xf>
    <xf numFmtId="4" fontId="29" fillId="0" borderId="23" xfId="10" applyNumberFormat="1" applyFont="1" applyFill="1" applyBorder="1" applyAlignment="1">
      <alignment horizontal="right"/>
    </xf>
    <xf numFmtId="49" fontId="34" fillId="0" borderId="19" xfId="10" applyNumberFormat="1" applyFont="1" applyFill="1" applyBorder="1" applyAlignment="1">
      <alignment horizontal="left" vertical="top" wrapText="1"/>
    </xf>
    <xf numFmtId="4" fontId="33" fillId="0" borderId="19" xfId="10" applyNumberFormat="1" applyFont="1" applyFill="1" applyBorder="1" applyAlignment="1">
      <alignment horizontal="right"/>
    </xf>
    <xf numFmtId="170" fontId="34" fillId="0" borderId="19" xfId="10" applyNumberFormat="1" applyFont="1" applyFill="1" applyBorder="1" applyProtection="1">
      <protection locked="0"/>
    </xf>
    <xf numFmtId="0" fontId="29" fillId="0" borderId="0" xfId="5" applyFont="1" applyFill="1" applyAlignment="1">
      <alignment horizontal="left"/>
    </xf>
    <xf numFmtId="0" fontId="29" fillId="0" borderId="0" xfId="0" applyFont="1" applyFill="1" applyAlignment="1">
      <alignment horizontal="justify" vertical="center" wrapText="1"/>
    </xf>
    <xf numFmtId="0" fontId="29" fillId="0" borderId="0" xfId="0" applyFont="1" applyFill="1" applyAlignment="1">
      <alignment horizontal="center"/>
    </xf>
    <xf numFmtId="4" fontId="29" fillId="0" borderId="0" xfId="0" applyNumberFormat="1" applyFont="1" applyFill="1" applyAlignment="1">
      <alignment horizontal="right"/>
    </xf>
    <xf numFmtId="174" fontId="29" fillId="0" borderId="0" xfId="14" applyNumberFormat="1" applyFont="1" applyFill="1" applyBorder="1" applyAlignment="1">
      <alignment horizontal="right"/>
    </xf>
    <xf numFmtId="0" fontId="41" fillId="2" borderId="0" xfId="17" applyFont="1" applyFill="1" applyAlignment="1">
      <alignment horizontal="right" vertical="center"/>
    </xf>
    <xf numFmtId="0" fontId="41" fillId="2" borderId="0" xfId="17" applyFont="1" applyFill="1" applyAlignment="1">
      <alignment horizontal="center" vertical="center" wrapText="1"/>
    </xf>
    <xf numFmtId="0" fontId="41" fillId="2" borderId="0" xfId="17" applyFont="1" applyFill="1" applyAlignment="1">
      <alignment horizontal="center" vertical="center"/>
    </xf>
    <xf numFmtId="49" fontId="42" fillId="0" borderId="0" xfId="10" applyNumberFormat="1" applyFont="1" applyFill="1" applyAlignment="1">
      <alignment horizontal="left" wrapText="1" shrinkToFit="1"/>
    </xf>
    <xf numFmtId="49" fontId="43" fillId="0" borderId="0" xfId="10" applyNumberFormat="1" applyFont="1" applyFill="1" applyAlignment="1">
      <alignment vertical="top" wrapText="1" shrinkToFit="1"/>
    </xf>
    <xf numFmtId="4" fontId="43" fillId="0" borderId="0" xfId="10" applyNumberFormat="1" applyFont="1" applyFill="1" applyAlignment="1">
      <alignment horizontal="right" wrapText="1" shrinkToFit="1"/>
    </xf>
    <xf numFmtId="173" fontId="43" fillId="0" borderId="0" xfId="10" applyNumberFormat="1" applyFont="1" applyFill="1" applyAlignment="1" applyProtection="1">
      <alignment wrapText="1" shrinkToFit="1"/>
      <protection locked="0"/>
    </xf>
    <xf numFmtId="173" fontId="43" fillId="0" borderId="0" xfId="10" applyNumberFormat="1" applyFont="1" applyFill="1" applyAlignment="1" applyProtection="1">
      <alignment wrapText="1" shrinkToFit="1"/>
    </xf>
    <xf numFmtId="1" fontId="30" fillId="0" borderId="0" xfId="10" applyNumberFormat="1" applyFont="1" applyFill="1" applyAlignment="1">
      <alignment horizontal="left" wrapText="1" shrinkToFit="1"/>
    </xf>
    <xf numFmtId="49" fontId="30" fillId="0" borderId="0" xfId="10" applyNumberFormat="1" applyFont="1" applyFill="1" applyAlignment="1">
      <alignment vertical="top" wrapText="1" shrinkToFit="1"/>
    </xf>
    <xf numFmtId="4" fontId="29" fillId="0" borderId="0" xfId="10" applyNumberFormat="1" applyFont="1" applyFill="1" applyAlignment="1">
      <alignment horizontal="right" wrapText="1" shrinkToFit="1"/>
    </xf>
    <xf numFmtId="49" fontId="30" fillId="0" borderId="0" xfId="10" applyNumberFormat="1" applyFont="1" applyFill="1" applyAlignment="1">
      <alignment horizontal="left" wrapText="1" shrinkToFit="1"/>
    </xf>
    <xf numFmtId="49" fontId="29" fillId="0" borderId="0" xfId="10" applyNumberFormat="1" applyFont="1" applyFill="1" applyAlignment="1">
      <alignment vertical="top" wrapText="1" shrinkToFit="1"/>
    </xf>
    <xf numFmtId="49" fontId="29" fillId="0" borderId="0" xfId="10" applyNumberFormat="1" applyFont="1" applyFill="1" applyAlignment="1">
      <alignment horizontal="justify" vertical="top" wrapText="1" shrinkToFit="1"/>
    </xf>
    <xf numFmtId="173" fontId="29" fillId="0" borderId="0" xfId="10" applyNumberFormat="1" applyFont="1" applyFill="1" applyAlignment="1" applyProtection="1">
      <alignment wrapText="1" shrinkToFit="1"/>
      <protection locked="0"/>
    </xf>
    <xf numFmtId="173" fontId="29" fillId="0" borderId="0" xfId="10" applyNumberFormat="1" applyFont="1" applyFill="1" applyAlignment="1" applyProtection="1">
      <alignment wrapText="1" shrinkToFit="1"/>
    </xf>
    <xf numFmtId="49" fontId="30" fillId="0" borderId="0" xfId="10" applyNumberFormat="1" applyFont="1" applyFill="1" applyAlignment="1">
      <alignment horizontal="left" vertical="top" wrapText="1" shrinkToFit="1"/>
    </xf>
    <xf numFmtId="49" fontId="29" fillId="0" borderId="0" xfId="10" applyNumberFormat="1" applyFont="1" applyFill="1" applyAlignment="1">
      <alignment horizontal="left" vertical="top" wrapText="1" shrinkToFit="1"/>
    </xf>
    <xf numFmtId="170" fontId="29" fillId="0" borderId="0" xfId="10" applyNumberFormat="1" applyFont="1" applyFill="1" applyAlignment="1" applyProtection="1">
      <alignment wrapText="1" shrinkToFit="1"/>
      <protection locked="0"/>
    </xf>
    <xf numFmtId="170" fontId="29" fillId="0" borderId="0" xfId="10" applyNumberFormat="1" applyFont="1" applyFill="1" applyAlignment="1" applyProtection="1">
      <alignment wrapText="1" shrinkToFit="1"/>
    </xf>
    <xf numFmtId="0" fontId="29" fillId="0" borderId="0" xfId="10" applyFont="1" applyFill="1" applyAlignment="1">
      <alignment horizontal="left" vertical="top" wrapText="1" shrinkToFit="1"/>
    </xf>
    <xf numFmtId="4" fontId="29" fillId="0" borderId="0" xfId="10" applyNumberFormat="1" applyFont="1" applyFill="1" applyBorder="1" applyAlignment="1">
      <alignment horizontal="right" wrapText="1" shrinkToFit="1"/>
    </xf>
    <xf numFmtId="170" fontId="29" fillId="0" borderId="0" xfId="10" applyNumberFormat="1" applyFont="1" applyFill="1" applyBorder="1" applyAlignment="1" applyProtection="1">
      <alignment wrapText="1" shrinkToFit="1"/>
      <protection locked="0"/>
    </xf>
    <xf numFmtId="170" fontId="29" fillId="0" borderId="0" xfId="10" applyNumberFormat="1" applyFont="1" applyFill="1" applyBorder="1" applyAlignment="1" applyProtection="1">
      <alignment wrapText="1" shrinkToFit="1"/>
    </xf>
    <xf numFmtId="2" fontId="37" fillId="0" borderId="23" xfId="10" applyNumberFormat="1" applyFont="1" applyFill="1" applyBorder="1" applyAlignment="1">
      <alignment horizontal="left" wrapText="1" shrinkToFit="1"/>
    </xf>
    <xf numFmtId="49" fontId="38" fillId="0" borderId="23" xfId="10" applyNumberFormat="1" applyFont="1" applyFill="1" applyBorder="1" applyAlignment="1">
      <alignment vertical="top" wrapText="1" shrinkToFit="1"/>
    </xf>
    <xf numFmtId="4" fontId="38" fillId="0" borderId="23" xfId="10" applyNumberFormat="1" applyFont="1" applyFill="1" applyBorder="1" applyAlignment="1">
      <alignment horizontal="right" wrapText="1" shrinkToFit="1"/>
    </xf>
    <xf numFmtId="173" fontId="38" fillId="0" borderId="23" xfId="10" applyNumberFormat="1" applyFont="1" applyFill="1" applyBorder="1" applyAlignment="1" applyProtection="1">
      <alignment wrapText="1" shrinkToFit="1"/>
      <protection locked="0"/>
    </xf>
    <xf numFmtId="173" fontId="38" fillId="0" borderId="23" xfId="10" applyNumberFormat="1" applyFont="1" applyFill="1" applyBorder="1" applyAlignment="1" applyProtection="1">
      <alignment wrapText="1" shrinkToFit="1"/>
    </xf>
    <xf numFmtId="49" fontId="42" fillId="0" borderId="0" xfId="10" applyNumberFormat="1" applyFont="1" applyFill="1" applyBorder="1" applyAlignment="1">
      <alignment horizontal="left" wrapText="1" shrinkToFit="1"/>
    </xf>
    <xf numFmtId="49" fontId="43" fillId="0" borderId="0" xfId="10" applyNumberFormat="1" applyFont="1" applyFill="1" applyBorder="1" applyAlignment="1">
      <alignment vertical="top" wrapText="1" shrinkToFit="1"/>
    </xf>
    <xf numFmtId="4" fontId="43" fillId="0" borderId="0" xfId="10" applyNumberFormat="1" applyFont="1" applyFill="1" applyBorder="1" applyAlignment="1">
      <alignment horizontal="right" wrapText="1" shrinkToFit="1"/>
    </xf>
    <xf numFmtId="173" fontId="43" fillId="0" borderId="0" xfId="10" applyNumberFormat="1" applyFont="1" applyFill="1" applyBorder="1" applyAlignment="1" applyProtection="1">
      <alignment wrapText="1" shrinkToFit="1"/>
      <protection locked="0"/>
    </xf>
    <xf numFmtId="173" fontId="43" fillId="0" borderId="0" xfId="10" applyNumberFormat="1" applyFont="1" applyFill="1" applyBorder="1" applyAlignment="1" applyProtection="1">
      <alignment wrapText="1" shrinkToFit="1"/>
    </xf>
    <xf numFmtId="4" fontId="30" fillId="0" borderId="25" xfId="10" applyNumberFormat="1" applyFont="1" applyFill="1" applyBorder="1" applyAlignment="1">
      <alignment horizontal="right" wrapText="1" shrinkToFit="1"/>
    </xf>
    <xf numFmtId="173" fontId="30" fillId="0" borderId="25" xfId="10" applyNumberFormat="1" applyFont="1" applyFill="1" applyBorder="1" applyAlignment="1" applyProtection="1">
      <alignment wrapText="1" shrinkToFit="1"/>
      <protection locked="0"/>
    </xf>
    <xf numFmtId="173" fontId="30" fillId="0" borderId="25" xfId="10" applyNumberFormat="1" applyFont="1" applyFill="1" applyBorder="1" applyAlignment="1" applyProtection="1">
      <alignment wrapText="1" shrinkToFit="1"/>
    </xf>
    <xf numFmtId="49" fontId="30" fillId="0" borderId="0" xfId="10" applyNumberFormat="1" applyFont="1" applyFill="1" applyBorder="1" applyAlignment="1">
      <alignment horizontal="left" wrapText="1" shrinkToFit="1"/>
    </xf>
    <xf numFmtId="49" fontId="30" fillId="0" borderId="0" xfId="10" applyNumberFormat="1" applyFont="1" applyFill="1" applyBorder="1" applyAlignment="1">
      <alignment vertical="top" wrapText="1" shrinkToFit="1"/>
    </xf>
    <xf numFmtId="4" fontId="30" fillId="0" borderId="0" xfId="10" applyNumberFormat="1" applyFont="1" applyFill="1" applyBorder="1" applyAlignment="1">
      <alignment horizontal="right" wrapText="1" shrinkToFit="1"/>
    </xf>
    <xf numFmtId="173" fontId="30" fillId="0" borderId="0" xfId="10" applyNumberFormat="1" applyFont="1" applyFill="1" applyBorder="1" applyAlignment="1" applyProtection="1">
      <alignment wrapText="1" shrinkToFit="1"/>
      <protection locked="0"/>
    </xf>
    <xf numFmtId="173" fontId="30" fillId="0" borderId="0" xfId="10" applyNumberFormat="1" applyFont="1" applyFill="1" applyBorder="1" applyAlignment="1" applyProtection="1">
      <alignment wrapText="1" shrinkToFit="1"/>
    </xf>
    <xf numFmtId="4" fontId="29" fillId="0" borderId="0" xfId="10" applyNumberFormat="1" applyFont="1" applyAlignment="1">
      <alignment horizontal="right" vertical="top" wrapText="1" shrinkToFit="1"/>
    </xf>
    <xf numFmtId="173" fontId="29" fillId="0" borderId="0" xfId="10" applyNumberFormat="1" applyFont="1" applyAlignment="1" applyProtection="1">
      <alignment vertical="top" wrapText="1" shrinkToFit="1"/>
      <protection locked="0"/>
    </xf>
    <xf numFmtId="173" fontId="29" fillId="0" borderId="0" xfId="10" applyNumberFormat="1" applyFont="1" applyAlignment="1" applyProtection="1">
      <alignment vertical="top" wrapText="1" shrinkToFit="1"/>
    </xf>
    <xf numFmtId="4" fontId="29" fillId="0" borderId="0" xfId="10" applyNumberFormat="1" applyFont="1" applyFill="1" applyAlignment="1">
      <alignment horizontal="right" vertical="top" wrapText="1" shrinkToFit="1"/>
    </xf>
    <xf numFmtId="49" fontId="29" fillId="0" borderId="0" xfId="10" applyNumberFormat="1" applyFont="1" applyFill="1" applyBorder="1" applyAlignment="1">
      <alignment horizontal="left" vertical="top" wrapText="1" shrinkToFit="1"/>
    </xf>
    <xf numFmtId="49" fontId="29" fillId="0" borderId="0" xfId="10" applyNumberFormat="1" applyFont="1" applyFill="1" applyBorder="1" applyAlignment="1">
      <alignment vertical="top" wrapText="1" shrinkToFit="1"/>
    </xf>
    <xf numFmtId="173" fontId="29" fillId="0" borderId="0" xfId="10" applyNumberFormat="1" applyFont="1" applyFill="1" applyBorder="1" applyAlignment="1" applyProtection="1">
      <alignment wrapText="1" shrinkToFit="1"/>
      <protection locked="0"/>
    </xf>
    <xf numFmtId="173" fontId="29" fillId="0" borderId="0" xfId="10" applyNumberFormat="1" applyFont="1" applyFill="1" applyBorder="1" applyAlignment="1" applyProtection="1">
      <alignment wrapText="1" shrinkToFit="1"/>
    </xf>
    <xf numFmtId="0" fontId="30" fillId="0" borderId="0" xfId="17" applyFont="1" applyFill="1" applyBorder="1" applyAlignment="1">
      <alignment vertical="top" wrapText="1" shrinkToFit="1"/>
    </xf>
    <xf numFmtId="173" fontId="29" fillId="0" borderId="0" xfId="10" applyNumberFormat="1" applyFont="1" applyFill="1" applyAlignment="1" applyProtection="1">
      <alignment vertical="top" wrapText="1" shrinkToFit="1"/>
      <protection locked="0"/>
    </xf>
    <xf numFmtId="173" fontId="29" fillId="0" borderId="0" xfId="10" applyNumberFormat="1" applyFont="1" applyFill="1" applyAlignment="1">
      <alignment vertical="top" wrapText="1" shrinkToFit="1"/>
    </xf>
    <xf numFmtId="173" fontId="29" fillId="0" borderId="0" xfId="10" applyNumberFormat="1" applyFont="1" applyFill="1" applyAlignment="1" applyProtection="1">
      <alignment vertical="top" wrapText="1" shrinkToFit="1"/>
    </xf>
    <xf numFmtId="0" fontId="29" fillId="0" borderId="0" xfId="0" applyFont="1" applyAlignment="1">
      <alignment horizontal="right" vertical="top" wrapText="1" shrinkToFit="1"/>
    </xf>
    <xf numFmtId="0" fontId="29" fillId="0" borderId="0" xfId="0" applyFont="1" applyFill="1" applyAlignment="1">
      <alignment horizontal="justify" vertical="top" wrapText="1" shrinkToFit="1"/>
    </xf>
    <xf numFmtId="4" fontId="29" fillId="0" borderId="0" xfId="0" applyNumberFormat="1" applyFont="1" applyAlignment="1">
      <alignment horizontal="center" wrapText="1" shrinkToFit="1"/>
    </xf>
    <xf numFmtId="4" fontId="29" fillId="0" borderId="0" xfId="0" applyNumberFormat="1" applyFont="1" applyFill="1" applyAlignment="1">
      <alignment horizontal="right" wrapText="1" shrinkToFit="1"/>
    </xf>
    <xf numFmtId="174" fontId="29" fillId="0" borderId="0" xfId="0" applyNumberFormat="1" applyFont="1" applyFill="1" applyAlignment="1">
      <alignment wrapText="1" shrinkToFit="1"/>
    </xf>
    <xf numFmtId="2" fontId="30" fillId="0" borderId="0" xfId="10" applyNumberFormat="1" applyFont="1" applyFill="1" applyAlignment="1">
      <alignment horizontal="left" wrapText="1" shrinkToFit="1"/>
    </xf>
    <xf numFmtId="49" fontId="30" fillId="0" borderId="26" xfId="10" applyNumberFormat="1" applyFont="1" applyFill="1" applyBorder="1" applyAlignment="1">
      <alignment horizontal="left" wrapText="1" shrinkToFit="1"/>
    </xf>
    <xf numFmtId="49" fontId="29" fillId="0" borderId="26" xfId="10" applyNumberFormat="1" applyFont="1" applyFill="1" applyBorder="1" applyAlignment="1">
      <alignment vertical="top" wrapText="1" shrinkToFit="1"/>
    </xf>
    <xf numFmtId="4" fontId="29" fillId="0" borderId="26" xfId="10" applyNumberFormat="1" applyFont="1" applyFill="1" applyBorder="1" applyAlignment="1">
      <alignment horizontal="right" wrapText="1" shrinkToFit="1"/>
    </xf>
    <xf numFmtId="173" fontId="29" fillId="0" borderId="26" xfId="10" applyNumberFormat="1" applyFont="1" applyFill="1" applyBorder="1" applyAlignment="1" applyProtection="1">
      <alignment wrapText="1" shrinkToFit="1"/>
      <protection locked="0"/>
    </xf>
    <xf numFmtId="173" fontId="29" fillId="0" borderId="26" xfId="10" applyNumberFormat="1" applyFont="1" applyFill="1" applyBorder="1" applyAlignment="1" applyProtection="1">
      <alignment wrapText="1" shrinkToFit="1"/>
    </xf>
    <xf numFmtId="49" fontId="29" fillId="0" borderId="0" xfId="10" applyNumberFormat="1" applyFont="1" applyFill="1" applyAlignment="1">
      <alignment horizontal="right" wrapText="1" shrinkToFit="1"/>
    </xf>
    <xf numFmtId="2" fontId="30" fillId="0" borderId="0" xfId="10" applyNumberFormat="1" applyFont="1" applyFill="1" applyAlignment="1">
      <alignment horizontal="left" vertical="top" wrapText="1" shrinkToFit="1"/>
    </xf>
    <xf numFmtId="49" fontId="30" fillId="0" borderId="0" xfId="10" applyNumberFormat="1" applyFont="1" applyFill="1" applyBorder="1" applyAlignment="1">
      <alignment horizontal="left" vertical="top" wrapText="1" shrinkToFit="1"/>
    </xf>
    <xf numFmtId="49" fontId="29" fillId="0" borderId="0" xfId="10" applyNumberFormat="1" applyFont="1" applyAlignment="1">
      <alignment horizontal="right" vertical="top" wrapText="1" shrinkToFit="1"/>
    </xf>
    <xf numFmtId="49" fontId="29" fillId="0" borderId="0" xfId="10" applyNumberFormat="1" applyFont="1" applyFill="1" applyAlignment="1">
      <alignment horizontal="right" vertical="top" wrapText="1" shrinkToFit="1"/>
    </xf>
    <xf numFmtId="49" fontId="30" fillId="0" borderId="25" xfId="10" applyNumberFormat="1" applyFont="1" applyFill="1" applyBorder="1" applyAlignment="1">
      <alignment horizontal="left" vertical="top"/>
    </xf>
    <xf numFmtId="49" fontId="29" fillId="0" borderId="25" xfId="10" applyNumberFormat="1" applyFont="1" applyFill="1" applyBorder="1" applyAlignment="1">
      <alignment horizontal="left" vertical="top" wrapText="1"/>
    </xf>
    <xf numFmtId="4" fontId="29" fillId="0" borderId="25" xfId="10" applyNumberFormat="1" applyFont="1" applyFill="1" applyBorder="1" applyAlignment="1">
      <alignment horizontal="right" vertical="top"/>
    </xf>
    <xf numFmtId="170" fontId="29" fillId="0" borderId="25" xfId="10" applyNumberFormat="1" applyFont="1" applyFill="1" applyBorder="1" applyAlignment="1">
      <alignment vertical="top"/>
    </xf>
    <xf numFmtId="49" fontId="30" fillId="0" borderId="24" xfId="10" applyNumberFormat="1" applyFont="1" applyFill="1" applyBorder="1" applyAlignment="1">
      <alignment horizontal="left" vertical="top"/>
    </xf>
    <xf numFmtId="49" fontId="30" fillId="0" borderId="24" xfId="10" applyNumberFormat="1" applyFont="1" applyFill="1" applyBorder="1" applyAlignment="1">
      <alignment horizontal="left" vertical="top" wrapText="1"/>
    </xf>
    <xf numFmtId="4" fontId="30" fillId="0" borderId="24" xfId="10" applyNumberFormat="1" applyFont="1" applyFill="1" applyBorder="1" applyAlignment="1">
      <alignment horizontal="right"/>
    </xf>
    <xf numFmtId="170" fontId="30" fillId="0" borderId="24" xfId="10" applyNumberFormat="1" applyFont="1" applyFill="1" applyBorder="1" applyProtection="1">
      <protection locked="0"/>
    </xf>
    <xf numFmtId="170" fontId="30" fillId="0" borderId="24" xfId="10" applyNumberFormat="1" applyFont="1" applyFill="1" applyBorder="1" applyProtection="1"/>
    <xf numFmtId="49" fontId="29" fillId="0" borderId="0" xfId="10" applyNumberFormat="1" applyFont="1" applyFill="1" applyAlignment="1">
      <alignment horizontal="left" vertical="top" wrapText="1"/>
    </xf>
    <xf numFmtId="0" fontId="29" fillId="0" borderId="0" xfId="10" applyFont="1" applyFill="1" applyAlignment="1">
      <alignment horizontal="left" vertical="top" wrapText="1"/>
    </xf>
    <xf numFmtId="49" fontId="44" fillId="0" borderId="0" xfId="10" applyNumberFormat="1" applyFont="1" applyFill="1" applyAlignment="1">
      <alignment horizontal="right" vertical="top"/>
    </xf>
    <xf numFmtId="49" fontId="44" fillId="0" borderId="0" xfId="10" applyNumberFormat="1" applyFont="1" applyFill="1" applyAlignment="1">
      <alignment horizontal="left" vertical="top" wrapText="1"/>
    </xf>
    <xf numFmtId="4" fontId="45" fillId="0" borderId="0" xfId="10" applyNumberFormat="1" applyFont="1" applyFill="1" applyAlignment="1">
      <alignment horizontal="right"/>
    </xf>
    <xf numFmtId="170" fontId="32" fillId="0" borderId="0" xfId="10" applyNumberFormat="1" applyFont="1" applyFill="1" applyProtection="1">
      <protection locked="0"/>
    </xf>
    <xf numFmtId="170" fontId="32" fillId="0" borderId="0" xfId="10" applyNumberFormat="1" applyFont="1" applyFill="1" applyProtection="1"/>
    <xf numFmtId="0" fontId="32" fillId="0" borderId="0" xfId="10" applyFont="1" applyFill="1"/>
    <xf numFmtId="2" fontId="44" fillId="0" borderId="0" xfId="10" applyNumberFormat="1" applyFont="1" applyFill="1" applyAlignment="1">
      <alignment horizontal="right" vertical="top"/>
    </xf>
    <xf numFmtId="49" fontId="45" fillId="0" borderId="0" xfId="10" applyNumberFormat="1" applyFont="1" applyFill="1" applyAlignment="1">
      <alignment horizontal="left" vertical="top" wrapText="1"/>
    </xf>
    <xf numFmtId="4" fontId="32" fillId="0" borderId="0" xfId="10" applyNumberFormat="1" applyFont="1" applyFill="1" applyAlignment="1">
      <alignment horizontal="right"/>
    </xf>
    <xf numFmtId="170" fontId="45" fillId="0" borderId="0" xfId="10" applyNumberFormat="1" applyFont="1" applyFill="1" applyProtection="1">
      <protection locked="0"/>
    </xf>
    <xf numFmtId="170" fontId="45" fillId="0" borderId="0" xfId="10" applyNumberFormat="1" applyFont="1" applyFill="1" applyProtection="1"/>
    <xf numFmtId="0" fontId="41" fillId="2" borderId="0" xfId="17" applyFont="1" applyFill="1" applyAlignment="1">
      <alignment horizontal="center" vertical="center" wrapText="1"/>
    </xf>
    <xf numFmtId="1" fontId="44" fillId="0" borderId="0" xfId="10" applyNumberFormat="1" applyFont="1" applyFill="1" applyAlignment="1">
      <alignment horizontal="right" vertical="top"/>
    </xf>
    <xf numFmtId="49" fontId="44" fillId="0" borderId="0" xfId="10" applyNumberFormat="1" applyFont="1" applyFill="1" applyAlignment="1">
      <alignment horizontal="justify" vertical="top"/>
    </xf>
    <xf numFmtId="4" fontId="45" fillId="0" borderId="0" xfId="10" applyNumberFormat="1" applyFont="1" applyFill="1" applyAlignment="1">
      <alignment horizontal="right" vertical="top"/>
    </xf>
    <xf numFmtId="173" fontId="45" fillId="0" borderId="0" xfId="10" applyNumberFormat="1" applyFont="1" applyFill="1" applyAlignment="1">
      <alignment vertical="top"/>
    </xf>
    <xf numFmtId="0" fontId="46" fillId="0" borderId="0" xfId="10" applyFont="1" applyFill="1"/>
    <xf numFmtId="2" fontId="44" fillId="0" borderId="0" xfId="10" applyNumberFormat="1" applyFont="1" applyAlignment="1">
      <alignment horizontal="right" vertical="top"/>
    </xf>
    <xf numFmtId="49" fontId="45" fillId="0" borderId="0" xfId="10" applyNumberFormat="1" applyFont="1" applyAlignment="1">
      <alignment horizontal="justify" vertical="top" wrapText="1"/>
    </xf>
    <xf numFmtId="4" fontId="45" fillId="0" borderId="0" xfId="10" applyNumberFormat="1" applyFont="1" applyBorder="1" applyAlignment="1"/>
    <xf numFmtId="170" fontId="45" fillId="0" borderId="0" xfId="10" applyNumberFormat="1" applyFont="1" applyBorder="1" applyAlignment="1" applyProtection="1">
      <alignment horizontal="right"/>
      <protection locked="0"/>
    </xf>
    <xf numFmtId="170" fontId="45" fillId="0" borderId="0" xfId="10" applyNumberFormat="1" applyFont="1" applyBorder="1" applyAlignment="1" applyProtection="1">
      <alignment horizontal="right"/>
    </xf>
    <xf numFmtId="49" fontId="44" fillId="0" borderId="0" xfId="10" applyNumberFormat="1" applyFont="1" applyAlignment="1">
      <alignment horizontal="right" vertical="top"/>
    </xf>
    <xf numFmtId="4" fontId="45" fillId="0" borderId="0" xfId="10" applyNumberFormat="1" applyFont="1" applyFill="1" applyBorder="1" applyAlignment="1"/>
    <xf numFmtId="170" fontId="45" fillId="0" borderId="0" xfId="10" applyNumberFormat="1" applyFont="1" applyFill="1" applyBorder="1" applyAlignment="1" applyProtection="1">
      <alignment horizontal="right"/>
      <protection locked="0"/>
    </xf>
    <xf numFmtId="170" fontId="45" fillId="0" borderId="0" xfId="10" applyNumberFormat="1" applyFont="1" applyFill="1" applyBorder="1" applyAlignment="1" applyProtection="1">
      <alignment horizontal="right"/>
    </xf>
    <xf numFmtId="49" fontId="44" fillId="0" borderId="0" xfId="10" applyNumberFormat="1" applyFont="1" applyBorder="1" applyAlignment="1">
      <alignment horizontal="right" vertical="top"/>
    </xf>
    <xf numFmtId="49" fontId="44" fillId="0" borderId="23" xfId="10" applyNumberFormat="1" applyFont="1" applyBorder="1" applyAlignment="1">
      <alignment horizontal="right" vertical="top"/>
    </xf>
    <xf numFmtId="49" fontId="45" fillId="0" borderId="23" xfId="10" applyNumberFormat="1" applyFont="1" applyBorder="1" applyAlignment="1">
      <alignment horizontal="justify" vertical="top" wrapText="1"/>
    </xf>
    <xf numFmtId="4" fontId="45" fillId="0" borderId="23" xfId="10" applyNumberFormat="1" applyFont="1" applyBorder="1" applyAlignment="1">
      <alignment horizontal="right" vertical="top"/>
    </xf>
    <xf numFmtId="173" fontId="45" fillId="0" borderId="23" xfId="10" applyNumberFormat="1" applyFont="1" applyBorder="1" applyAlignment="1">
      <alignment vertical="top"/>
    </xf>
    <xf numFmtId="0" fontId="0" fillId="0" borderId="0" xfId="0" applyFill="1"/>
    <xf numFmtId="0" fontId="29" fillId="0" borderId="0" xfId="10" applyFont="1" applyFill="1" applyAlignment="1">
      <alignment wrapText="1" shrinkToFit="1"/>
    </xf>
    <xf numFmtId="0" fontId="11" fillId="0" borderId="7" xfId="13" applyFont="1" applyBorder="1" applyAlignment="1" applyProtection="1">
      <alignment horizontal="left" vertical="center" wrapText="1"/>
    </xf>
    <xf numFmtId="0" fontId="11" fillId="0" borderId="6" xfId="13" applyFont="1" applyBorder="1" applyAlignment="1" applyProtection="1">
      <alignment horizontal="left" vertical="center" wrapText="1"/>
    </xf>
    <xf numFmtId="49" fontId="30" fillId="0" borderId="23" xfId="10" applyNumberFormat="1" applyFont="1" applyFill="1" applyBorder="1" applyAlignment="1">
      <alignment horizontal="left" wrapText="1" shrinkToFit="1"/>
    </xf>
    <xf numFmtId="49" fontId="29" fillId="0" borderId="23" xfId="10" applyNumberFormat="1" applyFont="1" applyFill="1" applyBorder="1" applyAlignment="1">
      <alignment vertical="top" wrapText="1" shrinkToFit="1"/>
    </xf>
    <xf numFmtId="4" fontId="29" fillId="0" borderId="23" xfId="10" applyNumberFormat="1" applyFont="1" applyFill="1" applyBorder="1" applyAlignment="1">
      <alignment horizontal="right" wrapText="1" shrinkToFit="1"/>
    </xf>
    <xf numFmtId="173" fontId="29" fillId="0" borderId="23" xfId="10" applyNumberFormat="1" applyFont="1" applyFill="1" applyBorder="1" applyAlignment="1" applyProtection="1">
      <alignment wrapText="1" shrinkToFit="1"/>
      <protection locked="0"/>
    </xf>
    <xf numFmtId="173" fontId="29" fillId="0" borderId="23" xfId="10" applyNumberFormat="1" applyFont="1" applyFill="1" applyBorder="1" applyAlignment="1" applyProtection="1">
      <alignment wrapText="1" shrinkToFit="1"/>
    </xf>
    <xf numFmtId="49" fontId="42" fillId="0" borderId="26" xfId="10" applyNumberFormat="1" applyFont="1" applyFill="1" applyBorder="1" applyAlignment="1">
      <alignment horizontal="left" wrapText="1" shrinkToFit="1"/>
    </xf>
    <xf numFmtId="49" fontId="43" fillId="0" borderId="26" xfId="10" applyNumberFormat="1" applyFont="1" applyFill="1" applyBorder="1" applyAlignment="1">
      <alignment vertical="top" wrapText="1" shrinkToFit="1"/>
    </xf>
    <xf numFmtId="4" fontId="43" fillId="0" borderId="26" xfId="10" applyNumberFormat="1" applyFont="1" applyFill="1" applyBorder="1" applyAlignment="1">
      <alignment horizontal="right" wrapText="1" shrinkToFit="1"/>
    </xf>
    <xf numFmtId="173" fontId="43" fillId="0" borderId="26" xfId="10" applyNumberFormat="1" applyFont="1" applyFill="1" applyBorder="1" applyAlignment="1" applyProtection="1">
      <alignment wrapText="1" shrinkToFit="1"/>
      <protection locked="0"/>
    </xf>
    <xf numFmtId="173" fontId="43" fillId="0" borderId="26" xfId="10" applyNumberFormat="1" applyFont="1" applyFill="1" applyBorder="1" applyAlignment="1" applyProtection="1">
      <alignment wrapText="1" shrinkToFit="1"/>
    </xf>
    <xf numFmtId="49" fontId="10" fillId="0" borderId="27" xfId="13" applyNumberFormat="1" applyFont="1" applyBorder="1" applyAlignment="1" applyProtection="1">
      <alignment horizontal="center" vertical="center"/>
    </xf>
    <xf numFmtId="49" fontId="10" fillId="0" borderId="28" xfId="13" applyNumberFormat="1" applyFont="1" applyBorder="1" applyAlignment="1" applyProtection="1">
      <alignment horizontal="center" vertical="center"/>
    </xf>
    <xf numFmtId="49" fontId="45" fillId="0" borderId="0" xfId="10" applyNumberFormat="1" applyFont="1" applyFill="1" applyAlignment="1">
      <alignment horizontal="justify" vertical="top" wrapText="1"/>
    </xf>
    <xf numFmtId="49" fontId="45" fillId="0" borderId="0" xfId="10" applyNumberFormat="1" applyFont="1" applyFill="1" applyBorder="1" applyAlignment="1">
      <alignment horizontal="justify" vertical="top" wrapText="1"/>
    </xf>
    <xf numFmtId="4" fontId="45" fillId="0" borderId="0" xfId="10" applyNumberFormat="1" applyFont="1" applyFill="1" applyBorder="1" applyAlignment="1">
      <alignment horizontal="right" vertical="top"/>
    </xf>
    <xf numFmtId="173" fontId="45" fillId="0" borderId="0" xfId="10" applyNumberFormat="1" applyFont="1" applyFill="1" applyBorder="1" applyAlignment="1">
      <alignment vertical="top"/>
    </xf>
    <xf numFmtId="49" fontId="10" fillId="0" borderId="29" xfId="13" applyNumberFormat="1" applyFont="1" applyBorder="1" applyAlignment="1" applyProtection="1">
      <alignment horizontal="center" vertical="center"/>
    </xf>
    <xf numFmtId="0" fontId="30" fillId="0" borderId="0" xfId="0" applyFont="1" applyFill="1" applyAlignment="1">
      <alignment wrapText="1"/>
    </xf>
    <xf numFmtId="0" fontId="11" fillId="0" borderId="0" xfId="13" applyFont="1" applyBorder="1" applyAlignment="1" applyProtection="1">
      <alignment horizontal="left" vertical="center" wrapText="1"/>
    </xf>
    <xf numFmtId="0" fontId="33" fillId="3" borderId="0" xfId="10" applyFont="1" applyFill="1"/>
    <xf numFmtId="0" fontId="35" fillId="3" borderId="0" xfId="10" applyFont="1" applyFill="1"/>
    <xf numFmtId="0" fontId="29" fillId="3" borderId="0" xfId="10" applyFont="1" applyFill="1"/>
    <xf numFmtId="0" fontId="20" fillId="3" borderId="0" xfId="10" applyFont="1" applyFill="1"/>
    <xf numFmtId="0" fontId="20" fillId="0" borderId="0" xfId="10" applyFont="1" applyBorder="1"/>
    <xf numFmtId="170" fontId="33" fillId="0" borderId="30" xfId="10" applyNumberFormat="1" applyFont="1" applyFill="1" applyBorder="1" applyProtection="1">
      <protection locked="0"/>
    </xf>
    <xf numFmtId="4" fontId="33" fillId="0" borderId="30" xfId="10" applyNumberFormat="1" applyFont="1" applyFill="1" applyBorder="1" applyAlignment="1">
      <alignment horizontal="right"/>
    </xf>
    <xf numFmtId="49" fontId="33" fillId="0" borderId="30" xfId="10" applyNumberFormat="1" applyFont="1" applyFill="1" applyBorder="1" applyAlignment="1">
      <alignment horizontal="left" vertical="top" wrapText="1"/>
    </xf>
    <xf numFmtId="49" fontId="34" fillId="0" borderId="30" xfId="10" applyNumberFormat="1" applyFont="1" applyFill="1" applyBorder="1" applyAlignment="1">
      <alignment horizontal="left" vertical="top"/>
    </xf>
    <xf numFmtId="170" fontId="45" fillId="3" borderId="0" xfId="10" applyNumberFormat="1" applyFont="1" applyFill="1" applyAlignment="1" applyProtection="1">
      <alignment vertical="top"/>
    </xf>
    <xf numFmtId="170" fontId="33" fillId="0" borderId="30" xfId="10" applyNumberFormat="1" applyFont="1" applyFill="1" applyBorder="1" applyProtection="1"/>
    <xf numFmtId="4" fontId="45" fillId="0" borderId="0" xfId="10" applyNumberFormat="1" applyFont="1" applyFill="1" applyAlignment="1">
      <alignment horizontal="right" vertical="top"/>
    </xf>
    <xf numFmtId="170" fontId="45" fillId="0" borderId="0" xfId="10" applyNumberFormat="1" applyFont="1" applyFill="1" applyAlignment="1" applyProtection="1">
      <alignment vertical="top"/>
      <protection locked="0"/>
    </xf>
    <xf numFmtId="170" fontId="45" fillId="0" borderId="0" xfId="10" applyNumberFormat="1" applyFont="1" applyFill="1" applyAlignment="1" applyProtection="1">
      <alignment vertical="top"/>
    </xf>
    <xf numFmtId="49" fontId="44" fillId="0" borderId="0" xfId="10" applyNumberFormat="1" applyFont="1" applyFill="1" applyAlignment="1">
      <alignment horizontal="left" vertical="top" wrapText="1"/>
    </xf>
    <xf numFmtId="4" fontId="45" fillId="0" borderId="0" xfId="10" applyNumberFormat="1" applyFont="1" applyFill="1" applyAlignment="1">
      <alignment horizontal="right"/>
    </xf>
    <xf numFmtId="170" fontId="45" fillId="0" borderId="0" xfId="10" applyNumberFormat="1" applyFont="1" applyFill="1" applyProtection="1">
      <protection locked="0"/>
    </xf>
    <xf numFmtId="170" fontId="45" fillId="0" borderId="0" xfId="10" applyNumberFormat="1" applyFont="1" applyFill="1" applyProtection="1"/>
    <xf numFmtId="49" fontId="44" fillId="0" borderId="0" xfId="10" applyNumberFormat="1" applyFont="1" applyFill="1" applyAlignment="1">
      <alignment horizontal="right" vertical="top"/>
    </xf>
    <xf numFmtId="170" fontId="32" fillId="0" borderId="0" xfId="10" applyNumberFormat="1" applyFont="1" applyFill="1" applyProtection="1"/>
    <xf numFmtId="4" fontId="32" fillId="0" borderId="0" xfId="10" applyNumberFormat="1" applyFont="1" applyFill="1" applyAlignment="1">
      <alignment horizontal="right"/>
    </xf>
    <xf numFmtId="49" fontId="45" fillId="0" borderId="0" xfId="10" applyNumberFormat="1" applyFont="1" applyFill="1" applyBorder="1" applyAlignment="1">
      <alignment horizontal="left" vertical="top" wrapText="1"/>
    </xf>
    <xf numFmtId="4" fontId="45" fillId="0" borderId="0" xfId="10" applyNumberFormat="1" applyFont="1" applyFill="1" applyBorder="1" applyAlignment="1">
      <alignment horizontal="right"/>
    </xf>
    <xf numFmtId="170" fontId="45" fillId="0" borderId="0" xfId="10" applyNumberFormat="1" applyFont="1" applyFill="1" applyBorder="1" applyProtection="1">
      <protection locked="0"/>
    </xf>
    <xf numFmtId="170" fontId="45" fillId="0" borderId="0" xfId="10" applyNumberFormat="1" applyFont="1" applyFill="1" applyBorder="1" applyProtection="1"/>
    <xf numFmtId="2" fontId="44" fillId="0" borderId="0" xfId="10" applyNumberFormat="1" applyFont="1" applyFill="1" applyAlignment="1">
      <alignment horizontal="left" vertical="top"/>
    </xf>
    <xf numFmtId="49" fontId="44" fillId="0" borderId="0" xfId="10" applyNumberFormat="1" applyFont="1" applyFill="1" applyBorder="1" applyAlignment="1">
      <alignment horizontal="left" vertical="top"/>
    </xf>
    <xf numFmtId="0" fontId="20" fillId="0" borderId="0" xfId="10" applyFont="1"/>
    <xf numFmtId="49" fontId="47" fillId="0" borderId="0" xfId="10" applyNumberFormat="1" applyFont="1" applyFill="1" applyAlignment="1">
      <alignment horizontal="left" vertical="top"/>
    </xf>
    <xf numFmtId="170" fontId="32" fillId="0" borderId="0" xfId="10" applyNumberFormat="1" applyFont="1" applyFill="1" applyProtection="1">
      <protection locked="0"/>
    </xf>
    <xf numFmtId="49" fontId="45" fillId="0" borderId="0" xfId="10" applyNumberFormat="1" applyFont="1" applyFill="1" applyAlignment="1">
      <alignment horizontal="right" vertical="top"/>
    </xf>
    <xf numFmtId="49" fontId="45" fillId="0" borderId="0" xfId="10" applyNumberFormat="1" applyFont="1" applyFill="1" applyAlignment="1">
      <alignment horizontal="left" vertical="top" wrapText="1"/>
    </xf>
    <xf numFmtId="0" fontId="41" fillId="2" borderId="0" xfId="17" applyFont="1" applyFill="1" applyAlignment="1">
      <alignment horizontal="center" vertical="center" wrapText="1"/>
    </xf>
    <xf numFmtId="0" fontId="52" fillId="0" borderId="0" xfId="0" applyFont="1"/>
    <xf numFmtId="170" fontId="53" fillId="0" borderId="25" xfId="10" applyNumberFormat="1" applyFont="1" applyFill="1" applyBorder="1" applyAlignment="1">
      <alignment vertical="top"/>
    </xf>
    <xf numFmtId="0" fontId="54" fillId="0" borderId="0" xfId="10" applyFont="1"/>
    <xf numFmtId="173" fontId="37" fillId="0" borderId="25" xfId="10" applyNumberFormat="1" applyFont="1" applyFill="1" applyBorder="1" applyAlignment="1" applyProtection="1">
      <alignment wrapText="1" shrinkToFit="1"/>
      <protection locked="0"/>
    </xf>
    <xf numFmtId="4" fontId="37" fillId="0" borderId="25" xfId="10" applyNumberFormat="1" applyFont="1" applyFill="1" applyBorder="1" applyAlignment="1">
      <alignment horizontal="right" wrapText="1" shrinkToFit="1"/>
    </xf>
    <xf numFmtId="173" fontId="38" fillId="0" borderId="30" xfId="10" applyNumberFormat="1" applyFont="1" applyFill="1" applyBorder="1" applyAlignment="1" applyProtection="1">
      <alignment wrapText="1" shrinkToFit="1"/>
    </xf>
    <xf numFmtId="173" fontId="38" fillId="0" borderId="30" xfId="10" applyNumberFormat="1" applyFont="1" applyFill="1" applyBorder="1" applyAlignment="1" applyProtection="1">
      <alignment wrapText="1" shrinkToFit="1"/>
      <protection locked="0"/>
    </xf>
    <xf numFmtId="4" fontId="38" fillId="0" borderId="30" xfId="10" applyNumberFormat="1" applyFont="1" applyFill="1" applyBorder="1" applyAlignment="1">
      <alignment horizontal="right" wrapText="1" shrinkToFit="1"/>
    </xf>
    <xf numFmtId="49" fontId="38" fillId="0" borderId="30" xfId="10" applyNumberFormat="1" applyFont="1" applyFill="1" applyBorder="1" applyAlignment="1">
      <alignment vertical="top" wrapText="1" shrinkToFit="1"/>
    </xf>
    <xf numFmtId="49" fontId="37" fillId="0" borderId="30" xfId="10" applyNumberFormat="1" applyFont="1" applyFill="1" applyBorder="1" applyAlignment="1">
      <alignment horizontal="left" wrapText="1" shrinkToFit="1"/>
    </xf>
    <xf numFmtId="173" fontId="38" fillId="0" borderId="0" xfId="10" applyNumberFormat="1" applyFont="1" applyFill="1" applyAlignment="1" applyProtection="1">
      <alignment wrapText="1" shrinkToFit="1"/>
    </xf>
    <xf numFmtId="173" fontId="38" fillId="0" borderId="0" xfId="10" applyNumberFormat="1" applyFont="1" applyFill="1" applyAlignment="1" applyProtection="1">
      <alignment wrapText="1" shrinkToFit="1"/>
      <protection locked="0"/>
    </xf>
    <xf numFmtId="4" fontId="38" fillId="0" borderId="0" xfId="10" applyNumberFormat="1" applyFont="1" applyFill="1" applyAlignment="1">
      <alignment horizontal="right" wrapText="1" shrinkToFit="1"/>
    </xf>
    <xf numFmtId="49" fontId="38" fillId="0" borderId="0" xfId="10" applyNumberFormat="1" applyFont="1" applyFill="1" applyAlignment="1">
      <alignment vertical="top" wrapText="1" shrinkToFit="1"/>
    </xf>
    <xf numFmtId="2" fontId="37" fillId="0" borderId="0" xfId="10" applyNumberFormat="1" applyFont="1" applyFill="1" applyAlignment="1">
      <alignment horizontal="left" wrapText="1" shrinkToFit="1"/>
    </xf>
    <xf numFmtId="173" fontId="29" fillId="0" borderId="0" xfId="10" applyNumberFormat="1" applyFont="1" applyFill="1" applyBorder="1" applyAlignment="1">
      <alignment vertical="top" wrapText="1" shrinkToFit="1"/>
    </xf>
    <xf numFmtId="173" fontId="29" fillId="0" borderId="0" xfId="10" applyNumberFormat="1" applyFont="1" applyFill="1" applyBorder="1" applyAlignment="1" applyProtection="1">
      <alignment vertical="top" wrapText="1" shrinkToFit="1"/>
      <protection locked="0"/>
    </xf>
    <xf numFmtId="4" fontId="29" fillId="0" borderId="0" xfId="10" applyNumberFormat="1" applyFont="1" applyFill="1" applyBorder="1" applyAlignment="1">
      <alignment horizontal="right" vertical="top" wrapText="1" shrinkToFit="1"/>
    </xf>
    <xf numFmtId="0" fontId="52" fillId="0" borderId="0" xfId="0" applyFont="1" applyFill="1"/>
    <xf numFmtId="49" fontId="29" fillId="0" borderId="0" xfId="10" applyNumberFormat="1" applyFont="1" applyFill="1" applyBorder="1" applyAlignment="1">
      <alignment horizontal="justify" vertical="top" wrapText="1" shrinkToFit="1"/>
    </xf>
    <xf numFmtId="0" fontId="29" fillId="0" borderId="0" xfId="0" applyFont="1"/>
    <xf numFmtId="2" fontId="29" fillId="0" borderId="0" xfId="0" applyNumberFormat="1" applyFont="1"/>
    <xf numFmtId="49" fontId="29" fillId="0" borderId="0" xfId="0" applyNumberFormat="1" applyFont="1"/>
    <xf numFmtId="49" fontId="29" fillId="0" borderId="0" xfId="10" applyNumberFormat="1" applyFont="1" applyAlignment="1">
      <alignment vertical="top" wrapText="1"/>
    </xf>
    <xf numFmtId="2" fontId="30" fillId="0" borderId="0" xfId="10" applyNumberFormat="1" applyFont="1" applyFill="1" applyBorder="1" applyAlignment="1">
      <alignment horizontal="left" vertical="top" wrapText="1" shrinkToFit="1"/>
    </xf>
    <xf numFmtId="0" fontId="48" fillId="0" borderId="0" xfId="17" applyFont="1"/>
    <xf numFmtId="177" fontId="48" fillId="0" borderId="0" xfId="17" applyNumberFormat="1" applyFont="1"/>
    <xf numFmtId="4" fontId="48" fillId="0" borderId="0" xfId="17" applyNumberFormat="1" applyFont="1"/>
    <xf numFmtId="4" fontId="48" fillId="0" borderId="0" xfId="17" applyNumberFormat="1" applyFont="1" applyAlignment="1">
      <alignment vertical="top" wrapText="1"/>
    </xf>
    <xf numFmtId="0" fontId="48" fillId="0" borderId="0" xfId="17" applyFont="1" applyAlignment="1">
      <alignment vertical="top"/>
    </xf>
    <xf numFmtId="0" fontId="55" fillId="0" borderId="0" xfId="17" applyFont="1"/>
    <xf numFmtId="177" fontId="56" fillId="0" borderId="0" xfId="17" applyNumberFormat="1" applyFont="1"/>
    <xf numFmtId="4" fontId="57" fillId="0" borderId="0" xfId="17" applyNumberFormat="1" applyFont="1"/>
    <xf numFmtId="4" fontId="58" fillId="0" borderId="0" xfId="17" applyNumberFormat="1" applyFont="1" applyAlignment="1">
      <alignment vertical="top" wrapText="1"/>
    </xf>
    <xf numFmtId="4" fontId="56" fillId="0" borderId="0" xfId="17" applyNumberFormat="1" applyFont="1" applyAlignment="1">
      <alignment vertical="top" wrapText="1"/>
    </xf>
    <xf numFmtId="0" fontId="57" fillId="0" borderId="0" xfId="17" applyFont="1" applyAlignment="1">
      <alignment vertical="top"/>
    </xf>
    <xf numFmtId="0" fontId="57" fillId="0" borderId="0" xfId="17" applyFont="1"/>
    <xf numFmtId="0" fontId="55" fillId="0" borderId="0" xfId="17" applyFont="1" applyAlignment="1">
      <alignment vertical="top"/>
    </xf>
    <xf numFmtId="178" fontId="55" fillId="0" borderId="0" xfId="17" applyNumberFormat="1" applyFont="1"/>
    <xf numFmtId="4" fontId="55" fillId="0" borderId="0" xfId="17" applyNumberFormat="1" applyFont="1"/>
    <xf numFmtId="1" fontId="55" fillId="0" borderId="0" xfId="17" applyNumberFormat="1" applyFont="1"/>
    <xf numFmtId="1" fontId="55" fillId="0" borderId="0" xfId="17" applyNumberFormat="1" applyFont="1" applyAlignment="1">
      <alignment horizontal="center"/>
    </xf>
    <xf numFmtId="4" fontId="55" fillId="0" borderId="0" xfId="17" applyNumberFormat="1" applyFont="1" applyAlignment="1">
      <alignment vertical="top" wrapText="1"/>
    </xf>
    <xf numFmtId="178" fontId="55" fillId="0" borderId="0" xfId="17" applyNumberFormat="1" applyFont="1" applyAlignment="1">
      <alignment horizontal="right"/>
    </xf>
    <xf numFmtId="4" fontId="57" fillId="0" borderId="0" xfId="17" applyNumberFormat="1" applyFont="1" applyAlignment="1">
      <alignment vertical="top" wrapText="1"/>
    </xf>
    <xf numFmtId="179" fontId="56" fillId="0" borderId="31" xfId="17" applyNumberFormat="1" applyFont="1" applyBorder="1"/>
    <xf numFmtId="4" fontId="57" fillId="0" borderId="31" xfId="17" applyNumberFormat="1" applyFont="1" applyBorder="1"/>
    <xf numFmtId="4" fontId="58" fillId="0" borderId="31" xfId="17" applyNumberFormat="1" applyFont="1" applyBorder="1" applyAlignment="1">
      <alignment vertical="top" wrapText="1"/>
    </xf>
    <xf numFmtId="4" fontId="56" fillId="0" borderId="31" xfId="17" applyNumberFormat="1" applyFont="1" applyBorder="1" applyAlignment="1">
      <alignment vertical="top" wrapText="1"/>
    </xf>
    <xf numFmtId="179" fontId="56" fillId="0" borderId="0" xfId="17" applyNumberFormat="1" applyFont="1"/>
    <xf numFmtId="9" fontId="55" fillId="0" borderId="0" xfId="43" applyFont="1"/>
    <xf numFmtId="4" fontId="59" fillId="0" borderId="0" xfId="17" applyNumberFormat="1" applyFont="1" applyAlignment="1">
      <alignment vertical="top" wrapText="1"/>
    </xf>
    <xf numFmtId="4" fontId="59" fillId="0" borderId="31" xfId="17" applyNumberFormat="1" applyFont="1" applyBorder="1" applyAlignment="1">
      <alignment vertical="top" wrapText="1"/>
    </xf>
    <xf numFmtId="177" fontId="55" fillId="0" borderId="0" xfId="17" applyNumberFormat="1" applyFont="1"/>
    <xf numFmtId="4" fontId="57" fillId="4" borderId="0" xfId="17" applyNumberFormat="1" applyFont="1" applyFill="1" applyAlignment="1">
      <alignment vertical="top" wrapText="1"/>
    </xf>
    <xf numFmtId="177" fontId="55" fillId="0" borderId="32" xfId="17" applyNumberFormat="1" applyFont="1" applyBorder="1"/>
    <xf numFmtId="4" fontId="55" fillId="0" borderId="33" xfId="17" applyNumberFormat="1" applyFont="1" applyBorder="1"/>
    <xf numFmtId="1" fontId="55" fillId="0" borderId="33" xfId="17" applyNumberFormat="1" applyFont="1" applyBorder="1"/>
    <xf numFmtId="4" fontId="57" fillId="0" borderId="33" xfId="17" applyNumberFormat="1" applyFont="1" applyBorder="1" applyAlignment="1">
      <alignment vertical="top" wrapText="1"/>
    </xf>
    <xf numFmtId="0" fontId="55" fillId="0" borderId="34" xfId="17" applyFont="1" applyBorder="1" applyAlignment="1">
      <alignment vertical="top"/>
    </xf>
    <xf numFmtId="180" fontId="55" fillId="0" borderId="0" xfId="17" applyNumberFormat="1" applyFont="1"/>
    <xf numFmtId="0" fontId="61" fillId="0" borderId="0" xfId="17" applyFont="1" applyAlignment="1">
      <alignment horizontal="justify" vertical="center" wrapText="1"/>
    </xf>
    <xf numFmtId="177" fontId="55" fillId="0" borderId="0" xfId="17" applyNumberFormat="1" applyFont="1" applyAlignment="1">
      <alignment horizontal="right"/>
    </xf>
    <xf numFmtId="4" fontId="55" fillId="0" borderId="33" xfId="17" applyNumberFormat="1" applyFont="1" applyBorder="1" applyAlignment="1">
      <alignment vertical="top" wrapText="1"/>
    </xf>
    <xf numFmtId="2" fontId="55" fillId="0" borderId="0" xfId="17" applyNumberFormat="1" applyFont="1"/>
    <xf numFmtId="0" fontId="26" fillId="0" borderId="0" xfId="17" applyFont="1"/>
    <xf numFmtId="177" fontId="26" fillId="0" borderId="0" xfId="17" applyNumberFormat="1" applyFont="1"/>
    <xf numFmtId="4" fontId="26" fillId="0" borderId="0" xfId="17" applyNumberFormat="1" applyFont="1"/>
    <xf numFmtId="1" fontId="26" fillId="0" borderId="0" xfId="17" applyNumberFormat="1" applyFont="1"/>
    <xf numFmtId="1" fontId="26" fillId="0" borderId="0" xfId="17" applyNumberFormat="1" applyFont="1" applyAlignment="1">
      <alignment horizontal="center"/>
    </xf>
    <xf numFmtId="4" fontId="26" fillId="0" borderId="0" xfId="17" applyNumberFormat="1" applyFont="1" applyAlignment="1">
      <alignment vertical="top" wrapText="1"/>
    </xf>
    <xf numFmtId="0" fontId="26" fillId="0" borderId="0" xfId="17" applyFont="1" applyAlignment="1">
      <alignment vertical="top"/>
    </xf>
    <xf numFmtId="178" fontId="26" fillId="0" borderId="0" xfId="17" applyNumberFormat="1" applyFont="1"/>
    <xf numFmtId="3" fontId="26" fillId="0" borderId="0" xfId="17" applyNumberFormat="1" applyFont="1"/>
    <xf numFmtId="0" fontId="52" fillId="0" borderId="0" xfId="17" applyFont="1"/>
    <xf numFmtId="177" fontId="52" fillId="0" borderId="0" xfId="17" applyNumberFormat="1" applyFont="1"/>
    <xf numFmtId="4" fontId="52" fillId="0" borderId="0" xfId="17" applyNumberFormat="1" applyFont="1"/>
    <xf numFmtId="177" fontId="57" fillId="0" borderId="0" xfId="17" applyNumberFormat="1" applyFont="1" applyAlignment="1">
      <alignment horizontal="center" vertical="top" wrapText="1"/>
    </xf>
    <xf numFmtId="4" fontId="57" fillId="0" borderId="0" xfId="17" applyNumberFormat="1" applyFont="1" applyAlignment="1">
      <alignment horizontal="center" vertical="top" wrapText="1"/>
    </xf>
    <xf numFmtId="1" fontId="57" fillId="0" borderId="0" xfId="17" applyNumberFormat="1" applyFont="1" applyAlignment="1">
      <alignment horizontal="center" vertical="top" wrapText="1"/>
    </xf>
    <xf numFmtId="177" fontId="57" fillId="0" borderId="0" xfId="17" applyNumberFormat="1" applyFont="1"/>
    <xf numFmtId="1" fontId="57" fillId="0" borderId="0" xfId="17" applyNumberFormat="1" applyFont="1"/>
    <xf numFmtId="0" fontId="57" fillId="0" borderId="0" xfId="17" applyFont="1" applyAlignment="1">
      <alignment horizontal="center" vertical="top"/>
    </xf>
    <xf numFmtId="181" fontId="55" fillId="0" borderId="0" xfId="43" applyNumberFormat="1" applyFont="1"/>
    <xf numFmtId="0" fontId="63" fillId="5" borderId="0" xfId="17" applyFont="1" applyFill="1"/>
    <xf numFmtId="43" fontId="63" fillId="5" borderId="0" xfId="44" applyFont="1" applyFill="1"/>
    <xf numFmtId="182" fontId="63" fillId="5" borderId="0" xfId="17" applyNumberFormat="1" applyFont="1" applyFill="1"/>
    <xf numFmtId="177" fontId="63" fillId="4" borderId="35" xfId="17" applyNumberFormat="1" applyFont="1" applyFill="1" applyBorder="1"/>
    <xf numFmtId="0" fontId="63" fillId="4" borderId="36" xfId="17" applyFont="1" applyFill="1" applyBorder="1"/>
    <xf numFmtId="182" fontId="63" fillId="4" borderId="36" xfId="17" applyNumberFormat="1" applyFont="1" applyFill="1" applyBorder="1"/>
    <xf numFmtId="182" fontId="63" fillId="4" borderId="37" xfId="17" applyNumberFormat="1" applyFont="1" applyFill="1" applyBorder="1"/>
    <xf numFmtId="178" fontId="48" fillId="0" borderId="0" xfId="17" applyNumberFormat="1" applyFont="1"/>
    <xf numFmtId="4" fontId="55" fillId="0" borderId="0" xfId="17" applyNumberFormat="1" applyFont="1" applyAlignment="1">
      <alignment vertical="top"/>
    </xf>
    <xf numFmtId="178" fontId="57" fillId="0" borderId="0" xfId="17" applyNumberFormat="1" applyFont="1"/>
    <xf numFmtId="4" fontId="55" fillId="0" borderId="0" xfId="17" applyNumberFormat="1" applyFont="1" applyAlignment="1">
      <alignment horizontal="right"/>
    </xf>
    <xf numFmtId="178" fontId="57" fillId="0" borderId="0" xfId="17" applyNumberFormat="1" applyFont="1" applyAlignment="1">
      <alignment horizontal="center" vertical="top" wrapText="1"/>
    </xf>
    <xf numFmtId="178" fontId="56" fillId="0" borderId="0" xfId="17" applyNumberFormat="1" applyFont="1"/>
    <xf numFmtId="43" fontId="57" fillId="0" borderId="0" xfId="44" applyFont="1"/>
    <xf numFmtId="182" fontId="57" fillId="0" borderId="0" xfId="17" applyNumberFormat="1" applyFont="1"/>
    <xf numFmtId="0" fontId="57" fillId="4" borderId="35" xfId="17" applyFont="1" applyFill="1" applyBorder="1"/>
    <xf numFmtId="0" fontId="57" fillId="4" borderId="36" xfId="17" applyFont="1" applyFill="1" applyBorder="1"/>
    <xf numFmtId="182" fontId="57" fillId="4" borderId="36" xfId="17" applyNumberFormat="1" applyFont="1" applyFill="1" applyBorder="1"/>
    <xf numFmtId="182" fontId="57" fillId="4" borderId="37" xfId="17" applyNumberFormat="1" applyFont="1" applyFill="1" applyBorder="1"/>
    <xf numFmtId="0" fontId="29" fillId="0" borderId="0" xfId="17" applyFont="1"/>
    <xf numFmtId="179" fontId="29" fillId="0" borderId="0" xfId="45" applyNumberFormat="1" applyFont="1"/>
    <xf numFmtId="183" fontId="29" fillId="0" borderId="0" xfId="44" applyNumberFormat="1" applyFont="1" applyAlignment="1">
      <alignment horizontal="right"/>
    </xf>
    <xf numFmtId="183" fontId="38" fillId="0" borderId="0" xfId="44" applyNumberFormat="1" applyFont="1" applyAlignment="1">
      <alignment horizontal="right"/>
    </xf>
    <xf numFmtId="0" fontId="29" fillId="0" borderId="0" xfId="17" applyFont="1" applyAlignment="1">
      <alignment horizontal="left"/>
    </xf>
    <xf numFmtId="0" fontId="29" fillId="0" borderId="0" xfId="17" applyFont="1" applyAlignment="1">
      <alignment vertical="top"/>
    </xf>
    <xf numFmtId="0" fontId="29" fillId="0" borderId="0" xfId="17" applyFont="1" applyAlignment="1">
      <alignment horizontal="center" vertical="top"/>
    </xf>
    <xf numFmtId="0" fontId="64" fillId="0" borderId="0" xfId="17" applyFont="1"/>
    <xf numFmtId="179" fontId="64" fillId="0" borderId="0" xfId="45" applyNumberFormat="1" applyFont="1"/>
    <xf numFmtId="183" fontId="65" fillId="0" borderId="0" xfId="44" applyNumberFormat="1" applyFont="1" applyAlignment="1">
      <alignment horizontal="right"/>
    </xf>
    <xf numFmtId="49" fontId="66" fillId="0" borderId="0" xfId="17" applyNumberFormat="1" applyFont="1" applyAlignment="1">
      <alignment horizontal="right"/>
    </xf>
    <xf numFmtId="49" fontId="65" fillId="0" borderId="0" xfId="17" applyNumberFormat="1" applyFont="1" applyAlignment="1">
      <alignment horizontal="left"/>
    </xf>
    <xf numFmtId="0" fontId="64" fillId="0" borderId="0" xfId="17" applyFont="1" applyAlignment="1">
      <alignment vertical="top"/>
    </xf>
    <xf numFmtId="0" fontId="64" fillId="0" borderId="0" xfId="17" applyFont="1" applyAlignment="1">
      <alignment horizontal="center" vertical="top"/>
    </xf>
    <xf numFmtId="0" fontId="45" fillId="0" borderId="0" xfId="17" applyFont="1"/>
    <xf numFmtId="179" fontId="45" fillId="0" borderId="0" xfId="45" applyNumberFormat="1" applyFont="1"/>
    <xf numFmtId="183" fontId="45" fillId="0" borderId="0" xfId="44" applyNumberFormat="1" applyFont="1" applyAlignment="1">
      <alignment horizontal="right"/>
    </xf>
    <xf numFmtId="183" fontId="67" fillId="0" borderId="0" xfId="44" applyNumberFormat="1" applyFont="1" applyAlignment="1">
      <alignment horizontal="right"/>
    </xf>
    <xf numFmtId="0" fontId="67" fillId="0" borderId="0" xfId="17" applyFont="1" applyAlignment="1">
      <alignment horizontal="left"/>
    </xf>
    <xf numFmtId="0" fontId="45" fillId="0" borderId="0" xfId="17" applyFont="1" applyAlignment="1">
      <alignment vertical="top"/>
    </xf>
    <xf numFmtId="0" fontId="45" fillId="0" borderId="0" xfId="17" applyFont="1" applyAlignment="1">
      <alignment horizontal="center" vertical="top"/>
    </xf>
    <xf numFmtId="0" fontId="45" fillId="0" borderId="0" xfId="17" applyFont="1" applyAlignment="1">
      <alignment horizontal="left"/>
    </xf>
    <xf numFmtId="183" fontId="64" fillId="0" borderId="0" xfId="44" applyNumberFormat="1" applyFont="1" applyAlignment="1">
      <alignment horizontal="right"/>
    </xf>
    <xf numFmtId="183" fontId="68" fillId="0" borderId="0" xfId="44" applyNumberFormat="1" applyFont="1" applyAlignment="1">
      <alignment horizontal="right"/>
    </xf>
    <xf numFmtId="0" fontId="64" fillId="0" borderId="0" xfId="17" applyFont="1" applyAlignment="1">
      <alignment horizontal="left"/>
    </xf>
    <xf numFmtId="0" fontId="65" fillId="0" borderId="0" xfId="17" applyFont="1" applyAlignment="1">
      <alignment horizontal="left"/>
    </xf>
    <xf numFmtId="183" fontId="65" fillId="0" borderId="0" xfId="44" applyNumberFormat="1" applyFont="1" applyAlignment="1">
      <alignment horizontal="left"/>
    </xf>
    <xf numFmtId="183" fontId="66" fillId="0" borderId="0" xfId="44" applyNumberFormat="1" applyFont="1" applyAlignment="1">
      <alignment horizontal="right"/>
    </xf>
    <xf numFmtId="179" fontId="65" fillId="0" borderId="0" xfId="45" applyNumberFormat="1" applyFont="1"/>
    <xf numFmtId="0" fontId="30" fillId="0" borderId="0" xfId="17" applyFont="1" applyAlignment="1">
      <alignment vertical="top"/>
    </xf>
    <xf numFmtId="0" fontId="69" fillId="0" borderId="0" xfId="17" applyFont="1"/>
    <xf numFmtId="179" fontId="69" fillId="0" borderId="23" xfId="45" applyNumberFormat="1" applyFont="1" applyBorder="1"/>
    <xf numFmtId="183" fontId="70" fillId="0" borderId="23" xfId="44" applyNumberFormat="1" applyFont="1" applyBorder="1" applyAlignment="1">
      <alignment horizontal="right"/>
    </xf>
    <xf numFmtId="183" fontId="71" fillId="0" borderId="23" xfId="44" applyNumberFormat="1" applyFont="1" applyBorder="1" applyAlignment="1">
      <alignment horizontal="right"/>
    </xf>
    <xf numFmtId="0" fontId="70" fillId="0" borderId="23" xfId="17" applyFont="1" applyBorder="1" applyAlignment="1">
      <alignment horizontal="left"/>
    </xf>
    <xf numFmtId="0" fontId="70" fillId="0" borderId="23" xfId="17" applyFont="1" applyBorder="1" applyAlignment="1">
      <alignment vertical="top"/>
    </xf>
    <xf numFmtId="0" fontId="69" fillId="0" borderId="0" xfId="17" applyFont="1" applyAlignment="1">
      <alignment horizontal="center" vertical="top"/>
    </xf>
    <xf numFmtId="0" fontId="30" fillId="0" borderId="0" xfId="17" applyFont="1"/>
    <xf numFmtId="179" fontId="30" fillId="0" borderId="0" xfId="45" applyNumberFormat="1" applyFont="1"/>
    <xf numFmtId="183" fontId="30" fillId="0" borderId="0" xfId="44" applyNumberFormat="1" applyFont="1" applyAlignment="1">
      <alignment horizontal="right"/>
    </xf>
    <xf numFmtId="183" fontId="37" fillId="0" borderId="0" xfId="44" applyNumberFormat="1" applyFont="1" applyAlignment="1">
      <alignment horizontal="right"/>
    </xf>
    <xf numFmtId="0" fontId="30" fillId="0" borderId="0" xfId="17" applyFont="1" applyAlignment="1">
      <alignment horizontal="left"/>
    </xf>
    <xf numFmtId="0" fontId="30" fillId="0" borderId="0" xfId="17" applyFont="1" applyAlignment="1">
      <alignment horizontal="center" vertical="top"/>
    </xf>
    <xf numFmtId="0" fontId="72" fillId="0" borderId="0" xfId="17" applyFont="1" applyAlignment="1">
      <alignment vertical="top"/>
    </xf>
    <xf numFmtId="0" fontId="65" fillId="0" borderId="0" xfId="17" applyFont="1" applyAlignment="1">
      <alignment vertical="top"/>
    </xf>
    <xf numFmtId="184" fontId="44" fillId="0" borderId="38" xfId="45" applyNumberFormat="1" applyFont="1" applyBorder="1"/>
    <xf numFmtId="183" fontId="45" fillId="0" borderId="38" xfId="44" applyNumberFormat="1" applyFont="1" applyBorder="1" applyAlignment="1">
      <alignment horizontal="right"/>
    </xf>
    <xf numFmtId="4" fontId="67" fillId="0" borderId="38" xfId="44" applyNumberFormat="1" applyFont="1" applyBorder="1" applyAlignment="1">
      <alignment horizontal="right"/>
    </xf>
    <xf numFmtId="0" fontId="45" fillId="0" borderId="38" xfId="17" applyFont="1" applyBorder="1" applyAlignment="1">
      <alignment horizontal="left"/>
    </xf>
    <xf numFmtId="0" fontId="44" fillId="0" borderId="38" xfId="17" applyFont="1" applyBorder="1"/>
    <xf numFmtId="0" fontId="45" fillId="0" borderId="0" xfId="17" applyFont="1" applyAlignment="1">
      <alignment horizontal="center"/>
    </xf>
    <xf numFmtId="184" fontId="45" fillId="0" borderId="0" xfId="45" applyNumberFormat="1" applyFont="1"/>
    <xf numFmtId="181" fontId="29" fillId="0" borderId="0" xfId="17" applyNumberFormat="1" applyFont="1"/>
    <xf numFmtId="184" fontId="45" fillId="0" borderId="23" xfId="45" applyNumberFormat="1" applyFont="1" applyBorder="1"/>
    <xf numFmtId="181" fontId="29" fillId="0" borderId="23" xfId="17" applyNumberFormat="1" applyFont="1" applyBorder="1"/>
    <xf numFmtId="0" fontId="29" fillId="0" borderId="23" xfId="17" applyFont="1" applyBorder="1"/>
    <xf numFmtId="0" fontId="44" fillId="0" borderId="0" xfId="17" applyFont="1"/>
    <xf numFmtId="184" fontId="44" fillId="0" borderId="0" xfId="45" applyNumberFormat="1" applyFont="1"/>
    <xf numFmtId="184" fontId="29" fillId="0" borderId="0" xfId="45" applyNumberFormat="1" applyFont="1"/>
    <xf numFmtId="4" fontId="38" fillId="0" borderId="0" xfId="44" applyNumberFormat="1" applyFont="1" applyAlignment="1">
      <alignment horizontal="right"/>
    </xf>
    <xf numFmtId="0" fontId="29" fillId="0" borderId="0" xfId="17" applyFont="1" applyAlignment="1">
      <alignment vertical="center"/>
    </xf>
    <xf numFmtId="0" fontId="44" fillId="0" borderId="0" xfId="17" applyFont="1" applyAlignment="1">
      <alignment vertical="center"/>
    </xf>
    <xf numFmtId="184" fontId="64" fillId="0" borderId="0" xfId="45" applyNumberFormat="1" applyFont="1"/>
    <xf numFmtId="4" fontId="68" fillId="0" borderId="0" xfId="44" applyNumberFormat="1" applyFont="1" applyAlignment="1">
      <alignment horizontal="right"/>
    </xf>
    <xf numFmtId="0" fontId="65" fillId="0" borderId="0" xfId="17" applyFont="1" applyAlignment="1">
      <alignment vertical="center"/>
    </xf>
    <xf numFmtId="0" fontId="65" fillId="0" borderId="0" xfId="17" applyFont="1" applyAlignment="1">
      <alignment horizontal="center"/>
    </xf>
    <xf numFmtId="184" fontId="69" fillId="0" borderId="0" xfId="45" applyNumberFormat="1" applyFont="1"/>
    <xf numFmtId="183" fontId="70" fillId="0" borderId="0" xfId="44" applyNumberFormat="1" applyFont="1" applyAlignment="1">
      <alignment horizontal="right"/>
    </xf>
    <xf numFmtId="4" fontId="71" fillId="0" borderId="0" xfId="44" applyNumberFormat="1" applyFont="1" applyAlignment="1">
      <alignment horizontal="right"/>
    </xf>
    <xf numFmtId="0" fontId="70" fillId="0" borderId="0" xfId="17" applyFont="1" applyAlignment="1">
      <alignment horizontal="left"/>
    </xf>
    <xf numFmtId="0" fontId="70" fillId="0" borderId="0" xfId="17" applyFont="1" applyAlignment="1">
      <alignment horizontal="left" vertical="center"/>
    </xf>
    <xf numFmtId="4" fontId="29" fillId="0" borderId="0" xfId="44" applyNumberFormat="1" applyFont="1" applyAlignment="1">
      <alignment horizontal="right"/>
    </xf>
    <xf numFmtId="0" fontId="29" fillId="0" borderId="0" xfId="17" applyFont="1" applyAlignment="1">
      <alignment horizontal="left" vertical="center"/>
    </xf>
    <xf numFmtId="184" fontId="30" fillId="0" borderId="0" xfId="45" applyNumberFormat="1" applyFont="1"/>
    <xf numFmtId="183" fontId="73" fillId="0" borderId="0" xfId="44" applyNumberFormat="1" applyFont="1" applyAlignment="1">
      <alignment horizontal="right"/>
    </xf>
    <xf numFmtId="184" fontId="30" fillId="0" borderId="38" xfId="45" applyNumberFormat="1" applyFont="1" applyBorder="1"/>
    <xf numFmtId="183" fontId="73" fillId="0" borderId="38" xfId="44" applyNumberFormat="1" applyFont="1" applyBorder="1" applyAlignment="1">
      <alignment horizontal="right"/>
    </xf>
    <xf numFmtId="183" fontId="30" fillId="0" borderId="38" xfId="44" applyNumberFormat="1" applyFont="1" applyBorder="1" applyAlignment="1">
      <alignment horizontal="right"/>
    </xf>
    <xf numFmtId="0" fontId="30" fillId="0" borderId="38" xfId="17" applyFont="1" applyBorder="1"/>
    <xf numFmtId="0" fontId="30" fillId="0" borderId="38" xfId="17" applyFont="1" applyBorder="1" applyAlignment="1">
      <alignment vertical="top"/>
    </xf>
    <xf numFmtId="183" fontId="29" fillId="0" borderId="0" xfId="44" applyNumberFormat="1" applyFont="1"/>
    <xf numFmtId="0" fontId="29" fillId="0" borderId="0" xfId="17" applyFont="1" applyAlignment="1">
      <alignment vertical="top" wrapText="1"/>
    </xf>
    <xf numFmtId="44" fontId="29" fillId="0" borderId="0" xfId="45" applyFont="1"/>
    <xf numFmtId="0" fontId="38" fillId="0" borderId="0" xfId="17" applyFont="1"/>
    <xf numFmtId="0" fontId="74" fillId="0" borderId="0" xfId="17" applyFont="1" applyAlignment="1">
      <alignment wrapText="1"/>
    </xf>
    <xf numFmtId="0" fontId="74" fillId="0" borderId="0" xfId="17" applyFont="1" applyAlignment="1">
      <alignment horizontal="left"/>
    </xf>
    <xf numFmtId="0" fontId="29" fillId="0" borderId="0" xfId="17" applyFont="1" applyAlignment="1">
      <alignment horizontal="center"/>
    </xf>
    <xf numFmtId="185" fontId="29" fillId="0" borderId="0" xfId="45" applyNumberFormat="1" applyFont="1"/>
    <xf numFmtId="0" fontId="29" fillId="0" borderId="0" xfId="17" applyFont="1" applyAlignment="1">
      <alignment horizontal="left" vertical="top"/>
    </xf>
    <xf numFmtId="0" fontId="75" fillId="0" borderId="0" xfId="17" applyFont="1"/>
    <xf numFmtId="183" fontId="72" fillId="0" borderId="0" xfId="44" applyNumberFormat="1" applyFont="1" applyAlignment="1">
      <alignment horizontal="right"/>
    </xf>
    <xf numFmtId="0" fontId="29" fillId="0" borderId="0" xfId="17" applyFont="1" applyAlignment="1">
      <alignment horizontal="left" vertical="top" wrapText="1"/>
    </xf>
    <xf numFmtId="44" fontId="38" fillId="0" borderId="0" xfId="45" applyFont="1"/>
    <xf numFmtId="0" fontId="77" fillId="0" borderId="0" xfId="17" applyFont="1"/>
    <xf numFmtId="0" fontId="74" fillId="0" borderId="0" xfId="17" applyFont="1"/>
    <xf numFmtId="183" fontId="78" fillId="0" borderId="0" xfId="44" applyNumberFormat="1" applyFont="1" applyAlignment="1">
      <alignment horizontal="right"/>
    </xf>
    <xf numFmtId="183" fontId="73" fillId="0" borderId="0" xfId="44" applyNumberFormat="1" applyFont="1" applyAlignment="1">
      <alignment readingOrder="2"/>
    </xf>
    <xf numFmtId="0" fontId="65" fillId="0" borderId="0" xfId="17" applyFont="1" applyAlignment="1">
      <alignment horizontal="center" vertical="top"/>
    </xf>
    <xf numFmtId="0" fontId="52" fillId="0" borderId="0" xfId="30" applyFont="1"/>
    <xf numFmtId="44" fontId="52" fillId="0" borderId="0" xfId="46" applyFont="1"/>
    <xf numFmtId="44" fontId="52" fillId="0" borderId="0" xfId="46" applyFont="1" applyAlignment="1"/>
    <xf numFmtId="180" fontId="79" fillId="0" borderId="0" xfId="30" applyNumberFormat="1" applyFont="1"/>
    <xf numFmtId="0" fontId="52" fillId="0" borderId="0" xfId="30" applyFont="1" applyAlignment="1">
      <alignment wrapText="1"/>
    </xf>
    <xf numFmtId="0" fontId="52" fillId="0" borderId="0" xfId="30" applyFont="1" applyAlignment="1">
      <alignment horizontal="left"/>
    </xf>
    <xf numFmtId="0" fontId="79" fillId="0" borderId="0" xfId="30" applyFont="1"/>
    <xf numFmtId="174" fontId="80" fillId="0" borderId="39" xfId="46" applyNumberFormat="1" applyFont="1" applyBorder="1"/>
    <xf numFmtId="0" fontId="26" fillId="0" borderId="40" xfId="17" applyFont="1" applyBorder="1"/>
    <xf numFmtId="0" fontId="81" fillId="0" borderId="40" xfId="17" applyFont="1" applyBorder="1"/>
    <xf numFmtId="0" fontId="82" fillId="0" borderId="41" xfId="17" applyFont="1" applyBorder="1" applyAlignment="1">
      <alignment horizontal="right"/>
    </xf>
    <xf numFmtId="180" fontId="83" fillId="0" borderId="23" xfId="30" applyNumberFormat="1" applyFont="1" applyBorder="1"/>
    <xf numFmtId="0" fontId="52" fillId="0" borderId="23" xfId="30" applyFont="1" applyBorder="1" applyAlignment="1">
      <alignment wrapText="1"/>
    </xf>
    <xf numFmtId="174" fontId="80" fillId="0" borderId="0" xfId="46" applyNumberFormat="1" applyFont="1"/>
    <xf numFmtId="0" fontId="81" fillId="0" borderId="0" xfId="17" applyFont="1"/>
    <xf numFmtId="174" fontId="80" fillId="0" borderId="38" xfId="46" applyNumberFormat="1" applyFont="1" applyBorder="1"/>
    <xf numFmtId="0" fontId="26" fillId="0" borderId="38" xfId="17" applyFont="1" applyBorder="1"/>
    <xf numFmtId="0" fontId="3" fillId="0" borderId="38" xfId="17" applyFont="1" applyBorder="1" applyAlignment="1">
      <alignment horizontal="right"/>
    </xf>
    <xf numFmtId="44" fontId="52" fillId="0" borderId="0" xfId="46" applyFont="1" applyBorder="1"/>
    <xf numFmtId="44" fontId="52" fillId="0" borderId="0" xfId="46" applyFont="1" applyBorder="1" applyAlignment="1"/>
    <xf numFmtId="174" fontId="84" fillId="0" borderId="39" xfId="46" applyNumberFormat="1" applyFont="1" applyBorder="1"/>
    <xf numFmtId="44" fontId="84" fillId="0" borderId="34" xfId="46" applyFont="1" applyBorder="1" applyAlignment="1"/>
    <xf numFmtId="0" fontId="79" fillId="0" borderId="0" xfId="30" applyFont="1" applyAlignment="1">
      <alignment wrapText="1"/>
    </xf>
    <xf numFmtId="0" fontId="79" fillId="0" borderId="0" xfId="30" applyFont="1" applyAlignment="1">
      <alignment horizontal="left"/>
    </xf>
    <xf numFmtId="174" fontId="79" fillId="0" borderId="0" xfId="46" applyNumberFormat="1" applyFont="1" applyBorder="1" applyAlignment="1"/>
    <xf numFmtId="180" fontId="79" fillId="0" borderId="0" xfId="30" applyNumberFormat="1" applyFont="1" applyAlignment="1">
      <alignment horizontal="center" wrapText="1"/>
    </xf>
    <xf numFmtId="0" fontId="79" fillId="0" borderId="0" xfId="30" applyFont="1" applyAlignment="1">
      <alignment horizontal="center" wrapText="1"/>
    </xf>
    <xf numFmtId="0" fontId="79" fillId="0" borderId="0" xfId="30" applyFont="1" applyAlignment="1">
      <alignment horizontal="left" vertical="top" wrapText="1"/>
    </xf>
    <xf numFmtId="0" fontId="79" fillId="0" borderId="0" xfId="30" applyFont="1" applyAlignment="1">
      <alignment horizontal="center" vertical="top" wrapText="1"/>
    </xf>
    <xf numFmtId="174" fontId="79" fillId="0" borderId="23" xfId="46" applyNumberFormat="1" applyFont="1" applyBorder="1" applyAlignment="1"/>
    <xf numFmtId="174" fontId="52" fillId="0" borderId="0" xfId="46" applyNumberFormat="1" applyFont="1" applyBorder="1" applyAlignment="1"/>
    <xf numFmtId="0" fontId="84" fillId="0" borderId="0" xfId="30" applyFont="1" applyAlignment="1">
      <alignment wrapText="1"/>
    </xf>
    <xf numFmtId="0" fontId="84" fillId="0" borderId="0" xfId="30" applyFont="1" applyAlignment="1">
      <alignment horizontal="left"/>
    </xf>
    <xf numFmtId="0" fontId="84" fillId="0" borderId="0" xfId="30" applyFont="1"/>
    <xf numFmtId="174" fontId="55" fillId="0" borderId="0" xfId="46" applyNumberFormat="1" applyFont="1" applyFill="1" applyBorder="1" applyAlignment="1"/>
    <xf numFmtId="180" fontId="55" fillId="0" borderId="0" xfId="30" applyNumberFormat="1" applyFont="1" applyAlignment="1">
      <alignment horizontal="center" wrapText="1"/>
    </xf>
    <xf numFmtId="0" fontId="55" fillId="0" borderId="0" xfId="30" applyFont="1" applyAlignment="1">
      <alignment horizontal="center" wrapText="1"/>
    </xf>
    <xf numFmtId="0" fontId="55" fillId="0" borderId="0" xfId="30" applyFont="1" applyAlignment="1">
      <alignment horizontal="left" vertical="top" wrapText="1"/>
    </xf>
    <xf numFmtId="0" fontId="55" fillId="0" borderId="0" xfId="30" applyFont="1" applyAlignment="1">
      <alignment horizontal="center" vertical="top" wrapText="1"/>
    </xf>
    <xf numFmtId="174" fontId="55" fillId="0" borderId="0" xfId="46" applyNumberFormat="1" applyFont="1" applyBorder="1" applyAlignment="1"/>
    <xf numFmtId="174" fontId="26" fillId="0" borderId="0" xfId="46" applyNumberFormat="1" applyFont="1" applyBorder="1" applyAlignment="1"/>
    <xf numFmtId="0" fontId="63" fillId="0" borderId="0" xfId="30" applyFont="1" applyAlignment="1">
      <alignment horizontal="left" wrapText="1"/>
    </xf>
    <xf numFmtId="0" fontId="85" fillId="0" borderId="0" xfId="30" applyFont="1"/>
    <xf numFmtId="174" fontId="81" fillId="0" borderId="0" xfId="46" applyNumberFormat="1" applyFont="1" applyBorder="1" applyAlignment="1"/>
    <xf numFmtId="44" fontId="81" fillId="0" borderId="0" xfId="46" applyFont="1" applyBorder="1" applyAlignment="1"/>
    <xf numFmtId="180" fontId="82" fillId="0" borderId="0" xfId="30" applyNumberFormat="1" applyFont="1" applyAlignment="1">
      <alignment horizontal="justify"/>
    </xf>
    <xf numFmtId="0" fontId="81" fillId="0" borderId="0" xfId="30" applyFont="1" applyAlignment="1">
      <alignment wrapText="1"/>
    </xf>
    <xf numFmtId="0" fontId="82" fillId="0" borderId="0" xfId="30" applyFont="1" applyAlignment="1">
      <alignment horizontal="left"/>
    </xf>
    <xf numFmtId="174" fontId="79" fillId="0" borderId="0" xfId="46" applyNumberFormat="1" applyFont="1" applyFill="1" applyBorder="1" applyAlignment="1"/>
    <xf numFmtId="174" fontId="26" fillId="0" borderId="23" xfId="46" applyNumberFormat="1" applyFont="1" applyFill="1" applyBorder="1" applyAlignment="1"/>
    <xf numFmtId="174" fontId="26" fillId="0" borderId="0" xfId="46" applyNumberFormat="1" applyFont="1" applyFill="1" applyBorder="1" applyAlignment="1"/>
    <xf numFmtId="180" fontId="26" fillId="0" borderId="0" xfId="30" applyNumberFormat="1" applyAlignment="1">
      <alignment horizontal="center" wrapText="1"/>
    </xf>
    <xf numFmtId="0" fontId="26" fillId="0" borderId="0" xfId="30" applyAlignment="1">
      <alignment horizontal="center" wrapText="1"/>
    </xf>
    <xf numFmtId="0" fontId="26" fillId="0" borderId="0" xfId="30" applyAlignment="1">
      <alignment horizontal="left" vertical="top" wrapText="1"/>
    </xf>
    <xf numFmtId="0" fontId="26" fillId="0" borderId="0" xfId="30" applyAlignment="1">
      <alignment horizontal="center" vertical="top" wrapText="1"/>
    </xf>
    <xf numFmtId="180" fontId="26" fillId="0" borderId="0" xfId="30" applyNumberFormat="1"/>
    <xf numFmtId="174" fontId="26" fillId="0" borderId="23" xfId="46" applyNumberFormat="1" applyFont="1" applyBorder="1" applyAlignment="1"/>
    <xf numFmtId="174" fontId="26" fillId="0" borderId="30" xfId="46" applyNumberFormat="1" applyFont="1" applyBorder="1" applyAlignment="1"/>
    <xf numFmtId="186" fontId="26" fillId="0" borderId="0" xfId="30" applyNumberFormat="1" applyAlignment="1">
      <alignment horizontal="center" wrapText="1"/>
    </xf>
    <xf numFmtId="187" fontId="26" fillId="0" borderId="0" xfId="30" applyNumberFormat="1" applyAlignment="1">
      <alignment horizontal="center" wrapText="1"/>
    </xf>
    <xf numFmtId="44" fontId="26" fillId="0" borderId="0" xfId="46" applyFont="1" applyBorder="1"/>
    <xf numFmtId="44" fontId="13" fillId="0" borderId="0" xfId="46" applyFont="1" applyFill="1" applyBorder="1" applyAlignment="1">
      <alignment horizontal="center"/>
    </xf>
    <xf numFmtId="180" fontId="26" fillId="0" borderId="0" xfId="30" applyNumberFormat="1" applyAlignment="1">
      <alignment horizontal="justify" wrapText="1"/>
    </xf>
    <xf numFmtId="0" fontId="26" fillId="0" borderId="0" xfId="30" applyAlignment="1">
      <alignment horizontal="justify" wrapText="1"/>
    </xf>
    <xf numFmtId="0" fontId="26" fillId="0" borderId="0" xfId="30" applyAlignment="1">
      <alignment horizontal="justify" vertical="top" wrapText="1"/>
    </xf>
    <xf numFmtId="0" fontId="83" fillId="0" borderId="0" xfId="30" applyFont="1"/>
    <xf numFmtId="44" fontId="10" fillId="0" borderId="0" xfId="46" applyFont="1" applyBorder="1"/>
    <xf numFmtId="44" fontId="10" fillId="0" borderId="0" xfId="46" applyFont="1" applyBorder="1" applyAlignment="1"/>
    <xf numFmtId="180" fontId="10" fillId="0" borderId="0" xfId="30" applyNumberFormat="1" applyFont="1"/>
    <xf numFmtId="0" fontId="10" fillId="0" borderId="0" xfId="30" applyFont="1" applyAlignment="1">
      <alignment wrapText="1"/>
    </xf>
    <xf numFmtId="44" fontId="80" fillId="0" borderId="0" xfId="46" applyFont="1" applyBorder="1" applyAlignment="1">
      <alignment horizontal="center" vertical="center"/>
    </xf>
    <xf numFmtId="44" fontId="80" fillId="0" borderId="0" xfId="46" applyFont="1" applyFill="1" applyBorder="1" applyAlignment="1">
      <alignment horizontal="center" vertical="center"/>
    </xf>
    <xf numFmtId="180" fontId="80" fillId="0" borderId="0" xfId="47" applyNumberFormat="1" applyFont="1" applyAlignment="1">
      <alignment horizontal="center" vertical="center"/>
    </xf>
    <xf numFmtId="0" fontId="80" fillId="0" borderId="0" xfId="47" applyFont="1" applyAlignment="1">
      <alignment horizontal="center" vertical="center" wrapText="1"/>
    </xf>
    <xf numFmtId="0" fontId="80" fillId="0" borderId="0" xfId="47" applyFont="1" applyAlignment="1">
      <alignment horizontal="center" vertical="center"/>
    </xf>
    <xf numFmtId="44" fontId="80" fillId="0" borderId="39" xfId="46" applyFont="1" applyBorder="1" applyAlignment="1">
      <alignment horizontal="center" vertical="center"/>
    </xf>
    <xf numFmtId="44" fontId="80" fillId="0" borderId="39" xfId="46" applyFont="1" applyFill="1" applyBorder="1" applyAlignment="1">
      <alignment horizontal="center" vertical="center"/>
    </xf>
    <xf numFmtId="180" fontId="80" fillId="0" borderId="39" xfId="47" applyNumberFormat="1" applyFont="1" applyBorder="1" applyAlignment="1">
      <alignment horizontal="center" vertical="center"/>
    </xf>
    <xf numFmtId="0" fontId="80" fillId="0" borderId="39" xfId="47" applyFont="1" applyBorder="1" applyAlignment="1">
      <alignment horizontal="center" vertical="center" wrapText="1"/>
    </xf>
    <xf numFmtId="0" fontId="80" fillId="0" borderId="39" xfId="47" applyFont="1" applyBorder="1" applyAlignment="1">
      <alignment horizontal="center" vertical="center"/>
    </xf>
    <xf numFmtId="44" fontId="26" fillId="0" borderId="0" xfId="46" applyFont="1"/>
    <xf numFmtId="44" fontId="26" fillId="0" borderId="0" xfId="46" applyFont="1" applyAlignment="1"/>
    <xf numFmtId="0" fontId="26" fillId="0" borderId="0" xfId="30" applyAlignment="1">
      <alignment wrapText="1"/>
    </xf>
    <xf numFmtId="0" fontId="26" fillId="0" borderId="0" xfId="30" applyAlignment="1">
      <alignment horizontal="left"/>
    </xf>
    <xf numFmtId="0" fontId="26" fillId="0" borderId="0" xfId="30"/>
    <xf numFmtId="0" fontId="87" fillId="0" borderId="0" xfId="30" applyFont="1"/>
    <xf numFmtId="44" fontId="88" fillId="0" borderId="0" xfId="46" applyFont="1"/>
    <xf numFmtId="44" fontId="88" fillId="0" borderId="0" xfId="46" applyFont="1" applyAlignment="1"/>
    <xf numFmtId="180" fontId="88" fillId="0" borderId="0" xfId="30" applyNumberFormat="1" applyFont="1"/>
    <xf numFmtId="0" fontId="88" fillId="0" borderId="0" xfId="30" applyFont="1" applyAlignment="1">
      <alignment wrapText="1"/>
    </xf>
    <xf numFmtId="0" fontId="88" fillId="0" borderId="0" xfId="30" applyFont="1" applyAlignment="1">
      <alignment horizontal="left"/>
    </xf>
    <xf numFmtId="0" fontId="89" fillId="0" borderId="0" xfId="30" applyFont="1"/>
    <xf numFmtId="180" fontId="52" fillId="0" borderId="0" xfId="30" applyNumberFormat="1" applyFont="1"/>
    <xf numFmtId="183" fontId="30" fillId="0" borderId="0" xfId="44" applyNumberFormat="1" applyFont="1" applyAlignment="1">
      <alignment readingOrder="2"/>
    </xf>
    <xf numFmtId="0" fontId="27" fillId="0" borderId="0" xfId="0" applyFont="1" applyAlignment="1">
      <alignment vertical="top" wrapText="1"/>
    </xf>
    <xf numFmtId="0" fontId="0" fillId="0" borderId="0" xfId="0" applyAlignment="1">
      <alignment vertical="top"/>
    </xf>
    <xf numFmtId="0" fontId="25" fillId="0" borderId="0" xfId="13" applyFont="1" applyFill="1" applyBorder="1" applyAlignment="1" applyProtection="1">
      <alignment horizontal="center" vertical="center" wrapText="1"/>
    </xf>
    <xf numFmtId="0" fontId="28" fillId="0" borderId="0" xfId="13" applyFont="1" applyFill="1" applyBorder="1" applyAlignment="1" applyProtection="1">
      <alignment horizontal="center" vertical="center" wrapText="1"/>
    </xf>
    <xf numFmtId="0" fontId="27" fillId="0" borderId="0" xfId="0" applyFont="1" applyAlignment="1">
      <alignment horizontal="justify" vertical="top"/>
    </xf>
    <xf numFmtId="0" fontId="0" fillId="0" borderId="0" xfId="0" applyAlignment="1"/>
    <xf numFmtId="49" fontId="25" fillId="0" borderId="19" xfId="10" applyNumberFormat="1" applyFont="1" applyBorder="1" applyAlignment="1">
      <alignment horizontal="left" vertical="top" wrapText="1"/>
    </xf>
    <xf numFmtId="0" fontId="0" fillId="0" borderId="19" xfId="0" applyBorder="1" applyAlignment="1"/>
    <xf numFmtId="0" fontId="31" fillId="2" borderId="0" xfId="0" applyFont="1" applyFill="1" applyBorder="1" applyAlignment="1">
      <alignment vertical="top" wrapText="1"/>
    </xf>
    <xf numFmtId="0" fontId="31" fillId="2" borderId="0" xfId="0" applyFont="1" applyFill="1" applyAlignment="1">
      <alignment vertical="top" wrapText="1"/>
    </xf>
    <xf numFmtId="49" fontId="29" fillId="0" borderId="20" xfId="10" applyNumberFormat="1" applyFont="1" applyBorder="1" applyAlignment="1">
      <alignment horizontal="left" vertical="top" wrapText="1"/>
    </xf>
    <xf numFmtId="49" fontId="29" fillId="0" borderId="19" xfId="10" applyNumberFormat="1" applyFont="1" applyBorder="1" applyAlignment="1">
      <alignment horizontal="left" vertical="top" wrapText="1"/>
    </xf>
    <xf numFmtId="49" fontId="29" fillId="0" borderId="21" xfId="10" applyNumberFormat="1" applyFont="1" applyBorder="1" applyAlignment="1">
      <alignment horizontal="left" vertical="top" wrapText="1"/>
    </xf>
    <xf numFmtId="0" fontId="41" fillId="2" borderId="0" xfId="17" applyFont="1" applyFill="1" applyAlignment="1">
      <alignment horizontal="center" vertical="center" wrapText="1"/>
    </xf>
    <xf numFmtId="49" fontId="30" fillId="0" borderId="25" xfId="10" applyNumberFormat="1" applyFont="1" applyFill="1" applyBorder="1" applyAlignment="1">
      <alignment horizontal="left" wrapText="1" shrinkToFit="1"/>
    </xf>
    <xf numFmtId="4" fontId="55" fillId="0" borderId="0" xfId="17" applyNumberFormat="1" applyFont="1" applyAlignment="1">
      <alignment horizontal="left" vertical="top" wrapText="1"/>
    </xf>
    <xf numFmtId="4" fontId="55" fillId="0" borderId="0" xfId="17" applyNumberFormat="1" applyFont="1" applyAlignment="1">
      <alignment vertical="top" wrapText="1"/>
    </xf>
    <xf numFmtId="0" fontId="55" fillId="0" borderId="0" xfId="17" applyFont="1"/>
    <xf numFmtId="0" fontId="65" fillId="0" borderId="0" xfId="17" applyFont="1" applyAlignment="1">
      <alignment horizontal="left"/>
    </xf>
    <xf numFmtId="0" fontId="29" fillId="0" borderId="23" xfId="17" applyFont="1" applyBorder="1" applyAlignment="1">
      <alignment horizontal="left" vertical="center" wrapText="1"/>
    </xf>
    <xf numFmtId="0" fontId="29" fillId="0" borderId="0" xfId="17" applyFont="1" applyAlignment="1">
      <alignment horizontal="left" vertical="center"/>
    </xf>
    <xf numFmtId="0" fontId="29" fillId="0" borderId="23" xfId="17" applyFont="1" applyBorder="1" applyAlignment="1">
      <alignment horizontal="left" vertical="center"/>
    </xf>
    <xf numFmtId="0" fontId="3" fillId="0" borderId="0" xfId="30" applyFont="1" applyAlignment="1">
      <alignment horizontal="left"/>
    </xf>
  </cellXfs>
  <cellStyles count="48">
    <cellStyle name="Comma0" xfId="1"/>
    <cellStyle name="Currency_pop-viad" xfId="2"/>
    <cellStyle name="Currency0" xfId="3"/>
    <cellStyle name="Date" xfId="4"/>
    <cellStyle name="Excel Built-in Normal" xfId="5"/>
    <cellStyle name="Fixed" xfId="6"/>
    <cellStyle name="Heading 1" xfId="7"/>
    <cellStyle name="Heading 2" xfId="8"/>
    <cellStyle name="Napis" xfId="24"/>
    <cellStyle name="naslov2" xfId="34"/>
    <cellStyle name="Navadno" xfId="0" builtinId="0"/>
    <cellStyle name="Navadno 2" xfId="18"/>
    <cellStyle name="Navadno 2 2" xfId="20"/>
    <cellStyle name="Navadno 2 3" xfId="9"/>
    <cellStyle name="Navadno 2 3 2" xfId="23"/>
    <cellStyle name="Navadno 2 3 3" xfId="22"/>
    <cellStyle name="Navadno 2 4" xfId="30"/>
    <cellStyle name="Navadno 2 48" xfId="42"/>
    <cellStyle name="Navadno 2_List4" xfId="25"/>
    <cellStyle name="Navadno 3" xfId="17"/>
    <cellStyle name="Navadno 3 2" xfId="31"/>
    <cellStyle name="Navadno 3_List4" xfId="26"/>
    <cellStyle name="Navadno 4" xfId="27"/>
    <cellStyle name="Navadno 5" xfId="32"/>
    <cellStyle name="Navadno 5 2" xfId="38"/>
    <cellStyle name="Navadno 6" xfId="33"/>
    <cellStyle name="Navadno 7" xfId="40"/>
    <cellStyle name="Navadno 8" xfId="41"/>
    <cellStyle name="Navadno_SLOV_C" xfId="10"/>
    <cellStyle name="Navadno_TENIS-OTOCEC" xfId="11"/>
    <cellStyle name="Navadno_Tuje storitve" xfId="47"/>
    <cellStyle name="Normal_1.faza" xfId="12"/>
    <cellStyle name="Normal_I-BREZOV" xfId="13"/>
    <cellStyle name="Odstotek" xfId="14" builtinId="5"/>
    <cellStyle name="Odstotek 2" xfId="43"/>
    <cellStyle name="Percent_pop-viad" xfId="15"/>
    <cellStyle name="Total" xfId="16"/>
    <cellStyle name="Valuta 2" xfId="21"/>
    <cellStyle name="Valuta 2 2" xfId="29"/>
    <cellStyle name="Valuta 2_List4" xfId="28"/>
    <cellStyle name="Valuta 3" xfId="35"/>
    <cellStyle name="Valuta 3 2" xfId="46"/>
    <cellStyle name="Valuta 4" xfId="45"/>
    <cellStyle name="Vejica 2" xfId="19"/>
    <cellStyle name="Vejica 3" xfId="36"/>
    <cellStyle name="Vejica 4" xfId="37"/>
    <cellStyle name="Vejica 4 2" xfId="39"/>
    <cellStyle name="Vejica 5" xfId="44"/>
  </cellStyles>
  <dxfs count="47">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4F81BD"/>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04"/>
  <sheetViews>
    <sheetView tabSelected="1" view="pageBreakPreview" topLeftCell="B4" zoomScale="115" zoomScaleNormal="85" zoomScaleSheetLayoutView="115" workbookViewId="0">
      <selection activeCell="F13" sqref="F13"/>
    </sheetView>
  </sheetViews>
  <sheetFormatPr defaultRowHeight="11.25"/>
  <cols>
    <col min="1" max="1" width="11.140625" style="4" customWidth="1"/>
    <col min="2" max="2" width="6.140625" style="1" customWidth="1"/>
    <col min="3" max="3" width="37.140625" style="2" customWidth="1"/>
    <col min="4" max="4" width="7" style="3" customWidth="1"/>
    <col min="5" max="5" width="4.7109375" style="4" customWidth="1"/>
    <col min="6" max="6" width="20.7109375" style="5" customWidth="1"/>
    <col min="7" max="9" width="10.28515625" style="4" customWidth="1"/>
    <col min="10" max="16384" width="9.140625" style="4"/>
  </cols>
  <sheetData>
    <row r="1" spans="2:6">
      <c r="B1" s="6"/>
      <c r="C1" s="7"/>
      <c r="D1" s="8"/>
      <c r="E1" s="9"/>
      <c r="F1" s="10"/>
    </row>
    <row r="2" spans="2:6" ht="50.1" customHeight="1">
      <c r="B2" s="668" t="s">
        <v>209</v>
      </c>
      <c r="C2" s="668"/>
      <c r="D2" s="668"/>
      <c r="E2" s="668"/>
      <c r="F2" s="668"/>
    </row>
    <row r="3" spans="2:6" ht="15" customHeight="1">
      <c r="B3" s="6"/>
      <c r="C3" s="97"/>
      <c r="D3" s="98"/>
      <c r="E3" s="98"/>
      <c r="F3" s="98"/>
    </row>
    <row r="4" spans="2:6" ht="50.1" customHeight="1">
      <c r="B4" s="669" t="s">
        <v>210</v>
      </c>
      <c r="C4" s="669"/>
      <c r="D4" s="669"/>
      <c r="E4" s="669"/>
      <c r="F4" s="669"/>
    </row>
    <row r="5" spans="2:6">
      <c r="B5" s="6"/>
      <c r="C5" s="7"/>
      <c r="D5" s="8"/>
      <c r="E5" s="9"/>
      <c r="F5" s="10"/>
    </row>
    <row r="6" spans="2:6" ht="12" thickBot="1">
      <c r="B6" s="6"/>
      <c r="C6" s="7"/>
      <c r="D6" s="8"/>
      <c r="E6" s="9"/>
      <c r="F6" s="10"/>
    </row>
    <row r="7" spans="2:6" s="16" customFormat="1" ht="20.100000000000001" customHeight="1" thickBot="1">
      <c r="B7" s="11" t="s">
        <v>0</v>
      </c>
      <c r="C7" s="12" t="s">
        <v>1</v>
      </c>
      <c r="D7" s="13"/>
      <c r="E7" s="14"/>
      <c r="F7" s="15" t="s">
        <v>2</v>
      </c>
    </row>
    <row r="8" spans="2:6" s="22" customFormat="1" ht="30" customHeight="1">
      <c r="B8" s="17" t="s">
        <v>3</v>
      </c>
      <c r="C8" s="318" t="s">
        <v>295</v>
      </c>
      <c r="D8" s="19"/>
      <c r="E8" s="20"/>
      <c r="F8" s="21">
        <f>'REKAPITULACIJA - DOSTOP'!F15</f>
        <v>0</v>
      </c>
    </row>
    <row r="9" spans="2:6" s="22" customFormat="1" ht="30" customHeight="1">
      <c r="B9" s="23" t="s">
        <v>5</v>
      </c>
      <c r="C9" s="24" t="s">
        <v>206</v>
      </c>
      <c r="D9" s="25"/>
      <c r="E9" s="26"/>
      <c r="F9" s="27">
        <f>'REKAPITULACIJA - ODVODNJAVANJE'!F11</f>
        <v>0</v>
      </c>
    </row>
    <row r="10" spans="2:6" s="22" customFormat="1" ht="30" customHeight="1">
      <c r="B10" s="330" t="s">
        <v>7</v>
      </c>
      <c r="C10" s="317" t="s">
        <v>293</v>
      </c>
      <c r="D10" s="19"/>
      <c r="E10" s="20"/>
      <c r="F10" s="21">
        <f>'REKAPITULACIJA - kanalizacija'!F11</f>
        <v>0</v>
      </c>
    </row>
    <row r="11" spans="2:6" s="22" customFormat="1" ht="30" customHeight="1">
      <c r="B11" s="330" t="s">
        <v>9</v>
      </c>
      <c r="C11" s="317" t="s">
        <v>294</v>
      </c>
      <c r="D11" s="25"/>
      <c r="E11" s="26"/>
      <c r="F11" s="27">
        <f>'REKAPITULACIJA - vodovod'!F11</f>
        <v>0</v>
      </c>
    </row>
    <row r="12" spans="2:6" s="22" customFormat="1" ht="30" customHeight="1">
      <c r="B12" s="335" t="s">
        <v>103</v>
      </c>
      <c r="C12" s="317" t="s">
        <v>338</v>
      </c>
      <c r="D12" s="19"/>
      <c r="E12" s="20"/>
      <c r="F12" s="21">
        <f>'NN in EKK'!I191</f>
        <v>0</v>
      </c>
    </row>
    <row r="13" spans="2:6" s="22" customFormat="1" ht="30" customHeight="1">
      <c r="B13" s="335" t="s">
        <v>334</v>
      </c>
      <c r="C13" s="317" t="s">
        <v>325</v>
      </c>
      <c r="D13" s="19"/>
      <c r="E13" s="20"/>
      <c r="F13" s="21">
        <f>CR!I136</f>
        <v>0</v>
      </c>
    </row>
    <row r="14" spans="2:6" s="22" customFormat="1" ht="30" customHeight="1">
      <c r="B14" s="335" t="s">
        <v>335</v>
      </c>
      <c r="C14" s="317" t="s">
        <v>333</v>
      </c>
      <c r="D14" s="19"/>
      <c r="E14" s="20"/>
      <c r="F14" s="21">
        <f>'KRAJINSKA ARHITEKTURA'!E82</f>
        <v>0</v>
      </c>
    </row>
    <row r="15" spans="2:6" s="22" customFormat="1" ht="30" customHeight="1">
      <c r="B15" s="335" t="s">
        <v>336</v>
      </c>
      <c r="C15" s="317" t="s">
        <v>332</v>
      </c>
      <c r="D15" s="19"/>
      <c r="E15" s="20"/>
      <c r="F15" s="21">
        <f>'ODSTR. OBJ. rekapitulacija'!F15</f>
        <v>0</v>
      </c>
    </row>
    <row r="16" spans="2:6" s="22" customFormat="1" ht="30" customHeight="1" thickBot="1">
      <c r="B16" s="329" t="s">
        <v>337</v>
      </c>
      <c r="C16" s="317" t="s">
        <v>324</v>
      </c>
      <c r="D16" s="19"/>
      <c r="E16" s="20"/>
      <c r="F16" s="21">
        <f>'VARNOSTNI NAČRT'!H64</f>
        <v>0</v>
      </c>
    </row>
    <row r="17" spans="2:12" s="22" customFormat="1" ht="30" customHeight="1">
      <c r="B17" s="28"/>
      <c r="C17" s="29" t="s">
        <v>15</v>
      </c>
      <c r="D17" s="30"/>
      <c r="E17" s="31"/>
      <c r="F17" s="32">
        <f>SUM(F8:F16)</f>
        <v>0</v>
      </c>
      <c r="L17" s="337"/>
    </row>
    <row r="18" spans="2:12" s="33" customFormat="1" ht="20.100000000000001" customHeight="1" thickBot="1">
      <c r="B18" s="34"/>
      <c r="C18" s="35" t="s">
        <v>16</v>
      </c>
      <c r="D18" s="36">
        <v>0.22</v>
      </c>
      <c r="E18" s="37"/>
      <c r="F18" s="38">
        <f>F17*D18</f>
        <v>0</v>
      </c>
    </row>
    <row r="19" spans="2:12" s="39" customFormat="1" ht="20.100000000000001" customHeight="1" thickBot="1">
      <c r="B19" s="40"/>
      <c r="C19" s="41" t="s">
        <v>17</v>
      </c>
      <c r="D19" s="42"/>
      <c r="E19" s="43"/>
      <c r="F19" s="44">
        <f>F18+F17</f>
        <v>0</v>
      </c>
      <c r="J19" s="103"/>
    </row>
    <row r="20" spans="2:12" s="46" customFormat="1" ht="20.100000000000001" customHeight="1">
      <c r="B20" s="47"/>
      <c r="C20" s="48"/>
      <c r="D20" s="49"/>
      <c r="E20" s="50"/>
      <c r="F20" s="51"/>
      <c r="G20" s="45"/>
    </row>
    <row r="21" spans="2:12" s="46" customFormat="1" ht="20.100000000000001" customHeight="1">
      <c r="B21" s="53"/>
      <c r="C21" s="54"/>
      <c r="D21" s="55"/>
      <c r="E21" s="56"/>
      <c r="F21" s="57"/>
      <c r="G21" s="45"/>
      <c r="I21" s="52"/>
    </row>
    <row r="22" spans="2:12" s="33" customFormat="1" ht="30" customHeight="1">
      <c r="B22" s="93" t="s">
        <v>96</v>
      </c>
      <c r="C22" s="670" t="s">
        <v>97</v>
      </c>
      <c r="D22" s="671"/>
      <c r="E22" s="671"/>
      <c r="F22" s="671"/>
    </row>
    <row r="23" spans="2:12" s="58" customFormat="1" ht="45" customHeight="1">
      <c r="B23" s="93" t="s">
        <v>98</v>
      </c>
      <c r="C23" s="666" t="s">
        <v>105</v>
      </c>
      <c r="D23" s="667"/>
      <c r="E23" s="667"/>
      <c r="F23" s="667"/>
    </row>
    <row r="24" spans="2:12" s="58" customFormat="1" ht="45" customHeight="1">
      <c r="B24" s="94" t="s">
        <v>99</v>
      </c>
      <c r="C24" s="666" t="s">
        <v>100</v>
      </c>
      <c r="D24" s="667"/>
      <c r="E24" s="667"/>
      <c r="F24" s="667"/>
    </row>
    <row r="25" spans="2:12" s="58" customFormat="1" ht="45" customHeight="1">
      <c r="B25" s="94" t="s">
        <v>101</v>
      </c>
      <c r="C25" s="666" t="s">
        <v>102</v>
      </c>
      <c r="D25" s="667"/>
      <c r="E25" s="667"/>
      <c r="F25" s="667"/>
    </row>
    <row r="26" spans="2:12" s="58" customFormat="1" ht="90" customHeight="1">
      <c r="B26" s="94" t="s">
        <v>103</v>
      </c>
      <c r="C26" s="666" t="s">
        <v>104</v>
      </c>
      <c r="D26" s="667"/>
      <c r="E26" s="667"/>
      <c r="F26" s="667"/>
    </row>
    <row r="27" spans="2:12" s="58" customFormat="1">
      <c r="B27" s="59"/>
      <c r="C27" s="2"/>
      <c r="D27" s="60"/>
      <c r="F27" s="61"/>
    </row>
    <row r="28" spans="2:12" s="58" customFormat="1">
      <c r="B28" s="59"/>
      <c r="C28" s="2"/>
      <c r="D28" s="60"/>
      <c r="F28" s="61"/>
    </row>
    <row r="29" spans="2:12" s="58" customFormat="1">
      <c r="B29" s="59"/>
      <c r="C29" s="2"/>
      <c r="D29" s="60"/>
      <c r="F29" s="61"/>
    </row>
    <row r="30" spans="2:12" s="58" customFormat="1">
      <c r="B30" s="59"/>
      <c r="C30" s="2"/>
      <c r="D30" s="60"/>
      <c r="F30" s="61"/>
    </row>
    <row r="31" spans="2:12" s="58" customFormat="1">
      <c r="B31" s="59"/>
      <c r="C31" s="2"/>
      <c r="D31" s="60"/>
      <c r="F31" s="61"/>
    </row>
    <row r="32" spans="2:12" s="58" customFormat="1">
      <c r="B32" s="59"/>
      <c r="C32" s="2"/>
      <c r="D32" s="60"/>
      <c r="F32" s="61"/>
    </row>
    <row r="33" spans="2:6" s="58" customFormat="1">
      <c r="B33" s="59"/>
      <c r="C33" s="2"/>
      <c r="D33" s="60"/>
      <c r="F33" s="61"/>
    </row>
    <row r="34" spans="2:6" s="58" customFormat="1">
      <c r="B34" s="59"/>
      <c r="C34" s="2"/>
      <c r="D34" s="60"/>
      <c r="F34" s="61"/>
    </row>
    <row r="35" spans="2:6" s="58" customFormat="1">
      <c r="B35" s="59"/>
      <c r="C35" s="2"/>
      <c r="D35" s="60"/>
      <c r="F35" s="61"/>
    </row>
    <row r="36" spans="2:6" s="58" customFormat="1">
      <c r="B36" s="59"/>
      <c r="C36" s="2"/>
      <c r="D36" s="60"/>
      <c r="F36" s="61"/>
    </row>
    <row r="37" spans="2:6" s="58" customFormat="1">
      <c r="B37" s="59"/>
      <c r="C37" s="2"/>
      <c r="D37" s="60"/>
      <c r="F37" s="61"/>
    </row>
    <row r="38" spans="2:6" s="58" customFormat="1">
      <c r="B38" s="59"/>
      <c r="C38" s="2"/>
      <c r="D38" s="60"/>
      <c r="F38" s="61"/>
    </row>
    <row r="39" spans="2:6" s="58" customFormat="1">
      <c r="B39" s="59"/>
      <c r="C39" s="2"/>
      <c r="D39" s="60"/>
      <c r="F39" s="61"/>
    </row>
    <row r="40" spans="2:6" s="58" customFormat="1">
      <c r="B40" s="59"/>
      <c r="C40" s="2"/>
      <c r="D40" s="60"/>
      <c r="F40" s="61"/>
    </row>
    <row r="41" spans="2:6" s="58" customFormat="1">
      <c r="B41" s="59"/>
      <c r="C41" s="2"/>
      <c r="D41" s="60"/>
      <c r="F41" s="61"/>
    </row>
    <row r="42" spans="2:6" s="58" customFormat="1">
      <c r="B42" s="59"/>
      <c r="C42" s="2"/>
      <c r="D42" s="60"/>
      <c r="F42" s="61"/>
    </row>
    <row r="43" spans="2:6" s="58" customFormat="1">
      <c r="B43" s="59"/>
      <c r="C43" s="2"/>
      <c r="D43" s="60"/>
      <c r="F43" s="61"/>
    </row>
    <row r="44" spans="2:6" s="58" customFormat="1">
      <c r="B44" s="59"/>
      <c r="C44" s="2"/>
      <c r="D44" s="60"/>
      <c r="F44" s="61"/>
    </row>
    <row r="45" spans="2:6" s="58" customFormat="1">
      <c r="B45" s="59"/>
      <c r="C45" s="2"/>
      <c r="D45" s="60"/>
      <c r="F45" s="61"/>
    </row>
    <row r="46" spans="2:6" s="58" customFormat="1">
      <c r="B46" s="59"/>
      <c r="C46" s="2"/>
      <c r="D46" s="60"/>
      <c r="F46" s="61"/>
    </row>
    <row r="47" spans="2:6" s="58" customFormat="1">
      <c r="B47" s="59"/>
      <c r="C47" s="2"/>
      <c r="D47" s="60"/>
      <c r="F47" s="61"/>
    </row>
    <row r="48" spans="2:6" s="58" customFormat="1">
      <c r="B48" s="59"/>
      <c r="C48" s="2"/>
      <c r="D48" s="60"/>
      <c r="F48" s="61"/>
    </row>
    <row r="49" spans="2:6" s="58" customFormat="1">
      <c r="B49" s="59"/>
      <c r="C49" s="2"/>
      <c r="D49" s="60"/>
      <c r="F49" s="61"/>
    </row>
    <row r="50" spans="2:6" s="58" customFormat="1">
      <c r="B50" s="59"/>
      <c r="C50" s="2"/>
      <c r="D50" s="60"/>
      <c r="F50" s="61"/>
    </row>
    <row r="51" spans="2:6" s="58" customFormat="1">
      <c r="B51" s="59"/>
      <c r="C51" s="2"/>
      <c r="D51" s="60"/>
      <c r="F51" s="61"/>
    </row>
    <row r="52" spans="2:6" s="58" customFormat="1">
      <c r="B52" s="59"/>
      <c r="C52" s="2"/>
      <c r="D52" s="60"/>
      <c r="F52" s="61"/>
    </row>
    <row r="53" spans="2:6" s="58" customFormat="1">
      <c r="B53" s="59"/>
      <c r="C53" s="2"/>
      <c r="D53" s="60"/>
      <c r="F53" s="61"/>
    </row>
    <row r="54" spans="2:6" s="58" customFormat="1">
      <c r="B54" s="59"/>
      <c r="C54" s="2"/>
      <c r="D54" s="60"/>
      <c r="F54" s="61"/>
    </row>
    <row r="55" spans="2:6" s="58" customFormat="1">
      <c r="B55" s="59"/>
      <c r="C55" s="2"/>
      <c r="D55" s="60"/>
      <c r="F55" s="61"/>
    </row>
    <row r="56" spans="2:6" s="58" customFormat="1">
      <c r="B56" s="59"/>
      <c r="C56" s="2"/>
      <c r="D56" s="60"/>
      <c r="F56" s="61"/>
    </row>
    <row r="57" spans="2:6" s="58" customFormat="1">
      <c r="B57" s="59"/>
      <c r="C57" s="2"/>
      <c r="D57" s="60"/>
      <c r="F57" s="61"/>
    </row>
    <row r="58" spans="2:6" s="58" customFormat="1">
      <c r="B58" s="59"/>
      <c r="C58" s="2"/>
      <c r="D58" s="60"/>
      <c r="F58" s="61"/>
    </row>
    <row r="59" spans="2:6" s="58" customFormat="1">
      <c r="B59" s="59"/>
      <c r="C59" s="2"/>
      <c r="D59" s="60"/>
      <c r="F59" s="61"/>
    </row>
    <row r="60" spans="2:6" s="58" customFormat="1">
      <c r="B60" s="59"/>
      <c r="C60" s="2"/>
      <c r="D60" s="60"/>
      <c r="F60" s="61"/>
    </row>
    <row r="61" spans="2:6" s="58" customFormat="1">
      <c r="B61" s="59"/>
      <c r="C61" s="2"/>
      <c r="D61" s="60"/>
      <c r="F61" s="61"/>
    </row>
    <row r="62" spans="2:6" s="58" customFormat="1">
      <c r="B62" s="59"/>
      <c r="C62" s="2"/>
      <c r="D62" s="60"/>
      <c r="F62" s="61"/>
    </row>
    <row r="63" spans="2:6" s="58" customFormat="1">
      <c r="B63" s="59"/>
      <c r="C63" s="2"/>
      <c r="D63" s="60"/>
      <c r="F63" s="61"/>
    </row>
    <row r="64" spans="2:6" s="58" customFormat="1">
      <c r="B64" s="59"/>
      <c r="C64" s="2"/>
      <c r="D64" s="60"/>
      <c r="F64" s="61"/>
    </row>
    <row r="65" spans="2:6" s="58" customFormat="1">
      <c r="B65" s="59"/>
      <c r="C65" s="2"/>
      <c r="D65" s="60"/>
      <c r="F65" s="61"/>
    </row>
    <row r="66" spans="2:6" s="58" customFormat="1">
      <c r="B66" s="59"/>
      <c r="C66" s="2"/>
      <c r="D66" s="60"/>
      <c r="F66" s="61"/>
    </row>
    <row r="67" spans="2:6" s="58" customFormat="1">
      <c r="B67" s="59"/>
      <c r="C67" s="2"/>
      <c r="D67" s="60"/>
      <c r="F67" s="61"/>
    </row>
    <row r="68" spans="2:6" s="58" customFormat="1">
      <c r="B68" s="59"/>
      <c r="C68" s="2"/>
      <c r="D68" s="60"/>
      <c r="F68" s="61"/>
    </row>
    <row r="69" spans="2:6" s="58" customFormat="1">
      <c r="B69" s="59"/>
      <c r="C69" s="2"/>
      <c r="D69" s="60"/>
      <c r="F69" s="61"/>
    </row>
    <row r="70" spans="2:6" s="58" customFormat="1">
      <c r="B70" s="59"/>
      <c r="C70" s="2"/>
      <c r="D70" s="60"/>
      <c r="F70" s="61"/>
    </row>
    <row r="71" spans="2:6" s="58" customFormat="1">
      <c r="B71" s="59"/>
      <c r="C71" s="2"/>
      <c r="D71" s="60"/>
      <c r="F71" s="61"/>
    </row>
    <row r="72" spans="2:6" s="58" customFormat="1">
      <c r="B72" s="59"/>
      <c r="C72" s="2"/>
      <c r="D72" s="60"/>
      <c r="F72" s="61"/>
    </row>
    <row r="73" spans="2:6" s="58" customFormat="1">
      <c r="B73" s="59"/>
      <c r="C73" s="2"/>
      <c r="D73" s="60"/>
      <c r="F73" s="61"/>
    </row>
    <row r="74" spans="2:6" s="58" customFormat="1">
      <c r="B74" s="59"/>
      <c r="C74" s="2"/>
      <c r="D74" s="60"/>
      <c r="F74" s="61"/>
    </row>
    <row r="75" spans="2:6" s="58" customFormat="1">
      <c r="B75" s="59"/>
      <c r="C75" s="2"/>
      <c r="D75" s="60"/>
      <c r="F75" s="61"/>
    </row>
    <row r="76" spans="2:6" s="58" customFormat="1">
      <c r="B76" s="59"/>
      <c r="C76" s="2"/>
      <c r="D76" s="60"/>
      <c r="F76" s="61"/>
    </row>
    <row r="77" spans="2:6" s="58" customFormat="1">
      <c r="B77" s="59"/>
      <c r="C77" s="2"/>
      <c r="D77" s="60"/>
      <c r="F77" s="61"/>
    </row>
    <row r="78" spans="2:6" s="58" customFormat="1">
      <c r="B78" s="59"/>
      <c r="C78" s="2"/>
      <c r="D78" s="60"/>
      <c r="F78" s="61"/>
    </row>
    <row r="79" spans="2:6" s="58" customFormat="1">
      <c r="B79" s="59"/>
      <c r="C79" s="2"/>
      <c r="D79" s="60"/>
      <c r="F79" s="61"/>
    </row>
    <row r="80" spans="2:6" s="58" customFormat="1">
      <c r="B80" s="59"/>
      <c r="C80" s="2"/>
      <c r="D80" s="60"/>
      <c r="F80" s="61"/>
    </row>
    <row r="81" spans="2:6" s="58" customFormat="1">
      <c r="B81" s="59"/>
      <c r="C81" s="2"/>
      <c r="D81" s="60"/>
      <c r="F81" s="61"/>
    </row>
    <row r="82" spans="2:6" s="58" customFormat="1">
      <c r="B82" s="59"/>
      <c r="C82" s="2"/>
      <c r="D82" s="60"/>
      <c r="F82" s="61"/>
    </row>
    <row r="83" spans="2:6" s="58" customFormat="1">
      <c r="B83" s="59"/>
      <c r="C83" s="2"/>
      <c r="D83" s="60"/>
      <c r="F83" s="61"/>
    </row>
    <row r="84" spans="2:6" s="58" customFormat="1">
      <c r="B84" s="59"/>
      <c r="C84" s="2"/>
      <c r="D84" s="60"/>
      <c r="F84" s="61"/>
    </row>
    <row r="85" spans="2:6" s="58" customFormat="1">
      <c r="B85" s="59"/>
      <c r="C85" s="2"/>
      <c r="D85" s="60"/>
      <c r="F85" s="61"/>
    </row>
    <row r="86" spans="2:6" s="58" customFormat="1">
      <c r="B86" s="59"/>
      <c r="C86" s="2"/>
      <c r="D86" s="60"/>
      <c r="F86" s="61"/>
    </row>
    <row r="87" spans="2:6" s="58" customFormat="1">
      <c r="B87" s="59"/>
      <c r="C87" s="2"/>
      <c r="D87" s="60"/>
      <c r="F87" s="61"/>
    </row>
    <row r="88" spans="2:6" s="58" customFormat="1">
      <c r="B88" s="59"/>
      <c r="C88" s="2"/>
      <c r="D88" s="60"/>
      <c r="F88" s="61"/>
    </row>
    <row r="89" spans="2:6" s="58" customFormat="1">
      <c r="B89" s="59"/>
      <c r="C89" s="2"/>
      <c r="D89" s="60"/>
      <c r="F89" s="61"/>
    </row>
    <row r="90" spans="2:6" s="58" customFormat="1">
      <c r="B90" s="59"/>
      <c r="C90" s="2"/>
      <c r="D90" s="60"/>
      <c r="F90" s="61"/>
    </row>
    <row r="91" spans="2:6" s="58" customFormat="1">
      <c r="B91" s="59"/>
      <c r="C91" s="2"/>
      <c r="D91" s="60"/>
      <c r="F91" s="61"/>
    </row>
    <row r="92" spans="2:6" s="58" customFormat="1">
      <c r="B92" s="59"/>
      <c r="C92" s="2"/>
      <c r="D92" s="60"/>
      <c r="F92" s="61"/>
    </row>
    <row r="93" spans="2:6" s="58" customFormat="1">
      <c r="B93" s="59"/>
      <c r="C93" s="2"/>
      <c r="D93" s="60"/>
      <c r="F93" s="61"/>
    </row>
    <row r="94" spans="2:6" s="58" customFormat="1">
      <c r="B94" s="59"/>
      <c r="C94" s="2"/>
      <c r="D94" s="60"/>
      <c r="F94" s="61"/>
    </row>
    <row r="95" spans="2:6" s="58" customFormat="1">
      <c r="B95" s="59"/>
      <c r="C95" s="2"/>
      <c r="D95" s="60"/>
      <c r="F95" s="61"/>
    </row>
    <row r="96" spans="2:6" s="58" customFormat="1">
      <c r="B96" s="59"/>
      <c r="C96" s="2"/>
      <c r="D96" s="60"/>
      <c r="F96" s="61"/>
    </row>
    <row r="97" spans="2:6" s="58" customFormat="1">
      <c r="B97" s="59"/>
      <c r="C97" s="2"/>
      <c r="D97" s="60"/>
      <c r="F97" s="61"/>
    </row>
    <row r="98" spans="2:6" s="58" customFormat="1">
      <c r="B98" s="59"/>
      <c r="C98" s="2"/>
      <c r="D98" s="60"/>
      <c r="F98" s="61"/>
    </row>
    <row r="99" spans="2:6" s="58" customFormat="1">
      <c r="B99" s="59"/>
      <c r="C99" s="2"/>
      <c r="D99" s="60"/>
      <c r="F99" s="61"/>
    </row>
    <row r="100" spans="2:6" s="58" customFormat="1">
      <c r="B100" s="59"/>
      <c r="C100" s="2"/>
      <c r="D100" s="60"/>
      <c r="F100" s="61"/>
    </row>
    <row r="101" spans="2:6" s="58" customFormat="1">
      <c r="B101" s="59"/>
      <c r="C101" s="2"/>
      <c r="D101" s="60"/>
      <c r="F101" s="61"/>
    </row>
    <row r="102" spans="2:6" s="58" customFormat="1">
      <c r="B102" s="59"/>
      <c r="C102" s="2"/>
      <c r="D102" s="60"/>
      <c r="F102" s="61"/>
    </row>
    <row r="103" spans="2:6" s="58" customFormat="1">
      <c r="B103" s="59"/>
      <c r="C103" s="2"/>
      <c r="D103" s="60"/>
      <c r="F103" s="61"/>
    </row>
    <row r="104" spans="2:6" s="58" customFormat="1">
      <c r="B104" s="59"/>
      <c r="C104" s="2"/>
      <c r="D104" s="60"/>
      <c r="F104" s="61"/>
    </row>
    <row r="105" spans="2:6" s="58" customFormat="1">
      <c r="B105" s="59"/>
      <c r="C105" s="2"/>
      <c r="D105" s="60"/>
      <c r="F105" s="61"/>
    </row>
    <row r="106" spans="2:6" s="58" customFormat="1">
      <c r="B106" s="59"/>
      <c r="C106" s="2"/>
      <c r="D106" s="60"/>
      <c r="F106" s="61"/>
    </row>
    <row r="107" spans="2:6" s="58" customFormat="1">
      <c r="B107" s="59"/>
      <c r="C107" s="2"/>
      <c r="D107" s="60"/>
      <c r="F107" s="61"/>
    </row>
    <row r="108" spans="2:6" s="58" customFormat="1">
      <c r="B108" s="59"/>
      <c r="C108" s="2"/>
      <c r="D108" s="60"/>
      <c r="F108" s="61"/>
    </row>
    <row r="109" spans="2:6" s="58" customFormat="1">
      <c r="B109" s="59"/>
      <c r="C109" s="2"/>
      <c r="D109" s="60"/>
      <c r="F109" s="61"/>
    </row>
    <row r="110" spans="2:6" s="58" customFormat="1">
      <c r="B110" s="59"/>
      <c r="C110" s="2"/>
      <c r="D110" s="60"/>
      <c r="F110" s="61"/>
    </row>
    <row r="111" spans="2:6" s="58" customFormat="1">
      <c r="B111" s="59"/>
      <c r="C111" s="2"/>
      <c r="D111" s="60"/>
      <c r="F111" s="61"/>
    </row>
    <row r="112" spans="2:6" s="58" customFormat="1">
      <c r="B112" s="59"/>
      <c r="C112" s="2"/>
      <c r="D112" s="60"/>
      <c r="F112" s="61"/>
    </row>
    <row r="113" spans="2:6" s="58" customFormat="1">
      <c r="B113" s="59"/>
      <c r="C113" s="2"/>
      <c r="D113" s="60"/>
      <c r="F113" s="61"/>
    </row>
    <row r="114" spans="2:6" s="58" customFormat="1">
      <c r="B114" s="59"/>
      <c r="C114" s="2"/>
      <c r="D114" s="60"/>
      <c r="F114" s="61"/>
    </row>
    <row r="115" spans="2:6" s="58" customFormat="1">
      <c r="B115" s="59"/>
      <c r="C115" s="2"/>
      <c r="D115" s="60"/>
      <c r="F115" s="61"/>
    </row>
    <row r="116" spans="2:6" s="58" customFormat="1">
      <c r="B116" s="59"/>
      <c r="C116" s="2"/>
      <c r="D116" s="60"/>
      <c r="F116" s="61"/>
    </row>
    <row r="117" spans="2:6" s="58" customFormat="1">
      <c r="B117" s="59"/>
      <c r="C117" s="2"/>
      <c r="D117" s="60"/>
      <c r="F117" s="61"/>
    </row>
    <row r="118" spans="2:6" s="58" customFormat="1">
      <c r="B118" s="59"/>
      <c r="C118" s="2"/>
      <c r="D118" s="60"/>
      <c r="F118" s="61"/>
    </row>
    <row r="119" spans="2:6" s="58" customFormat="1">
      <c r="B119" s="59"/>
      <c r="C119" s="2"/>
      <c r="D119" s="60"/>
      <c r="F119" s="61"/>
    </row>
    <row r="120" spans="2:6" s="58" customFormat="1">
      <c r="B120" s="59"/>
      <c r="C120" s="2"/>
      <c r="D120" s="60"/>
      <c r="F120" s="61"/>
    </row>
    <row r="121" spans="2:6" s="58" customFormat="1">
      <c r="B121" s="59"/>
      <c r="C121" s="2"/>
      <c r="D121" s="60"/>
      <c r="F121" s="61"/>
    </row>
    <row r="122" spans="2:6" s="58" customFormat="1">
      <c r="B122" s="59"/>
      <c r="C122" s="2"/>
      <c r="D122" s="60"/>
      <c r="F122" s="61"/>
    </row>
    <row r="123" spans="2:6" s="58" customFormat="1">
      <c r="B123" s="59"/>
      <c r="C123" s="2"/>
      <c r="D123" s="60"/>
      <c r="F123" s="61"/>
    </row>
    <row r="124" spans="2:6" s="58" customFormat="1">
      <c r="B124" s="59"/>
      <c r="C124" s="2"/>
      <c r="D124" s="60"/>
      <c r="F124" s="61"/>
    </row>
    <row r="125" spans="2:6" s="58" customFormat="1">
      <c r="B125" s="59"/>
      <c r="C125" s="2"/>
      <c r="D125" s="60"/>
      <c r="F125" s="61"/>
    </row>
    <row r="126" spans="2:6" s="58" customFormat="1">
      <c r="B126" s="59"/>
      <c r="C126" s="2"/>
      <c r="D126" s="60"/>
      <c r="F126" s="61"/>
    </row>
    <row r="127" spans="2:6" s="58" customFormat="1">
      <c r="B127" s="59"/>
      <c r="C127" s="2"/>
      <c r="D127" s="60"/>
      <c r="F127" s="61"/>
    </row>
    <row r="128" spans="2:6" s="58" customFormat="1">
      <c r="B128" s="59"/>
      <c r="C128" s="2"/>
      <c r="D128" s="60"/>
      <c r="F128" s="61"/>
    </row>
    <row r="129" spans="2:6" s="58" customFormat="1">
      <c r="B129" s="59"/>
      <c r="C129" s="2"/>
      <c r="D129" s="60"/>
      <c r="F129" s="61"/>
    </row>
    <row r="130" spans="2:6" s="58" customFormat="1">
      <c r="B130" s="59"/>
      <c r="C130" s="2"/>
      <c r="D130" s="60"/>
      <c r="F130" s="61"/>
    </row>
    <row r="131" spans="2:6" s="58" customFormat="1">
      <c r="B131" s="59"/>
      <c r="C131" s="2"/>
      <c r="D131" s="60"/>
      <c r="F131" s="61"/>
    </row>
    <row r="132" spans="2:6" s="58" customFormat="1">
      <c r="B132" s="59"/>
      <c r="C132" s="2"/>
      <c r="D132" s="60"/>
      <c r="F132" s="61"/>
    </row>
    <row r="133" spans="2:6" s="58" customFormat="1">
      <c r="B133" s="59"/>
      <c r="C133" s="2"/>
      <c r="D133" s="60"/>
      <c r="F133" s="61"/>
    </row>
    <row r="134" spans="2:6" s="58" customFormat="1">
      <c r="B134" s="59"/>
      <c r="C134" s="2"/>
      <c r="D134" s="60"/>
      <c r="F134" s="61"/>
    </row>
    <row r="135" spans="2:6" s="58" customFormat="1">
      <c r="B135" s="59"/>
      <c r="C135" s="2"/>
      <c r="D135" s="60"/>
      <c r="F135" s="61"/>
    </row>
    <row r="136" spans="2:6" s="58" customFormat="1">
      <c r="B136" s="59"/>
      <c r="C136" s="2"/>
      <c r="D136" s="60"/>
      <c r="F136" s="61"/>
    </row>
    <row r="137" spans="2:6" s="58" customFormat="1">
      <c r="B137" s="59"/>
      <c r="C137" s="2"/>
      <c r="D137" s="60"/>
      <c r="F137" s="61"/>
    </row>
    <row r="138" spans="2:6" s="58" customFormat="1">
      <c r="B138" s="59"/>
      <c r="C138" s="2"/>
      <c r="D138" s="60"/>
      <c r="F138" s="61"/>
    </row>
    <row r="139" spans="2:6" s="58" customFormat="1">
      <c r="B139" s="59"/>
      <c r="C139" s="2"/>
      <c r="D139" s="60"/>
      <c r="F139" s="61"/>
    </row>
    <row r="140" spans="2:6" s="58" customFormat="1">
      <c r="B140" s="59"/>
      <c r="C140" s="2"/>
      <c r="D140" s="60"/>
      <c r="F140" s="61"/>
    </row>
    <row r="141" spans="2:6" s="58" customFormat="1">
      <c r="B141" s="59"/>
      <c r="C141" s="2"/>
      <c r="D141" s="60"/>
      <c r="F141" s="61"/>
    </row>
    <row r="142" spans="2:6" s="58" customFormat="1">
      <c r="B142" s="59"/>
      <c r="C142" s="2"/>
      <c r="D142" s="60"/>
      <c r="F142" s="61"/>
    </row>
    <row r="143" spans="2:6" s="58" customFormat="1">
      <c r="B143" s="59"/>
      <c r="C143" s="2"/>
      <c r="D143" s="60"/>
      <c r="F143" s="61"/>
    </row>
    <row r="144" spans="2:6" s="58" customFormat="1">
      <c r="B144" s="59"/>
      <c r="C144" s="2"/>
      <c r="D144" s="60"/>
      <c r="F144" s="61"/>
    </row>
    <row r="145" spans="2:6" s="58" customFormat="1">
      <c r="B145" s="59"/>
      <c r="C145" s="2"/>
      <c r="D145" s="60"/>
      <c r="F145" s="61"/>
    </row>
    <row r="146" spans="2:6" s="58" customFormat="1">
      <c r="B146" s="59"/>
      <c r="C146" s="2"/>
      <c r="D146" s="60"/>
      <c r="F146" s="61"/>
    </row>
    <row r="147" spans="2:6" s="58" customFormat="1">
      <c r="B147" s="59"/>
      <c r="C147" s="2"/>
      <c r="D147" s="60"/>
      <c r="F147" s="61"/>
    </row>
    <row r="148" spans="2:6" s="58" customFormat="1">
      <c r="B148" s="59"/>
      <c r="C148" s="2"/>
      <c r="D148" s="60"/>
      <c r="F148" s="61"/>
    </row>
    <row r="149" spans="2:6" s="58" customFormat="1">
      <c r="B149" s="59"/>
      <c r="C149" s="2"/>
      <c r="D149" s="60"/>
      <c r="F149" s="61"/>
    </row>
    <row r="150" spans="2:6" s="58" customFormat="1">
      <c r="B150" s="59"/>
      <c r="C150" s="2"/>
      <c r="D150" s="60"/>
      <c r="F150" s="61"/>
    </row>
    <row r="151" spans="2:6" s="58" customFormat="1">
      <c r="B151" s="59"/>
      <c r="C151" s="2"/>
      <c r="D151" s="60"/>
      <c r="F151" s="61"/>
    </row>
    <row r="152" spans="2:6" s="58" customFormat="1">
      <c r="B152" s="59"/>
      <c r="C152" s="2"/>
      <c r="D152" s="60"/>
      <c r="F152" s="61"/>
    </row>
    <row r="153" spans="2:6" s="58" customFormat="1">
      <c r="B153" s="59"/>
      <c r="C153" s="2"/>
      <c r="D153" s="60"/>
      <c r="F153" s="61"/>
    </row>
    <row r="154" spans="2:6" s="58" customFormat="1">
      <c r="B154" s="59"/>
      <c r="C154" s="2"/>
      <c r="D154" s="60"/>
      <c r="F154" s="61"/>
    </row>
    <row r="155" spans="2:6" s="58" customFormat="1">
      <c r="B155" s="59"/>
      <c r="C155" s="2"/>
      <c r="D155" s="60"/>
      <c r="F155" s="61"/>
    </row>
    <row r="156" spans="2:6" s="58" customFormat="1">
      <c r="B156" s="59"/>
      <c r="C156" s="2"/>
      <c r="D156" s="60"/>
      <c r="F156" s="61"/>
    </row>
    <row r="157" spans="2:6" s="58" customFormat="1">
      <c r="B157" s="59"/>
      <c r="C157" s="2"/>
      <c r="D157" s="60"/>
      <c r="F157" s="61"/>
    </row>
    <row r="158" spans="2:6" s="58" customFormat="1">
      <c r="B158" s="59"/>
      <c r="C158" s="2"/>
      <c r="D158" s="60"/>
      <c r="F158" s="61"/>
    </row>
    <row r="159" spans="2:6" s="58" customFormat="1">
      <c r="B159" s="59"/>
      <c r="C159" s="2"/>
      <c r="D159" s="60"/>
      <c r="F159" s="61"/>
    </row>
    <row r="160" spans="2:6" s="58" customFormat="1">
      <c r="B160" s="59"/>
      <c r="C160" s="2"/>
      <c r="D160" s="60"/>
      <c r="F160" s="61"/>
    </row>
    <row r="161" spans="2:6" s="58" customFormat="1">
      <c r="B161" s="59"/>
      <c r="C161" s="2"/>
      <c r="D161" s="60"/>
      <c r="F161" s="61"/>
    </row>
    <row r="162" spans="2:6" s="58" customFormat="1">
      <c r="B162" s="59"/>
      <c r="C162" s="2"/>
      <c r="D162" s="60"/>
      <c r="F162" s="61"/>
    </row>
    <row r="163" spans="2:6" s="58" customFormat="1">
      <c r="B163" s="59"/>
      <c r="C163" s="2"/>
      <c r="D163" s="60"/>
      <c r="F163" s="61"/>
    </row>
    <row r="164" spans="2:6" s="58" customFormat="1">
      <c r="B164" s="59"/>
      <c r="C164" s="2"/>
      <c r="D164" s="60"/>
      <c r="F164" s="61"/>
    </row>
    <row r="165" spans="2:6" s="58" customFormat="1">
      <c r="B165" s="59"/>
      <c r="C165" s="2"/>
      <c r="D165" s="60"/>
      <c r="F165" s="61"/>
    </row>
    <row r="166" spans="2:6" s="58" customFormat="1">
      <c r="B166" s="59"/>
      <c r="C166" s="2"/>
      <c r="D166" s="60"/>
      <c r="F166" s="61"/>
    </row>
    <row r="167" spans="2:6" s="58" customFormat="1">
      <c r="B167" s="59"/>
      <c r="C167" s="2"/>
      <c r="D167" s="60"/>
      <c r="F167" s="61"/>
    </row>
    <row r="168" spans="2:6" s="58" customFormat="1">
      <c r="B168" s="59"/>
      <c r="C168" s="2"/>
      <c r="D168" s="60"/>
      <c r="F168" s="61"/>
    </row>
    <row r="169" spans="2:6" s="58" customFormat="1">
      <c r="B169" s="59"/>
      <c r="C169" s="2"/>
      <c r="D169" s="60"/>
      <c r="F169" s="61"/>
    </row>
    <row r="170" spans="2:6" s="58" customFormat="1">
      <c r="B170" s="59"/>
      <c r="C170" s="2"/>
      <c r="D170" s="60"/>
      <c r="F170" s="61"/>
    </row>
    <row r="171" spans="2:6" s="58" customFormat="1">
      <c r="B171" s="59"/>
      <c r="C171" s="2"/>
      <c r="D171" s="60"/>
      <c r="F171" s="61"/>
    </row>
    <row r="172" spans="2:6" s="58" customFormat="1">
      <c r="B172" s="59"/>
      <c r="C172" s="2"/>
      <c r="D172" s="60"/>
      <c r="F172" s="61"/>
    </row>
    <row r="173" spans="2:6" s="58" customFormat="1">
      <c r="B173" s="59"/>
      <c r="C173" s="2"/>
      <c r="D173" s="60"/>
      <c r="F173" s="61"/>
    </row>
    <row r="174" spans="2:6" s="58" customFormat="1">
      <c r="B174" s="59"/>
      <c r="C174" s="2"/>
      <c r="D174" s="60"/>
      <c r="F174" s="61"/>
    </row>
    <row r="175" spans="2:6" s="58" customFormat="1">
      <c r="B175" s="59"/>
      <c r="C175" s="2"/>
      <c r="D175" s="60"/>
      <c r="F175" s="61"/>
    </row>
    <row r="176" spans="2:6" s="58" customFormat="1">
      <c r="B176" s="59"/>
      <c r="C176" s="2"/>
      <c r="D176" s="60"/>
      <c r="F176" s="61"/>
    </row>
    <row r="177" spans="2:6" s="58" customFormat="1">
      <c r="B177" s="59"/>
      <c r="C177" s="2"/>
      <c r="D177" s="60"/>
      <c r="F177" s="61"/>
    </row>
    <row r="178" spans="2:6" s="58" customFormat="1">
      <c r="B178" s="59"/>
      <c r="C178" s="2"/>
      <c r="D178" s="60"/>
      <c r="F178" s="61"/>
    </row>
    <row r="179" spans="2:6" s="58" customFormat="1">
      <c r="B179" s="59"/>
      <c r="C179" s="2"/>
      <c r="D179" s="60"/>
      <c r="F179" s="61"/>
    </row>
    <row r="180" spans="2:6" s="58" customFormat="1">
      <c r="B180" s="59"/>
      <c r="C180" s="2"/>
      <c r="D180" s="60"/>
      <c r="F180" s="61"/>
    </row>
    <row r="181" spans="2:6" s="58" customFormat="1">
      <c r="B181" s="59"/>
      <c r="C181" s="2"/>
      <c r="D181" s="60"/>
      <c r="F181" s="61"/>
    </row>
    <row r="182" spans="2:6" s="58" customFormat="1">
      <c r="B182" s="59"/>
      <c r="C182" s="2"/>
      <c r="D182" s="60"/>
      <c r="F182" s="61"/>
    </row>
    <row r="183" spans="2:6" s="58" customFormat="1">
      <c r="B183" s="59"/>
      <c r="C183" s="2"/>
      <c r="D183" s="60"/>
      <c r="F183" s="61"/>
    </row>
    <row r="184" spans="2:6" s="58" customFormat="1">
      <c r="B184" s="59"/>
      <c r="C184" s="2"/>
      <c r="D184" s="60"/>
      <c r="F184" s="61"/>
    </row>
    <row r="185" spans="2:6" s="58" customFormat="1">
      <c r="B185" s="59"/>
      <c r="C185" s="2"/>
      <c r="D185" s="60"/>
      <c r="F185" s="61"/>
    </row>
    <row r="186" spans="2:6" s="58" customFormat="1">
      <c r="B186" s="59"/>
      <c r="C186" s="2"/>
      <c r="D186" s="60"/>
      <c r="F186" s="61"/>
    </row>
    <row r="187" spans="2:6" s="58" customFormat="1">
      <c r="B187" s="59"/>
      <c r="C187" s="2"/>
      <c r="D187" s="60"/>
      <c r="F187" s="61"/>
    </row>
    <row r="188" spans="2:6" s="58" customFormat="1">
      <c r="B188" s="59"/>
      <c r="C188" s="2"/>
      <c r="D188" s="60"/>
      <c r="F188" s="61"/>
    </row>
    <row r="189" spans="2:6" s="58" customFormat="1">
      <c r="B189" s="59"/>
      <c r="C189" s="2"/>
      <c r="D189" s="60"/>
      <c r="F189" s="61"/>
    </row>
    <row r="190" spans="2:6" s="58" customFormat="1">
      <c r="B190" s="59"/>
      <c r="C190" s="2"/>
      <c r="D190" s="60"/>
      <c r="F190" s="61"/>
    </row>
    <row r="191" spans="2:6" s="58" customFormat="1">
      <c r="B191" s="59"/>
      <c r="C191" s="2"/>
      <c r="D191" s="60"/>
      <c r="F191" s="61"/>
    </row>
    <row r="192" spans="2:6" s="58" customFormat="1">
      <c r="B192" s="59"/>
      <c r="C192" s="2"/>
      <c r="D192" s="60"/>
      <c r="F192" s="61"/>
    </row>
    <row r="193" spans="2:6" s="58" customFormat="1">
      <c r="B193" s="59"/>
      <c r="C193" s="2"/>
      <c r="D193" s="60"/>
      <c r="F193" s="61"/>
    </row>
    <row r="194" spans="2:6" s="58" customFormat="1">
      <c r="B194" s="59"/>
      <c r="C194" s="2"/>
      <c r="D194" s="60"/>
      <c r="F194" s="61"/>
    </row>
    <row r="195" spans="2:6" s="58" customFormat="1">
      <c r="B195" s="59"/>
      <c r="C195" s="2"/>
      <c r="D195" s="60"/>
      <c r="F195" s="61"/>
    </row>
    <row r="196" spans="2:6" s="58" customFormat="1">
      <c r="B196" s="59"/>
      <c r="C196" s="2"/>
      <c r="D196" s="60"/>
      <c r="F196" s="61"/>
    </row>
    <row r="197" spans="2:6" s="58" customFormat="1">
      <c r="B197" s="59"/>
      <c r="C197" s="2"/>
      <c r="D197" s="60"/>
      <c r="F197" s="61"/>
    </row>
    <row r="198" spans="2:6" s="58" customFormat="1">
      <c r="B198" s="59"/>
      <c r="C198" s="2"/>
      <c r="D198" s="60"/>
      <c r="F198" s="61"/>
    </row>
    <row r="199" spans="2:6" s="58" customFormat="1">
      <c r="B199" s="59"/>
      <c r="C199" s="2"/>
      <c r="D199" s="60"/>
      <c r="F199" s="61"/>
    </row>
    <row r="200" spans="2:6" s="58" customFormat="1">
      <c r="B200" s="59"/>
      <c r="C200" s="2"/>
      <c r="D200" s="60"/>
      <c r="F200" s="61"/>
    </row>
    <row r="201" spans="2:6" s="58" customFormat="1">
      <c r="B201" s="59"/>
      <c r="C201" s="2"/>
      <c r="D201" s="60"/>
      <c r="F201" s="61"/>
    </row>
    <row r="202" spans="2:6" s="58" customFormat="1">
      <c r="B202" s="59"/>
      <c r="C202" s="2"/>
      <c r="D202" s="60"/>
      <c r="F202" s="61"/>
    </row>
    <row r="203" spans="2:6" s="58" customFormat="1">
      <c r="B203" s="59"/>
      <c r="C203" s="2"/>
      <c r="D203" s="60"/>
      <c r="F203" s="61"/>
    </row>
    <row r="204" spans="2:6" s="58" customFormat="1">
      <c r="B204" s="1"/>
      <c r="C204" s="2"/>
      <c r="D204" s="3"/>
      <c r="E204" s="4"/>
      <c r="F204" s="5"/>
    </row>
  </sheetData>
  <mergeCells count="7">
    <mergeCell ref="C26:F26"/>
    <mergeCell ref="B2:F2"/>
    <mergeCell ref="B4:F4"/>
    <mergeCell ref="C22:F22"/>
    <mergeCell ref="C23:F23"/>
    <mergeCell ref="C24:F24"/>
    <mergeCell ref="C25:F25"/>
  </mergeCells>
  <pageMargins left="1.1811023622047245" right="0.78740157480314965" top="1.1811023622047245" bottom="0.78740157480314965" header="1.1811023622047245" footer="0.51181102362204722"/>
  <pageSetup paperSize="9" scale="85" orientation="portrait" useFirstPageNumber="1" r:id="rId1"/>
  <headerFooter alignWithMargins="0">
    <oddFooter>&amp;CStran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topLeftCell="A64" zoomScaleNormal="100" zoomScaleSheetLayoutView="100" workbookViewId="0">
      <selection activeCell="B64" sqref="B64"/>
    </sheetView>
  </sheetViews>
  <sheetFormatPr defaultRowHeight="12.75"/>
  <cols>
    <col min="1" max="1" width="6.85546875" customWidth="1"/>
    <col min="2" max="2" width="57.7109375" customWidth="1"/>
    <col min="3" max="3" width="10.5703125" customWidth="1"/>
    <col min="4" max="4" width="12.140625" customWidth="1"/>
    <col min="5" max="5" width="15.5703125" customWidth="1"/>
  </cols>
  <sheetData>
    <row r="1" spans="1:6" ht="16.5">
      <c r="A1" s="203" t="s">
        <v>109</v>
      </c>
      <c r="B1" s="370" t="s">
        <v>110</v>
      </c>
      <c r="C1" s="205" t="s">
        <v>111</v>
      </c>
      <c r="D1" s="679"/>
      <c r="E1" s="205" t="s">
        <v>113</v>
      </c>
    </row>
    <row r="2" spans="1:6" ht="16.5">
      <c r="A2" s="203"/>
      <c r="B2" s="370" t="s">
        <v>114</v>
      </c>
      <c r="C2" s="205"/>
      <c r="D2" s="679"/>
      <c r="E2" s="205"/>
    </row>
    <row r="3" spans="1:6" ht="14.25">
      <c r="A3" s="206"/>
      <c r="B3" s="207"/>
      <c r="C3" s="208"/>
      <c r="D3" s="209"/>
      <c r="E3" s="210"/>
    </row>
    <row r="4" spans="1:6" ht="14.25">
      <c r="A4" s="211">
        <v>1</v>
      </c>
      <c r="B4" s="212" t="s">
        <v>333</v>
      </c>
      <c r="C4" s="213"/>
      <c r="D4" s="209"/>
      <c r="E4" s="210"/>
    </row>
    <row r="5" spans="1:6" ht="42.75">
      <c r="A5" s="214"/>
      <c r="B5" s="215" t="s">
        <v>373</v>
      </c>
      <c r="C5" s="213"/>
      <c r="D5" s="209"/>
      <c r="E5" s="210"/>
    </row>
    <row r="6" spans="1:6" ht="14.25">
      <c r="A6" s="214"/>
      <c r="B6" s="212" t="s">
        <v>372</v>
      </c>
      <c r="C6" s="213"/>
      <c r="D6" s="209"/>
      <c r="E6" s="218"/>
    </row>
    <row r="7" spans="1:6" ht="14.25">
      <c r="A7" s="214"/>
      <c r="B7" s="215"/>
      <c r="C7" s="213"/>
      <c r="D7" s="209"/>
      <c r="E7" s="210"/>
    </row>
    <row r="8" spans="1:6" ht="14.25">
      <c r="A8" s="269">
        <f>MAX(A2:A7)+0.01</f>
        <v>1.01</v>
      </c>
      <c r="B8" s="215"/>
      <c r="C8" s="213"/>
      <c r="D8" s="217"/>
      <c r="E8" s="218"/>
    </row>
    <row r="9" spans="1:6" ht="213.75">
      <c r="A9" s="214"/>
      <c r="B9" s="215" t="s">
        <v>371</v>
      </c>
      <c r="C9" s="213"/>
      <c r="D9" s="217"/>
      <c r="E9" s="218"/>
    </row>
    <row r="10" spans="1:6" ht="14.25">
      <c r="A10" s="268"/>
      <c r="B10" s="215" t="s">
        <v>75</v>
      </c>
      <c r="C10" s="213">
        <v>2</v>
      </c>
      <c r="D10" s="217"/>
      <c r="E10" s="218">
        <f>SUM(C10*D10)</f>
        <v>0</v>
      </c>
    </row>
    <row r="11" spans="1:6" ht="14.25">
      <c r="A11" s="214"/>
      <c r="B11" s="215"/>
      <c r="C11" s="213"/>
      <c r="D11" s="217"/>
      <c r="E11" s="218"/>
    </row>
    <row r="12" spans="1:6" ht="14.25">
      <c r="A12" s="262">
        <f>MAX(A8:A10)+0.01</f>
        <v>1.02</v>
      </c>
      <c r="B12" s="216"/>
      <c r="C12" s="213"/>
      <c r="D12" s="217"/>
      <c r="E12" s="218"/>
    </row>
    <row r="13" spans="1:6" ht="213.75">
      <c r="A13" s="214"/>
      <c r="B13" s="215" t="s">
        <v>370</v>
      </c>
      <c r="C13" s="213"/>
      <c r="D13" s="217"/>
      <c r="E13" s="218"/>
    </row>
    <row r="14" spans="1:6" ht="14.25">
      <c r="A14" s="214"/>
      <c r="B14" s="216" t="s">
        <v>75</v>
      </c>
      <c r="C14" s="213">
        <v>4</v>
      </c>
      <c r="D14" s="217"/>
      <c r="E14" s="218">
        <f>SUM(C14*D14)</f>
        <v>0</v>
      </c>
    </row>
    <row r="15" spans="1:6" ht="14.25">
      <c r="A15" s="214"/>
      <c r="B15" s="215"/>
      <c r="C15" s="213"/>
      <c r="D15" s="217"/>
      <c r="E15" s="218"/>
    </row>
    <row r="16" spans="1:6" ht="14.25">
      <c r="A16" s="262">
        <f>MAX(A12:A14)+0.01</f>
        <v>1.03</v>
      </c>
      <c r="B16" s="216"/>
      <c r="C16" s="213"/>
      <c r="D16" s="217"/>
      <c r="E16" s="218"/>
      <c r="F16" s="371"/>
    </row>
    <row r="17" spans="1:6" ht="213.75">
      <c r="A17" s="214"/>
      <c r="B17" s="215" t="s">
        <v>369</v>
      </c>
      <c r="C17" s="213"/>
      <c r="D17" s="217"/>
      <c r="E17" s="218"/>
      <c r="F17" s="371"/>
    </row>
    <row r="18" spans="1:6" ht="14.25">
      <c r="A18" s="214"/>
      <c r="B18" s="216" t="s">
        <v>75</v>
      </c>
      <c r="C18" s="213">
        <v>3</v>
      </c>
      <c r="D18" s="217"/>
      <c r="E18" s="218">
        <f>C18*D18</f>
        <v>0</v>
      </c>
      <c r="F18" s="371"/>
    </row>
    <row r="19" spans="1:6" ht="14.25">
      <c r="A19" s="214"/>
      <c r="B19" s="216"/>
      <c r="C19" s="213"/>
      <c r="D19" s="217"/>
      <c r="E19" s="218"/>
      <c r="F19" s="371"/>
    </row>
    <row r="20" spans="1:6" ht="14.25">
      <c r="A20" s="395">
        <f>MAX(A16:A18)+0.01</f>
        <v>1.04</v>
      </c>
      <c r="B20" s="390"/>
      <c r="C20" s="388"/>
      <c r="D20" s="387"/>
      <c r="E20" s="386"/>
      <c r="F20" s="371"/>
    </row>
    <row r="21" spans="1:6" ht="96.75" customHeight="1">
      <c r="A21" s="270"/>
      <c r="B21" s="250" t="s">
        <v>368</v>
      </c>
      <c r="C21" s="388"/>
      <c r="D21" s="387"/>
      <c r="E21" s="386"/>
      <c r="F21" s="371"/>
    </row>
    <row r="22" spans="1:6" ht="14.25">
      <c r="A22" s="219"/>
      <c r="B22" s="216" t="s">
        <v>75</v>
      </c>
      <c r="C22" s="248">
        <v>120</v>
      </c>
      <c r="D22" s="254"/>
      <c r="E22" s="255">
        <f>C22*D22</f>
        <v>0</v>
      </c>
      <c r="F22" s="371"/>
    </row>
    <row r="23" spans="1:6" ht="14.25">
      <c r="A23" s="219"/>
      <c r="B23" s="253"/>
      <c r="C23" s="248"/>
      <c r="D23" s="254"/>
      <c r="E23" s="255"/>
      <c r="F23" s="371"/>
    </row>
    <row r="24" spans="1:6" ht="14.25">
      <c r="A24" s="262">
        <f>MAX(A20:A22)+0.01</f>
        <v>1.05</v>
      </c>
      <c r="B24" s="216"/>
      <c r="C24" s="213"/>
      <c r="D24" s="217"/>
      <c r="E24" s="218"/>
      <c r="F24" s="371"/>
    </row>
    <row r="25" spans="1:6" ht="100.5" customHeight="1">
      <c r="A25" s="214"/>
      <c r="B25" s="215" t="s">
        <v>367</v>
      </c>
      <c r="C25" s="213"/>
      <c r="D25" s="217"/>
      <c r="E25" s="218"/>
      <c r="F25" s="371"/>
    </row>
    <row r="26" spans="1:6" ht="14.25">
      <c r="A26" s="214"/>
      <c r="B26" s="216" t="s">
        <v>75</v>
      </c>
      <c r="C26" s="213">
        <v>9</v>
      </c>
      <c r="D26" s="217"/>
      <c r="E26" s="218">
        <f>C26*D26</f>
        <v>0</v>
      </c>
      <c r="F26" s="371"/>
    </row>
    <row r="27" spans="1:6" ht="14.25">
      <c r="A27" s="219"/>
      <c r="B27" s="223"/>
      <c r="C27" s="224"/>
      <c r="D27" s="225"/>
      <c r="E27" s="226"/>
      <c r="F27" s="371"/>
    </row>
    <row r="28" spans="1:6" ht="14.25">
      <c r="A28" s="262">
        <f>MAX(A24:A26)+0.01</f>
        <v>1.06</v>
      </c>
      <c r="D28" s="391"/>
      <c r="E28" s="391"/>
      <c r="F28" s="371"/>
    </row>
    <row r="29" spans="1:6" ht="99.75">
      <c r="B29" s="394" t="s">
        <v>366</v>
      </c>
      <c r="D29" s="391"/>
      <c r="E29" s="391"/>
      <c r="F29" s="371"/>
    </row>
    <row r="30" spans="1:6" ht="14.25">
      <c r="B30" s="393" t="s">
        <v>75</v>
      </c>
      <c r="C30" s="392">
        <v>12</v>
      </c>
      <c r="D30" s="391"/>
      <c r="E30" s="218">
        <f>SUM(C30*D30)</f>
        <v>0</v>
      </c>
      <c r="F30" s="371"/>
    </row>
    <row r="31" spans="1:6" ht="14.25">
      <c r="A31" s="214"/>
      <c r="B31" s="212"/>
      <c r="C31" s="213"/>
      <c r="D31" s="217"/>
      <c r="E31" s="218"/>
      <c r="F31" s="371"/>
    </row>
    <row r="32" spans="1:6" s="315" customFormat="1" ht="14.25">
      <c r="A32" s="262">
        <f>MAX(A28:A30)+0.01</f>
        <v>1.07</v>
      </c>
      <c r="B32" s="215"/>
      <c r="C32" s="213"/>
      <c r="D32" s="221"/>
      <c r="E32" s="222"/>
      <c r="F32" s="389"/>
    </row>
    <row r="33" spans="1:6" s="315" customFormat="1" ht="115.5" customHeight="1">
      <c r="A33" s="219"/>
      <c r="B33" s="215" t="s">
        <v>365</v>
      </c>
      <c r="C33" s="213"/>
      <c r="D33" s="221"/>
      <c r="E33" s="222"/>
      <c r="F33" s="389"/>
    </row>
    <row r="34" spans="1:6" s="315" customFormat="1" ht="14.25">
      <c r="A34" s="270"/>
      <c r="B34" s="216" t="s">
        <v>75</v>
      </c>
      <c r="C34" s="224">
        <v>10</v>
      </c>
      <c r="D34" s="225"/>
      <c r="E34" s="226">
        <f>C34*D34</f>
        <v>0</v>
      </c>
      <c r="F34" s="389"/>
    </row>
    <row r="35" spans="1:6" s="315" customFormat="1" ht="14.25">
      <c r="A35" s="240"/>
      <c r="B35" s="250"/>
      <c r="C35" s="224"/>
      <c r="D35" s="251"/>
      <c r="E35" s="252"/>
      <c r="F35" s="389"/>
    </row>
    <row r="36" spans="1:6" s="315" customFormat="1" ht="14.25">
      <c r="A36" s="262">
        <f>MAX(A32:A34)+0.01</f>
        <v>1.08</v>
      </c>
      <c r="B36" s="215"/>
      <c r="C36" s="213"/>
      <c r="D36" s="217"/>
      <c r="E36" s="218"/>
      <c r="F36" s="389"/>
    </row>
    <row r="37" spans="1:6" s="315" customFormat="1" ht="101.25" customHeight="1">
      <c r="A37" s="240"/>
      <c r="B37" s="250" t="s">
        <v>364</v>
      </c>
      <c r="C37" s="224"/>
      <c r="D37" s="251"/>
      <c r="E37" s="252"/>
      <c r="F37" s="389"/>
    </row>
    <row r="38" spans="1:6" s="315" customFormat="1" ht="14.25">
      <c r="A38" s="240"/>
      <c r="B38" s="390" t="s">
        <v>75</v>
      </c>
      <c r="C38" s="224">
        <v>6</v>
      </c>
      <c r="D38" s="251"/>
      <c r="E38" s="252">
        <f>C38*D38</f>
        <v>0</v>
      </c>
      <c r="F38" s="389"/>
    </row>
    <row r="39" spans="1:6" s="315" customFormat="1" ht="14.25">
      <c r="A39" s="219"/>
      <c r="B39" s="253"/>
      <c r="C39" s="248"/>
      <c r="D39" s="254"/>
      <c r="E39" s="255"/>
      <c r="F39" s="389"/>
    </row>
    <row r="40" spans="1:6" s="315" customFormat="1" ht="14.25">
      <c r="A40" s="262">
        <f>MAX(A36:A38)+0.01</f>
        <v>1.0900000000000001</v>
      </c>
      <c r="B40" s="390"/>
      <c r="C40" s="388"/>
      <c r="D40" s="387"/>
      <c r="E40" s="386"/>
      <c r="F40" s="389"/>
    </row>
    <row r="41" spans="1:6" ht="99" customHeight="1">
      <c r="A41" s="270"/>
      <c r="B41" s="250" t="s">
        <v>363</v>
      </c>
      <c r="C41" s="388"/>
      <c r="D41" s="387"/>
      <c r="E41" s="386"/>
    </row>
    <row r="42" spans="1:6" ht="14.25">
      <c r="A42" s="219"/>
      <c r="B42" s="216" t="s">
        <v>75</v>
      </c>
      <c r="C42" s="248">
        <v>11</v>
      </c>
      <c r="D42" s="254"/>
      <c r="E42" s="255">
        <f>C42*D42</f>
        <v>0</v>
      </c>
    </row>
    <row r="43" spans="1:6" ht="14.25">
      <c r="A43" s="219"/>
      <c r="B43" s="253"/>
      <c r="C43" s="248"/>
      <c r="D43" s="254"/>
      <c r="E43" s="255"/>
      <c r="F43" s="371"/>
    </row>
    <row r="44" spans="1:6" ht="14.25">
      <c r="A44" s="262"/>
      <c r="B44" s="216"/>
      <c r="C44" s="213"/>
      <c r="D44" s="217"/>
      <c r="E44" s="218"/>
      <c r="F44" s="371"/>
    </row>
    <row r="45" spans="1:6" ht="14.25">
      <c r="A45" s="214"/>
      <c r="B45" s="212" t="s">
        <v>362</v>
      </c>
      <c r="C45" s="213"/>
      <c r="D45" s="217"/>
      <c r="E45" s="218"/>
      <c r="F45" s="371"/>
    </row>
    <row r="46" spans="1:6" ht="14.25">
      <c r="A46" s="214"/>
      <c r="B46" s="212"/>
      <c r="C46" s="213"/>
      <c r="D46" s="217"/>
      <c r="E46" s="218"/>
      <c r="F46" s="371"/>
    </row>
    <row r="47" spans="1:6" ht="14.25">
      <c r="A47" s="269">
        <f>MAX(A40:A42)+0.01</f>
        <v>1.1000000000000001</v>
      </c>
      <c r="B47" s="216"/>
      <c r="C47" s="248"/>
      <c r="D47" s="254"/>
      <c r="E47" s="256"/>
      <c r="F47" s="371"/>
    </row>
    <row r="48" spans="1:6" ht="112.5" customHeight="1">
      <c r="A48" s="219"/>
      <c r="B48" s="216" t="s">
        <v>361</v>
      </c>
      <c r="C48" s="248"/>
      <c r="D48" s="254"/>
      <c r="E48" s="255"/>
      <c r="F48" s="371"/>
    </row>
    <row r="49" spans="1:6" ht="14.25">
      <c r="A49" s="219"/>
      <c r="B49" s="216" t="s">
        <v>360</v>
      </c>
      <c r="C49" s="248">
        <v>4</v>
      </c>
      <c r="D49" s="254"/>
      <c r="E49" s="256">
        <f>C49*D49</f>
        <v>0</v>
      </c>
      <c r="F49" s="371"/>
    </row>
    <row r="50" spans="1:6" ht="14.25">
      <c r="A50" s="214"/>
      <c r="B50" s="215"/>
      <c r="C50" s="213"/>
      <c r="D50" s="217"/>
      <c r="E50" s="218"/>
      <c r="F50" s="371"/>
    </row>
    <row r="51" spans="1:6" ht="14.25">
      <c r="A51" s="269">
        <f>MAX(A47:A49)+0.01</f>
        <v>1.1100000000000001</v>
      </c>
      <c r="B51" s="216"/>
      <c r="C51" s="248"/>
      <c r="D51" s="254"/>
      <c r="E51" s="256"/>
      <c r="F51" s="371"/>
    </row>
    <row r="52" spans="1:6" ht="112.5" customHeight="1">
      <c r="A52" s="219"/>
      <c r="B52" s="216" t="s">
        <v>359</v>
      </c>
      <c r="C52" s="248"/>
      <c r="D52" s="254"/>
      <c r="E52" s="255"/>
      <c r="F52" s="371"/>
    </row>
    <row r="53" spans="1:6" ht="14.25">
      <c r="A53" s="219"/>
      <c r="B53" s="216" t="s">
        <v>75</v>
      </c>
      <c r="C53" s="248">
        <v>1</v>
      </c>
      <c r="D53" s="254"/>
      <c r="E53" s="256">
        <f>C53*D53</f>
        <v>0</v>
      </c>
      <c r="F53" s="371"/>
    </row>
    <row r="54" spans="1:6" ht="14.25">
      <c r="A54" s="214"/>
      <c r="B54" s="215"/>
      <c r="C54" s="213"/>
      <c r="D54" s="217"/>
      <c r="E54" s="218"/>
      <c r="F54" s="371"/>
    </row>
    <row r="55" spans="1:6" ht="14.25">
      <c r="A55" s="269">
        <f>MAX(A51:A53)+0.01</f>
        <v>1.1200000000000001</v>
      </c>
      <c r="B55" s="216"/>
      <c r="C55" s="248"/>
      <c r="D55" s="254"/>
      <c r="E55" s="256"/>
      <c r="F55" s="371"/>
    </row>
    <row r="56" spans="1:6" ht="99.75">
      <c r="A56" s="219"/>
      <c r="B56" s="216" t="s">
        <v>358</v>
      </c>
      <c r="C56" s="248"/>
      <c r="D56" s="254"/>
      <c r="E56" s="255"/>
      <c r="F56" s="371"/>
    </row>
    <row r="57" spans="1:6" ht="14.25">
      <c r="A57" s="219"/>
      <c r="B57" s="216" t="s">
        <v>75</v>
      </c>
      <c r="C57" s="248">
        <v>3</v>
      </c>
      <c r="D57" s="254"/>
      <c r="E57" s="256">
        <f>C57*D57</f>
        <v>0</v>
      </c>
      <c r="F57" s="371"/>
    </row>
    <row r="58" spans="1:6" ht="14.25">
      <c r="A58" s="257"/>
      <c r="B58" s="258"/>
      <c r="C58" s="259"/>
      <c r="D58" s="260"/>
      <c r="E58" s="261"/>
      <c r="F58" s="371"/>
    </row>
    <row r="59" spans="1:6" ht="14.25">
      <c r="A59" s="269">
        <f>MAX(A55:A57)+0.01</f>
        <v>1.1300000000000001</v>
      </c>
      <c r="B59" s="215"/>
      <c r="C59" s="213"/>
      <c r="D59" s="217"/>
      <c r="E59" s="218"/>
      <c r="F59" s="371"/>
    </row>
    <row r="60" spans="1:6" ht="71.25" customHeight="1">
      <c r="A60" s="262"/>
      <c r="B60" s="220" t="s">
        <v>357</v>
      </c>
      <c r="C60" s="213"/>
      <c r="D60" s="217"/>
      <c r="E60" s="218"/>
      <c r="F60" s="371"/>
    </row>
    <row r="61" spans="1:6" ht="14.25">
      <c r="A61" s="262"/>
      <c r="B61" s="216" t="s">
        <v>75</v>
      </c>
      <c r="C61" s="213">
        <v>3</v>
      </c>
      <c r="D61" s="217"/>
      <c r="E61" s="218">
        <f>C61*D61</f>
        <v>0</v>
      </c>
      <c r="F61" s="371"/>
    </row>
    <row r="62" spans="1:6" ht="14.25">
      <c r="A62" s="219"/>
      <c r="B62" s="216"/>
      <c r="C62" s="248"/>
      <c r="D62" s="254"/>
      <c r="E62" s="256"/>
      <c r="F62" s="371"/>
    </row>
    <row r="63" spans="1:6" ht="14.25">
      <c r="A63" s="269">
        <f>MAX(A59:A61)+0.01</f>
        <v>1.1400000000000001</v>
      </c>
      <c r="B63" s="216"/>
      <c r="C63" s="248"/>
      <c r="D63" s="254"/>
      <c r="E63" s="256"/>
      <c r="F63" s="371"/>
    </row>
    <row r="64" spans="1:6" ht="42" customHeight="1">
      <c r="A64" s="219"/>
      <c r="B64" s="216" t="s">
        <v>356</v>
      </c>
      <c r="C64" s="248"/>
      <c r="D64" s="254"/>
      <c r="E64" s="255"/>
      <c r="F64" s="371"/>
    </row>
    <row r="65" spans="1:6" ht="14.25">
      <c r="A65" s="219"/>
      <c r="B65" s="216" t="s">
        <v>75</v>
      </c>
      <c r="C65" s="248">
        <v>1</v>
      </c>
      <c r="D65" s="254"/>
      <c r="E65" s="256">
        <f>C65*D65</f>
        <v>0</v>
      </c>
      <c r="F65" s="371"/>
    </row>
    <row r="66" spans="1:6" s="365" customFormat="1" ht="15">
      <c r="A66" s="385"/>
      <c r="B66" s="384"/>
      <c r="C66" s="383"/>
      <c r="D66" s="382"/>
      <c r="E66" s="381"/>
      <c r="F66" s="373"/>
    </row>
    <row r="67" spans="1:6" s="365" customFormat="1" ht="45.75" customHeight="1">
      <c r="A67" s="380"/>
      <c r="B67" s="379"/>
      <c r="C67" s="378"/>
      <c r="D67" s="377"/>
      <c r="E67" s="376"/>
      <c r="F67" s="373"/>
    </row>
    <row r="68" spans="1:6" s="365" customFormat="1" ht="15.75" thickBot="1">
      <c r="A68" s="680" t="s">
        <v>355</v>
      </c>
      <c r="B68" s="680"/>
      <c r="C68" s="375"/>
      <c r="D68" s="374"/>
      <c r="E68" s="239">
        <f>SUM(E9:E66)</f>
        <v>0</v>
      </c>
      <c r="F68" s="373"/>
    </row>
    <row r="69" spans="1:6">
      <c r="A69" s="371"/>
      <c r="B69" s="371"/>
      <c r="C69" s="371"/>
      <c r="D69" s="371"/>
      <c r="E69" s="371"/>
      <c r="F69" s="371"/>
    </row>
    <row r="70" spans="1:6" ht="14.25">
      <c r="A70" s="166">
        <v>2</v>
      </c>
      <c r="B70" s="131" t="s">
        <v>93</v>
      </c>
      <c r="C70" s="136"/>
      <c r="D70" s="137"/>
      <c r="E70" s="140"/>
      <c r="F70" s="371"/>
    </row>
    <row r="71" spans="1:6" ht="56.25" customHeight="1">
      <c r="A71" s="127"/>
      <c r="B71" s="282" t="s">
        <v>354</v>
      </c>
      <c r="C71" s="136"/>
      <c r="D71" s="137"/>
      <c r="E71" s="140"/>
      <c r="F71" s="371"/>
    </row>
    <row r="72" spans="1:6" ht="15" thickBot="1">
      <c r="A72" s="273"/>
      <c r="B72" s="274" t="s">
        <v>89</v>
      </c>
      <c r="C72" s="275">
        <v>5</v>
      </c>
      <c r="D72" s="372"/>
      <c r="E72" s="173">
        <f>D72*0.05</f>
        <v>0</v>
      </c>
    </row>
    <row r="73" spans="1:6">
      <c r="A73" s="371"/>
      <c r="B73" s="371"/>
      <c r="C73" s="371"/>
      <c r="D73" s="371"/>
      <c r="E73" s="371"/>
    </row>
    <row r="74" spans="1:6">
      <c r="A74" s="371"/>
      <c r="B74" s="371"/>
      <c r="C74" s="371"/>
      <c r="D74" s="371"/>
      <c r="E74" s="371"/>
    </row>
    <row r="75" spans="1:6">
      <c r="A75" s="371"/>
      <c r="B75" s="371"/>
      <c r="C75" s="371"/>
      <c r="D75" s="371"/>
      <c r="E75" s="371"/>
    </row>
    <row r="77" spans="1:6" ht="13.5" thickBot="1"/>
    <row r="78" spans="1:6" ht="13.5" thickBot="1">
      <c r="A78" s="11" t="s">
        <v>0</v>
      </c>
      <c r="B78" s="12" t="s">
        <v>1</v>
      </c>
      <c r="C78" s="13"/>
      <c r="D78" s="14"/>
      <c r="E78" s="15" t="s">
        <v>2</v>
      </c>
    </row>
    <row r="79" spans="1:6" ht="15">
      <c r="A79" s="23" t="s">
        <v>592</v>
      </c>
      <c r="B79" s="24" t="s">
        <v>588</v>
      </c>
      <c r="C79" s="25"/>
      <c r="D79" s="26"/>
      <c r="E79" s="27">
        <f>SUM(E10+E14+E18+E22+E26+E30+E34+E38+E42)</f>
        <v>0</v>
      </c>
    </row>
    <row r="80" spans="1:6" ht="15">
      <c r="A80" s="23" t="s">
        <v>591</v>
      </c>
      <c r="B80" s="24" t="s">
        <v>589</v>
      </c>
      <c r="C80" s="25"/>
      <c r="D80" s="26"/>
      <c r="E80" s="27">
        <f>SUM(E49+E53+E57+E61+E65)</f>
        <v>0</v>
      </c>
    </row>
    <row r="81" spans="1:5" ht="15.75" thickBot="1">
      <c r="A81" s="23" t="s">
        <v>590</v>
      </c>
      <c r="B81" s="24" t="s">
        <v>595</v>
      </c>
      <c r="C81" s="25"/>
      <c r="D81" s="26"/>
      <c r="E81" s="27">
        <f>SUM(E72)</f>
        <v>0</v>
      </c>
    </row>
    <row r="82" spans="1:5" ht="15">
      <c r="A82" s="28"/>
      <c r="B82" s="29" t="s">
        <v>15</v>
      </c>
      <c r="C82" s="30"/>
      <c r="D82" s="31"/>
      <c r="E82" s="32">
        <f>SUM(E79:E81)</f>
        <v>0</v>
      </c>
    </row>
    <row r="83" spans="1:5" ht="13.5" thickBot="1">
      <c r="A83" s="34"/>
      <c r="B83" s="35" t="s">
        <v>16</v>
      </c>
      <c r="C83" s="36">
        <v>0.22</v>
      </c>
      <c r="D83" s="37"/>
      <c r="E83" s="38">
        <f>E82*C83</f>
        <v>0</v>
      </c>
    </row>
    <row r="84" spans="1:5" ht="16.5" thickBot="1">
      <c r="A84" s="40"/>
      <c r="B84" s="41" t="s">
        <v>17</v>
      </c>
      <c r="C84" s="42"/>
      <c r="D84" s="43"/>
      <c r="E84" s="44">
        <f>E83+E82</f>
        <v>0</v>
      </c>
    </row>
  </sheetData>
  <mergeCells count="2">
    <mergeCell ref="D1:D2"/>
    <mergeCell ref="A68:B68"/>
  </mergeCells>
  <pageMargins left="0.70866141732283472" right="0.70866141732283472" top="0.74803149606299213" bottom="0.74803149606299213" header="0.31496062992125984" footer="0.31496062992125984"/>
  <pageSetup paperSize="9" scale="83" firstPageNumber="2" orientation="portrait" horizontalDpi="4294967293" r:id="rId1"/>
  <headerFooter>
    <oddHeader>&amp;CPostajališče za avtodome (ob regionalni cesti Pluska – Trebnje)</oddHeader>
    <oddFooter>&amp;CStran &amp;P</oddFooter>
  </headerFooter>
  <rowBreaks count="2" manualBreakCount="2">
    <brk id="19" max="16383" man="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8"/>
  <sheetViews>
    <sheetView view="pageBreakPreview" topLeftCell="A10" zoomScaleNormal="100" zoomScaleSheetLayoutView="100" workbookViewId="0">
      <selection activeCell="C30" sqref="C30"/>
    </sheetView>
  </sheetViews>
  <sheetFormatPr defaultColWidth="9.140625" defaultRowHeight="15.75"/>
  <cols>
    <col min="1" max="1" width="3.7109375" style="396" customWidth="1"/>
    <col min="2" max="2" width="3.5703125" style="400" bestFit="1" customWidth="1"/>
    <col min="3" max="3" width="36.5703125" style="399" customWidth="1"/>
    <col min="4" max="4" width="8.28515625" style="399" customWidth="1"/>
    <col min="5" max="5" width="7.85546875" style="398" customWidth="1"/>
    <col min="6" max="6" width="10.7109375" style="398" hidden="1" customWidth="1"/>
    <col min="7" max="7" width="11.140625" style="398" hidden="1" customWidth="1"/>
    <col min="8" max="8" width="9.28515625" style="398" customWidth="1"/>
    <col min="9" max="9" width="13.7109375" style="397" bestFit="1" customWidth="1"/>
    <col min="10" max="10" width="0.42578125" style="396" hidden="1" customWidth="1"/>
    <col min="11" max="256" width="9.140625" style="396"/>
    <col min="257" max="257" width="3.7109375" style="396" customWidth="1"/>
    <col min="258" max="258" width="5.140625" style="396" customWidth="1"/>
    <col min="259" max="259" width="40.5703125" style="396" customWidth="1"/>
    <col min="260" max="260" width="9.5703125" style="396" customWidth="1"/>
    <col min="261" max="261" width="10.28515625" style="396" customWidth="1"/>
    <col min="262" max="263" width="0" style="396" hidden="1" customWidth="1"/>
    <col min="264" max="264" width="18.42578125" style="396" customWidth="1"/>
    <col min="265" max="265" width="23.7109375" style="396" customWidth="1"/>
    <col min="266" max="512" width="9.140625" style="396"/>
    <col min="513" max="513" width="3.7109375" style="396" customWidth="1"/>
    <col min="514" max="514" width="5.140625" style="396" customWidth="1"/>
    <col min="515" max="515" width="40.5703125" style="396" customWidth="1"/>
    <col min="516" max="516" width="9.5703125" style="396" customWidth="1"/>
    <col min="517" max="517" width="10.28515625" style="396" customWidth="1"/>
    <col min="518" max="519" width="0" style="396" hidden="1" customWidth="1"/>
    <col min="520" max="520" width="18.42578125" style="396" customWidth="1"/>
    <col min="521" max="521" width="23.7109375" style="396" customWidth="1"/>
    <col min="522" max="768" width="9.140625" style="396"/>
    <col min="769" max="769" width="3.7109375" style="396" customWidth="1"/>
    <col min="770" max="770" width="5.140625" style="396" customWidth="1"/>
    <col min="771" max="771" width="40.5703125" style="396" customWidth="1"/>
    <col min="772" max="772" width="9.5703125" style="396" customWidth="1"/>
    <col min="773" max="773" width="10.28515625" style="396" customWidth="1"/>
    <col min="774" max="775" width="0" style="396" hidden="1" customWidth="1"/>
    <col min="776" max="776" width="18.42578125" style="396" customWidth="1"/>
    <col min="777" max="777" width="23.7109375" style="396" customWidth="1"/>
    <col min="778" max="1024" width="9.140625" style="396"/>
    <col min="1025" max="1025" width="3.7109375" style="396" customWidth="1"/>
    <col min="1026" max="1026" width="5.140625" style="396" customWidth="1"/>
    <col min="1027" max="1027" width="40.5703125" style="396" customWidth="1"/>
    <col min="1028" max="1028" width="9.5703125" style="396" customWidth="1"/>
    <col min="1029" max="1029" width="10.28515625" style="396" customWidth="1"/>
    <col min="1030" max="1031" width="0" style="396" hidden="1" customWidth="1"/>
    <col min="1032" max="1032" width="18.42578125" style="396" customWidth="1"/>
    <col min="1033" max="1033" width="23.7109375" style="396" customWidth="1"/>
    <col min="1034" max="1280" width="9.140625" style="396"/>
    <col min="1281" max="1281" width="3.7109375" style="396" customWidth="1"/>
    <col min="1282" max="1282" width="5.140625" style="396" customWidth="1"/>
    <col min="1283" max="1283" width="40.5703125" style="396" customWidth="1"/>
    <col min="1284" max="1284" width="9.5703125" style="396" customWidth="1"/>
    <col min="1285" max="1285" width="10.28515625" style="396" customWidth="1"/>
    <col min="1286" max="1287" width="0" style="396" hidden="1" customWidth="1"/>
    <col min="1288" max="1288" width="18.42578125" style="396" customWidth="1"/>
    <col min="1289" max="1289" width="23.7109375" style="396" customWidth="1"/>
    <col min="1290" max="1536" width="9.140625" style="396"/>
    <col min="1537" max="1537" width="3.7109375" style="396" customWidth="1"/>
    <col min="1538" max="1538" width="5.140625" style="396" customWidth="1"/>
    <col min="1539" max="1539" width="40.5703125" style="396" customWidth="1"/>
    <col min="1540" max="1540" width="9.5703125" style="396" customWidth="1"/>
    <col min="1541" max="1541" width="10.28515625" style="396" customWidth="1"/>
    <col min="1542" max="1543" width="0" style="396" hidden="1" customWidth="1"/>
    <col min="1544" max="1544" width="18.42578125" style="396" customWidth="1"/>
    <col min="1545" max="1545" width="23.7109375" style="396" customWidth="1"/>
    <col min="1546" max="1792" width="9.140625" style="396"/>
    <col min="1793" max="1793" width="3.7109375" style="396" customWidth="1"/>
    <col min="1794" max="1794" width="5.140625" style="396" customWidth="1"/>
    <col min="1795" max="1795" width="40.5703125" style="396" customWidth="1"/>
    <col min="1796" max="1796" width="9.5703125" style="396" customWidth="1"/>
    <col min="1797" max="1797" width="10.28515625" style="396" customWidth="1"/>
    <col min="1798" max="1799" width="0" style="396" hidden="1" customWidth="1"/>
    <col min="1800" max="1800" width="18.42578125" style="396" customWidth="1"/>
    <col min="1801" max="1801" width="23.7109375" style="396" customWidth="1"/>
    <col min="1802" max="2048" width="9.140625" style="396"/>
    <col min="2049" max="2049" width="3.7109375" style="396" customWidth="1"/>
    <col min="2050" max="2050" width="5.140625" style="396" customWidth="1"/>
    <col min="2051" max="2051" width="40.5703125" style="396" customWidth="1"/>
    <col min="2052" max="2052" width="9.5703125" style="396" customWidth="1"/>
    <col min="2053" max="2053" width="10.28515625" style="396" customWidth="1"/>
    <col min="2054" max="2055" width="0" style="396" hidden="1" customWidth="1"/>
    <col min="2056" max="2056" width="18.42578125" style="396" customWidth="1"/>
    <col min="2057" max="2057" width="23.7109375" style="396" customWidth="1"/>
    <col min="2058" max="2304" width="9.140625" style="396"/>
    <col min="2305" max="2305" width="3.7109375" style="396" customWidth="1"/>
    <col min="2306" max="2306" width="5.140625" style="396" customWidth="1"/>
    <col min="2307" max="2307" width="40.5703125" style="396" customWidth="1"/>
    <col min="2308" max="2308" width="9.5703125" style="396" customWidth="1"/>
    <col min="2309" max="2309" width="10.28515625" style="396" customWidth="1"/>
    <col min="2310" max="2311" width="0" style="396" hidden="1" customWidth="1"/>
    <col min="2312" max="2312" width="18.42578125" style="396" customWidth="1"/>
    <col min="2313" max="2313" width="23.7109375" style="396" customWidth="1"/>
    <col min="2314" max="2560" width="9.140625" style="396"/>
    <col min="2561" max="2561" width="3.7109375" style="396" customWidth="1"/>
    <col min="2562" max="2562" width="5.140625" style="396" customWidth="1"/>
    <col min="2563" max="2563" width="40.5703125" style="396" customWidth="1"/>
    <col min="2564" max="2564" width="9.5703125" style="396" customWidth="1"/>
    <col min="2565" max="2565" width="10.28515625" style="396" customWidth="1"/>
    <col min="2566" max="2567" width="0" style="396" hidden="1" customWidth="1"/>
    <col min="2568" max="2568" width="18.42578125" style="396" customWidth="1"/>
    <col min="2569" max="2569" width="23.7109375" style="396" customWidth="1"/>
    <col min="2570" max="2816" width="9.140625" style="396"/>
    <col min="2817" max="2817" width="3.7109375" style="396" customWidth="1"/>
    <col min="2818" max="2818" width="5.140625" style="396" customWidth="1"/>
    <col min="2819" max="2819" width="40.5703125" style="396" customWidth="1"/>
    <col min="2820" max="2820" width="9.5703125" style="396" customWidth="1"/>
    <col min="2821" max="2821" width="10.28515625" style="396" customWidth="1"/>
    <col min="2822" max="2823" width="0" style="396" hidden="1" customWidth="1"/>
    <col min="2824" max="2824" width="18.42578125" style="396" customWidth="1"/>
    <col min="2825" max="2825" width="23.7109375" style="396" customWidth="1"/>
    <col min="2826" max="3072" width="9.140625" style="396"/>
    <col min="3073" max="3073" width="3.7109375" style="396" customWidth="1"/>
    <col min="3074" max="3074" width="5.140625" style="396" customWidth="1"/>
    <col min="3075" max="3075" width="40.5703125" style="396" customWidth="1"/>
    <col min="3076" max="3076" width="9.5703125" style="396" customWidth="1"/>
    <col min="3077" max="3077" width="10.28515625" style="396" customWidth="1"/>
    <col min="3078" max="3079" width="0" style="396" hidden="1" customWidth="1"/>
    <col min="3080" max="3080" width="18.42578125" style="396" customWidth="1"/>
    <col min="3081" max="3081" width="23.7109375" style="396" customWidth="1"/>
    <col min="3082" max="3328" width="9.140625" style="396"/>
    <col min="3329" max="3329" width="3.7109375" style="396" customWidth="1"/>
    <col min="3330" max="3330" width="5.140625" style="396" customWidth="1"/>
    <col min="3331" max="3331" width="40.5703125" style="396" customWidth="1"/>
    <col min="3332" max="3332" width="9.5703125" style="396" customWidth="1"/>
    <col min="3333" max="3333" width="10.28515625" style="396" customWidth="1"/>
    <col min="3334" max="3335" width="0" style="396" hidden="1" customWidth="1"/>
    <col min="3336" max="3336" width="18.42578125" style="396" customWidth="1"/>
    <col min="3337" max="3337" width="23.7109375" style="396" customWidth="1"/>
    <col min="3338" max="3584" width="9.140625" style="396"/>
    <col min="3585" max="3585" width="3.7109375" style="396" customWidth="1"/>
    <col min="3586" max="3586" width="5.140625" style="396" customWidth="1"/>
    <col min="3587" max="3587" width="40.5703125" style="396" customWidth="1"/>
    <col min="3588" max="3588" width="9.5703125" style="396" customWidth="1"/>
    <col min="3589" max="3589" width="10.28515625" style="396" customWidth="1"/>
    <col min="3590" max="3591" width="0" style="396" hidden="1" customWidth="1"/>
    <col min="3592" max="3592" width="18.42578125" style="396" customWidth="1"/>
    <col min="3593" max="3593" width="23.7109375" style="396" customWidth="1"/>
    <col min="3594" max="3840" width="9.140625" style="396"/>
    <col min="3841" max="3841" width="3.7109375" style="396" customWidth="1"/>
    <col min="3842" max="3842" width="5.140625" style="396" customWidth="1"/>
    <col min="3843" max="3843" width="40.5703125" style="396" customWidth="1"/>
    <col min="3844" max="3844" width="9.5703125" style="396" customWidth="1"/>
    <col min="3845" max="3845" width="10.28515625" style="396" customWidth="1"/>
    <col min="3846" max="3847" width="0" style="396" hidden="1" customWidth="1"/>
    <col min="3848" max="3848" width="18.42578125" style="396" customWidth="1"/>
    <col min="3849" max="3849" width="23.7109375" style="396" customWidth="1"/>
    <col min="3850" max="4096" width="9.140625" style="396"/>
    <col min="4097" max="4097" width="3.7109375" style="396" customWidth="1"/>
    <col min="4098" max="4098" width="5.140625" style="396" customWidth="1"/>
    <col min="4099" max="4099" width="40.5703125" style="396" customWidth="1"/>
    <col min="4100" max="4100" width="9.5703125" style="396" customWidth="1"/>
    <col min="4101" max="4101" width="10.28515625" style="396" customWidth="1"/>
    <col min="4102" max="4103" width="0" style="396" hidden="1" customWidth="1"/>
    <col min="4104" max="4104" width="18.42578125" style="396" customWidth="1"/>
    <col min="4105" max="4105" width="23.7109375" style="396" customWidth="1"/>
    <col min="4106" max="4352" width="9.140625" style="396"/>
    <col min="4353" max="4353" width="3.7109375" style="396" customWidth="1"/>
    <col min="4354" max="4354" width="5.140625" style="396" customWidth="1"/>
    <col min="4355" max="4355" width="40.5703125" style="396" customWidth="1"/>
    <col min="4356" max="4356" width="9.5703125" style="396" customWidth="1"/>
    <col min="4357" max="4357" width="10.28515625" style="396" customWidth="1"/>
    <col min="4358" max="4359" width="0" style="396" hidden="1" customWidth="1"/>
    <col min="4360" max="4360" width="18.42578125" style="396" customWidth="1"/>
    <col min="4361" max="4361" width="23.7109375" style="396" customWidth="1"/>
    <col min="4362" max="4608" width="9.140625" style="396"/>
    <col min="4609" max="4609" width="3.7109375" style="396" customWidth="1"/>
    <col min="4610" max="4610" width="5.140625" style="396" customWidth="1"/>
    <col min="4611" max="4611" width="40.5703125" style="396" customWidth="1"/>
    <col min="4612" max="4612" width="9.5703125" style="396" customWidth="1"/>
    <col min="4613" max="4613" width="10.28515625" style="396" customWidth="1"/>
    <col min="4614" max="4615" width="0" style="396" hidden="1" customWidth="1"/>
    <col min="4616" max="4616" width="18.42578125" style="396" customWidth="1"/>
    <col min="4617" max="4617" width="23.7109375" style="396" customWidth="1"/>
    <col min="4618" max="4864" width="9.140625" style="396"/>
    <col min="4865" max="4865" width="3.7109375" style="396" customWidth="1"/>
    <col min="4866" max="4866" width="5.140625" style="396" customWidth="1"/>
    <col min="4867" max="4867" width="40.5703125" style="396" customWidth="1"/>
    <col min="4868" max="4868" width="9.5703125" style="396" customWidth="1"/>
    <col min="4869" max="4869" width="10.28515625" style="396" customWidth="1"/>
    <col min="4870" max="4871" width="0" style="396" hidden="1" customWidth="1"/>
    <col min="4872" max="4872" width="18.42578125" style="396" customWidth="1"/>
    <col min="4873" max="4873" width="23.7109375" style="396" customWidth="1"/>
    <col min="4874" max="5120" width="9.140625" style="396"/>
    <col min="5121" max="5121" width="3.7109375" style="396" customWidth="1"/>
    <col min="5122" max="5122" width="5.140625" style="396" customWidth="1"/>
    <col min="5123" max="5123" width="40.5703125" style="396" customWidth="1"/>
    <col min="5124" max="5124" width="9.5703125" style="396" customWidth="1"/>
    <col min="5125" max="5125" width="10.28515625" style="396" customWidth="1"/>
    <col min="5126" max="5127" width="0" style="396" hidden="1" customWidth="1"/>
    <col min="5128" max="5128" width="18.42578125" style="396" customWidth="1"/>
    <col min="5129" max="5129" width="23.7109375" style="396" customWidth="1"/>
    <col min="5130" max="5376" width="9.140625" style="396"/>
    <col min="5377" max="5377" width="3.7109375" style="396" customWidth="1"/>
    <col min="5378" max="5378" width="5.140625" style="396" customWidth="1"/>
    <col min="5379" max="5379" width="40.5703125" style="396" customWidth="1"/>
    <col min="5380" max="5380" width="9.5703125" style="396" customWidth="1"/>
    <col min="5381" max="5381" width="10.28515625" style="396" customWidth="1"/>
    <col min="5382" max="5383" width="0" style="396" hidden="1" customWidth="1"/>
    <col min="5384" max="5384" width="18.42578125" style="396" customWidth="1"/>
    <col min="5385" max="5385" width="23.7109375" style="396" customWidth="1"/>
    <col min="5386" max="5632" width="9.140625" style="396"/>
    <col min="5633" max="5633" width="3.7109375" style="396" customWidth="1"/>
    <col min="5634" max="5634" width="5.140625" style="396" customWidth="1"/>
    <col min="5635" max="5635" width="40.5703125" style="396" customWidth="1"/>
    <col min="5636" max="5636" width="9.5703125" style="396" customWidth="1"/>
    <col min="5637" max="5637" width="10.28515625" style="396" customWidth="1"/>
    <col min="5638" max="5639" width="0" style="396" hidden="1" customWidth="1"/>
    <col min="5640" max="5640" width="18.42578125" style="396" customWidth="1"/>
    <col min="5641" max="5641" width="23.7109375" style="396" customWidth="1"/>
    <col min="5642" max="5888" width="9.140625" style="396"/>
    <col min="5889" max="5889" width="3.7109375" style="396" customWidth="1"/>
    <col min="5890" max="5890" width="5.140625" style="396" customWidth="1"/>
    <col min="5891" max="5891" width="40.5703125" style="396" customWidth="1"/>
    <col min="5892" max="5892" width="9.5703125" style="396" customWidth="1"/>
    <col min="5893" max="5893" width="10.28515625" style="396" customWidth="1"/>
    <col min="5894" max="5895" width="0" style="396" hidden="1" customWidth="1"/>
    <col min="5896" max="5896" width="18.42578125" style="396" customWidth="1"/>
    <col min="5897" max="5897" width="23.7109375" style="396" customWidth="1"/>
    <col min="5898" max="6144" width="9.140625" style="396"/>
    <col min="6145" max="6145" width="3.7109375" style="396" customWidth="1"/>
    <col min="6146" max="6146" width="5.140625" style="396" customWidth="1"/>
    <col min="6147" max="6147" width="40.5703125" style="396" customWidth="1"/>
    <col min="6148" max="6148" width="9.5703125" style="396" customWidth="1"/>
    <col min="6149" max="6149" width="10.28515625" style="396" customWidth="1"/>
    <col min="6150" max="6151" width="0" style="396" hidden="1" customWidth="1"/>
    <col min="6152" max="6152" width="18.42578125" style="396" customWidth="1"/>
    <col min="6153" max="6153" width="23.7109375" style="396" customWidth="1"/>
    <col min="6154" max="6400" width="9.140625" style="396"/>
    <col min="6401" max="6401" width="3.7109375" style="396" customWidth="1"/>
    <col min="6402" max="6402" width="5.140625" style="396" customWidth="1"/>
    <col min="6403" max="6403" width="40.5703125" style="396" customWidth="1"/>
    <col min="6404" max="6404" width="9.5703125" style="396" customWidth="1"/>
    <col min="6405" max="6405" width="10.28515625" style="396" customWidth="1"/>
    <col min="6406" max="6407" width="0" style="396" hidden="1" customWidth="1"/>
    <col min="6408" max="6408" width="18.42578125" style="396" customWidth="1"/>
    <col min="6409" max="6409" width="23.7109375" style="396" customWidth="1"/>
    <col min="6410" max="6656" width="9.140625" style="396"/>
    <col min="6657" max="6657" width="3.7109375" style="396" customWidth="1"/>
    <col min="6658" max="6658" width="5.140625" style="396" customWidth="1"/>
    <col min="6659" max="6659" width="40.5703125" style="396" customWidth="1"/>
    <col min="6660" max="6660" width="9.5703125" style="396" customWidth="1"/>
    <col min="6661" max="6661" width="10.28515625" style="396" customWidth="1"/>
    <col min="6662" max="6663" width="0" style="396" hidden="1" customWidth="1"/>
    <col min="6664" max="6664" width="18.42578125" style="396" customWidth="1"/>
    <col min="6665" max="6665" width="23.7109375" style="396" customWidth="1"/>
    <col min="6666" max="6912" width="9.140625" style="396"/>
    <col min="6913" max="6913" width="3.7109375" style="396" customWidth="1"/>
    <col min="6914" max="6914" width="5.140625" style="396" customWidth="1"/>
    <col min="6915" max="6915" width="40.5703125" style="396" customWidth="1"/>
    <col min="6916" max="6916" width="9.5703125" style="396" customWidth="1"/>
    <col min="6917" max="6917" width="10.28515625" style="396" customWidth="1"/>
    <col min="6918" max="6919" width="0" style="396" hidden="1" customWidth="1"/>
    <col min="6920" max="6920" width="18.42578125" style="396" customWidth="1"/>
    <col min="6921" max="6921" width="23.7109375" style="396" customWidth="1"/>
    <col min="6922" max="7168" width="9.140625" style="396"/>
    <col min="7169" max="7169" width="3.7109375" style="396" customWidth="1"/>
    <col min="7170" max="7170" width="5.140625" style="396" customWidth="1"/>
    <col min="7171" max="7171" width="40.5703125" style="396" customWidth="1"/>
    <col min="7172" max="7172" width="9.5703125" style="396" customWidth="1"/>
    <col min="7173" max="7173" width="10.28515625" style="396" customWidth="1"/>
    <col min="7174" max="7175" width="0" style="396" hidden="1" customWidth="1"/>
    <col min="7176" max="7176" width="18.42578125" style="396" customWidth="1"/>
    <col min="7177" max="7177" width="23.7109375" style="396" customWidth="1"/>
    <col min="7178" max="7424" width="9.140625" style="396"/>
    <col min="7425" max="7425" width="3.7109375" style="396" customWidth="1"/>
    <col min="7426" max="7426" width="5.140625" style="396" customWidth="1"/>
    <col min="7427" max="7427" width="40.5703125" style="396" customWidth="1"/>
    <col min="7428" max="7428" width="9.5703125" style="396" customWidth="1"/>
    <col min="7429" max="7429" width="10.28515625" style="396" customWidth="1"/>
    <col min="7430" max="7431" width="0" style="396" hidden="1" customWidth="1"/>
    <col min="7432" max="7432" width="18.42578125" style="396" customWidth="1"/>
    <col min="7433" max="7433" width="23.7109375" style="396" customWidth="1"/>
    <col min="7434" max="7680" width="9.140625" style="396"/>
    <col min="7681" max="7681" width="3.7109375" style="396" customWidth="1"/>
    <col min="7682" max="7682" width="5.140625" style="396" customWidth="1"/>
    <col min="7683" max="7683" width="40.5703125" style="396" customWidth="1"/>
    <col min="7684" max="7684" width="9.5703125" style="396" customWidth="1"/>
    <col min="7685" max="7685" width="10.28515625" style="396" customWidth="1"/>
    <col min="7686" max="7687" width="0" style="396" hidden="1" customWidth="1"/>
    <col min="7688" max="7688" width="18.42578125" style="396" customWidth="1"/>
    <col min="7689" max="7689" width="23.7109375" style="396" customWidth="1"/>
    <col min="7690" max="7936" width="9.140625" style="396"/>
    <col min="7937" max="7937" width="3.7109375" style="396" customWidth="1"/>
    <col min="7938" max="7938" width="5.140625" style="396" customWidth="1"/>
    <col min="7939" max="7939" width="40.5703125" style="396" customWidth="1"/>
    <col min="7940" max="7940" width="9.5703125" style="396" customWidth="1"/>
    <col min="7941" max="7941" width="10.28515625" style="396" customWidth="1"/>
    <col min="7942" max="7943" width="0" style="396" hidden="1" customWidth="1"/>
    <col min="7944" max="7944" width="18.42578125" style="396" customWidth="1"/>
    <col min="7945" max="7945" width="23.7109375" style="396" customWidth="1"/>
    <col min="7946" max="8192" width="9.140625" style="396"/>
    <col min="8193" max="8193" width="3.7109375" style="396" customWidth="1"/>
    <col min="8194" max="8194" width="5.140625" style="396" customWidth="1"/>
    <col min="8195" max="8195" width="40.5703125" style="396" customWidth="1"/>
    <col min="8196" max="8196" width="9.5703125" style="396" customWidth="1"/>
    <col min="8197" max="8197" width="10.28515625" style="396" customWidth="1"/>
    <col min="8198" max="8199" width="0" style="396" hidden="1" customWidth="1"/>
    <col min="8200" max="8200" width="18.42578125" style="396" customWidth="1"/>
    <col min="8201" max="8201" width="23.7109375" style="396" customWidth="1"/>
    <col min="8202" max="8448" width="9.140625" style="396"/>
    <col min="8449" max="8449" width="3.7109375" style="396" customWidth="1"/>
    <col min="8450" max="8450" width="5.140625" style="396" customWidth="1"/>
    <col min="8451" max="8451" width="40.5703125" style="396" customWidth="1"/>
    <col min="8452" max="8452" width="9.5703125" style="396" customWidth="1"/>
    <col min="8453" max="8453" width="10.28515625" style="396" customWidth="1"/>
    <col min="8454" max="8455" width="0" style="396" hidden="1" customWidth="1"/>
    <col min="8456" max="8456" width="18.42578125" style="396" customWidth="1"/>
    <col min="8457" max="8457" width="23.7109375" style="396" customWidth="1"/>
    <col min="8458" max="8704" width="9.140625" style="396"/>
    <col min="8705" max="8705" width="3.7109375" style="396" customWidth="1"/>
    <col min="8706" max="8706" width="5.140625" style="396" customWidth="1"/>
    <col min="8707" max="8707" width="40.5703125" style="396" customWidth="1"/>
    <col min="8708" max="8708" width="9.5703125" style="396" customWidth="1"/>
    <col min="8709" max="8709" width="10.28515625" style="396" customWidth="1"/>
    <col min="8710" max="8711" width="0" style="396" hidden="1" customWidth="1"/>
    <col min="8712" max="8712" width="18.42578125" style="396" customWidth="1"/>
    <col min="8713" max="8713" width="23.7109375" style="396" customWidth="1"/>
    <col min="8714" max="8960" width="9.140625" style="396"/>
    <col min="8961" max="8961" width="3.7109375" style="396" customWidth="1"/>
    <col min="8962" max="8962" width="5.140625" style="396" customWidth="1"/>
    <col min="8963" max="8963" width="40.5703125" style="396" customWidth="1"/>
    <col min="8964" max="8964" width="9.5703125" style="396" customWidth="1"/>
    <col min="8965" max="8965" width="10.28515625" style="396" customWidth="1"/>
    <col min="8966" max="8967" width="0" style="396" hidden="1" customWidth="1"/>
    <col min="8968" max="8968" width="18.42578125" style="396" customWidth="1"/>
    <col min="8969" max="8969" width="23.7109375" style="396" customWidth="1"/>
    <col min="8970" max="9216" width="9.140625" style="396"/>
    <col min="9217" max="9217" width="3.7109375" style="396" customWidth="1"/>
    <col min="9218" max="9218" width="5.140625" style="396" customWidth="1"/>
    <col min="9219" max="9219" width="40.5703125" style="396" customWidth="1"/>
    <col min="9220" max="9220" width="9.5703125" style="396" customWidth="1"/>
    <col min="9221" max="9221" width="10.28515625" style="396" customWidth="1"/>
    <col min="9222" max="9223" width="0" style="396" hidden="1" customWidth="1"/>
    <col min="9224" max="9224" width="18.42578125" style="396" customWidth="1"/>
    <col min="9225" max="9225" width="23.7109375" style="396" customWidth="1"/>
    <col min="9226" max="9472" width="9.140625" style="396"/>
    <col min="9473" max="9473" width="3.7109375" style="396" customWidth="1"/>
    <col min="9474" max="9474" width="5.140625" style="396" customWidth="1"/>
    <col min="9475" max="9475" width="40.5703125" style="396" customWidth="1"/>
    <col min="9476" max="9476" width="9.5703125" style="396" customWidth="1"/>
    <col min="9477" max="9477" width="10.28515625" style="396" customWidth="1"/>
    <col min="9478" max="9479" width="0" style="396" hidden="1" customWidth="1"/>
    <col min="9480" max="9480" width="18.42578125" style="396" customWidth="1"/>
    <col min="9481" max="9481" width="23.7109375" style="396" customWidth="1"/>
    <col min="9482" max="9728" width="9.140625" style="396"/>
    <col min="9729" max="9729" width="3.7109375" style="396" customWidth="1"/>
    <col min="9730" max="9730" width="5.140625" style="396" customWidth="1"/>
    <col min="9731" max="9731" width="40.5703125" style="396" customWidth="1"/>
    <col min="9732" max="9732" width="9.5703125" style="396" customWidth="1"/>
    <col min="9733" max="9733" width="10.28515625" style="396" customWidth="1"/>
    <col min="9734" max="9735" width="0" style="396" hidden="1" customWidth="1"/>
    <col min="9736" max="9736" width="18.42578125" style="396" customWidth="1"/>
    <col min="9737" max="9737" width="23.7109375" style="396" customWidth="1"/>
    <col min="9738" max="9984" width="9.140625" style="396"/>
    <col min="9985" max="9985" width="3.7109375" style="396" customWidth="1"/>
    <col min="9986" max="9986" width="5.140625" style="396" customWidth="1"/>
    <col min="9987" max="9987" width="40.5703125" style="396" customWidth="1"/>
    <col min="9988" max="9988" width="9.5703125" style="396" customWidth="1"/>
    <col min="9989" max="9989" width="10.28515625" style="396" customWidth="1"/>
    <col min="9990" max="9991" width="0" style="396" hidden="1" customWidth="1"/>
    <col min="9992" max="9992" width="18.42578125" style="396" customWidth="1"/>
    <col min="9993" max="9993" width="23.7109375" style="396" customWidth="1"/>
    <col min="9994" max="10240" width="9.140625" style="396"/>
    <col min="10241" max="10241" width="3.7109375" style="396" customWidth="1"/>
    <col min="10242" max="10242" width="5.140625" style="396" customWidth="1"/>
    <col min="10243" max="10243" width="40.5703125" style="396" customWidth="1"/>
    <col min="10244" max="10244" width="9.5703125" style="396" customWidth="1"/>
    <col min="10245" max="10245" width="10.28515625" style="396" customWidth="1"/>
    <col min="10246" max="10247" width="0" style="396" hidden="1" customWidth="1"/>
    <col min="10248" max="10248" width="18.42578125" style="396" customWidth="1"/>
    <col min="10249" max="10249" width="23.7109375" style="396" customWidth="1"/>
    <col min="10250" max="10496" width="9.140625" style="396"/>
    <col min="10497" max="10497" width="3.7109375" style="396" customWidth="1"/>
    <col min="10498" max="10498" width="5.140625" style="396" customWidth="1"/>
    <col min="10499" max="10499" width="40.5703125" style="396" customWidth="1"/>
    <col min="10500" max="10500" width="9.5703125" style="396" customWidth="1"/>
    <col min="10501" max="10501" width="10.28515625" style="396" customWidth="1"/>
    <col min="10502" max="10503" width="0" style="396" hidden="1" customWidth="1"/>
    <col min="10504" max="10504" width="18.42578125" style="396" customWidth="1"/>
    <col min="10505" max="10505" width="23.7109375" style="396" customWidth="1"/>
    <col min="10506" max="10752" width="9.140625" style="396"/>
    <col min="10753" max="10753" width="3.7109375" style="396" customWidth="1"/>
    <col min="10754" max="10754" width="5.140625" style="396" customWidth="1"/>
    <col min="10755" max="10755" width="40.5703125" style="396" customWidth="1"/>
    <col min="10756" max="10756" width="9.5703125" style="396" customWidth="1"/>
    <col min="10757" max="10757" width="10.28515625" style="396" customWidth="1"/>
    <col min="10758" max="10759" width="0" style="396" hidden="1" customWidth="1"/>
    <col min="10760" max="10760" width="18.42578125" style="396" customWidth="1"/>
    <col min="10761" max="10761" width="23.7109375" style="396" customWidth="1"/>
    <col min="10762" max="11008" width="9.140625" style="396"/>
    <col min="11009" max="11009" width="3.7109375" style="396" customWidth="1"/>
    <col min="11010" max="11010" width="5.140625" style="396" customWidth="1"/>
    <col min="11011" max="11011" width="40.5703125" style="396" customWidth="1"/>
    <col min="11012" max="11012" width="9.5703125" style="396" customWidth="1"/>
    <col min="11013" max="11013" width="10.28515625" style="396" customWidth="1"/>
    <col min="11014" max="11015" width="0" style="396" hidden="1" customWidth="1"/>
    <col min="11016" max="11016" width="18.42578125" style="396" customWidth="1"/>
    <col min="11017" max="11017" width="23.7109375" style="396" customWidth="1"/>
    <col min="11018" max="11264" width="9.140625" style="396"/>
    <col min="11265" max="11265" width="3.7109375" style="396" customWidth="1"/>
    <col min="11266" max="11266" width="5.140625" style="396" customWidth="1"/>
    <col min="11267" max="11267" width="40.5703125" style="396" customWidth="1"/>
    <col min="11268" max="11268" width="9.5703125" style="396" customWidth="1"/>
    <col min="11269" max="11269" width="10.28515625" style="396" customWidth="1"/>
    <col min="11270" max="11271" width="0" style="396" hidden="1" customWidth="1"/>
    <col min="11272" max="11272" width="18.42578125" style="396" customWidth="1"/>
    <col min="11273" max="11273" width="23.7109375" style="396" customWidth="1"/>
    <col min="11274" max="11520" width="9.140625" style="396"/>
    <col min="11521" max="11521" width="3.7109375" style="396" customWidth="1"/>
    <col min="11522" max="11522" width="5.140625" style="396" customWidth="1"/>
    <col min="11523" max="11523" width="40.5703125" style="396" customWidth="1"/>
    <col min="11524" max="11524" width="9.5703125" style="396" customWidth="1"/>
    <col min="11525" max="11525" width="10.28515625" style="396" customWidth="1"/>
    <col min="11526" max="11527" width="0" style="396" hidden="1" customWidth="1"/>
    <col min="11528" max="11528" width="18.42578125" style="396" customWidth="1"/>
    <col min="11529" max="11529" width="23.7109375" style="396" customWidth="1"/>
    <col min="11530" max="11776" width="9.140625" style="396"/>
    <col min="11777" max="11777" width="3.7109375" style="396" customWidth="1"/>
    <col min="11778" max="11778" width="5.140625" style="396" customWidth="1"/>
    <col min="11779" max="11779" width="40.5703125" style="396" customWidth="1"/>
    <col min="11780" max="11780" width="9.5703125" style="396" customWidth="1"/>
    <col min="11781" max="11781" width="10.28515625" style="396" customWidth="1"/>
    <col min="11782" max="11783" width="0" style="396" hidden="1" customWidth="1"/>
    <col min="11784" max="11784" width="18.42578125" style="396" customWidth="1"/>
    <col min="11785" max="11785" width="23.7109375" style="396" customWidth="1"/>
    <col min="11786" max="12032" width="9.140625" style="396"/>
    <col min="12033" max="12033" width="3.7109375" style="396" customWidth="1"/>
    <col min="12034" max="12034" width="5.140625" style="396" customWidth="1"/>
    <col min="12035" max="12035" width="40.5703125" style="396" customWidth="1"/>
    <col min="12036" max="12036" width="9.5703125" style="396" customWidth="1"/>
    <col min="12037" max="12037" width="10.28515625" style="396" customWidth="1"/>
    <col min="12038" max="12039" width="0" style="396" hidden="1" customWidth="1"/>
    <col min="12040" max="12040" width="18.42578125" style="396" customWidth="1"/>
    <col min="12041" max="12041" width="23.7109375" style="396" customWidth="1"/>
    <col min="12042" max="12288" width="9.140625" style="396"/>
    <col min="12289" max="12289" width="3.7109375" style="396" customWidth="1"/>
    <col min="12290" max="12290" width="5.140625" style="396" customWidth="1"/>
    <col min="12291" max="12291" width="40.5703125" style="396" customWidth="1"/>
    <col min="12292" max="12292" width="9.5703125" style="396" customWidth="1"/>
    <col min="12293" max="12293" width="10.28515625" style="396" customWidth="1"/>
    <col min="12294" max="12295" width="0" style="396" hidden="1" customWidth="1"/>
    <col min="12296" max="12296" width="18.42578125" style="396" customWidth="1"/>
    <col min="12297" max="12297" width="23.7109375" style="396" customWidth="1"/>
    <col min="12298" max="12544" width="9.140625" style="396"/>
    <col min="12545" max="12545" width="3.7109375" style="396" customWidth="1"/>
    <col min="12546" max="12546" width="5.140625" style="396" customWidth="1"/>
    <col min="12547" max="12547" width="40.5703125" style="396" customWidth="1"/>
    <col min="12548" max="12548" width="9.5703125" style="396" customWidth="1"/>
    <col min="12549" max="12549" width="10.28515625" style="396" customWidth="1"/>
    <col min="12550" max="12551" width="0" style="396" hidden="1" customWidth="1"/>
    <col min="12552" max="12552" width="18.42578125" style="396" customWidth="1"/>
    <col min="12553" max="12553" width="23.7109375" style="396" customWidth="1"/>
    <col min="12554" max="12800" width="9.140625" style="396"/>
    <col min="12801" max="12801" width="3.7109375" style="396" customWidth="1"/>
    <col min="12802" max="12802" width="5.140625" style="396" customWidth="1"/>
    <col min="12803" max="12803" width="40.5703125" style="396" customWidth="1"/>
    <col min="12804" max="12804" width="9.5703125" style="396" customWidth="1"/>
    <col min="12805" max="12805" width="10.28515625" style="396" customWidth="1"/>
    <col min="12806" max="12807" width="0" style="396" hidden="1" customWidth="1"/>
    <col min="12808" max="12808" width="18.42578125" style="396" customWidth="1"/>
    <col min="12809" max="12809" width="23.7109375" style="396" customWidth="1"/>
    <col min="12810" max="13056" width="9.140625" style="396"/>
    <col min="13057" max="13057" width="3.7109375" style="396" customWidth="1"/>
    <col min="13058" max="13058" width="5.140625" style="396" customWidth="1"/>
    <col min="13059" max="13059" width="40.5703125" style="396" customWidth="1"/>
    <col min="13060" max="13060" width="9.5703125" style="396" customWidth="1"/>
    <col min="13061" max="13061" width="10.28515625" style="396" customWidth="1"/>
    <col min="13062" max="13063" width="0" style="396" hidden="1" customWidth="1"/>
    <col min="13064" max="13064" width="18.42578125" style="396" customWidth="1"/>
    <col min="13065" max="13065" width="23.7109375" style="396" customWidth="1"/>
    <col min="13066" max="13312" width="9.140625" style="396"/>
    <col min="13313" max="13313" width="3.7109375" style="396" customWidth="1"/>
    <col min="13314" max="13314" width="5.140625" style="396" customWidth="1"/>
    <col min="13315" max="13315" width="40.5703125" style="396" customWidth="1"/>
    <col min="13316" max="13316" width="9.5703125" style="396" customWidth="1"/>
    <col min="13317" max="13317" width="10.28515625" style="396" customWidth="1"/>
    <col min="13318" max="13319" width="0" style="396" hidden="1" customWidth="1"/>
    <col min="13320" max="13320" width="18.42578125" style="396" customWidth="1"/>
    <col min="13321" max="13321" width="23.7109375" style="396" customWidth="1"/>
    <col min="13322" max="13568" width="9.140625" style="396"/>
    <col min="13569" max="13569" width="3.7109375" style="396" customWidth="1"/>
    <col min="13570" max="13570" width="5.140625" style="396" customWidth="1"/>
    <col min="13571" max="13571" width="40.5703125" style="396" customWidth="1"/>
    <col min="13572" max="13572" width="9.5703125" style="396" customWidth="1"/>
    <col min="13573" max="13573" width="10.28515625" style="396" customWidth="1"/>
    <col min="13574" max="13575" width="0" style="396" hidden="1" customWidth="1"/>
    <col min="13576" max="13576" width="18.42578125" style="396" customWidth="1"/>
    <col min="13577" max="13577" width="23.7109375" style="396" customWidth="1"/>
    <col min="13578" max="13824" width="9.140625" style="396"/>
    <col min="13825" max="13825" width="3.7109375" style="396" customWidth="1"/>
    <col min="13826" max="13826" width="5.140625" style="396" customWidth="1"/>
    <col min="13827" max="13827" width="40.5703125" style="396" customWidth="1"/>
    <col min="13828" max="13828" width="9.5703125" style="396" customWidth="1"/>
    <col min="13829" max="13829" width="10.28515625" style="396" customWidth="1"/>
    <col min="13830" max="13831" width="0" style="396" hidden="1" customWidth="1"/>
    <col min="13832" max="13832" width="18.42578125" style="396" customWidth="1"/>
    <col min="13833" max="13833" width="23.7109375" style="396" customWidth="1"/>
    <col min="13834" max="14080" width="9.140625" style="396"/>
    <col min="14081" max="14081" width="3.7109375" style="396" customWidth="1"/>
    <col min="14082" max="14082" width="5.140625" style="396" customWidth="1"/>
    <col min="14083" max="14083" width="40.5703125" style="396" customWidth="1"/>
    <col min="14084" max="14084" width="9.5703125" style="396" customWidth="1"/>
    <col min="14085" max="14085" width="10.28515625" style="396" customWidth="1"/>
    <col min="14086" max="14087" width="0" style="396" hidden="1" customWidth="1"/>
    <col min="14088" max="14088" width="18.42578125" style="396" customWidth="1"/>
    <col min="14089" max="14089" width="23.7109375" style="396" customWidth="1"/>
    <col min="14090" max="14336" width="9.140625" style="396"/>
    <col min="14337" max="14337" width="3.7109375" style="396" customWidth="1"/>
    <col min="14338" max="14338" width="5.140625" style="396" customWidth="1"/>
    <col min="14339" max="14339" width="40.5703125" style="396" customWidth="1"/>
    <col min="14340" max="14340" width="9.5703125" style="396" customWidth="1"/>
    <col min="14341" max="14341" width="10.28515625" style="396" customWidth="1"/>
    <col min="14342" max="14343" width="0" style="396" hidden="1" customWidth="1"/>
    <col min="14344" max="14344" width="18.42578125" style="396" customWidth="1"/>
    <col min="14345" max="14345" width="23.7109375" style="396" customWidth="1"/>
    <col min="14346" max="14592" width="9.140625" style="396"/>
    <col min="14593" max="14593" width="3.7109375" style="396" customWidth="1"/>
    <col min="14594" max="14594" width="5.140625" style="396" customWidth="1"/>
    <col min="14595" max="14595" width="40.5703125" style="396" customWidth="1"/>
    <col min="14596" max="14596" width="9.5703125" style="396" customWidth="1"/>
    <col min="14597" max="14597" width="10.28515625" style="396" customWidth="1"/>
    <col min="14598" max="14599" width="0" style="396" hidden="1" customWidth="1"/>
    <col min="14600" max="14600" width="18.42578125" style="396" customWidth="1"/>
    <col min="14601" max="14601" width="23.7109375" style="396" customWidth="1"/>
    <col min="14602" max="14848" width="9.140625" style="396"/>
    <col min="14849" max="14849" width="3.7109375" style="396" customWidth="1"/>
    <col min="14850" max="14850" width="5.140625" style="396" customWidth="1"/>
    <col min="14851" max="14851" width="40.5703125" style="396" customWidth="1"/>
    <col min="14852" max="14852" width="9.5703125" style="396" customWidth="1"/>
    <col min="14853" max="14853" width="10.28515625" style="396" customWidth="1"/>
    <col min="14854" max="14855" width="0" style="396" hidden="1" customWidth="1"/>
    <col min="14856" max="14856" width="18.42578125" style="396" customWidth="1"/>
    <col min="14857" max="14857" width="23.7109375" style="396" customWidth="1"/>
    <col min="14858" max="15104" width="9.140625" style="396"/>
    <col min="15105" max="15105" width="3.7109375" style="396" customWidth="1"/>
    <col min="15106" max="15106" width="5.140625" style="396" customWidth="1"/>
    <col min="15107" max="15107" width="40.5703125" style="396" customWidth="1"/>
    <col min="15108" max="15108" width="9.5703125" style="396" customWidth="1"/>
    <col min="15109" max="15109" width="10.28515625" style="396" customWidth="1"/>
    <col min="15110" max="15111" width="0" style="396" hidden="1" customWidth="1"/>
    <col min="15112" max="15112" width="18.42578125" style="396" customWidth="1"/>
    <col min="15113" max="15113" width="23.7109375" style="396" customWidth="1"/>
    <col min="15114" max="15360" width="9.140625" style="396"/>
    <col min="15361" max="15361" width="3.7109375" style="396" customWidth="1"/>
    <col min="15362" max="15362" width="5.140625" style="396" customWidth="1"/>
    <col min="15363" max="15363" width="40.5703125" style="396" customWidth="1"/>
    <col min="15364" max="15364" width="9.5703125" style="396" customWidth="1"/>
    <col min="15365" max="15365" width="10.28515625" style="396" customWidth="1"/>
    <col min="15366" max="15367" width="0" style="396" hidden="1" customWidth="1"/>
    <col min="15368" max="15368" width="18.42578125" style="396" customWidth="1"/>
    <col min="15369" max="15369" width="23.7109375" style="396" customWidth="1"/>
    <col min="15370" max="15616" width="9.140625" style="396"/>
    <col min="15617" max="15617" width="3.7109375" style="396" customWidth="1"/>
    <col min="15618" max="15618" width="5.140625" style="396" customWidth="1"/>
    <col min="15619" max="15619" width="40.5703125" style="396" customWidth="1"/>
    <col min="15620" max="15620" width="9.5703125" style="396" customWidth="1"/>
    <col min="15621" max="15621" width="10.28515625" style="396" customWidth="1"/>
    <col min="15622" max="15623" width="0" style="396" hidden="1" customWidth="1"/>
    <col min="15624" max="15624" width="18.42578125" style="396" customWidth="1"/>
    <col min="15625" max="15625" width="23.7109375" style="396" customWidth="1"/>
    <col min="15626" max="15872" width="9.140625" style="396"/>
    <col min="15873" max="15873" width="3.7109375" style="396" customWidth="1"/>
    <col min="15874" max="15874" width="5.140625" style="396" customWidth="1"/>
    <col min="15875" max="15875" width="40.5703125" style="396" customWidth="1"/>
    <col min="15876" max="15876" width="9.5703125" style="396" customWidth="1"/>
    <col min="15877" max="15877" width="10.28515625" style="396" customWidth="1"/>
    <col min="15878" max="15879" width="0" style="396" hidden="1" customWidth="1"/>
    <col min="15880" max="15880" width="18.42578125" style="396" customWidth="1"/>
    <col min="15881" max="15881" width="23.7109375" style="396" customWidth="1"/>
    <col min="15882" max="16128" width="9.140625" style="396"/>
    <col min="16129" max="16129" width="3.7109375" style="396" customWidth="1"/>
    <col min="16130" max="16130" width="5.140625" style="396" customWidth="1"/>
    <col min="16131" max="16131" width="40.5703125" style="396" customWidth="1"/>
    <col min="16132" max="16132" width="9.5703125" style="396" customWidth="1"/>
    <col min="16133" max="16133" width="10.28515625" style="396" customWidth="1"/>
    <col min="16134" max="16135" width="0" style="396" hidden="1" customWidth="1"/>
    <col min="16136" max="16136" width="18.42578125" style="396" customWidth="1"/>
    <col min="16137" max="16137" width="23.7109375" style="396" customWidth="1"/>
    <col min="16138" max="16384" width="9.140625" style="396"/>
  </cols>
  <sheetData>
    <row r="1" spans="1:13" s="455" customFormat="1" ht="16.5" thickTop="1" thickBot="1">
      <c r="A1" s="461"/>
      <c r="B1" s="459"/>
      <c r="C1" s="459" t="s">
        <v>480</v>
      </c>
      <c r="D1" s="459"/>
      <c r="E1" s="459"/>
      <c r="F1" s="460"/>
      <c r="G1" s="459"/>
      <c r="H1" s="459"/>
      <c r="I1" s="458"/>
      <c r="J1" s="457"/>
      <c r="K1" s="456"/>
      <c r="L1" s="456"/>
      <c r="M1" s="456"/>
    </row>
    <row r="2" spans="1:13" s="401" customFormat="1" ht="13.5" thickTop="1">
      <c r="A2" s="407"/>
      <c r="B2" s="406"/>
      <c r="C2" s="422"/>
      <c r="D2" s="422"/>
      <c r="E2" s="403"/>
      <c r="F2" s="403"/>
      <c r="G2" s="403"/>
      <c r="H2" s="454"/>
      <c r="I2" s="402"/>
    </row>
    <row r="3" spans="1:13" s="401" customFormat="1" ht="12.75">
      <c r="B3" s="453" t="s">
        <v>479</v>
      </c>
      <c r="C3" s="425" t="s">
        <v>478</v>
      </c>
      <c r="D3" s="415"/>
      <c r="E3" s="452"/>
      <c r="F3" s="403"/>
      <c r="G3" s="403"/>
      <c r="H3" s="403"/>
      <c r="I3" s="451"/>
    </row>
    <row r="4" spans="1:13" s="401" customFormat="1" ht="12.75" customHeight="1">
      <c r="B4" s="406"/>
      <c r="C4" s="415"/>
      <c r="D4" s="449" t="s">
        <v>477</v>
      </c>
      <c r="E4" s="450" t="s">
        <v>476</v>
      </c>
      <c r="F4" s="449" t="s">
        <v>475</v>
      </c>
      <c r="G4" s="449" t="s">
        <v>474</v>
      </c>
      <c r="H4" s="449" t="s">
        <v>473</v>
      </c>
      <c r="I4" s="448" t="s">
        <v>472</v>
      </c>
    </row>
    <row r="5" spans="1:13" s="401" customFormat="1" ht="12.75" customHeight="1">
      <c r="B5" s="406"/>
      <c r="C5" s="415"/>
      <c r="D5" s="449"/>
      <c r="E5" s="450"/>
      <c r="F5" s="449"/>
      <c r="G5" s="449"/>
      <c r="H5" s="449"/>
      <c r="I5" s="448"/>
    </row>
    <row r="6" spans="1:13" s="401" customFormat="1" ht="79.5" customHeight="1">
      <c r="B6" s="408" t="s">
        <v>96</v>
      </c>
      <c r="C6" s="413" t="s">
        <v>471</v>
      </c>
      <c r="D6" s="412" t="s">
        <v>360</v>
      </c>
      <c r="E6" s="411">
        <v>1</v>
      </c>
      <c r="F6" s="410"/>
      <c r="G6" s="410"/>
      <c r="H6" s="410"/>
      <c r="I6" s="424">
        <f>E6*H6</f>
        <v>0</v>
      </c>
    </row>
    <row r="7" spans="1:13" s="401" customFormat="1" ht="12.75" customHeight="1">
      <c r="B7" s="406"/>
      <c r="C7" s="415"/>
      <c r="D7" s="449"/>
      <c r="E7" s="450"/>
      <c r="F7" s="449"/>
      <c r="G7" s="449"/>
      <c r="H7" s="449"/>
      <c r="I7" s="448"/>
    </row>
    <row r="8" spans="1:13" s="401" customFormat="1" ht="25.5">
      <c r="B8" s="408" t="s">
        <v>98</v>
      </c>
      <c r="C8" s="413" t="s">
        <v>470</v>
      </c>
      <c r="D8" s="412" t="s">
        <v>390</v>
      </c>
      <c r="E8" s="411">
        <v>266</v>
      </c>
      <c r="F8" s="410"/>
      <c r="G8" s="435"/>
      <c r="H8" s="410"/>
      <c r="I8" s="424">
        <f>E8*H8</f>
        <v>0</v>
      </c>
    </row>
    <row r="9" spans="1:13" s="401" customFormat="1" ht="12.75" customHeight="1">
      <c r="B9" s="408"/>
      <c r="C9" s="413"/>
      <c r="D9" s="412"/>
      <c r="E9" s="411"/>
      <c r="F9" s="410"/>
      <c r="G9" s="410"/>
      <c r="H9" s="410"/>
      <c r="I9" s="424"/>
    </row>
    <row r="10" spans="1:13" s="401" customFormat="1" ht="25.5">
      <c r="B10" s="408" t="s">
        <v>99</v>
      </c>
      <c r="C10" s="413" t="s">
        <v>469</v>
      </c>
      <c r="D10" s="412" t="s">
        <v>390</v>
      </c>
      <c r="E10" s="411">
        <v>81</v>
      </c>
      <c r="F10" s="410"/>
      <c r="G10" s="435"/>
      <c r="H10" s="410"/>
      <c r="I10" s="424">
        <f>E10*H10</f>
        <v>0</v>
      </c>
    </row>
    <row r="11" spans="1:13" s="401" customFormat="1" ht="12.75">
      <c r="B11" s="408"/>
      <c r="C11" s="413"/>
      <c r="D11" s="412"/>
      <c r="E11" s="411"/>
      <c r="F11" s="410"/>
      <c r="G11" s="435"/>
      <c r="H11" s="410"/>
      <c r="I11" s="424"/>
    </row>
    <row r="12" spans="1:13" s="401" customFormat="1" ht="12.75">
      <c r="B12" s="408" t="s">
        <v>101</v>
      </c>
      <c r="C12" s="413" t="s">
        <v>468</v>
      </c>
      <c r="D12" s="412" t="s">
        <v>390</v>
      </c>
      <c r="E12" s="411">
        <v>341</v>
      </c>
      <c r="F12" s="410"/>
      <c r="G12" s="410"/>
      <c r="H12" s="410"/>
      <c r="I12" s="424">
        <f>E12*H12</f>
        <v>0</v>
      </c>
    </row>
    <row r="13" spans="1:13" s="401" customFormat="1" ht="12.75">
      <c r="B13" s="408"/>
      <c r="C13" s="413"/>
      <c r="D13" s="413"/>
      <c r="E13" s="411"/>
      <c r="F13" s="410"/>
      <c r="G13" s="410"/>
      <c r="H13" s="410"/>
      <c r="I13" s="424"/>
    </row>
    <row r="14" spans="1:13" s="401" customFormat="1" ht="25.5">
      <c r="B14" s="408" t="s">
        <v>103</v>
      </c>
      <c r="C14" s="413" t="s">
        <v>467</v>
      </c>
      <c r="D14" s="412" t="s">
        <v>390</v>
      </c>
      <c r="E14" s="411">
        <v>341</v>
      </c>
      <c r="F14" s="410"/>
      <c r="G14" s="410"/>
      <c r="H14" s="410"/>
      <c r="I14" s="424">
        <f>E14*H14</f>
        <v>0</v>
      </c>
    </row>
    <row r="15" spans="1:13" s="401" customFormat="1" ht="12.75">
      <c r="B15" s="408"/>
      <c r="C15" s="413"/>
      <c r="D15" s="412"/>
      <c r="E15" s="411"/>
      <c r="F15" s="410"/>
      <c r="G15" s="410"/>
      <c r="H15" s="410"/>
      <c r="I15" s="424"/>
    </row>
    <row r="16" spans="1:13" s="401" customFormat="1" ht="25.5">
      <c r="B16" s="408" t="s">
        <v>334</v>
      </c>
      <c r="C16" s="413" t="s">
        <v>466</v>
      </c>
      <c r="D16" s="412" t="s">
        <v>75</v>
      </c>
      <c r="E16" s="411">
        <v>8</v>
      </c>
      <c r="F16" s="410"/>
      <c r="G16" s="410"/>
      <c r="H16" s="410"/>
      <c r="I16" s="424">
        <f>E16*H16</f>
        <v>0</v>
      </c>
    </row>
    <row r="17" spans="2:11" s="401" customFormat="1" ht="12.75" customHeight="1">
      <c r="B17" s="408"/>
      <c r="C17" s="413"/>
      <c r="D17" s="412"/>
      <c r="E17" s="411"/>
      <c r="F17" s="410"/>
      <c r="G17" s="410"/>
      <c r="H17" s="410"/>
      <c r="I17" s="424"/>
    </row>
    <row r="18" spans="2:11" s="401" customFormat="1" ht="25.5">
      <c r="B18" s="408" t="s">
        <v>335</v>
      </c>
      <c r="C18" s="413" t="s">
        <v>465</v>
      </c>
      <c r="D18" s="412" t="s">
        <v>75</v>
      </c>
      <c r="E18" s="411">
        <v>5</v>
      </c>
      <c r="F18" s="410"/>
      <c r="G18" s="410"/>
      <c r="H18" s="410"/>
      <c r="I18" s="424">
        <f>E18*H18</f>
        <v>0</v>
      </c>
    </row>
    <row r="19" spans="2:11" s="401" customFormat="1" ht="12.75">
      <c r="B19" s="408"/>
      <c r="C19" s="413"/>
      <c r="D19" s="413"/>
      <c r="E19" s="411"/>
      <c r="F19" s="410"/>
      <c r="G19" s="410"/>
      <c r="H19" s="410"/>
      <c r="I19" s="424"/>
    </row>
    <row r="20" spans="2:11" s="401" customFormat="1" ht="14.25" customHeight="1">
      <c r="B20" s="408" t="s">
        <v>336</v>
      </c>
      <c r="C20" s="413" t="s">
        <v>464</v>
      </c>
      <c r="D20" s="412" t="s">
        <v>75</v>
      </c>
      <c r="E20" s="411">
        <v>18</v>
      </c>
      <c r="F20" s="410"/>
      <c r="G20" s="410"/>
      <c r="H20" s="410"/>
      <c r="I20" s="424">
        <f>E20*H20</f>
        <v>0</v>
      </c>
    </row>
    <row r="21" spans="2:11" s="401" customFormat="1" ht="12.75">
      <c r="B21" s="408"/>
      <c r="C21" s="413"/>
      <c r="D21" s="412"/>
      <c r="E21" s="411"/>
      <c r="F21" s="410"/>
      <c r="G21" s="410"/>
      <c r="H21" s="410"/>
      <c r="I21" s="424"/>
    </row>
    <row r="22" spans="2:11" s="401" customFormat="1" ht="54" customHeight="1">
      <c r="B22" s="408" t="s">
        <v>337</v>
      </c>
      <c r="C22" s="413" t="s">
        <v>463</v>
      </c>
      <c r="D22" s="412" t="s">
        <v>360</v>
      </c>
      <c r="E22" s="411">
        <v>2</v>
      </c>
      <c r="F22" s="410"/>
      <c r="G22" s="410"/>
      <c r="H22" s="410"/>
      <c r="I22" s="424">
        <f>E22*H22</f>
        <v>0</v>
      </c>
    </row>
    <row r="23" spans="2:11" s="401" customFormat="1" ht="12.75">
      <c r="B23" s="408"/>
      <c r="C23" s="413"/>
      <c r="D23" s="412"/>
      <c r="E23" s="411"/>
      <c r="F23" s="410"/>
      <c r="G23" s="410"/>
      <c r="H23" s="410"/>
      <c r="I23" s="424"/>
      <c r="J23" s="433"/>
    </row>
    <row r="24" spans="2:11" s="401" customFormat="1" ht="40.5" customHeight="1">
      <c r="B24" s="408" t="s">
        <v>402</v>
      </c>
      <c r="C24" s="413" t="s">
        <v>462</v>
      </c>
      <c r="D24" s="412" t="s">
        <v>360</v>
      </c>
      <c r="E24" s="411">
        <v>2</v>
      </c>
      <c r="F24" s="410"/>
      <c r="G24" s="410"/>
      <c r="H24" s="410"/>
      <c r="I24" s="424">
        <f>E24*H24</f>
        <v>0</v>
      </c>
    </row>
    <row r="25" spans="2:11" s="401" customFormat="1" ht="12.75">
      <c r="B25" s="408"/>
      <c r="C25" s="413"/>
      <c r="D25" s="412"/>
      <c r="E25" s="411"/>
      <c r="F25" s="410"/>
      <c r="G25" s="410"/>
      <c r="H25" s="410"/>
      <c r="I25" s="424"/>
      <c r="J25" s="433"/>
    </row>
    <row r="26" spans="2:11" s="401" customFormat="1" ht="51">
      <c r="B26" s="408" t="s">
        <v>400</v>
      </c>
      <c r="C26" s="413" t="s">
        <v>461</v>
      </c>
      <c r="D26" s="412" t="s">
        <v>360</v>
      </c>
      <c r="E26" s="411">
        <v>3</v>
      </c>
      <c r="F26" s="410"/>
      <c r="G26" s="410"/>
      <c r="H26" s="410"/>
      <c r="I26" s="424">
        <f>E26*H26</f>
        <v>0</v>
      </c>
    </row>
    <row r="27" spans="2:11" s="401" customFormat="1" ht="12.75">
      <c r="B27" s="408"/>
      <c r="C27" s="413"/>
      <c r="D27" s="412"/>
      <c r="E27" s="411"/>
      <c r="F27" s="410"/>
      <c r="G27" s="410"/>
      <c r="H27" s="410"/>
      <c r="I27" s="424"/>
      <c r="K27" s="433"/>
    </row>
    <row r="28" spans="2:11" s="401" customFormat="1" ht="26.25" customHeight="1">
      <c r="B28" s="408" t="s">
        <v>398</v>
      </c>
      <c r="C28" s="413" t="s">
        <v>460</v>
      </c>
      <c r="D28" s="412" t="s">
        <v>360</v>
      </c>
      <c r="E28" s="411">
        <v>2</v>
      </c>
      <c r="F28" s="410"/>
      <c r="G28" s="410"/>
      <c r="H28" s="410"/>
      <c r="I28" s="424">
        <f>E28*H28</f>
        <v>0</v>
      </c>
    </row>
    <row r="29" spans="2:11" s="401" customFormat="1" ht="12.75">
      <c r="B29" s="408"/>
      <c r="C29" s="413"/>
      <c r="D29" s="412"/>
      <c r="E29" s="411"/>
      <c r="F29" s="410"/>
      <c r="G29" s="410"/>
      <c r="H29" s="410"/>
      <c r="I29" s="424"/>
      <c r="K29" s="433"/>
    </row>
    <row r="30" spans="2:11" s="401" customFormat="1" ht="51.75" customHeight="1">
      <c r="B30" s="408" t="s">
        <v>396</v>
      </c>
      <c r="C30" s="413" t="s">
        <v>459</v>
      </c>
      <c r="D30" s="412" t="s">
        <v>360</v>
      </c>
      <c r="E30" s="411">
        <v>8</v>
      </c>
      <c r="F30" s="410"/>
      <c r="G30" s="410"/>
      <c r="H30" s="410"/>
      <c r="I30" s="424">
        <f>E30*H30</f>
        <v>0</v>
      </c>
    </row>
    <row r="31" spans="2:11" s="401" customFormat="1" ht="12.75">
      <c r="B31" s="408"/>
      <c r="C31" s="413"/>
      <c r="D31" s="412"/>
      <c r="E31" s="411"/>
      <c r="F31" s="410"/>
      <c r="G31" s="410"/>
      <c r="H31" s="410"/>
      <c r="I31" s="424"/>
    </row>
    <row r="32" spans="2:11" s="401" customFormat="1" ht="306.75" customHeight="1">
      <c r="B32" s="408" t="s">
        <v>394</v>
      </c>
      <c r="C32" s="413" t="s">
        <v>458</v>
      </c>
      <c r="D32" s="412"/>
      <c r="E32" s="411"/>
      <c r="F32" s="410"/>
      <c r="G32" s="410"/>
      <c r="H32" s="410"/>
      <c r="I32" s="424"/>
    </row>
    <row r="33" spans="2:11" s="445" customFormat="1" ht="12.75">
      <c r="B33" s="442" t="s">
        <v>432</v>
      </c>
      <c r="C33" s="441" t="s">
        <v>447</v>
      </c>
      <c r="D33" s="440" t="s">
        <v>75</v>
      </c>
      <c r="E33" s="439">
        <v>2</v>
      </c>
      <c r="F33" s="447"/>
      <c r="G33" s="447"/>
      <c r="H33" s="447"/>
      <c r="I33" s="446"/>
    </row>
    <row r="34" spans="2:11" s="436" customFormat="1" ht="12.75">
      <c r="B34" s="442" t="s">
        <v>432</v>
      </c>
      <c r="C34" s="441" t="s">
        <v>457</v>
      </c>
      <c r="D34" s="440" t="s">
        <v>75</v>
      </c>
      <c r="E34" s="439">
        <v>2</v>
      </c>
      <c r="F34" s="438"/>
      <c r="G34" s="438"/>
      <c r="H34" s="438"/>
      <c r="I34" s="437"/>
    </row>
    <row r="35" spans="2:11" s="436" customFormat="1" ht="12.75">
      <c r="B35" s="442"/>
      <c r="C35" s="441"/>
      <c r="D35" s="440"/>
      <c r="E35" s="439"/>
      <c r="F35" s="438"/>
      <c r="G35" s="438"/>
      <c r="H35" s="438"/>
      <c r="I35" s="437"/>
    </row>
    <row r="36" spans="2:11" s="436" customFormat="1" ht="12.75">
      <c r="B36" s="442"/>
      <c r="C36" s="441"/>
      <c r="D36" s="440"/>
      <c r="E36" s="439"/>
      <c r="F36" s="438"/>
      <c r="G36" s="438"/>
      <c r="H36" s="438"/>
      <c r="I36" s="437"/>
    </row>
    <row r="37" spans="2:11" s="436" customFormat="1" ht="12.75">
      <c r="B37" s="442"/>
      <c r="C37" s="441"/>
      <c r="D37" s="440"/>
      <c r="E37" s="439"/>
      <c r="F37" s="438"/>
      <c r="G37" s="438"/>
      <c r="H37" s="438"/>
      <c r="I37" s="437"/>
      <c r="K37" s="433" t="s">
        <v>456</v>
      </c>
    </row>
    <row r="38" spans="2:11" s="436" customFormat="1" ht="53.25" customHeight="1">
      <c r="B38" s="442" t="s">
        <v>432</v>
      </c>
      <c r="C38" s="441" t="s">
        <v>455</v>
      </c>
      <c r="D38" s="440" t="s">
        <v>360</v>
      </c>
      <c r="E38" s="439">
        <v>1</v>
      </c>
      <c r="F38" s="438"/>
      <c r="G38" s="438"/>
      <c r="H38" s="438"/>
      <c r="I38" s="443"/>
    </row>
    <row r="39" spans="2:11" s="436" customFormat="1" ht="27.75" customHeight="1">
      <c r="B39" s="442" t="s">
        <v>432</v>
      </c>
      <c r="C39" s="441" t="s">
        <v>446</v>
      </c>
      <c r="D39" s="440" t="s">
        <v>75</v>
      </c>
      <c r="E39" s="439">
        <v>3</v>
      </c>
      <c r="F39" s="438"/>
      <c r="G39" s="438"/>
      <c r="H39" s="438"/>
      <c r="I39" s="443"/>
    </row>
    <row r="40" spans="2:11" s="436" customFormat="1" ht="12.75">
      <c r="B40" s="442" t="s">
        <v>432</v>
      </c>
      <c r="C40" s="441" t="s">
        <v>454</v>
      </c>
      <c r="D40" s="440" t="s">
        <v>75</v>
      </c>
      <c r="E40" s="439">
        <v>1</v>
      </c>
      <c r="F40" s="438"/>
      <c r="G40" s="438"/>
      <c r="H40" s="438"/>
      <c r="I40" s="443"/>
    </row>
    <row r="41" spans="2:11" s="436" customFormat="1" ht="12.75">
      <c r="B41" s="442" t="s">
        <v>432</v>
      </c>
      <c r="C41" s="441" t="s">
        <v>453</v>
      </c>
      <c r="D41" s="440" t="s">
        <v>75</v>
      </c>
      <c r="E41" s="439">
        <v>1</v>
      </c>
      <c r="F41" s="438"/>
      <c r="G41" s="438"/>
      <c r="H41" s="438"/>
      <c r="I41" s="443"/>
    </row>
    <row r="42" spans="2:11" s="436" customFormat="1" ht="12.75">
      <c r="B42" s="442" t="s">
        <v>432</v>
      </c>
      <c r="C42" s="441" t="s">
        <v>452</v>
      </c>
      <c r="D42" s="440" t="s">
        <v>75</v>
      </c>
      <c r="E42" s="444">
        <v>3</v>
      </c>
      <c r="F42" s="438"/>
      <c r="G42" s="438"/>
      <c r="H42" s="438"/>
      <c r="I42" s="443"/>
    </row>
    <row r="43" spans="2:11" s="436" customFormat="1" ht="12.75">
      <c r="B43" s="442" t="s">
        <v>432</v>
      </c>
      <c r="C43" s="441" t="s">
        <v>433</v>
      </c>
      <c r="D43" s="440" t="s">
        <v>360</v>
      </c>
      <c r="E43" s="439">
        <v>4</v>
      </c>
      <c r="F43" s="438"/>
      <c r="G43" s="438"/>
      <c r="H43" s="438"/>
      <c r="I43" s="437"/>
    </row>
    <row r="44" spans="2:11" s="436" customFormat="1" ht="12.75">
      <c r="B44" s="442" t="s">
        <v>432</v>
      </c>
      <c r="C44" s="441" t="s">
        <v>451</v>
      </c>
      <c r="D44" s="440" t="s">
        <v>75</v>
      </c>
      <c r="E44" s="439">
        <v>3</v>
      </c>
      <c r="F44" s="438"/>
      <c r="G44" s="438"/>
      <c r="H44" s="438"/>
      <c r="I44" s="437"/>
    </row>
    <row r="45" spans="2:11" s="436" customFormat="1" ht="25.5">
      <c r="B45" s="442" t="s">
        <v>432</v>
      </c>
      <c r="C45" s="441" t="s">
        <v>450</v>
      </c>
      <c r="D45" s="440" t="s">
        <v>360</v>
      </c>
      <c r="E45" s="439">
        <v>1</v>
      </c>
      <c r="F45" s="438"/>
      <c r="G45" s="438"/>
      <c r="H45" s="438"/>
      <c r="I45" s="437"/>
    </row>
    <row r="46" spans="2:11" s="436" customFormat="1" ht="25.5">
      <c r="B46" s="442" t="s">
        <v>432</v>
      </c>
      <c r="C46" s="441" t="s">
        <v>449</v>
      </c>
      <c r="D46" s="440" t="s">
        <v>360</v>
      </c>
      <c r="E46" s="439">
        <v>1</v>
      </c>
      <c r="F46" s="438"/>
      <c r="G46" s="438"/>
      <c r="H46" s="438"/>
      <c r="I46" s="437"/>
    </row>
    <row r="47" spans="2:11" s="436" customFormat="1" ht="12.75">
      <c r="B47" s="442" t="s">
        <v>432</v>
      </c>
      <c r="C47" s="441" t="s">
        <v>431</v>
      </c>
      <c r="D47" s="440"/>
      <c r="E47" s="444"/>
      <c r="F47" s="438"/>
      <c r="G47" s="438"/>
      <c r="H47" s="438"/>
      <c r="I47" s="443"/>
    </row>
    <row r="48" spans="2:11" s="436" customFormat="1" ht="12.75">
      <c r="B48" s="442"/>
      <c r="C48" s="441"/>
      <c r="D48" s="440"/>
      <c r="E48" s="444"/>
      <c r="F48" s="438"/>
      <c r="G48" s="438"/>
      <c r="H48" s="438"/>
      <c r="I48" s="443"/>
    </row>
    <row r="49" spans="2:9" s="436" customFormat="1" ht="12.75">
      <c r="B49" s="442"/>
      <c r="C49" s="441" t="s">
        <v>360</v>
      </c>
      <c r="D49" s="440"/>
      <c r="E49" s="439">
        <v>1</v>
      </c>
      <c r="F49" s="438"/>
      <c r="G49" s="438"/>
      <c r="H49" s="438"/>
      <c r="I49" s="424">
        <f>E49*H49</f>
        <v>0</v>
      </c>
    </row>
    <row r="50" spans="2:9" s="401" customFormat="1" ht="12.75" customHeight="1">
      <c r="B50" s="408"/>
      <c r="C50" s="413"/>
      <c r="D50" s="412"/>
      <c r="E50" s="411"/>
      <c r="F50" s="410"/>
      <c r="G50" s="410"/>
      <c r="H50" s="410"/>
      <c r="I50" s="424"/>
    </row>
    <row r="51" spans="2:9" s="401" customFormat="1" ht="306.75" customHeight="1">
      <c r="B51" s="408" t="s">
        <v>392</v>
      </c>
      <c r="C51" s="413" t="s">
        <v>448</v>
      </c>
      <c r="D51" s="412"/>
      <c r="E51" s="411"/>
      <c r="F51" s="410"/>
      <c r="G51" s="410"/>
      <c r="H51" s="410"/>
      <c r="I51" s="424"/>
    </row>
    <row r="52" spans="2:9" s="445" customFormat="1" ht="12.75">
      <c r="B52" s="442" t="s">
        <v>432</v>
      </c>
      <c r="C52" s="441" t="s">
        <v>447</v>
      </c>
      <c r="D52" s="440" t="s">
        <v>75</v>
      </c>
      <c r="E52" s="439">
        <v>2</v>
      </c>
      <c r="F52" s="447"/>
      <c r="G52" s="447"/>
      <c r="H52" s="447"/>
      <c r="I52" s="446"/>
    </row>
    <row r="53" spans="2:9" s="436" customFormat="1" ht="27.75" customHeight="1">
      <c r="B53" s="442" t="s">
        <v>432</v>
      </c>
      <c r="C53" s="441" t="s">
        <v>446</v>
      </c>
      <c r="D53" s="440" t="s">
        <v>75</v>
      </c>
      <c r="E53" s="439">
        <v>3</v>
      </c>
      <c r="F53" s="438"/>
      <c r="G53" s="438"/>
      <c r="H53" s="438"/>
      <c r="I53" s="443"/>
    </row>
    <row r="54" spans="2:9" s="436" customFormat="1" ht="12.75">
      <c r="B54" s="442" t="s">
        <v>432</v>
      </c>
      <c r="C54" s="441" t="s">
        <v>445</v>
      </c>
      <c r="D54" s="440" t="s">
        <v>75</v>
      </c>
      <c r="E54" s="439">
        <v>3</v>
      </c>
      <c r="F54" s="438"/>
      <c r="G54" s="438"/>
      <c r="H54" s="438"/>
      <c r="I54" s="443"/>
    </row>
    <row r="55" spans="2:9" s="436" customFormat="1" ht="12.75">
      <c r="B55" s="442" t="s">
        <v>432</v>
      </c>
      <c r="C55" s="441" t="s">
        <v>444</v>
      </c>
      <c r="D55" s="440" t="s">
        <v>75</v>
      </c>
      <c r="E55" s="439">
        <v>2</v>
      </c>
      <c r="F55" s="438"/>
      <c r="G55" s="438"/>
      <c r="H55" s="438"/>
      <c r="I55" s="443"/>
    </row>
    <row r="56" spans="2:9" s="436" customFormat="1" ht="12.75">
      <c r="B56" s="442" t="s">
        <v>432</v>
      </c>
      <c r="C56" s="441" t="s">
        <v>443</v>
      </c>
      <c r="D56" s="440" t="s">
        <v>75</v>
      </c>
      <c r="E56" s="439">
        <v>2</v>
      </c>
      <c r="F56" s="438"/>
      <c r="G56" s="438"/>
      <c r="H56" s="438"/>
      <c r="I56" s="443"/>
    </row>
    <row r="57" spans="2:9" s="436" customFormat="1" ht="12.75">
      <c r="B57" s="442" t="s">
        <v>432</v>
      </c>
      <c r="C57" s="441" t="s">
        <v>442</v>
      </c>
      <c r="D57" s="440" t="s">
        <v>75</v>
      </c>
      <c r="E57" s="439">
        <v>1</v>
      </c>
      <c r="F57" s="438"/>
      <c r="G57" s="438"/>
      <c r="H57" s="438"/>
      <c r="I57" s="443"/>
    </row>
    <row r="58" spans="2:9" s="436" customFormat="1" ht="12.75" customHeight="1">
      <c r="B58" s="442" t="s">
        <v>432</v>
      </c>
      <c r="C58" s="441" t="s">
        <v>441</v>
      </c>
      <c r="D58" s="440" t="s">
        <v>75</v>
      </c>
      <c r="E58" s="439">
        <v>1</v>
      </c>
      <c r="F58" s="438"/>
      <c r="G58" s="438"/>
      <c r="H58" s="438"/>
      <c r="I58" s="437"/>
    </row>
    <row r="59" spans="2:9" s="436" customFormat="1" ht="12.75">
      <c r="B59" s="442" t="s">
        <v>432</v>
      </c>
      <c r="C59" s="441" t="s">
        <v>440</v>
      </c>
      <c r="D59" s="440" t="s">
        <v>75</v>
      </c>
      <c r="E59" s="439">
        <v>1</v>
      </c>
      <c r="F59" s="438"/>
      <c r="G59" s="438"/>
      <c r="H59" s="438"/>
      <c r="I59" s="443"/>
    </row>
    <row r="60" spans="2:9" s="436" customFormat="1" ht="12.75">
      <c r="B60" s="442" t="s">
        <v>432</v>
      </c>
      <c r="C60" s="441" t="s">
        <v>439</v>
      </c>
      <c r="D60" s="440" t="s">
        <v>75</v>
      </c>
      <c r="E60" s="439">
        <v>1</v>
      </c>
      <c r="F60" s="438"/>
      <c r="G60" s="438"/>
      <c r="H60" s="438"/>
      <c r="I60" s="443"/>
    </row>
    <row r="61" spans="2:9" s="436" customFormat="1" ht="12.75">
      <c r="B61" s="442" t="s">
        <v>432</v>
      </c>
      <c r="C61" s="441" t="s">
        <v>438</v>
      </c>
      <c r="D61" s="440" t="s">
        <v>75</v>
      </c>
      <c r="E61" s="444">
        <v>2</v>
      </c>
      <c r="F61" s="438"/>
      <c r="G61" s="438"/>
      <c r="H61" s="438"/>
      <c r="I61" s="443"/>
    </row>
    <row r="62" spans="2:9" s="436" customFormat="1" ht="13.5" customHeight="1">
      <c r="B62" s="442" t="s">
        <v>432</v>
      </c>
      <c r="C62" s="441" t="s">
        <v>437</v>
      </c>
      <c r="D62" s="440" t="s">
        <v>75</v>
      </c>
      <c r="E62" s="444">
        <v>1</v>
      </c>
      <c r="F62" s="438"/>
      <c r="G62" s="438"/>
      <c r="H62" s="438"/>
      <c r="I62" s="443"/>
    </row>
    <row r="63" spans="2:9" s="436" customFormat="1" ht="13.5" customHeight="1">
      <c r="B63" s="442" t="s">
        <v>432</v>
      </c>
      <c r="C63" s="441" t="s">
        <v>436</v>
      </c>
      <c r="D63" s="440" t="s">
        <v>75</v>
      </c>
      <c r="E63" s="444">
        <v>1</v>
      </c>
      <c r="F63" s="438"/>
      <c r="G63" s="438"/>
      <c r="H63" s="438"/>
      <c r="I63" s="443"/>
    </row>
    <row r="64" spans="2:9" s="436" customFormat="1" ht="12.75">
      <c r="B64" s="442" t="s">
        <v>432</v>
      </c>
      <c r="C64" s="441" t="s">
        <v>435</v>
      </c>
      <c r="D64" s="440" t="s">
        <v>360</v>
      </c>
      <c r="E64" s="439">
        <v>1</v>
      </c>
      <c r="F64" s="438"/>
      <c r="G64" s="438"/>
      <c r="H64" s="438"/>
      <c r="I64" s="443"/>
    </row>
    <row r="65" spans="2:11" s="436" customFormat="1" ht="12.75">
      <c r="B65" s="442" t="s">
        <v>432</v>
      </c>
      <c r="C65" s="441" t="s">
        <v>434</v>
      </c>
      <c r="D65" s="440" t="s">
        <v>360</v>
      </c>
      <c r="E65" s="444">
        <v>1</v>
      </c>
      <c r="F65" s="438"/>
      <c r="G65" s="438"/>
      <c r="H65" s="438"/>
      <c r="I65" s="443"/>
    </row>
    <row r="66" spans="2:11" s="436" customFormat="1" ht="12.75">
      <c r="B66" s="442" t="s">
        <v>432</v>
      </c>
      <c r="C66" s="441" t="s">
        <v>433</v>
      </c>
      <c r="D66" s="440" t="s">
        <v>360</v>
      </c>
      <c r="E66" s="439">
        <v>4</v>
      </c>
      <c r="F66" s="438"/>
      <c r="G66" s="438"/>
      <c r="H66" s="438"/>
      <c r="I66" s="437"/>
    </row>
    <row r="67" spans="2:11" s="436" customFormat="1" ht="12.75">
      <c r="B67" s="442" t="s">
        <v>432</v>
      </c>
      <c r="C67" s="441" t="s">
        <v>431</v>
      </c>
      <c r="D67" s="440"/>
      <c r="E67" s="444"/>
      <c r="F67" s="438"/>
      <c r="G67" s="438"/>
      <c r="H67" s="438"/>
      <c r="I67" s="443"/>
    </row>
    <row r="68" spans="2:11" s="436" customFormat="1" ht="12.75">
      <c r="B68" s="442"/>
      <c r="C68" s="441"/>
      <c r="D68" s="440"/>
      <c r="E68" s="444"/>
      <c r="F68" s="438"/>
      <c r="G68" s="438"/>
      <c r="H68" s="438"/>
      <c r="I68" s="443"/>
    </row>
    <row r="69" spans="2:11" s="436" customFormat="1" ht="12.75">
      <c r="B69" s="442"/>
      <c r="C69" s="441" t="s">
        <v>360</v>
      </c>
      <c r="D69" s="440"/>
      <c r="E69" s="439">
        <v>1</v>
      </c>
      <c r="F69" s="438"/>
      <c r="G69" s="438"/>
      <c r="H69" s="438"/>
      <c r="I69" s="424">
        <f>E69*H69</f>
        <v>0</v>
      </c>
    </row>
    <row r="70" spans="2:11" s="436" customFormat="1" ht="12.75">
      <c r="B70" s="442"/>
      <c r="C70" s="441"/>
      <c r="D70" s="440"/>
      <c r="E70" s="439"/>
      <c r="F70" s="438"/>
      <c r="G70" s="438"/>
      <c r="H70" s="438"/>
      <c r="I70" s="437"/>
    </row>
    <row r="71" spans="2:11" s="401" customFormat="1" ht="117.75" customHeight="1">
      <c r="B71" s="408" t="s">
        <v>389</v>
      </c>
      <c r="C71" s="413" t="s">
        <v>430</v>
      </c>
      <c r="D71" s="412" t="s">
        <v>360</v>
      </c>
      <c r="E71" s="411">
        <v>1</v>
      </c>
      <c r="F71" s="410"/>
      <c r="G71" s="410"/>
      <c r="H71" s="410"/>
      <c r="I71" s="424">
        <f>E71*H71</f>
        <v>0</v>
      </c>
    </row>
    <row r="72" spans="2:11" s="436" customFormat="1" ht="12.75">
      <c r="B72" s="442"/>
      <c r="C72" s="441"/>
      <c r="D72" s="440"/>
      <c r="E72" s="439"/>
      <c r="F72" s="438"/>
      <c r="G72" s="438"/>
      <c r="H72" s="438"/>
      <c r="I72" s="437"/>
    </row>
    <row r="73" spans="2:11" s="401" customFormat="1" ht="27.75" customHeight="1">
      <c r="B73" s="408" t="s">
        <v>387</v>
      </c>
      <c r="C73" s="413" t="s">
        <v>429</v>
      </c>
      <c r="D73" s="412" t="s">
        <v>360</v>
      </c>
      <c r="E73" s="411">
        <v>1</v>
      </c>
      <c r="F73" s="410"/>
      <c r="G73" s="410"/>
      <c r="H73" s="410"/>
      <c r="I73" s="424">
        <f>E73*H73</f>
        <v>0</v>
      </c>
    </row>
    <row r="74" spans="2:11" s="401" customFormat="1" ht="12.75">
      <c r="B74" s="408"/>
      <c r="C74" s="413"/>
      <c r="D74" s="412"/>
      <c r="E74" s="411"/>
      <c r="F74" s="410"/>
      <c r="G74" s="410"/>
      <c r="H74" s="410"/>
      <c r="I74" s="424"/>
    </row>
    <row r="75" spans="2:11" s="401" customFormat="1" ht="38.25">
      <c r="B75" s="408" t="s">
        <v>384</v>
      </c>
      <c r="C75" s="413" t="s">
        <v>428</v>
      </c>
      <c r="D75" s="412" t="s">
        <v>360</v>
      </c>
      <c r="E75" s="411">
        <v>1</v>
      </c>
      <c r="F75" s="410"/>
      <c r="G75" s="410"/>
      <c r="H75" s="410"/>
      <c r="I75" s="424">
        <f>E75*H75</f>
        <v>0</v>
      </c>
    </row>
    <row r="76" spans="2:11" s="401" customFormat="1" ht="12.75">
      <c r="B76" s="408"/>
      <c r="C76" s="413"/>
      <c r="D76" s="412"/>
      <c r="E76" s="411"/>
      <c r="F76" s="410"/>
      <c r="G76" s="410"/>
      <c r="H76" s="410"/>
      <c r="I76" s="424"/>
      <c r="K76" s="433" t="s">
        <v>427</v>
      </c>
    </row>
    <row r="77" spans="2:11" s="401" customFormat="1" ht="42" customHeight="1">
      <c r="B77" s="408" t="s">
        <v>381</v>
      </c>
      <c r="C77" s="413" t="s">
        <v>426</v>
      </c>
      <c r="D77" s="412" t="s">
        <v>360</v>
      </c>
      <c r="E77" s="411">
        <v>1</v>
      </c>
      <c r="F77" s="410"/>
      <c r="G77" s="410"/>
      <c r="H77" s="410"/>
      <c r="I77" s="424">
        <f>E77*H77</f>
        <v>0</v>
      </c>
    </row>
    <row r="78" spans="2:11" s="401" customFormat="1" ht="12.75">
      <c r="B78" s="408"/>
      <c r="C78" s="413"/>
      <c r="D78" s="412"/>
      <c r="E78" s="411"/>
      <c r="F78" s="410"/>
      <c r="G78" s="410"/>
      <c r="H78" s="410"/>
      <c r="I78" s="424"/>
      <c r="K78" s="433"/>
    </row>
    <row r="79" spans="2:11" s="401" customFormat="1" ht="63.75" customHeight="1">
      <c r="B79" s="408" t="s">
        <v>425</v>
      </c>
      <c r="C79" s="413" t="s">
        <v>424</v>
      </c>
      <c r="D79" s="412" t="s">
        <v>360</v>
      </c>
      <c r="E79" s="411">
        <v>1</v>
      </c>
      <c r="F79" s="410"/>
      <c r="G79" s="410"/>
      <c r="H79" s="410"/>
      <c r="I79" s="424">
        <f>E79*H79</f>
        <v>0</v>
      </c>
    </row>
    <row r="80" spans="2:11" s="401" customFormat="1" ht="12.75" customHeight="1">
      <c r="B80" s="408"/>
      <c r="C80" s="413"/>
      <c r="D80" s="412"/>
      <c r="E80" s="411"/>
      <c r="F80" s="410"/>
      <c r="G80" s="410"/>
      <c r="H80" s="410"/>
      <c r="I80" s="424"/>
    </row>
    <row r="81" spans="2:12" s="401" customFormat="1" ht="38.25" customHeight="1">
      <c r="B81" s="408" t="s">
        <v>423</v>
      </c>
      <c r="C81" s="413" t="s">
        <v>422</v>
      </c>
      <c r="D81" s="412" t="s">
        <v>417</v>
      </c>
      <c r="E81" s="411">
        <v>12</v>
      </c>
      <c r="F81" s="410"/>
      <c r="G81" s="410"/>
      <c r="H81" s="410"/>
      <c r="I81" s="424">
        <f>E81*H81</f>
        <v>0</v>
      </c>
    </row>
    <row r="82" spans="2:12" s="401" customFormat="1" ht="12.75">
      <c r="B82" s="408"/>
      <c r="C82" s="413"/>
      <c r="D82" s="412"/>
      <c r="E82" s="411"/>
      <c r="F82" s="410"/>
      <c r="G82" s="410"/>
      <c r="H82" s="410"/>
      <c r="I82" s="424"/>
    </row>
    <row r="83" spans="2:12" s="401" customFormat="1" ht="12.75">
      <c r="B83" s="408" t="s">
        <v>421</v>
      </c>
      <c r="C83" s="413" t="s">
        <v>420</v>
      </c>
      <c r="D83" s="412" t="s">
        <v>417</v>
      </c>
      <c r="E83" s="411">
        <v>18</v>
      </c>
      <c r="F83" s="410"/>
      <c r="G83" s="410"/>
      <c r="H83" s="410"/>
      <c r="I83" s="424">
        <f>E83*H83</f>
        <v>0</v>
      </c>
      <c r="L83" s="435"/>
    </row>
    <row r="84" spans="2:12" s="401" customFormat="1" ht="12.75">
      <c r="B84" s="408"/>
      <c r="C84" s="413"/>
      <c r="D84" s="412"/>
      <c r="E84" s="411"/>
      <c r="F84" s="410"/>
      <c r="G84" s="410"/>
      <c r="H84" s="410"/>
      <c r="I84" s="424"/>
    </row>
    <row r="85" spans="2:12" s="401" customFormat="1" ht="12.75">
      <c r="B85" s="408" t="s">
        <v>419</v>
      </c>
      <c r="C85" s="413" t="s">
        <v>418</v>
      </c>
      <c r="D85" s="412" t="s">
        <v>417</v>
      </c>
      <c r="E85" s="411">
        <v>12</v>
      </c>
      <c r="F85" s="410"/>
      <c r="G85" s="410"/>
      <c r="H85" s="410"/>
      <c r="I85" s="424">
        <f>E85*H85</f>
        <v>0</v>
      </c>
    </row>
    <row r="86" spans="2:12" s="401" customFormat="1" ht="12.75">
      <c r="B86" s="408"/>
      <c r="C86" s="413"/>
      <c r="D86" s="412"/>
      <c r="E86" s="411"/>
      <c r="F86" s="410"/>
      <c r="G86" s="410"/>
      <c r="H86" s="410"/>
      <c r="I86" s="424"/>
    </row>
    <row r="87" spans="2:12" s="401" customFormat="1" ht="12.75" customHeight="1">
      <c r="B87" s="408" t="s">
        <v>416</v>
      </c>
      <c r="C87" s="413" t="s">
        <v>415</v>
      </c>
      <c r="D87" s="412" t="s">
        <v>360</v>
      </c>
      <c r="E87" s="411">
        <v>1</v>
      </c>
      <c r="F87" s="410"/>
      <c r="G87" s="410"/>
      <c r="H87" s="410"/>
      <c r="I87" s="424">
        <f>E87*H87</f>
        <v>0</v>
      </c>
    </row>
    <row r="88" spans="2:12" s="401" customFormat="1" ht="12.75">
      <c r="B88" s="408"/>
      <c r="C88" s="413"/>
      <c r="D88" s="412"/>
      <c r="E88" s="411"/>
      <c r="F88" s="410"/>
      <c r="G88" s="410"/>
      <c r="H88" s="410"/>
      <c r="I88" s="424"/>
    </row>
    <row r="89" spans="2:12" s="401" customFormat="1" ht="25.5">
      <c r="B89" s="408" t="s">
        <v>414</v>
      </c>
      <c r="C89" s="413" t="s">
        <v>380</v>
      </c>
      <c r="D89" s="412" t="s">
        <v>360</v>
      </c>
      <c r="E89" s="411">
        <v>1</v>
      </c>
      <c r="F89" s="410"/>
      <c r="G89" s="410"/>
      <c r="H89" s="410"/>
      <c r="I89" s="424">
        <f>E89*H89</f>
        <v>0</v>
      </c>
    </row>
    <row r="90" spans="2:12" s="401" customFormat="1" ht="13.5" thickBot="1">
      <c r="B90" s="408"/>
      <c r="C90" s="413"/>
      <c r="D90" s="412"/>
      <c r="E90" s="411"/>
      <c r="F90" s="410"/>
      <c r="G90" s="410"/>
      <c r="H90" s="410"/>
      <c r="I90" s="424"/>
    </row>
    <row r="91" spans="2:12" s="401" customFormat="1" ht="13.5" thickBot="1">
      <c r="B91" s="430"/>
      <c r="C91" s="429" t="s">
        <v>376</v>
      </c>
      <c r="D91" s="434"/>
      <c r="E91" s="428"/>
      <c r="F91" s="427"/>
      <c r="G91" s="427"/>
      <c r="H91" s="427"/>
      <c r="I91" s="426">
        <f>SUM(I6:I89)</f>
        <v>0</v>
      </c>
    </row>
    <row r="92" spans="2:12" s="401" customFormat="1" ht="12.75">
      <c r="B92" s="408"/>
      <c r="C92" s="415"/>
      <c r="D92" s="413"/>
      <c r="E92" s="411"/>
      <c r="F92" s="410"/>
      <c r="G92" s="410"/>
      <c r="H92" s="410"/>
      <c r="I92" s="424"/>
    </row>
    <row r="93" spans="2:12" s="401" customFormat="1" ht="12.75">
      <c r="B93" s="408"/>
      <c r="C93" s="415"/>
      <c r="D93" s="413"/>
      <c r="E93" s="411"/>
      <c r="F93" s="410"/>
      <c r="G93" s="410"/>
      <c r="H93" s="410"/>
      <c r="I93" s="424"/>
    </row>
    <row r="94" spans="2:12" s="401" customFormat="1" ht="12.75">
      <c r="B94" s="408"/>
      <c r="C94" s="415"/>
      <c r="D94" s="413"/>
      <c r="E94" s="411"/>
      <c r="F94" s="410"/>
      <c r="G94" s="410"/>
      <c r="H94" s="410"/>
      <c r="I94" s="424"/>
    </row>
    <row r="95" spans="2:12" s="401" customFormat="1" ht="12.75">
      <c r="B95" s="408"/>
      <c r="C95" s="415"/>
      <c r="D95" s="413"/>
      <c r="E95" s="411"/>
      <c r="F95" s="410"/>
      <c r="G95" s="410"/>
      <c r="H95" s="410"/>
      <c r="I95" s="424"/>
    </row>
    <row r="96" spans="2:12" s="401" customFormat="1" ht="12.75">
      <c r="B96" s="408"/>
      <c r="C96" s="415"/>
      <c r="D96" s="413"/>
      <c r="E96" s="411"/>
      <c r="F96" s="410"/>
      <c r="G96" s="410"/>
      <c r="H96" s="410"/>
      <c r="I96" s="424"/>
    </row>
    <row r="97" spans="2:9" s="401" customFormat="1" ht="12.75">
      <c r="B97" s="408"/>
      <c r="C97" s="415"/>
      <c r="D97" s="413"/>
      <c r="E97" s="411"/>
      <c r="F97" s="410"/>
      <c r="G97" s="410"/>
      <c r="H97" s="410"/>
      <c r="I97" s="424"/>
    </row>
    <row r="98" spans="2:9" s="401" customFormat="1" ht="12.75">
      <c r="B98" s="408"/>
      <c r="C98" s="415"/>
      <c r="D98" s="413"/>
      <c r="E98" s="411"/>
      <c r="F98" s="410"/>
      <c r="G98" s="410"/>
      <c r="H98" s="410"/>
      <c r="I98" s="424"/>
    </row>
    <row r="99" spans="2:9" s="401" customFormat="1" ht="12.75">
      <c r="B99" s="408"/>
      <c r="C99" s="415"/>
      <c r="D99" s="413"/>
      <c r="E99" s="411"/>
      <c r="F99" s="410"/>
      <c r="G99" s="410"/>
      <c r="H99" s="410"/>
      <c r="I99" s="424"/>
    </row>
    <row r="100" spans="2:9" s="401" customFormat="1" ht="12.75">
      <c r="B100" s="408"/>
      <c r="C100" s="415"/>
      <c r="D100" s="413"/>
      <c r="E100" s="411"/>
      <c r="F100" s="410"/>
      <c r="G100" s="410"/>
      <c r="H100" s="410"/>
      <c r="I100" s="424"/>
    </row>
    <row r="101" spans="2:9" s="401" customFormat="1" ht="12.75">
      <c r="B101" s="408"/>
      <c r="C101" s="415"/>
      <c r="D101" s="413"/>
      <c r="E101" s="411"/>
      <c r="F101" s="410"/>
      <c r="G101" s="410"/>
      <c r="H101" s="410"/>
      <c r="I101" s="424"/>
    </row>
    <row r="102" spans="2:9" s="401" customFormat="1" ht="12.75">
      <c r="B102" s="408"/>
      <c r="C102" s="415"/>
      <c r="D102" s="413"/>
      <c r="E102" s="411"/>
      <c r="F102" s="410"/>
      <c r="G102" s="410"/>
      <c r="H102" s="410"/>
      <c r="I102" s="424"/>
    </row>
    <row r="103" spans="2:9" s="401" customFormat="1" ht="12.75">
      <c r="B103" s="408"/>
      <c r="C103" s="415"/>
      <c r="D103" s="413"/>
      <c r="E103" s="411"/>
      <c r="F103" s="410"/>
      <c r="G103" s="410"/>
      <c r="H103" s="410"/>
      <c r="I103" s="424"/>
    </row>
    <row r="104" spans="2:9" s="401" customFormat="1" ht="12.75">
      <c r="B104" s="408"/>
      <c r="C104" s="415"/>
      <c r="D104" s="413"/>
      <c r="E104" s="411"/>
      <c r="F104" s="410"/>
      <c r="G104" s="410"/>
      <c r="H104" s="410"/>
      <c r="I104" s="424"/>
    </row>
    <row r="105" spans="2:9" s="401" customFormat="1" ht="12.75">
      <c r="B105" s="408"/>
      <c r="C105" s="415"/>
      <c r="D105" s="413"/>
      <c r="E105" s="411"/>
      <c r="F105" s="410"/>
      <c r="G105" s="410"/>
      <c r="H105" s="410"/>
      <c r="I105" s="424"/>
    </row>
    <row r="106" spans="2:9" s="401" customFormat="1" ht="12.75">
      <c r="B106" s="408"/>
      <c r="C106" s="415"/>
      <c r="D106" s="413"/>
      <c r="E106" s="411"/>
      <c r="F106" s="410"/>
      <c r="G106" s="410"/>
      <c r="H106" s="410"/>
      <c r="I106" s="424"/>
    </row>
    <row r="107" spans="2:9" s="401" customFormat="1" ht="12.75">
      <c r="B107" s="408"/>
      <c r="C107" s="415"/>
      <c r="D107" s="413"/>
      <c r="E107" s="411"/>
      <c r="F107" s="410"/>
      <c r="G107" s="410"/>
      <c r="H107" s="410"/>
      <c r="I107" s="424"/>
    </row>
    <row r="108" spans="2:9" s="401" customFormat="1" ht="12.75">
      <c r="B108" s="408"/>
      <c r="C108" s="415"/>
      <c r="D108" s="413"/>
      <c r="E108" s="411"/>
      <c r="F108" s="410"/>
      <c r="G108" s="410"/>
      <c r="H108" s="410"/>
      <c r="I108" s="424"/>
    </row>
    <row r="109" spans="2:9" s="401" customFormat="1" ht="12.75">
      <c r="B109" s="408"/>
      <c r="C109" s="415"/>
      <c r="D109" s="413"/>
      <c r="E109" s="411"/>
      <c r="F109" s="410"/>
      <c r="G109" s="410"/>
      <c r="H109" s="410"/>
      <c r="I109" s="424"/>
    </row>
    <row r="110" spans="2:9" s="401" customFormat="1" ht="12.75">
      <c r="B110" s="408"/>
      <c r="C110" s="415"/>
      <c r="D110" s="413"/>
      <c r="E110" s="411"/>
      <c r="F110" s="410"/>
      <c r="G110" s="410"/>
      <c r="H110" s="410"/>
      <c r="I110" s="424"/>
    </row>
    <row r="111" spans="2:9" s="401" customFormat="1" ht="12.75">
      <c r="B111" s="408"/>
      <c r="C111" s="415"/>
      <c r="D111" s="413"/>
      <c r="E111" s="411"/>
      <c r="F111" s="410"/>
      <c r="G111" s="410"/>
      <c r="H111" s="410"/>
      <c r="I111" s="424"/>
    </row>
    <row r="112" spans="2:9" s="401" customFormat="1" ht="12.75">
      <c r="B112" s="408"/>
      <c r="C112" s="415"/>
      <c r="D112" s="413"/>
      <c r="E112" s="411"/>
      <c r="F112" s="410"/>
      <c r="G112" s="410"/>
      <c r="H112" s="410"/>
      <c r="I112" s="424"/>
    </row>
    <row r="113" spans="2:11" s="401" customFormat="1" ht="12.75">
      <c r="B113" s="408"/>
      <c r="C113" s="415"/>
      <c r="D113" s="413"/>
      <c r="E113" s="411"/>
      <c r="F113" s="410"/>
      <c r="G113" s="410"/>
      <c r="H113" s="410"/>
      <c r="I113" s="424"/>
    </row>
    <row r="114" spans="2:11" s="401" customFormat="1" ht="12.75">
      <c r="B114" s="408"/>
      <c r="C114" s="415"/>
      <c r="D114" s="413"/>
      <c r="E114" s="411"/>
      <c r="F114" s="410"/>
      <c r="G114" s="410"/>
      <c r="H114" s="410"/>
      <c r="I114" s="424"/>
    </row>
    <row r="115" spans="2:11" s="401" customFormat="1" ht="12.75">
      <c r="B115" s="408"/>
      <c r="C115" s="415"/>
      <c r="D115" s="413"/>
      <c r="E115" s="411"/>
      <c r="F115" s="410"/>
      <c r="G115" s="410"/>
      <c r="H115" s="410"/>
      <c r="I115" s="424"/>
    </row>
    <row r="116" spans="2:11" s="401" customFormat="1" ht="12.75">
      <c r="B116" s="408"/>
      <c r="C116" s="415"/>
      <c r="D116" s="413"/>
      <c r="E116" s="411"/>
      <c r="F116" s="410"/>
      <c r="G116" s="410"/>
      <c r="H116" s="410"/>
      <c r="I116" s="424"/>
    </row>
    <row r="117" spans="2:11" s="401" customFormat="1" ht="12.75">
      <c r="B117" s="408"/>
      <c r="C117" s="415"/>
      <c r="D117" s="413"/>
      <c r="E117" s="411"/>
      <c r="F117" s="410"/>
      <c r="G117" s="410"/>
      <c r="H117" s="410"/>
      <c r="I117" s="424"/>
    </row>
    <row r="118" spans="2:11" s="401" customFormat="1" ht="12.75">
      <c r="B118" s="408"/>
      <c r="C118" s="415"/>
      <c r="D118" s="413"/>
      <c r="E118" s="411"/>
      <c r="F118" s="410"/>
      <c r="G118" s="410"/>
      <c r="H118" s="410"/>
      <c r="I118" s="424"/>
    </row>
    <row r="119" spans="2:11" s="401" customFormat="1" ht="12.75">
      <c r="B119" s="408"/>
      <c r="C119" s="415"/>
      <c r="D119" s="413"/>
      <c r="E119" s="411"/>
      <c r="F119" s="410"/>
      <c r="G119" s="410"/>
      <c r="H119" s="410"/>
      <c r="I119" s="424"/>
    </row>
    <row r="120" spans="2:11" s="401" customFormat="1" ht="12.75">
      <c r="B120" s="408"/>
      <c r="C120" s="415"/>
      <c r="D120" s="413"/>
      <c r="E120" s="411"/>
      <c r="F120" s="410"/>
      <c r="G120" s="410"/>
      <c r="H120" s="410"/>
      <c r="I120" s="424"/>
    </row>
    <row r="121" spans="2:11" s="401" customFormat="1" ht="12.75">
      <c r="B121" s="408"/>
      <c r="C121" s="415"/>
      <c r="D121" s="413"/>
      <c r="E121" s="411"/>
      <c r="F121" s="410"/>
      <c r="G121" s="410"/>
      <c r="H121" s="410"/>
      <c r="I121" s="424"/>
    </row>
    <row r="122" spans="2:11" s="401" customFormat="1" ht="12.75">
      <c r="B122" s="408"/>
      <c r="C122" s="415"/>
      <c r="D122" s="413"/>
      <c r="E122" s="411"/>
      <c r="F122" s="410"/>
      <c r="G122" s="410"/>
      <c r="H122" s="410"/>
      <c r="I122" s="424"/>
    </row>
    <row r="123" spans="2:11" s="401" customFormat="1" ht="12.75">
      <c r="B123" s="408"/>
      <c r="C123" s="415"/>
      <c r="D123" s="413"/>
      <c r="E123" s="411"/>
      <c r="F123" s="410"/>
      <c r="G123" s="410"/>
      <c r="H123" s="410"/>
      <c r="I123" s="424"/>
      <c r="K123" s="433" t="s">
        <v>413</v>
      </c>
    </row>
    <row r="124" spans="2:11" s="401" customFormat="1" ht="12.75">
      <c r="B124" s="408"/>
      <c r="C124" s="425" t="s">
        <v>412</v>
      </c>
      <c r="D124" s="413"/>
      <c r="E124" s="411"/>
      <c r="F124" s="410"/>
      <c r="G124" s="410"/>
      <c r="H124" s="410"/>
      <c r="I124" s="424"/>
    </row>
    <row r="125" spans="2:11" s="401" customFormat="1" ht="12.75">
      <c r="B125" s="408"/>
      <c r="C125" s="415"/>
      <c r="D125" s="413"/>
      <c r="E125" s="411"/>
      <c r="F125" s="410"/>
      <c r="G125" s="410"/>
      <c r="H125" s="410"/>
      <c r="I125" s="424"/>
    </row>
    <row r="126" spans="2:11" s="401" customFormat="1" ht="13.5" customHeight="1">
      <c r="B126" s="408" t="s">
        <v>96</v>
      </c>
      <c r="C126" s="413" t="s">
        <v>411</v>
      </c>
      <c r="D126" s="412" t="s">
        <v>360</v>
      </c>
      <c r="E126" s="411">
        <v>1</v>
      </c>
      <c r="F126" s="410"/>
      <c r="G126" s="410"/>
      <c r="H126" s="410"/>
      <c r="I126" s="424">
        <f>E126*H126</f>
        <v>0</v>
      </c>
    </row>
    <row r="127" spans="2:11" s="401" customFormat="1" ht="12.75" customHeight="1">
      <c r="B127" s="408"/>
      <c r="C127" s="413"/>
      <c r="D127" s="412"/>
      <c r="E127" s="411"/>
      <c r="F127" s="410"/>
      <c r="G127" s="410"/>
      <c r="H127" s="410"/>
      <c r="I127" s="424"/>
    </row>
    <row r="128" spans="2:11" s="401" customFormat="1" ht="78" customHeight="1">
      <c r="B128" s="408" t="s">
        <v>98</v>
      </c>
      <c r="C128" s="413" t="s">
        <v>410</v>
      </c>
      <c r="D128" s="412" t="s">
        <v>390</v>
      </c>
      <c r="E128" s="411">
        <v>60</v>
      </c>
      <c r="F128" s="410"/>
      <c r="G128" s="410"/>
      <c r="H128" s="410"/>
      <c r="I128" s="424">
        <f>E128*H128</f>
        <v>0</v>
      </c>
    </row>
    <row r="129" spans="2:11" s="401" customFormat="1" ht="12.75">
      <c r="B129" s="408"/>
      <c r="C129" s="413"/>
      <c r="D129" s="412"/>
      <c r="E129" s="411"/>
      <c r="F129" s="410"/>
      <c r="G129" s="410"/>
      <c r="H129" s="410"/>
      <c r="I129" s="424"/>
    </row>
    <row r="130" spans="2:11" s="401" customFormat="1" ht="78" customHeight="1">
      <c r="B130" s="408" t="s">
        <v>99</v>
      </c>
      <c r="C130" s="413" t="s">
        <v>409</v>
      </c>
      <c r="D130" s="412" t="s">
        <v>390</v>
      </c>
      <c r="E130" s="411">
        <v>15</v>
      </c>
      <c r="F130" s="410"/>
      <c r="G130" s="410"/>
      <c r="H130" s="410"/>
      <c r="I130" s="424">
        <f>E130*H130</f>
        <v>0</v>
      </c>
    </row>
    <row r="131" spans="2:11" s="401" customFormat="1" ht="12.75">
      <c r="B131" s="408"/>
      <c r="C131" s="413"/>
      <c r="D131" s="412"/>
      <c r="E131" s="411"/>
      <c r="F131" s="410"/>
      <c r="G131" s="410"/>
      <c r="H131" s="410"/>
      <c r="I131" s="424"/>
      <c r="K131" s="433"/>
    </row>
    <row r="132" spans="2:11" s="401" customFormat="1" ht="77.25" customHeight="1">
      <c r="B132" s="408" t="s">
        <v>101</v>
      </c>
      <c r="C132" s="413" t="s">
        <v>408</v>
      </c>
      <c r="D132" s="412" t="s">
        <v>390</v>
      </c>
      <c r="E132" s="411">
        <v>26</v>
      </c>
      <c r="F132" s="410"/>
      <c r="G132" s="410"/>
      <c r="H132" s="410"/>
      <c r="I132" s="424">
        <f>E132*H132</f>
        <v>0</v>
      </c>
    </row>
    <row r="133" spans="2:11" s="401" customFormat="1" ht="12.75">
      <c r="B133" s="408"/>
      <c r="C133" s="413"/>
      <c r="D133" s="413"/>
      <c r="E133" s="411"/>
      <c r="F133" s="410"/>
      <c r="G133" s="410"/>
      <c r="H133" s="410"/>
      <c r="I133" s="424"/>
    </row>
    <row r="134" spans="2:11" s="401" customFormat="1" ht="77.25" customHeight="1">
      <c r="B134" s="408" t="s">
        <v>103</v>
      </c>
      <c r="C134" s="413" t="s">
        <v>407</v>
      </c>
      <c r="D134" s="412" t="s">
        <v>390</v>
      </c>
      <c r="E134" s="411">
        <v>5</v>
      </c>
      <c r="F134" s="410"/>
      <c r="G134" s="410"/>
      <c r="H134" s="410"/>
      <c r="I134" s="424">
        <f>E134*H134</f>
        <v>0</v>
      </c>
    </row>
    <row r="135" spans="2:11" s="401" customFormat="1" ht="12.75">
      <c r="B135" s="408"/>
      <c r="C135" s="413"/>
      <c r="D135" s="412"/>
      <c r="E135" s="411"/>
      <c r="F135" s="410"/>
      <c r="G135" s="410"/>
      <c r="H135" s="410"/>
      <c r="I135" s="424"/>
    </row>
    <row r="136" spans="2:11" s="401" customFormat="1" ht="78" customHeight="1">
      <c r="B136" s="408" t="s">
        <v>334</v>
      </c>
      <c r="C136" s="413" t="s">
        <v>406</v>
      </c>
      <c r="D136" s="412" t="s">
        <v>390</v>
      </c>
      <c r="E136" s="411">
        <v>60</v>
      </c>
      <c r="F136" s="410"/>
      <c r="G136" s="410"/>
      <c r="H136" s="410"/>
      <c r="I136" s="424">
        <f>E136*H136</f>
        <v>0</v>
      </c>
    </row>
    <row r="137" spans="2:11" s="401" customFormat="1" ht="12.75">
      <c r="B137" s="408"/>
      <c r="C137" s="413"/>
      <c r="D137" s="412"/>
      <c r="E137" s="411"/>
      <c r="F137" s="410"/>
      <c r="G137" s="410"/>
      <c r="H137" s="410"/>
      <c r="I137" s="424"/>
    </row>
    <row r="138" spans="2:11" s="401" customFormat="1" ht="78" customHeight="1">
      <c r="B138" s="408" t="s">
        <v>335</v>
      </c>
      <c r="C138" s="413" t="s">
        <v>405</v>
      </c>
      <c r="D138" s="412" t="s">
        <v>390</v>
      </c>
      <c r="E138" s="411">
        <v>15</v>
      </c>
      <c r="F138" s="410"/>
      <c r="G138" s="410"/>
      <c r="H138" s="410"/>
      <c r="I138" s="424">
        <f>E138*H138</f>
        <v>0</v>
      </c>
    </row>
    <row r="139" spans="2:11" s="401" customFormat="1" ht="12.75">
      <c r="B139" s="408"/>
      <c r="C139" s="413"/>
      <c r="D139" s="412"/>
      <c r="E139" s="411"/>
      <c r="F139" s="410"/>
      <c r="G139" s="410"/>
      <c r="H139" s="410"/>
      <c r="I139" s="424"/>
      <c r="K139" s="433"/>
    </row>
    <row r="140" spans="2:11" s="401" customFormat="1" ht="77.25" customHeight="1">
      <c r="B140" s="408" t="s">
        <v>336</v>
      </c>
      <c r="C140" s="413" t="s">
        <v>404</v>
      </c>
      <c r="D140" s="412" t="s">
        <v>390</v>
      </c>
      <c r="E140" s="411">
        <v>26</v>
      </c>
      <c r="F140" s="410"/>
      <c r="G140" s="410"/>
      <c r="H140" s="410"/>
      <c r="I140" s="424">
        <f>E140*H140</f>
        <v>0</v>
      </c>
    </row>
    <row r="141" spans="2:11" s="401" customFormat="1" ht="12.75">
      <c r="B141" s="408"/>
      <c r="C141" s="413"/>
      <c r="D141" s="413"/>
      <c r="E141" s="411"/>
      <c r="F141" s="410"/>
      <c r="G141" s="410"/>
      <c r="H141" s="410"/>
      <c r="I141" s="424"/>
    </row>
    <row r="142" spans="2:11" s="401" customFormat="1" ht="77.25" customHeight="1">
      <c r="B142" s="408" t="s">
        <v>337</v>
      </c>
      <c r="C142" s="413" t="s">
        <v>403</v>
      </c>
      <c r="D142" s="412" t="s">
        <v>390</v>
      </c>
      <c r="E142" s="411">
        <v>5</v>
      </c>
      <c r="F142" s="410"/>
      <c r="G142" s="410"/>
      <c r="H142" s="410"/>
      <c r="I142" s="424">
        <f>E142*H142</f>
        <v>0</v>
      </c>
    </row>
    <row r="143" spans="2:11" s="401" customFormat="1" ht="12.75">
      <c r="B143" s="408"/>
      <c r="C143" s="413"/>
      <c r="D143" s="412"/>
      <c r="E143" s="411"/>
      <c r="F143" s="410"/>
      <c r="G143" s="410"/>
      <c r="H143" s="410"/>
      <c r="I143" s="424"/>
    </row>
    <row r="144" spans="2:11" s="401" customFormat="1" ht="78" customHeight="1">
      <c r="B144" s="408" t="s">
        <v>402</v>
      </c>
      <c r="C144" s="413" t="s">
        <v>401</v>
      </c>
      <c r="D144" s="412" t="s">
        <v>75</v>
      </c>
      <c r="E144" s="411">
        <v>3</v>
      </c>
      <c r="F144" s="410"/>
      <c r="G144" s="410"/>
      <c r="H144" s="410"/>
      <c r="I144" s="424">
        <f>E144*H144</f>
        <v>0</v>
      </c>
    </row>
    <row r="145" spans="2:10" s="401" customFormat="1" ht="12.75">
      <c r="B145" s="408"/>
      <c r="C145" s="413"/>
      <c r="D145" s="412"/>
      <c r="E145" s="411"/>
      <c r="F145" s="410"/>
      <c r="G145" s="410"/>
      <c r="H145" s="410"/>
      <c r="I145" s="424"/>
    </row>
    <row r="146" spans="2:10" s="401" customFormat="1" ht="27" customHeight="1">
      <c r="B146" s="408" t="s">
        <v>400</v>
      </c>
      <c r="C146" s="413" t="s">
        <v>399</v>
      </c>
      <c r="D146" s="412" t="s">
        <v>75</v>
      </c>
      <c r="E146" s="411">
        <v>2</v>
      </c>
      <c r="F146" s="410"/>
      <c r="G146" s="410"/>
      <c r="H146" s="410"/>
      <c r="I146" s="424">
        <f>E146*H146</f>
        <v>0</v>
      </c>
    </row>
    <row r="147" spans="2:10" s="401" customFormat="1" ht="12.75">
      <c r="B147" s="408"/>
      <c r="C147" s="413"/>
      <c r="D147" s="412"/>
      <c r="E147" s="411"/>
      <c r="F147" s="410"/>
      <c r="G147" s="410"/>
      <c r="H147" s="410"/>
      <c r="I147" s="424"/>
    </row>
    <row r="148" spans="2:10" s="401" customFormat="1" ht="27" customHeight="1">
      <c r="B148" s="408" t="s">
        <v>398</v>
      </c>
      <c r="C148" s="413" t="s">
        <v>397</v>
      </c>
      <c r="D148" s="412" t="s">
        <v>75</v>
      </c>
      <c r="E148" s="411">
        <v>2</v>
      </c>
      <c r="F148" s="410"/>
      <c r="G148" s="410"/>
      <c r="H148" s="410"/>
      <c r="I148" s="424">
        <f>E148*H148</f>
        <v>0</v>
      </c>
    </row>
    <row r="149" spans="2:10" s="401" customFormat="1" ht="12.75">
      <c r="B149" s="408"/>
      <c r="C149" s="413"/>
      <c r="D149" s="412"/>
      <c r="E149" s="411"/>
      <c r="F149" s="410"/>
      <c r="G149" s="410"/>
      <c r="H149" s="410"/>
      <c r="I149" s="424"/>
      <c r="J149" s="414"/>
    </row>
    <row r="150" spans="2:10" s="401" customFormat="1" ht="38.25">
      <c r="B150" s="408" t="s">
        <v>396</v>
      </c>
      <c r="C150" s="432" t="s">
        <v>395</v>
      </c>
      <c r="D150" s="412" t="s">
        <v>75</v>
      </c>
      <c r="E150" s="411">
        <v>8</v>
      </c>
      <c r="F150" s="410"/>
      <c r="G150" s="410"/>
      <c r="H150" s="410"/>
      <c r="I150" s="424">
        <f>E150*H150</f>
        <v>0</v>
      </c>
    </row>
    <row r="151" spans="2:10" s="401" customFormat="1" ht="12.75">
      <c r="B151" s="408"/>
      <c r="C151" s="413"/>
      <c r="D151" s="412"/>
      <c r="E151" s="411"/>
      <c r="F151" s="410"/>
      <c r="G151" s="410"/>
      <c r="H151" s="410"/>
      <c r="I151" s="424"/>
    </row>
    <row r="152" spans="2:10" s="401" customFormat="1" ht="51">
      <c r="B152" s="408" t="s">
        <v>394</v>
      </c>
      <c r="C152" s="413" t="s">
        <v>393</v>
      </c>
      <c r="D152" s="412" t="s">
        <v>390</v>
      </c>
      <c r="E152" s="411">
        <v>12</v>
      </c>
      <c r="F152" s="410"/>
      <c r="G152" s="410"/>
      <c r="H152" s="410"/>
      <c r="I152" s="424">
        <f>E152*H152</f>
        <v>0</v>
      </c>
    </row>
    <row r="153" spans="2:10" s="401" customFormat="1" ht="12.75">
      <c r="B153" s="408"/>
      <c r="C153" s="413"/>
      <c r="D153" s="412"/>
      <c r="E153" s="411"/>
      <c r="F153" s="410"/>
      <c r="G153" s="410"/>
      <c r="H153" s="410"/>
      <c r="I153" s="424"/>
    </row>
    <row r="154" spans="2:10" s="401" customFormat="1" ht="51">
      <c r="B154" s="408" t="s">
        <v>392</v>
      </c>
      <c r="C154" s="413" t="s">
        <v>391</v>
      </c>
      <c r="D154" s="412" t="s">
        <v>390</v>
      </c>
      <c r="E154" s="411">
        <v>20</v>
      </c>
      <c r="F154" s="410"/>
      <c r="G154" s="410"/>
      <c r="H154" s="410"/>
      <c r="I154" s="424">
        <f>E154*H154</f>
        <v>0</v>
      </c>
    </row>
    <row r="155" spans="2:10" s="401" customFormat="1" ht="12.75">
      <c r="B155" s="408"/>
      <c r="C155" s="413"/>
      <c r="D155" s="413"/>
      <c r="E155" s="411"/>
      <c r="F155" s="410"/>
      <c r="G155" s="410"/>
      <c r="H155" s="410"/>
      <c r="I155" s="424"/>
    </row>
    <row r="156" spans="2:10" s="401" customFormat="1" ht="40.5" customHeight="1">
      <c r="B156" s="408" t="s">
        <v>389</v>
      </c>
      <c r="C156" s="413" t="s">
        <v>388</v>
      </c>
      <c r="D156" s="412" t="s">
        <v>385</v>
      </c>
      <c r="E156" s="431">
        <v>4</v>
      </c>
      <c r="F156" s="410"/>
      <c r="G156" s="410"/>
      <c r="H156" s="410"/>
      <c r="I156" s="424">
        <f>E156*H156</f>
        <v>0</v>
      </c>
    </row>
    <row r="157" spans="2:10" s="401" customFormat="1" ht="12.75">
      <c r="B157" s="408"/>
      <c r="C157" s="413"/>
      <c r="D157" s="412"/>
      <c r="E157" s="411"/>
      <c r="F157" s="410"/>
      <c r="G157" s="410"/>
      <c r="H157" s="410"/>
      <c r="I157" s="424"/>
    </row>
    <row r="158" spans="2:10" s="401" customFormat="1" ht="14.25">
      <c r="B158" s="408" t="s">
        <v>387</v>
      </c>
      <c r="C158" s="413" t="s">
        <v>386</v>
      </c>
      <c r="D158" s="412" t="s">
        <v>385</v>
      </c>
      <c r="E158" s="431">
        <v>16</v>
      </c>
      <c r="F158" s="410"/>
      <c r="G158" s="410"/>
      <c r="H158" s="410"/>
      <c r="I158" s="424">
        <f>E158*H158</f>
        <v>0</v>
      </c>
    </row>
    <row r="159" spans="2:10" s="401" customFormat="1" ht="12.75">
      <c r="B159" s="408"/>
      <c r="C159" s="413"/>
      <c r="D159" s="412"/>
      <c r="E159" s="411"/>
      <c r="F159" s="410"/>
      <c r="G159" s="410"/>
      <c r="H159" s="410"/>
      <c r="I159" s="424"/>
    </row>
    <row r="160" spans="2:10" s="401" customFormat="1" ht="14.25">
      <c r="B160" s="408" t="s">
        <v>384</v>
      </c>
      <c r="C160" s="413" t="s">
        <v>383</v>
      </c>
      <c r="D160" s="412" t="s">
        <v>382</v>
      </c>
      <c r="E160" s="411">
        <v>320</v>
      </c>
      <c r="F160" s="410"/>
      <c r="G160" s="410"/>
      <c r="H160" s="410"/>
      <c r="I160" s="424">
        <f>E160*H160</f>
        <v>0</v>
      </c>
    </row>
    <row r="161" spans="2:9" s="401" customFormat="1" ht="12.75">
      <c r="B161" s="408"/>
      <c r="C161" s="413"/>
      <c r="D161" s="412"/>
      <c r="E161" s="411"/>
      <c r="F161" s="410"/>
      <c r="G161" s="410"/>
      <c r="H161" s="410"/>
      <c r="I161" s="424"/>
    </row>
    <row r="162" spans="2:9" s="401" customFormat="1" ht="25.5">
      <c r="B162" s="408" t="s">
        <v>381</v>
      </c>
      <c r="C162" s="413" t="s">
        <v>380</v>
      </c>
      <c r="D162" s="412" t="s">
        <v>360</v>
      </c>
      <c r="E162" s="411">
        <v>1</v>
      </c>
      <c r="F162" s="410"/>
      <c r="G162" s="410"/>
      <c r="H162" s="410"/>
      <c r="I162" s="424">
        <f>E162*H162</f>
        <v>0</v>
      </c>
    </row>
    <row r="163" spans="2:9" s="401" customFormat="1" ht="13.5" thickBot="1">
      <c r="B163" s="408"/>
      <c r="C163" s="413"/>
      <c r="D163" s="412"/>
      <c r="E163" s="411"/>
      <c r="F163" s="410"/>
      <c r="G163" s="410"/>
      <c r="H163" s="410"/>
      <c r="I163" s="424"/>
    </row>
    <row r="164" spans="2:9" s="401" customFormat="1" ht="13.5" thickBot="1">
      <c r="B164" s="430"/>
      <c r="C164" s="429" t="s">
        <v>376</v>
      </c>
      <c r="D164" s="429"/>
      <c r="E164" s="428"/>
      <c r="F164" s="427"/>
      <c r="G164" s="427"/>
      <c r="H164" s="427"/>
      <c r="I164" s="426">
        <f>SUM(I126:I163)</f>
        <v>0</v>
      </c>
    </row>
    <row r="165" spans="2:9" s="401" customFormat="1" ht="12.75">
      <c r="B165" s="408"/>
      <c r="C165" s="415"/>
      <c r="D165" s="415"/>
      <c r="E165" s="411"/>
      <c r="F165" s="410"/>
      <c r="G165" s="410"/>
      <c r="H165" s="410"/>
      <c r="I165" s="424"/>
    </row>
    <row r="166" spans="2:9" s="401" customFormat="1" ht="12.75">
      <c r="B166" s="408"/>
      <c r="C166" s="415"/>
      <c r="D166" s="415"/>
      <c r="E166" s="411"/>
      <c r="F166" s="410"/>
      <c r="G166" s="410"/>
      <c r="H166" s="410"/>
      <c r="I166" s="424"/>
    </row>
    <row r="167" spans="2:9" s="401" customFormat="1" ht="12.75">
      <c r="B167" s="408"/>
      <c r="C167" s="415"/>
      <c r="D167" s="415"/>
      <c r="E167" s="411"/>
      <c r="F167" s="410"/>
      <c r="G167" s="410"/>
      <c r="H167" s="410"/>
      <c r="I167" s="424"/>
    </row>
    <row r="168" spans="2:9" s="401" customFormat="1" ht="12.75">
      <c r="B168" s="408"/>
      <c r="C168" s="415"/>
      <c r="D168" s="415"/>
      <c r="E168" s="411"/>
      <c r="F168" s="410"/>
      <c r="G168" s="410"/>
      <c r="H168" s="410"/>
      <c r="I168" s="424"/>
    </row>
    <row r="169" spans="2:9" s="401" customFormat="1" ht="12.75">
      <c r="B169" s="408"/>
      <c r="C169" s="415"/>
      <c r="D169" s="415"/>
      <c r="E169" s="411"/>
      <c r="F169" s="410"/>
      <c r="G169" s="410"/>
      <c r="H169" s="410"/>
      <c r="I169" s="424"/>
    </row>
    <row r="170" spans="2:9" s="401" customFormat="1" ht="12.75">
      <c r="B170" s="408"/>
      <c r="C170" s="415"/>
      <c r="D170" s="415"/>
      <c r="E170" s="411"/>
      <c r="F170" s="410"/>
      <c r="G170" s="410"/>
      <c r="H170" s="410"/>
      <c r="I170" s="424"/>
    </row>
    <row r="171" spans="2:9" s="401" customFormat="1" ht="12.75">
      <c r="B171" s="408"/>
      <c r="C171" s="415"/>
      <c r="D171" s="415"/>
      <c r="E171" s="411"/>
      <c r="F171" s="410"/>
      <c r="G171" s="410"/>
      <c r="H171" s="410"/>
      <c r="I171" s="424"/>
    </row>
    <row r="172" spans="2:9" s="401" customFormat="1" ht="12.75">
      <c r="B172" s="408"/>
      <c r="C172" s="415"/>
      <c r="D172" s="415"/>
      <c r="E172" s="411"/>
      <c r="F172" s="410"/>
      <c r="G172" s="410"/>
      <c r="H172" s="410"/>
      <c r="I172" s="424"/>
    </row>
    <row r="173" spans="2:9" s="401" customFormat="1" ht="12.75">
      <c r="B173" s="408"/>
      <c r="C173" s="415"/>
      <c r="D173" s="415"/>
      <c r="E173" s="411"/>
      <c r="F173" s="410"/>
      <c r="G173" s="410"/>
      <c r="H173" s="410"/>
      <c r="I173" s="424"/>
    </row>
    <row r="174" spans="2:9" s="401" customFormat="1" ht="12.75">
      <c r="B174" s="408"/>
      <c r="C174" s="415"/>
      <c r="D174" s="415"/>
      <c r="E174" s="411"/>
      <c r="F174" s="410"/>
      <c r="G174" s="410"/>
      <c r="H174" s="410"/>
      <c r="I174" s="424"/>
    </row>
    <row r="175" spans="2:9" s="401" customFormat="1" ht="12.75">
      <c r="B175" s="408"/>
      <c r="C175" s="415"/>
      <c r="D175" s="415"/>
      <c r="E175" s="411"/>
      <c r="F175" s="410"/>
      <c r="G175" s="410"/>
      <c r="H175" s="410"/>
      <c r="I175" s="424"/>
    </row>
    <row r="176" spans="2:9" s="401" customFormat="1" ht="12.75">
      <c r="B176" s="408"/>
      <c r="C176" s="415"/>
      <c r="D176" s="415"/>
      <c r="E176" s="411"/>
      <c r="F176" s="410"/>
      <c r="G176" s="410"/>
      <c r="H176" s="410"/>
      <c r="I176" s="424"/>
    </row>
    <row r="177" spans="1:9" s="401" customFormat="1" ht="12.75">
      <c r="B177" s="408"/>
      <c r="C177" s="415"/>
      <c r="D177" s="415"/>
      <c r="E177" s="411"/>
      <c r="F177" s="410"/>
      <c r="G177" s="410"/>
      <c r="H177" s="410"/>
      <c r="I177" s="424"/>
    </row>
    <row r="178" spans="1:9" s="401" customFormat="1" ht="12.75">
      <c r="B178" s="408"/>
      <c r="C178" s="415"/>
      <c r="D178" s="415"/>
      <c r="E178" s="411"/>
      <c r="F178" s="410"/>
      <c r="G178" s="410"/>
      <c r="H178" s="410"/>
      <c r="I178" s="424"/>
    </row>
    <row r="179" spans="1:9" s="401" customFormat="1" ht="12.75">
      <c r="B179" s="408"/>
      <c r="C179" s="415"/>
      <c r="D179" s="415"/>
      <c r="E179" s="411"/>
      <c r="F179" s="410"/>
      <c r="G179" s="410"/>
      <c r="H179" s="410"/>
      <c r="I179" s="424"/>
    </row>
    <row r="180" spans="1:9" s="401" customFormat="1" ht="12.75">
      <c r="B180" s="408"/>
      <c r="C180" s="415"/>
      <c r="D180" s="415"/>
      <c r="E180" s="411"/>
      <c r="F180" s="410"/>
      <c r="G180" s="410"/>
      <c r="H180" s="410"/>
      <c r="I180" s="424"/>
    </row>
    <row r="181" spans="1:9" s="401" customFormat="1" ht="12.75">
      <c r="B181" s="408"/>
      <c r="C181" s="415"/>
      <c r="D181" s="415"/>
      <c r="E181" s="411"/>
      <c r="F181" s="410"/>
      <c r="G181" s="410"/>
      <c r="H181" s="410"/>
      <c r="I181" s="424"/>
    </row>
    <row r="182" spans="1:9" s="401" customFormat="1" ht="12.75">
      <c r="B182" s="408"/>
      <c r="C182" s="415"/>
      <c r="D182" s="415"/>
      <c r="E182" s="411"/>
      <c r="F182" s="410"/>
      <c r="G182" s="410"/>
      <c r="H182" s="410"/>
      <c r="I182" s="424"/>
    </row>
    <row r="183" spans="1:9" s="401" customFormat="1" ht="12.75">
      <c r="B183" s="408"/>
      <c r="C183" s="415"/>
      <c r="D183" s="415"/>
      <c r="E183" s="411"/>
      <c r="F183" s="410"/>
      <c r="G183" s="410"/>
      <c r="H183" s="410"/>
      <c r="I183" s="424"/>
    </row>
    <row r="184" spans="1:9" s="401" customFormat="1" ht="12.6" customHeight="1">
      <c r="B184" s="408"/>
      <c r="C184" s="425" t="s">
        <v>379</v>
      </c>
      <c r="D184" s="415"/>
      <c r="E184" s="410"/>
      <c r="F184" s="410"/>
      <c r="G184" s="410"/>
      <c r="H184" s="410"/>
      <c r="I184" s="424"/>
    </row>
    <row r="185" spans="1:9" s="401" customFormat="1" ht="12.75">
      <c r="B185" s="408"/>
      <c r="C185" s="415"/>
      <c r="D185" s="415"/>
      <c r="E185" s="410"/>
      <c r="F185" s="410"/>
      <c r="G185" s="410"/>
      <c r="H185" s="410"/>
      <c r="I185" s="424"/>
    </row>
    <row r="186" spans="1:9" s="401" customFormat="1" ht="12.75">
      <c r="B186" s="408"/>
      <c r="C186" s="415"/>
      <c r="D186" s="415"/>
      <c r="E186" s="410"/>
      <c r="F186" s="410"/>
      <c r="G186" s="410"/>
      <c r="H186" s="410"/>
      <c r="I186" s="424"/>
    </row>
    <row r="187" spans="1:9" s="401" customFormat="1" ht="12.75">
      <c r="A187" s="407"/>
      <c r="B187" s="406"/>
      <c r="C187" s="405" t="s">
        <v>378</v>
      </c>
      <c r="D187" s="422"/>
      <c r="E187" s="403"/>
      <c r="F187" s="403"/>
      <c r="G187" s="403"/>
      <c r="H187" s="403"/>
      <c r="I187" s="420">
        <f>SUM(I91)</f>
        <v>0</v>
      </c>
    </row>
    <row r="188" spans="1:9" s="401" customFormat="1" ht="12.75">
      <c r="A188" s="407"/>
      <c r="B188" s="406"/>
      <c r="C188" s="405"/>
      <c r="D188" s="422"/>
      <c r="E188" s="403"/>
      <c r="F188" s="403"/>
      <c r="G188" s="403"/>
      <c r="H188" s="403"/>
      <c r="I188" s="420"/>
    </row>
    <row r="189" spans="1:9" s="401" customFormat="1" ht="12.75">
      <c r="A189" s="407"/>
      <c r="B189" s="406"/>
      <c r="C189" s="405" t="s">
        <v>377</v>
      </c>
      <c r="D189" s="422"/>
      <c r="E189" s="403"/>
      <c r="F189" s="403"/>
      <c r="G189" s="403"/>
      <c r="H189" s="403"/>
      <c r="I189" s="420">
        <f>SUM(I164)</f>
        <v>0</v>
      </c>
    </row>
    <row r="190" spans="1:9" s="401" customFormat="1" ht="13.5" thickBot="1">
      <c r="A190" s="407"/>
      <c r="B190" s="406"/>
      <c r="C190" s="405"/>
      <c r="D190" s="422"/>
      <c r="E190" s="403"/>
      <c r="F190" s="403"/>
      <c r="G190" s="403"/>
      <c r="H190" s="403"/>
      <c r="I190" s="420"/>
    </row>
    <row r="191" spans="1:9" s="401" customFormat="1" ht="13.5" thickTop="1">
      <c r="A191" s="407"/>
      <c r="B191" s="406"/>
      <c r="C191" s="419" t="s">
        <v>376</v>
      </c>
      <c r="D191" s="423"/>
      <c r="E191" s="417"/>
      <c r="F191" s="417"/>
      <c r="G191" s="417"/>
      <c r="H191" s="417"/>
      <c r="I191" s="416">
        <f>SUM(I186:I189)</f>
        <v>0</v>
      </c>
    </row>
    <row r="192" spans="1:9" s="401" customFormat="1" ht="12.75">
      <c r="A192" s="407"/>
      <c r="B192" s="406"/>
      <c r="C192" s="405"/>
      <c r="D192" s="422"/>
      <c r="E192" s="403"/>
      <c r="F192" s="403"/>
      <c r="G192" s="403"/>
      <c r="H192" s="403"/>
      <c r="I192" s="420"/>
    </row>
    <row r="193" spans="1:10" s="401" customFormat="1" ht="12" customHeight="1" thickBot="1">
      <c r="A193" s="407"/>
      <c r="B193" s="406"/>
      <c r="C193" s="405" t="s">
        <v>16</v>
      </c>
      <c r="D193" s="422"/>
      <c r="E193" s="421">
        <v>0.22</v>
      </c>
      <c r="F193" s="403"/>
      <c r="G193" s="403"/>
      <c r="H193" s="421"/>
      <c r="I193" s="420">
        <f>SUM(I191*0.22)</f>
        <v>0</v>
      </c>
    </row>
    <row r="194" spans="1:10" s="401" customFormat="1" ht="13.5" thickTop="1">
      <c r="A194" s="407"/>
      <c r="B194" s="406"/>
      <c r="C194" s="419" t="s">
        <v>376</v>
      </c>
      <c r="D194" s="418"/>
      <c r="E194" s="417"/>
      <c r="F194" s="417"/>
      <c r="G194" s="417"/>
      <c r="H194" s="417"/>
      <c r="I194" s="416">
        <f>SUM(I191:I193)</f>
        <v>0</v>
      </c>
    </row>
    <row r="195" spans="1:10" s="401" customFormat="1" ht="12.75">
      <c r="B195" s="408"/>
      <c r="C195" s="415"/>
      <c r="D195" s="415"/>
      <c r="E195" s="411"/>
      <c r="F195" s="410"/>
      <c r="G195" s="410"/>
      <c r="H195" s="410"/>
      <c r="I195" s="409"/>
      <c r="J195" s="414"/>
    </row>
    <row r="196" spans="1:10" s="401" customFormat="1" ht="12.75">
      <c r="B196" s="408"/>
      <c r="C196" s="413"/>
      <c r="D196" s="412"/>
      <c r="E196" s="411"/>
      <c r="F196" s="410"/>
      <c r="G196" s="410"/>
      <c r="H196" s="410"/>
      <c r="I196" s="409"/>
    </row>
    <row r="197" spans="1:10" s="401" customFormat="1" ht="12.75">
      <c r="B197" s="408"/>
      <c r="C197" s="413"/>
      <c r="D197" s="412"/>
      <c r="E197" s="411"/>
      <c r="F197" s="410"/>
      <c r="G197" s="410"/>
      <c r="H197" s="410"/>
      <c r="I197" s="409"/>
    </row>
    <row r="198" spans="1:10" s="401" customFormat="1" ht="12.75">
      <c r="B198" s="408"/>
      <c r="C198" s="413"/>
      <c r="D198" s="412"/>
      <c r="E198" s="411"/>
      <c r="F198" s="410"/>
      <c r="G198" s="410"/>
      <c r="H198" s="410"/>
      <c r="I198" s="409"/>
    </row>
    <row r="199" spans="1:10" s="401" customFormat="1" ht="12.75">
      <c r="B199" s="408"/>
      <c r="C199" s="413"/>
      <c r="D199" s="412"/>
      <c r="E199" s="411"/>
      <c r="F199" s="410"/>
      <c r="G199" s="410"/>
      <c r="H199" s="410"/>
      <c r="I199" s="409"/>
    </row>
    <row r="200" spans="1:10" s="401" customFormat="1" ht="12.75">
      <c r="B200" s="408"/>
      <c r="C200" s="413" t="s">
        <v>375</v>
      </c>
      <c r="D200" s="412"/>
      <c r="E200" s="411"/>
      <c r="F200" s="410"/>
      <c r="G200" s="410"/>
      <c r="H200" s="410"/>
      <c r="I200" s="409"/>
    </row>
    <row r="201" spans="1:10" s="401" customFormat="1" ht="12.75">
      <c r="B201" s="408"/>
      <c r="C201" s="413"/>
      <c r="D201" s="412"/>
      <c r="E201" s="411"/>
      <c r="F201" s="410"/>
      <c r="G201" s="410"/>
      <c r="H201" s="410"/>
      <c r="I201" s="409"/>
    </row>
    <row r="202" spans="1:10" s="401" customFormat="1" ht="25.15" customHeight="1">
      <c r="B202" s="408"/>
      <c r="C202" s="681" t="s">
        <v>374</v>
      </c>
      <c r="D202" s="681"/>
      <c r="E202" s="681"/>
      <c r="F202" s="681"/>
      <c r="G202" s="681"/>
      <c r="H202" s="681"/>
      <c r="I202" s="681"/>
      <c r="J202" s="681"/>
    </row>
    <row r="203" spans="1:10" s="401" customFormat="1" ht="12.75">
      <c r="B203" s="408"/>
      <c r="C203" s="681"/>
      <c r="D203" s="681"/>
      <c r="E203" s="681"/>
      <c r="F203" s="681"/>
      <c r="G203" s="681"/>
      <c r="H203" s="681"/>
      <c r="I203" s="681"/>
      <c r="J203" s="681"/>
    </row>
    <row r="204" spans="1:10" s="401" customFormat="1" ht="12.75">
      <c r="B204" s="408"/>
      <c r="C204" s="681"/>
      <c r="D204" s="681"/>
      <c r="E204" s="681"/>
      <c r="F204" s="681"/>
      <c r="G204" s="681"/>
      <c r="H204" s="681"/>
      <c r="I204" s="681"/>
      <c r="J204" s="681"/>
    </row>
    <row r="205" spans="1:10" s="401" customFormat="1" ht="12.75">
      <c r="B205" s="408"/>
      <c r="C205" s="681"/>
      <c r="D205" s="681"/>
      <c r="E205" s="681"/>
      <c r="F205" s="681"/>
      <c r="G205" s="681"/>
      <c r="H205" s="681"/>
      <c r="I205" s="681"/>
      <c r="J205" s="681"/>
    </row>
    <row r="206" spans="1:10" s="401" customFormat="1" ht="12.75">
      <c r="B206" s="408"/>
      <c r="C206" s="681"/>
      <c r="D206" s="681"/>
      <c r="E206" s="681"/>
      <c r="F206" s="681"/>
      <c r="G206" s="681"/>
      <c r="H206" s="681"/>
      <c r="I206" s="681"/>
      <c r="J206" s="681"/>
    </row>
    <row r="207" spans="1:10" s="401" customFormat="1" ht="12.75">
      <c r="B207" s="408"/>
      <c r="C207" s="681"/>
      <c r="D207" s="681"/>
      <c r="E207" s="681"/>
      <c r="F207" s="681"/>
      <c r="G207" s="681"/>
      <c r="H207" s="681"/>
      <c r="I207" s="681"/>
      <c r="J207" s="681"/>
    </row>
    <row r="208" spans="1:10" s="401" customFormat="1" ht="12.75">
      <c r="B208" s="408"/>
      <c r="C208" s="681"/>
      <c r="D208" s="681"/>
      <c r="E208" s="681"/>
      <c r="F208" s="681"/>
      <c r="G208" s="681"/>
      <c r="H208" s="681"/>
      <c r="I208" s="681"/>
      <c r="J208" s="681"/>
    </row>
    <row r="209" spans="1:10" s="401" customFormat="1" ht="12.75">
      <c r="B209" s="408"/>
      <c r="C209" s="681"/>
      <c r="D209" s="681"/>
      <c r="E209" s="681"/>
      <c r="F209" s="681"/>
      <c r="G209" s="681"/>
      <c r="H209" s="681"/>
      <c r="I209" s="681"/>
      <c r="J209" s="681"/>
    </row>
    <row r="210" spans="1:10" s="401" customFormat="1" ht="12.75">
      <c r="B210" s="408"/>
      <c r="C210" s="681"/>
      <c r="D210" s="681"/>
      <c r="E210" s="681"/>
      <c r="F210" s="681"/>
      <c r="G210" s="681"/>
      <c r="H210" s="681"/>
      <c r="I210" s="681"/>
      <c r="J210" s="681"/>
    </row>
    <row r="211" spans="1:10" s="401" customFormat="1" ht="12.75">
      <c r="B211" s="408"/>
      <c r="C211" s="681"/>
      <c r="D211" s="681"/>
      <c r="E211" s="681"/>
      <c r="F211" s="681"/>
      <c r="G211" s="681"/>
      <c r="H211" s="681"/>
      <c r="I211" s="681"/>
      <c r="J211" s="681"/>
    </row>
    <row r="212" spans="1:10" s="401" customFormat="1" ht="31.5" customHeight="1">
      <c r="B212" s="408"/>
      <c r="C212" s="681"/>
      <c r="D212" s="681"/>
      <c r="E212" s="681"/>
      <c r="F212" s="681"/>
      <c r="G212" s="681"/>
      <c r="H212" s="681"/>
      <c r="I212" s="681"/>
      <c r="J212" s="681"/>
    </row>
    <row r="213" spans="1:10" s="401" customFormat="1" ht="12.75">
      <c r="A213" s="407"/>
      <c r="B213" s="406"/>
      <c r="C213" s="405"/>
      <c r="D213" s="404"/>
      <c r="E213" s="403"/>
      <c r="F213" s="403"/>
      <c r="G213" s="403"/>
      <c r="H213" s="403"/>
      <c r="I213" s="402"/>
    </row>
    <row r="214" spans="1:10" s="401" customFormat="1" ht="12.75">
      <c r="A214" s="407"/>
      <c r="B214" s="406"/>
      <c r="C214" s="405"/>
      <c r="D214" s="404"/>
      <c r="E214" s="403"/>
      <c r="F214" s="403"/>
      <c r="G214" s="403"/>
      <c r="H214" s="403"/>
      <c r="I214" s="402"/>
    </row>
    <row r="215" spans="1:10" s="401" customFormat="1" ht="12.75">
      <c r="A215" s="407"/>
      <c r="B215" s="406"/>
      <c r="C215" s="405"/>
      <c r="D215" s="404"/>
      <c r="E215" s="403"/>
      <c r="F215" s="403"/>
      <c r="G215" s="403"/>
      <c r="H215" s="403"/>
      <c r="I215" s="402"/>
    </row>
    <row r="216" spans="1:10" s="401" customFormat="1" ht="12.75">
      <c r="A216" s="407"/>
      <c r="B216" s="406"/>
      <c r="C216" s="405"/>
      <c r="D216" s="404"/>
      <c r="E216" s="403"/>
      <c r="F216" s="403"/>
      <c r="G216" s="403"/>
      <c r="H216" s="403"/>
      <c r="I216" s="402"/>
    </row>
    <row r="217" spans="1:10" s="401" customFormat="1" ht="12.75">
      <c r="A217" s="407"/>
      <c r="B217" s="406"/>
      <c r="C217" s="405"/>
      <c r="D217" s="404"/>
      <c r="E217" s="403"/>
      <c r="F217" s="403"/>
      <c r="G217" s="403"/>
      <c r="H217" s="403"/>
      <c r="I217" s="402"/>
    </row>
    <row r="218" spans="1:10" s="401" customFormat="1" ht="12.75">
      <c r="A218" s="407"/>
      <c r="B218" s="406"/>
      <c r="C218" s="405"/>
      <c r="D218" s="404"/>
      <c r="E218" s="403"/>
      <c r="F218" s="403"/>
      <c r="G218" s="403"/>
      <c r="H218" s="403"/>
      <c r="I218" s="402"/>
    </row>
    <row r="219" spans="1:10" s="401" customFormat="1" ht="12.75">
      <c r="A219" s="407"/>
      <c r="B219" s="406"/>
      <c r="C219" s="405"/>
      <c r="D219" s="404"/>
      <c r="E219" s="403"/>
      <c r="F219" s="403"/>
      <c r="G219" s="403"/>
      <c r="H219" s="403"/>
      <c r="I219" s="402"/>
    </row>
    <row r="220" spans="1:10" s="401" customFormat="1" ht="12.75">
      <c r="A220" s="407"/>
      <c r="B220" s="406"/>
      <c r="C220" s="405"/>
      <c r="D220" s="404"/>
      <c r="E220" s="403"/>
      <c r="F220" s="403"/>
      <c r="G220" s="403"/>
      <c r="H220" s="403"/>
      <c r="I220" s="402"/>
    </row>
    <row r="221" spans="1:10" s="401" customFormat="1" ht="12.75">
      <c r="A221" s="407"/>
      <c r="B221" s="406"/>
      <c r="C221" s="405"/>
      <c r="D221" s="404"/>
      <c r="E221" s="403"/>
      <c r="F221" s="403"/>
      <c r="G221" s="403"/>
      <c r="H221" s="403"/>
      <c r="I221" s="402"/>
    </row>
    <row r="222" spans="1:10" s="401" customFormat="1" ht="12.75">
      <c r="A222" s="407"/>
      <c r="B222" s="406"/>
      <c r="C222" s="405"/>
      <c r="D222" s="404"/>
      <c r="E222" s="403"/>
      <c r="F222" s="403"/>
      <c r="G222" s="403"/>
      <c r="H222" s="403"/>
      <c r="I222" s="402"/>
    </row>
    <row r="223" spans="1:10" s="401" customFormat="1" ht="12.75">
      <c r="A223" s="407"/>
      <c r="B223" s="406"/>
      <c r="C223" s="405"/>
      <c r="D223" s="404"/>
      <c r="E223" s="403"/>
      <c r="F223" s="403"/>
      <c r="G223" s="403"/>
      <c r="H223" s="403"/>
      <c r="I223" s="402"/>
    </row>
    <row r="224" spans="1:10" s="401" customFormat="1" ht="12.75">
      <c r="A224" s="407"/>
      <c r="B224" s="406"/>
      <c r="C224" s="405"/>
      <c r="D224" s="404"/>
      <c r="E224" s="403"/>
      <c r="F224" s="403"/>
      <c r="G224" s="403"/>
      <c r="H224" s="403"/>
      <c r="I224" s="402"/>
    </row>
    <row r="225" spans="1:9" s="401" customFormat="1" ht="12.75">
      <c r="A225" s="407"/>
      <c r="B225" s="406"/>
      <c r="C225" s="405"/>
      <c r="D225" s="404"/>
      <c r="E225" s="403"/>
      <c r="F225" s="403"/>
      <c r="G225" s="403"/>
      <c r="H225" s="403"/>
      <c r="I225" s="402"/>
    </row>
    <row r="226" spans="1:9" s="401" customFormat="1" ht="12.75">
      <c r="A226" s="407"/>
      <c r="B226" s="406"/>
      <c r="C226" s="405"/>
      <c r="D226" s="404"/>
      <c r="E226" s="403"/>
      <c r="F226" s="403"/>
      <c r="G226" s="403"/>
      <c r="H226" s="403"/>
      <c r="I226" s="402"/>
    </row>
    <row r="227" spans="1:9" s="401" customFormat="1" ht="12.75">
      <c r="A227" s="407"/>
      <c r="B227" s="406"/>
      <c r="C227" s="405"/>
      <c r="D227" s="404"/>
      <c r="E227" s="403"/>
      <c r="F227" s="403"/>
      <c r="G227" s="403"/>
      <c r="H227" s="403"/>
      <c r="I227" s="402"/>
    </row>
    <row r="228" spans="1:9" s="401" customFormat="1" ht="12.75">
      <c r="A228" s="407"/>
      <c r="B228" s="406"/>
      <c r="C228" s="405"/>
      <c r="D228" s="404"/>
      <c r="E228" s="403"/>
      <c r="F228" s="403"/>
      <c r="G228" s="403"/>
      <c r="H228" s="403"/>
      <c r="I228" s="402"/>
    </row>
    <row r="229" spans="1:9" s="401" customFormat="1" ht="12.75">
      <c r="A229" s="407"/>
      <c r="B229" s="406"/>
      <c r="C229" s="405"/>
      <c r="D229" s="404"/>
      <c r="E229" s="403"/>
      <c r="F229" s="403"/>
      <c r="G229" s="403"/>
      <c r="H229" s="403"/>
      <c r="I229" s="402"/>
    </row>
    <row r="230" spans="1:9" s="401" customFormat="1" ht="12.75">
      <c r="A230" s="407"/>
      <c r="B230" s="406"/>
      <c r="C230" s="405"/>
      <c r="D230" s="404"/>
      <c r="E230" s="403"/>
      <c r="F230" s="403"/>
      <c r="G230" s="403"/>
      <c r="H230" s="403"/>
      <c r="I230" s="402"/>
    </row>
    <row r="231" spans="1:9" s="401" customFormat="1" ht="12.75">
      <c r="A231" s="407"/>
      <c r="B231" s="406"/>
      <c r="C231" s="405"/>
      <c r="D231" s="404"/>
      <c r="E231" s="403"/>
      <c r="F231" s="403"/>
      <c r="G231" s="403"/>
      <c r="H231" s="403"/>
      <c r="I231" s="402"/>
    </row>
    <row r="232" spans="1:9" s="401" customFormat="1" ht="12.75">
      <c r="A232" s="407"/>
      <c r="B232" s="406"/>
      <c r="C232" s="405"/>
      <c r="D232" s="404"/>
      <c r="E232" s="403"/>
      <c r="F232" s="403"/>
      <c r="G232" s="403"/>
      <c r="H232" s="403"/>
      <c r="I232" s="402"/>
    </row>
    <row r="233" spans="1:9" s="401" customFormat="1" ht="12.75">
      <c r="A233" s="407"/>
      <c r="B233" s="406"/>
      <c r="C233" s="405"/>
      <c r="D233" s="404"/>
      <c r="E233" s="403"/>
      <c r="F233" s="403"/>
      <c r="G233" s="403"/>
      <c r="H233" s="403"/>
      <c r="I233" s="402"/>
    </row>
    <row r="234" spans="1:9" s="401" customFormat="1" ht="12.75">
      <c r="A234" s="407"/>
      <c r="B234" s="406"/>
      <c r="C234" s="405"/>
      <c r="D234" s="404"/>
      <c r="E234" s="403"/>
      <c r="F234" s="403"/>
      <c r="G234" s="403"/>
      <c r="H234" s="403"/>
      <c r="I234" s="402"/>
    </row>
    <row r="235" spans="1:9" s="401" customFormat="1" ht="12.75">
      <c r="A235" s="407"/>
      <c r="B235" s="406"/>
      <c r="C235" s="405"/>
      <c r="D235" s="404"/>
      <c r="E235" s="403"/>
      <c r="F235" s="403"/>
      <c r="G235" s="403"/>
      <c r="H235" s="403"/>
      <c r="I235" s="402"/>
    </row>
    <row r="236" spans="1:9" s="401" customFormat="1" ht="12.75">
      <c r="A236" s="407"/>
      <c r="B236" s="406"/>
      <c r="C236" s="405"/>
      <c r="D236" s="404"/>
      <c r="E236" s="403"/>
      <c r="F236" s="403"/>
      <c r="G236" s="403"/>
      <c r="H236" s="403"/>
      <c r="I236" s="402"/>
    </row>
    <row r="237" spans="1:9" s="401" customFormat="1" ht="12.75">
      <c r="A237" s="407"/>
      <c r="B237" s="406"/>
      <c r="C237" s="405"/>
      <c r="D237" s="404"/>
      <c r="E237" s="403"/>
      <c r="F237" s="403"/>
      <c r="G237" s="403"/>
      <c r="H237" s="403"/>
      <c r="I237" s="402"/>
    </row>
    <row r="238" spans="1:9" s="401" customFormat="1" ht="12.75">
      <c r="A238" s="407"/>
      <c r="B238" s="406"/>
      <c r="C238" s="405"/>
      <c r="D238" s="404"/>
      <c r="E238" s="403"/>
      <c r="F238" s="403"/>
      <c r="G238" s="403"/>
      <c r="H238" s="403"/>
      <c r="I238" s="402"/>
    </row>
  </sheetData>
  <mergeCells count="1">
    <mergeCell ref="C202:J212"/>
  </mergeCells>
  <pageMargins left="0.7" right="0.7" top="0.75" bottom="0.75" header="0.3" footer="0.3"/>
  <pageSetup paperSize="9" orientation="portrait" r:id="rId1"/>
  <rowBreaks count="2" manualBreakCount="2">
    <brk id="122" max="16383" man="1"/>
    <brk id="18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0"/>
  <sheetViews>
    <sheetView view="pageBreakPreview" topLeftCell="A25" zoomScaleNormal="100" zoomScaleSheetLayoutView="100" workbookViewId="0">
      <selection activeCell="C24" sqref="C24"/>
    </sheetView>
  </sheetViews>
  <sheetFormatPr defaultColWidth="9.140625" defaultRowHeight="15.75"/>
  <cols>
    <col min="1" max="1" width="2.140625" style="396" customWidth="1"/>
    <col min="2" max="2" width="5.140625" style="400" customWidth="1"/>
    <col min="3" max="3" width="43.42578125" style="399" customWidth="1"/>
    <col min="4" max="4" width="5.7109375" style="399" customWidth="1"/>
    <col min="5" max="5" width="6.42578125" style="398" customWidth="1"/>
    <col min="6" max="6" width="10.7109375" style="398" hidden="1" customWidth="1"/>
    <col min="7" max="7" width="11.140625" style="398" hidden="1" customWidth="1"/>
    <col min="8" max="8" width="12.140625" style="398" customWidth="1"/>
    <col min="9" max="9" width="13.7109375" style="462" customWidth="1"/>
    <col min="10" max="10" width="0.140625" style="396" customWidth="1"/>
    <col min="11" max="256" width="9.140625" style="396"/>
    <col min="257" max="257" width="2.140625" style="396" customWidth="1"/>
    <col min="258" max="258" width="5.140625" style="396" customWidth="1"/>
    <col min="259" max="259" width="43.42578125" style="396" customWidth="1"/>
    <col min="260" max="260" width="5.7109375" style="396" customWidth="1"/>
    <col min="261" max="261" width="6.42578125" style="396" customWidth="1"/>
    <col min="262" max="263" width="0" style="396" hidden="1" customWidth="1"/>
    <col min="264" max="264" width="14.28515625" style="396" customWidth="1"/>
    <col min="265" max="265" width="16" style="396" customWidth="1"/>
    <col min="266" max="266" width="16.5703125" style="396" customWidth="1"/>
    <col min="267" max="512" width="9.140625" style="396"/>
    <col min="513" max="513" width="2.140625" style="396" customWidth="1"/>
    <col min="514" max="514" width="5.140625" style="396" customWidth="1"/>
    <col min="515" max="515" width="43.42578125" style="396" customWidth="1"/>
    <col min="516" max="516" width="5.7109375" style="396" customWidth="1"/>
    <col min="517" max="517" width="6.42578125" style="396" customWidth="1"/>
    <col min="518" max="519" width="0" style="396" hidden="1" customWidth="1"/>
    <col min="520" max="520" width="14.28515625" style="396" customWidth="1"/>
    <col min="521" max="521" width="16" style="396" customWidth="1"/>
    <col min="522" max="522" width="16.5703125" style="396" customWidth="1"/>
    <col min="523" max="768" width="9.140625" style="396"/>
    <col min="769" max="769" width="2.140625" style="396" customWidth="1"/>
    <col min="770" max="770" width="5.140625" style="396" customWidth="1"/>
    <col min="771" max="771" width="43.42578125" style="396" customWidth="1"/>
    <col min="772" max="772" width="5.7109375" style="396" customWidth="1"/>
    <col min="773" max="773" width="6.42578125" style="396" customWidth="1"/>
    <col min="774" max="775" width="0" style="396" hidden="1" customWidth="1"/>
    <col min="776" max="776" width="14.28515625" style="396" customWidth="1"/>
    <col min="777" max="777" width="16" style="396" customWidth="1"/>
    <col min="778" max="778" width="16.5703125" style="396" customWidth="1"/>
    <col min="779" max="1024" width="9.140625" style="396"/>
    <col min="1025" max="1025" width="2.140625" style="396" customWidth="1"/>
    <col min="1026" max="1026" width="5.140625" style="396" customWidth="1"/>
    <col min="1027" max="1027" width="43.42578125" style="396" customWidth="1"/>
    <col min="1028" max="1028" width="5.7109375" style="396" customWidth="1"/>
    <col min="1029" max="1029" width="6.42578125" style="396" customWidth="1"/>
    <col min="1030" max="1031" width="0" style="396" hidden="1" customWidth="1"/>
    <col min="1032" max="1032" width="14.28515625" style="396" customWidth="1"/>
    <col min="1033" max="1033" width="16" style="396" customWidth="1"/>
    <col min="1034" max="1034" width="16.5703125" style="396" customWidth="1"/>
    <col min="1035" max="1280" width="9.140625" style="396"/>
    <col min="1281" max="1281" width="2.140625" style="396" customWidth="1"/>
    <col min="1282" max="1282" width="5.140625" style="396" customWidth="1"/>
    <col min="1283" max="1283" width="43.42578125" style="396" customWidth="1"/>
    <col min="1284" max="1284" width="5.7109375" style="396" customWidth="1"/>
    <col min="1285" max="1285" width="6.42578125" style="396" customWidth="1"/>
    <col min="1286" max="1287" width="0" style="396" hidden="1" customWidth="1"/>
    <col min="1288" max="1288" width="14.28515625" style="396" customWidth="1"/>
    <col min="1289" max="1289" width="16" style="396" customWidth="1"/>
    <col min="1290" max="1290" width="16.5703125" style="396" customWidth="1"/>
    <col min="1291" max="1536" width="9.140625" style="396"/>
    <col min="1537" max="1537" width="2.140625" style="396" customWidth="1"/>
    <col min="1538" max="1538" width="5.140625" style="396" customWidth="1"/>
    <col min="1539" max="1539" width="43.42578125" style="396" customWidth="1"/>
    <col min="1540" max="1540" width="5.7109375" style="396" customWidth="1"/>
    <col min="1541" max="1541" width="6.42578125" style="396" customWidth="1"/>
    <col min="1542" max="1543" width="0" style="396" hidden="1" customWidth="1"/>
    <col min="1544" max="1544" width="14.28515625" style="396" customWidth="1"/>
    <col min="1545" max="1545" width="16" style="396" customWidth="1"/>
    <col min="1546" max="1546" width="16.5703125" style="396" customWidth="1"/>
    <col min="1547" max="1792" width="9.140625" style="396"/>
    <col min="1793" max="1793" width="2.140625" style="396" customWidth="1"/>
    <col min="1794" max="1794" width="5.140625" style="396" customWidth="1"/>
    <col min="1795" max="1795" width="43.42578125" style="396" customWidth="1"/>
    <col min="1796" max="1796" width="5.7109375" style="396" customWidth="1"/>
    <col min="1797" max="1797" width="6.42578125" style="396" customWidth="1"/>
    <col min="1798" max="1799" width="0" style="396" hidden="1" customWidth="1"/>
    <col min="1800" max="1800" width="14.28515625" style="396" customWidth="1"/>
    <col min="1801" max="1801" width="16" style="396" customWidth="1"/>
    <col min="1802" max="1802" width="16.5703125" style="396" customWidth="1"/>
    <col min="1803" max="2048" width="9.140625" style="396"/>
    <col min="2049" max="2049" width="2.140625" style="396" customWidth="1"/>
    <col min="2050" max="2050" width="5.140625" style="396" customWidth="1"/>
    <col min="2051" max="2051" width="43.42578125" style="396" customWidth="1"/>
    <col min="2052" max="2052" width="5.7109375" style="396" customWidth="1"/>
    <col min="2053" max="2053" width="6.42578125" style="396" customWidth="1"/>
    <col min="2054" max="2055" width="0" style="396" hidden="1" customWidth="1"/>
    <col min="2056" max="2056" width="14.28515625" style="396" customWidth="1"/>
    <col min="2057" max="2057" width="16" style="396" customWidth="1"/>
    <col min="2058" max="2058" width="16.5703125" style="396" customWidth="1"/>
    <col min="2059" max="2304" width="9.140625" style="396"/>
    <col min="2305" max="2305" width="2.140625" style="396" customWidth="1"/>
    <col min="2306" max="2306" width="5.140625" style="396" customWidth="1"/>
    <col min="2307" max="2307" width="43.42578125" style="396" customWidth="1"/>
    <col min="2308" max="2308" width="5.7109375" style="396" customWidth="1"/>
    <col min="2309" max="2309" width="6.42578125" style="396" customWidth="1"/>
    <col min="2310" max="2311" width="0" style="396" hidden="1" customWidth="1"/>
    <col min="2312" max="2312" width="14.28515625" style="396" customWidth="1"/>
    <col min="2313" max="2313" width="16" style="396" customWidth="1"/>
    <col min="2314" max="2314" width="16.5703125" style="396" customWidth="1"/>
    <col min="2315" max="2560" width="9.140625" style="396"/>
    <col min="2561" max="2561" width="2.140625" style="396" customWidth="1"/>
    <col min="2562" max="2562" width="5.140625" style="396" customWidth="1"/>
    <col min="2563" max="2563" width="43.42578125" style="396" customWidth="1"/>
    <col min="2564" max="2564" width="5.7109375" style="396" customWidth="1"/>
    <col min="2565" max="2565" width="6.42578125" style="396" customWidth="1"/>
    <col min="2566" max="2567" width="0" style="396" hidden="1" customWidth="1"/>
    <col min="2568" max="2568" width="14.28515625" style="396" customWidth="1"/>
    <col min="2569" max="2569" width="16" style="396" customWidth="1"/>
    <col min="2570" max="2570" width="16.5703125" style="396" customWidth="1"/>
    <col min="2571" max="2816" width="9.140625" style="396"/>
    <col min="2817" max="2817" width="2.140625" style="396" customWidth="1"/>
    <col min="2818" max="2818" width="5.140625" style="396" customWidth="1"/>
    <col min="2819" max="2819" width="43.42578125" style="396" customWidth="1"/>
    <col min="2820" max="2820" width="5.7109375" style="396" customWidth="1"/>
    <col min="2821" max="2821" width="6.42578125" style="396" customWidth="1"/>
    <col min="2822" max="2823" width="0" style="396" hidden="1" customWidth="1"/>
    <col min="2824" max="2824" width="14.28515625" style="396" customWidth="1"/>
    <col min="2825" max="2825" width="16" style="396" customWidth="1"/>
    <col min="2826" max="2826" width="16.5703125" style="396" customWidth="1"/>
    <col min="2827" max="3072" width="9.140625" style="396"/>
    <col min="3073" max="3073" width="2.140625" style="396" customWidth="1"/>
    <col min="3074" max="3074" width="5.140625" style="396" customWidth="1"/>
    <col min="3075" max="3075" width="43.42578125" style="396" customWidth="1"/>
    <col min="3076" max="3076" width="5.7109375" style="396" customWidth="1"/>
    <col min="3077" max="3077" width="6.42578125" style="396" customWidth="1"/>
    <col min="3078" max="3079" width="0" style="396" hidden="1" customWidth="1"/>
    <col min="3080" max="3080" width="14.28515625" style="396" customWidth="1"/>
    <col min="3081" max="3081" width="16" style="396" customWidth="1"/>
    <col min="3082" max="3082" width="16.5703125" style="396" customWidth="1"/>
    <col min="3083" max="3328" width="9.140625" style="396"/>
    <col min="3329" max="3329" width="2.140625" style="396" customWidth="1"/>
    <col min="3330" max="3330" width="5.140625" style="396" customWidth="1"/>
    <col min="3331" max="3331" width="43.42578125" style="396" customWidth="1"/>
    <col min="3332" max="3332" width="5.7109375" style="396" customWidth="1"/>
    <col min="3333" max="3333" width="6.42578125" style="396" customWidth="1"/>
    <col min="3334" max="3335" width="0" style="396" hidden="1" customWidth="1"/>
    <col min="3336" max="3336" width="14.28515625" style="396" customWidth="1"/>
    <col min="3337" max="3337" width="16" style="396" customWidth="1"/>
    <col min="3338" max="3338" width="16.5703125" style="396" customWidth="1"/>
    <col min="3339" max="3584" width="9.140625" style="396"/>
    <col min="3585" max="3585" width="2.140625" style="396" customWidth="1"/>
    <col min="3586" max="3586" width="5.140625" style="396" customWidth="1"/>
    <col min="3587" max="3587" width="43.42578125" style="396" customWidth="1"/>
    <col min="3588" max="3588" width="5.7109375" style="396" customWidth="1"/>
    <col min="3589" max="3589" width="6.42578125" style="396" customWidth="1"/>
    <col min="3590" max="3591" width="0" style="396" hidden="1" customWidth="1"/>
    <col min="3592" max="3592" width="14.28515625" style="396" customWidth="1"/>
    <col min="3593" max="3593" width="16" style="396" customWidth="1"/>
    <col min="3594" max="3594" width="16.5703125" style="396" customWidth="1"/>
    <col min="3595" max="3840" width="9.140625" style="396"/>
    <col min="3841" max="3841" width="2.140625" style="396" customWidth="1"/>
    <col min="3842" max="3842" width="5.140625" style="396" customWidth="1"/>
    <col min="3843" max="3843" width="43.42578125" style="396" customWidth="1"/>
    <col min="3844" max="3844" width="5.7109375" style="396" customWidth="1"/>
    <col min="3845" max="3845" width="6.42578125" style="396" customWidth="1"/>
    <col min="3846" max="3847" width="0" style="396" hidden="1" customWidth="1"/>
    <col min="3848" max="3848" width="14.28515625" style="396" customWidth="1"/>
    <col min="3849" max="3849" width="16" style="396" customWidth="1"/>
    <col min="3850" max="3850" width="16.5703125" style="396" customWidth="1"/>
    <col min="3851" max="4096" width="9.140625" style="396"/>
    <col min="4097" max="4097" width="2.140625" style="396" customWidth="1"/>
    <col min="4098" max="4098" width="5.140625" style="396" customWidth="1"/>
    <col min="4099" max="4099" width="43.42578125" style="396" customWidth="1"/>
    <col min="4100" max="4100" width="5.7109375" style="396" customWidth="1"/>
    <col min="4101" max="4101" width="6.42578125" style="396" customWidth="1"/>
    <col min="4102" max="4103" width="0" style="396" hidden="1" customWidth="1"/>
    <col min="4104" max="4104" width="14.28515625" style="396" customWidth="1"/>
    <col min="4105" max="4105" width="16" style="396" customWidth="1"/>
    <col min="4106" max="4106" width="16.5703125" style="396" customWidth="1"/>
    <col min="4107" max="4352" width="9.140625" style="396"/>
    <col min="4353" max="4353" width="2.140625" style="396" customWidth="1"/>
    <col min="4354" max="4354" width="5.140625" style="396" customWidth="1"/>
    <col min="4355" max="4355" width="43.42578125" style="396" customWidth="1"/>
    <col min="4356" max="4356" width="5.7109375" style="396" customWidth="1"/>
    <col min="4357" max="4357" width="6.42578125" style="396" customWidth="1"/>
    <col min="4358" max="4359" width="0" style="396" hidden="1" customWidth="1"/>
    <col min="4360" max="4360" width="14.28515625" style="396" customWidth="1"/>
    <col min="4361" max="4361" width="16" style="396" customWidth="1"/>
    <col min="4362" max="4362" width="16.5703125" style="396" customWidth="1"/>
    <col min="4363" max="4608" width="9.140625" style="396"/>
    <col min="4609" max="4609" width="2.140625" style="396" customWidth="1"/>
    <col min="4610" max="4610" width="5.140625" style="396" customWidth="1"/>
    <col min="4611" max="4611" width="43.42578125" style="396" customWidth="1"/>
    <col min="4612" max="4612" width="5.7109375" style="396" customWidth="1"/>
    <col min="4613" max="4613" width="6.42578125" style="396" customWidth="1"/>
    <col min="4614" max="4615" width="0" style="396" hidden="1" customWidth="1"/>
    <col min="4616" max="4616" width="14.28515625" style="396" customWidth="1"/>
    <col min="4617" max="4617" width="16" style="396" customWidth="1"/>
    <col min="4618" max="4618" width="16.5703125" style="396" customWidth="1"/>
    <col min="4619" max="4864" width="9.140625" style="396"/>
    <col min="4865" max="4865" width="2.140625" style="396" customWidth="1"/>
    <col min="4866" max="4866" width="5.140625" style="396" customWidth="1"/>
    <col min="4867" max="4867" width="43.42578125" style="396" customWidth="1"/>
    <col min="4868" max="4868" width="5.7109375" style="396" customWidth="1"/>
    <col min="4869" max="4869" width="6.42578125" style="396" customWidth="1"/>
    <col min="4870" max="4871" width="0" style="396" hidden="1" customWidth="1"/>
    <col min="4872" max="4872" width="14.28515625" style="396" customWidth="1"/>
    <col min="4873" max="4873" width="16" style="396" customWidth="1"/>
    <col min="4874" max="4874" width="16.5703125" style="396" customWidth="1"/>
    <col min="4875" max="5120" width="9.140625" style="396"/>
    <col min="5121" max="5121" width="2.140625" style="396" customWidth="1"/>
    <col min="5122" max="5122" width="5.140625" style="396" customWidth="1"/>
    <col min="5123" max="5123" width="43.42578125" style="396" customWidth="1"/>
    <col min="5124" max="5124" width="5.7109375" style="396" customWidth="1"/>
    <col min="5125" max="5125" width="6.42578125" style="396" customWidth="1"/>
    <col min="5126" max="5127" width="0" style="396" hidden="1" customWidth="1"/>
    <col min="5128" max="5128" width="14.28515625" style="396" customWidth="1"/>
    <col min="5129" max="5129" width="16" style="396" customWidth="1"/>
    <col min="5130" max="5130" width="16.5703125" style="396" customWidth="1"/>
    <col min="5131" max="5376" width="9.140625" style="396"/>
    <col min="5377" max="5377" width="2.140625" style="396" customWidth="1"/>
    <col min="5378" max="5378" width="5.140625" style="396" customWidth="1"/>
    <col min="5379" max="5379" width="43.42578125" style="396" customWidth="1"/>
    <col min="5380" max="5380" width="5.7109375" style="396" customWidth="1"/>
    <col min="5381" max="5381" width="6.42578125" style="396" customWidth="1"/>
    <col min="5382" max="5383" width="0" style="396" hidden="1" customWidth="1"/>
    <col min="5384" max="5384" width="14.28515625" style="396" customWidth="1"/>
    <col min="5385" max="5385" width="16" style="396" customWidth="1"/>
    <col min="5386" max="5386" width="16.5703125" style="396" customWidth="1"/>
    <col min="5387" max="5632" width="9.140625" style="396"/>
    <col min="5633" max="5633" width="2.140625" style="396" customWidth="1"/>
    <col min="5634" max="5634" width="5.140625" style="396" customWidth="1"/>
    <col min="5635" max="5635" width="43.42578125" style="396" customWidth="1"/>
    <col min="5636" max="5636" width="5.7109375" style="396" customWidth="1"/>
    <col min="5637" max="5637" width="6.42578125" style="396" customWidth="1"/>
    <col min="5638" max="5639" width="0" style="396" hidden="1" customWidth="1"/>
    <col min="5640" max="5640" width="14.28515625" style="396" customWidth="1"/>
    <col min="5641" max="5641" width="16" style="396" customWidth="1"/>
    <col min="5642" max="5642" width="16.5703125" style="396" customWidth="1"/>
    <col min="5643" max="5888" width="9.140625" style="396"/>
    <col min="5889" max="5889" width="2.140625" style="396" customWidth="1"/>
    <col min="5890" max="5890" width="5.140625" style="396" customWidth="1"/>
    <col min="5891" max="5891" width="43.42578125" style="396" customWidth="1"/>
    <col min="5892" max="5892" width="5.7109375" style="396" customWidth="1"/>
    <col min="5893" max="5893" width="6.42578125" style="396" customWidth="1"/>
    <col min="5894" max="5895" width="0" style="396" hidden="1" customWidth="1"/>
    <col min="5896" max="5896" width="14.28515625" style="396" customWidth="1"/>
    <col min="5897" max="5897" width="16" style="396" customWidth="1"/>
    <col min="5898" max="5898" width="16.5703125" style="396" customWidth="1"/>
    <col min="5899" max="6144" width="9.140625" style="396"/>
    <col min="6145" max="6145" width="2.140625" style="396" customWidth="1"/>
    <col min="6146" max="6146" width="5.140625" style="396" customWidth="1"/>
    <col min="6147" max="6147" width="43.42578125" style="396" customWidth="1"/>
    <col min="6148" max="6148" width="5.7109375" style="396" customWidth="1"/>
    <col min="6149" max="6149" width="6.42578125" style="396" customWidth="1"/>
    <col min="6150" max="6151" width="0" style="396" hidden="1" customWidth="1"/>
    <col min="6152" max="6152" width="14.28515625" style="396" customWidth="1"/>
    <col min="6153" max="6153" width="16" style="396" customWidth="1"/>
    <col min="6154" max="6154" width="16.5703125" style="396" customWidth="1"/>
    <col min="6155" max="6400" width="9.140625" style="396"/>
    <col min="6401" max="6401" width="2.140625" style="396" customWidth="1"/>
    <col min="6402" max="6402" width="5.140625" style="396" customWidth="1"/>
    <col min="6403" max="6403" width="43.42578125" style="396" customWidth="1"/>
    <col min="6404" max="6404" width="5.7109375" style="396" customWidth="1"/>
    <col min="6405" max="6405" width="6.42578125" style="396" customWidth="1"/>
    <col min="6406" max="6407" width="0" style="396" hidden="1" customWidth="1"/>
    <col min="6408" max="6408" width="14.28515625" style="396" customWidth="1"/>
    <col min="6409" max="6409" width="16" style="396" customWidth="1"/>
    <col min="6410" max="6410" width="16.5703125" style="396" customWidth="1"/>
    <col min="6411" max="6656" width="9.140625" style="396"/>
    <col min="6657" max="6657" width="2.140625" style="396" customWidth="1"/>
    <col min="6658" max="6658" width="5.140625" style="396" customWidth="1"/>
    <col min="6659" max="6659" width="43.42578125" style="396" customWidth="1"/>
    <col min="6660" max="6660" width="5.7109375" style="396" customWidth="1"/>
    <col min="6661" max="6661" width="6.42578125" style="396" customWidth="1"/>
    <col min="6662" max="6663" width="0" style="396" hidden="1" customWidth="1"/>
    <col min="6664" max="6664" width="14.28515625" style="396" customWidth="1"/>
    <col min="6665" max="6665" width="16" style="396" customWidth="1"/>
    <col min="6666" max="6666" width="16.5703125" style="396" customWidth="1"/>
    <col min="6667" max="6912" width="9.140625" style="396"/>
    <col min="6913" max="6913" width="2.140625" style="396" customWidth="1"/>
    <col min="6914" max="6914" width="5.140625" style="396" customWidth="1"/>
    <col min="6915" max="6915" width="43.42578125" style="396" customWidth="1"/>
    <col min="6916" max="6916" width="5.7109375" style="396" customWidth="1"/>
    <col min="6917" max="6917" width="6.42578125" style="396" customWidth="1"/>
    <col min="6918" max="6919" width="0" style="396" hidden="1" customWidth="1"/>
    <col min="6920" max="6920" width="14.28515625" style="396" customWidth="1"/>
    <col min="6921" max="6921" width="16" style="396" customWidth="1"/>
    <col min="6922" max="6922" width="16.5703125" style="396" customWidth="1"/>
    <col min="6923" max="7168" width="9.140625" style="396"/>
    <col min="7169" max="7169" width="2.140625" style="396" customWidth="1"/>
    <col min="7170" max="7170" width="5.140625" style="396" customWidth="1"/>
    <col min="7171" max="7171" width="43.42578125" style="396" customWidth="1"/>
    <col min="7172" max="7172" width="5.7109375" style="396" customWidth="1"/>
    <col min="7173" max="7173" width="6.42578125" style="396" customWidth="1"/>
    <col min="7174" max="7175" width="0" style="396" hidden="1" customWidth="1"/>
    <col min="7176" max="7176" width="14.28515625" style="396" customWidth="1"/>
    <col min="7177" max="7177" width="16" style="396" customWidth="1"/>
    <col min="7178" max="7178" width="16.5703125" style="396" customWidth="1"/>
    <col min="7179" max="7424" width="9.140625" style="396"/>
    <col min="7425" max="7425" width="2.140625" style="396" customWidth="1"/>
    <col min="7426" max="7426" width="5.140625" style="396" customWidth="1"/>
    <col min="7427" max="7427" width="43.42578125" style="396" customWidth="1"/>
    <col min="7428" max="7428" width="5.7109375" style="396" customWidth="1"/>
    <col min="7429" max="7429" width="6.42578125" style="396" customWidth="1"/>
    <col min="7430" max="7431" width="0" style="396" hidden="1" customWidth="1"/>
    <col min="7432" max="7432" width="14.28515625" style="396" customWidth="1"/>
    <col min="7433" max="7433" width="16" style="396" customWidth="1"/>
    <col min="7434" max="7434" width="16.5703125" style="396" customWidth="1"/>
    <col min="7435" max="7680" width="9.140625" style="396"/>
    <col min="7681" max="7681" width="2.140625" style="396" customWidth="1"/>
    <col min="7682" max="7682" width="5.140625" style="396" customWidth="1"/>
    <col min="7683" max="7683" width="43.42578125" style="396" customWidth="1"/>
    <col min="7684" max="7684" width="5.7109375" style="396" customWidth="1"/>
    <col min="7685" max="7685" width="6.42578125" style="396" customWidth="1"/>
    <col min="7686" max="7687" width="0" style="396" hidden="1" customWidth="1"/>
    <col min="7688" max="7688" width="14.28515625" style="396" customWidth="1"/>
    <col min="7689" max="7689" width="16" style="396" customWidth="1"/>
    <col min="7690" max="7690" width="16.5703125" style="396" customWidth="1"/>
    <col min="7691" max="7936" width="9.140625" style="396"/>
    <col min="7937" max="7937" width="2.140625" style="396" customWidth="1"/>
    <col min="7938" max="7938" width="5.140625" style="396" customWidth="1"/>
    <col min="7939" max="7939" width="43.42578125" style="396" customWidth="1"/>
    <col min="7940" max="7940" width="5.7109375" style="396" customWidth="1"/>
    <col min="7941" max="7941" width="6.42578125" style="396" customWidth="1"/>
    <col min="7942" max="7943" width="0" style="396" hidden="1" customWidth="1"/>
    <col min="7944" max="7944" width="14.28515625" style="396" customWidth="1"/>
    <col min="7945" max="7945" width="16" style="396" customWidth="1"/>
    <col min="7946" max="7946" width="16.5703125" style="396" customWidth="1"/>
    <col min="7947" max="8192" width="9.140625" style="396"/>
    <col min="8193" max="8193" width="2.140625" style="396" customWidth="1"/>
    <col min="8194" max="8194" width="5.140625" style="396" customWidth="1"/>
    <col min="8195" max="8195" width="43.42578125" style="396" customWidth="1"/>
    <col min="8196" max="8196" width="5.7109375" style="396" customWidth="1"/>
    <col min="8197" max="8197" width="6.42578125" style="396" customWidth="1"/>
    <col min="8198" max="8199" width="0" style="396" hidden="1" customWidth="1"/>
    <col min="8200" max="8200" width="14.28515625" style="396" customWidth="1"/>
    <col min="8201" max="8201" width="16" style="396" customWidth="1"/>
    <col min="8202" max="8202" width="16.5703125" style="396" customWidth="1"/>
    <col min="8203" max="8448" width="9.140625" style="396"/>
    <col min="8449" max="8449" width="2.140625" style="396" customWidth="1"/>
    <col min="8450" max="8450" width="5.140625" style="396" customWidth="1"/>
    <col min="8451" max="8451" width="43.42578125" style="396" customWidth="1"/>
    <col min="8452" max="8452" width="5.7109375" style="396" customWidth="1"/>
    <col min="8453" max="8453" width="6.42578125" style="396" customWidth="1"/>
    <col min="8454" max="8455" width="0" style="396" hidden="1" customWidth="1"/>
    <col min="8456" max="8456" width="14.28515625" style="396" customWidth="1"/>
    <col min="8457" max="8457" width="16" style="396" customWidth="1"/>
    <col min="8458" max="8458" width="16.5703125" style="396" customWidth="1"/>
    <col min="8459" max="8704" width="9.140625" style="396"/>
    <col min="8705" max="8705" width="2.140625" style="396" customWidth="1"/>
    <col min="8706" max="8706" width="5.140625" style="396" customWidth="1"/>
    <col min="8707" max="8707" width="43.42578125" style="396" customWidth="1"/>
    <col min="8708" max="8708" width="5.7109375" style="396" customWidth="1"/>
    <col min="8709" max="8709" width="6.42578125" style="396" customWidth="1"/>
    <col min="8710" max="8711" width="0" style="396" hidden="1" customWidth="1"/>
    <col min="8712" max="8712" width="14.28515625" style="396" customWidth="1"/>
    <col min="8713" max="8713" width="16" style="396" customWidth="1"/>
    <col min="8714" max="8714" width="16.5703125" style="396" customWidth="1"/>
    <col min="8715" max="8960" width="9.140625" style="396"/>
    <col min="8961" max="8961" width="2.140625" style="396" customWidth="1"/>
    <col min="8962" max="8962" width="5.140625" style="396" customWidth="1"/>
    <col min="8963" max="8963" width="43.42578125" style="396" customWidth="1"/>
    <col min="8964" max="8964" width="5.7109375" style="396" customWidth="1"/>
    <col min="8965" max="8965" width="6.42578125" style="396" customWidth="1"/>
    <col min="8966" max="8967" width="0" style="396" hidden="1" customWidth="1"/>
    <col min="8968" max="8968" width="14.28515625" style="396" customWidth="1"/>
    <col min="8969" max="8969" width="16" style="396" customWidth="1"/>
    <col min="8970" max="8970" width="16.5703125" style="396" customWidth="1"/>
    <col min="8971" max="9216" width="9.140625" style="396"/>
    <col min="9217" max="9217" width="2.140625" style="396" customWidth="1"/>
    <col min="9218" max="9218" width="5.140625" style="396" customWidth="1"/>
    <col min="9219" max="9219" width="43.42578125" style="396" customWidth="1"/>
    <col min="9220" max="9220" width="5.7109375" style="396" customWidth="1"/>
    <col min="9221" max="9221" width="6.42578125" style="396" customWidth="1"/>
    <col min="9222" max="9223" width="0" style="396" hidden="1" customWidth="1"/>
    <col min="9224" max="9224" width="14.28515625" style="396" customWidth="1"/>
    <col min="9225" max="9225" width="16" style="396" customWidth="1"/>
    <col min="9226" max="9226" width="16.5703125" style="396" customWidth="1"/>
    <col min="9227" max="9472" width="9.140625" style="396"/>
    <col min="9473" max="9473" width="2.140625" style="396" customWidth="1"/>
    <col min="9474" max="9474" width="5.140625" style="396" customWidth="1"/>
    <col min="9475" max="9475" width="43.42578125" style="396" customWidth="1"/>
    <col min="9476" max="9476" width="5.7109375" style="396" customWidth="1"/>
    <col min="9477" max="9477" width="6.42578125" style="396" customWidth="1"/>
    <col min="9478" max="9479" width="0" style="396" hidden="1" customWidth="1"/>
    <col min="9480" max="9480" width="14.28515625" style="396" customWidth="1"/>
    <col min="9481" max="9481" width="16" style="396" customWidth="1"/>
    <col min="9482" max="9482" width="16.5703125" style="396" customWidth="1"/>
    <col min="9483" max="9728" width="9.140625" style="396"/>
    <col min="9729" max="9729" width="2.140625" style="396" customWidth="1"/>
    <col min="9730" max="9730" width="5.140625" style="396" customWidth="1"/>
    <col min="9731" max="9731" width="43.42578125" style="396" customWidth="1"/>
    <col min="9732" max="9732" width="5.7109375" style="396" customWidth="1"/>
    <col min="9733" max="9733" width="6.42578125" style="396" customWidth="1"/>
    <col min="9734" max="9735" width="0" style="396" hidden="1" customWidth="1"/>
    <col min="9736" max="9736" width="14.28515625" style="396" customWidth="1"/>
    <col min="9737" max="9737" width="16" style="396" customWidth="1"/>
    <col min="9738" max="9738" width="16.5703125" style="396" customWidth="1"/>
    <col min="9739" max="9984" width="9.140625" style="396"/>
    <col min="9985" max="9985" width="2.140625" style="396" customWidth="1"/>
    <col min="9986" max="9986" width="5.140625" style="396" customWidth="1"/>
    <col min="9987" max="9987" width="43.42578125" style="396" customWidth="1"/>
    <col min="9988" max="9988" width="5.7109375" style="396" customWidth="1"/>
    <col min="9989" max="9989" width="6.42578125" style="396" customWidth="1"/>
    <col min="9990" max="9991" width="0" style="396" hidden="1" customWidth="1"/>
    <col min="9992" max="9992" width="14.28515625" style="396" customWidth="1"/>
    <col min="9993" max="9993" width="16" style="396" customWidth="1"/>
    <col min="9994" max="9994" width="16.5703125" style="396" customWidth="1"/>
    <col min="9995" max="10240" width="9.140625" style="396"/>
    <col min="10241" max="10241" width="2.140625" style="396" customWidth="1"/>
    <col min="10242" max="10242" width="5.140625" style="396" customWidth="1"/>
    <col min="10243" max="10243" width="43.42578125" style="396" customWidth="1"/>
    <col min="10244" max="10244" width="5.7109375" style="396" customWidth="1"/>
    <col min="10245" max="10245" width="6.42578125" style="396" customWidth="1"/>
    <col min="10246" max="10247" width="0" style="396" hidden="1" customWidth="1"/>
    <col min="10248" max="10248" width="14.28515625" style="396" customWidth="1"/>
    <col min="10249" max="10249" width="16" style="396" customWidth="1"/>
    <col min="10250" max="10250" width="16.5703125" style="396" customWidth="1"/>
    <col min="10251" max="10496" width="9.140625" style="396"/>
    <col min="10497" max="10497" width="2.140625" style="396" customWidth="1"/>
    <col min="10498" max="10498" width="5.140625" style="396" customWidth="1"/>
    <col min="10499" max="10499" width="43.42578125" style="396" customWidth="1"/>
    <col min="10500" max="10500" width="5.7109375" style="396" customWidth="1"/>
    <col min="10501" max="10501" width="6.42578125" style="396" customWidth="1"/>
    <col min="10502" max="10503" width="0" style="396" hidden="1" customWidth="1"/>
    <col min="10504" max="10504" width="14.28515625" style="396" customWidth="1"/>
    <col min="10505" max="10505" width="16" style="396" customWidth="1"/>
    <col min="10506" max="10506" width="16.5703125" style="396" customWidth="1"/>
    <col min="10507" max="10752" width="9.140625" style="396"/>
    <col min="10753" max="10753" width="2.140625" style="396" customWidth="1"/>
    <col min="10754" max="10754" width="5.140625" style="396" customWidth="1"/>
    <col min="10755" max="10755" width="43.42578125" style="396" customWidth="1"/>
    <col min="10756" max="10756" width="5.7109375" style="396" customWidth="1"/>
    <col min="10757" max="10757" width="6.42578125" style="396" customWidth="1"/>
    <col min="10758" max="10759" width="0" style="396" hidden="1" customWidth="1"/>
    <col min="10760" max="10760" width="14.28515625" style="396" customWidth="1"/>
    <col min="10761" max="10761" width="16" style="396" customWidth="1"/>
    <col min="10762" max="10762" width="16.5703125" style="396" customWidth="1"/>
    <col min="10763" max="11008" width="9.140625" style="396"/>
    <col min="11009" max="11009" width="2.140625" style="396" customWidth="1"/>
    <col min="11010" max="11010" width="5.140625" style="396" customWidth="1"/>
    <col min="11011" max="11011" width="43.42578125" style="396" customWidth="1"/>
    <col min="11012" max="11012" width="5.7109375" style="396" customWidth="1"/>
    <col min="11013" max="11013" width="6.42578125" style="396" customWidth="1"/>
    <col min="11014" max="11015" width="0" style="396" hidden="1" customWidth="1"/>
    <col min="11016" max="11016" width="14.28515625" style="396" customWidth="1"/>
    <col min="11017" max="11017" width="16" style="396" customWidth="1"/>
    <col min="11018" max="11018" width="16.5703125" style="396" customWidth="1"/>
    <col min="11019" max="11264" width="9.140625" style="396"/>
    <col min="11265" max="11265" width="2.140625" style="396" customWidth="1"/>
    <col min="11266" max="11266" width="5.140625" style="396" customWidth="1"/>
    <col min="11267" max="11267" width="43.42578125" style="396" customWidth="1"/>
    <col min="11268" max="11268" width="5.7109375" style="396" customWidth="1"/>
    <col min="11269" max="11269" width="6.42578125" style="396" customWidth="1"/>
    <col min="11270" max="11271" width="0" style="396" hidden="1" customWidth="1"/>
    <col min="11272" max="11272" width="14.28515625" style="396" customWidth="1"/>
    <col min="11273" max="11273" width="16" style="396" customWidth="1"/>
    <col min="11274" max="11274" width="16.5703125" style="396" customWidth="1"/>
    <col min="11275" max="11520" width="9.140625" style="396"/>
    <col min="11521" max="11521" width="2.140625" style="396" customWidth="1"/>
    <col min="11522" max="11522" width="5.140625" style="396" customWidth="1"/>
    <col min="11523" max="11523" width="43.42578125" style="396" customWidth="1"/>
    <col min="11524" max="11524" width="5.7109375" style="396" customWidth="1"/>
    <col min="11525" max="11525" width="6.42578125" style="396" customWidth="1"/>
    <col min="11526" max="11527" width="0" style="396" hidden="1" customWidth="1"/>
    <col min="11528" max="11528" width="14.28515625" style="396" customWidth="1"/>
    <col min="11529" max="11529" width="16" style="396" customWidth="1"/>
    <col min="11530" max="11530" width="16.5703125" style="396" customWidth="1"/>
    <col min="11531" max="11776" width="9.140625" style="396"/>
    <col min="11777" max="11777" width="2.140625" style="396" customWidth="1"/>
    <col min="11778" max="11778" width="5.140625" style="396" customWidth="1"/>
    <col min="11779" max="11779" width="43.42578125" style="396" customWidth="1"/>
    <col min="11780" max="11780" width="5.7109375" style="396" customWidth="1"/>
    <col min="11781" max="11781" width="6.42578125" style="396" customWidth="1"/>
    <col min="11782" max="11783" width="0" style="396" hidden="1" customWidth="1"/>
    <col min="11784" max="11784" width="14.28515625" style="396" customWidth="1"/>
    <col min="11785" max="11785" width="16" style="396" customWidth="1"/>
    <col min="11786" max="11786" width="16.5703125" style="396" customWidth="1"/>
    <col min="11787" max="12032" width="9.140625" style="396"/>
    <col min="12033" max="12033" width="2.140625" style="396" customWidth="1"/>
    <col min="12034" max="12034" width="5.140625" style="396" customWidth="1"/>
    <col min="12035" max="12035" width="43.42578125" style="396" customWidth="1"/>
    <col min="12036" max="12036" width="5.7109375" style="396" customWidth="1"/>
    <col min="12037" max="12037" width="6.42578125" style="396" customWidth="1"/>
    <col min="12038" max="12039" width="0" style="396" hidden="1" customWidth="1"/>
    <col min="12040" max="12040" width="14.28515625" style="396" customWidth="1"/>
    <col min="12041" max="12041" width="16" style="396" customWidth="1"/>
    <col min="12042" max="12042" width="16.5703125" style="396" customWidth="1"/>
    <col min="12043" max="12288" width="9.140625" style="396"/>
    <col min="12289" max="12289" width="2.140625" style="396" customWidth="1"/>
    <col min="12290" max="12290" width="5.140625" style="396" customWidth="1"/>
    <col min="12291" max="12291" width="43.42578125" style="396" customWidth="1"/>
    <col min="12292" max="12292" width="5.7109375" style="396" customWidth="1"/>
    <col min="12293" max="12293" width="6.42578125" style="396" customWidth="1"/>
    <col min="12294" max="12295" width="0" style="396" hidden="1" customWidth="1"/>
    <col min="12296" max="12296" width="14.28515625" style="396" customWidth="1"/>
    <col min="12297" max="12297" width="16" style="396" customWidth="1"/>
    <col min="12298" max="12298" width="16.5703125" style="396" customWidth="1"/>
    <col min="12299" max="12544" width="9.140625" style="396"/>
    <col min="12545" max="12545" width="2.140625" style="396" customWidth="1"/>
    <col min="12546" max="12546" width="5.140625" style="396" customWidth="1"/>
    <col min="12547" max="12547" width="43.42578125" style="396" customWidth="1"/>
    <col min="12548" max="12548" width="5.7109375" style="396" customWidth="1"/>
    <col min="12549" max="12549" width="6.42578125" style="396" customWidth="1"/>
    <col min="12550" max="12551" width="0" style="396" hidden="1" customWidth="1"/>
    <col min="12552" max="12552" width="14.28515625" style="396" customWidth="1"/>
    <col min="12553" max="12553" width="16" style="396" customWidth="1"/>
    <col min="12554" max="12554" width="16.5703125" style="396" customWidth="1"/>
    <col min="12555" max="12800" width="9.140625" style="396"/>
    <col min="12801" max="12801" width="2.140625" style="396" customWidth="1"/>
    <col min="12802" max="12802" width="5.140625" style="396" customWidth="1"/>
    <col min="12803" max="12803" width="43.42578125" style="396" customWidth="1"/>
    <col min="12804" max="12804" width="5.7109375" style="396" customWidth="1"/>
    <col min="12805" max="12805" width="6.42578125" style="396" customWidth="1"/>
    <col min="12806" max="12807" width="0" style="396" hidden="1" customWidth="1"/>
    <col min="12808" max="12808" width="14.28515625" style="396" customWidth="1"/>
    <col min="12809" max="12809" width="16" style="396" customWidth="1"/>
    <col min="12810" max="12810" width="16.5703125" style="396" customWidth="1"/>
    <col min="12811" max="13056" width="9.140625" style="396"/>
    <col min="13057" max="13057" width="2.140625" style="396" customWidth="1"/>
    <col min="13058" max="13058" width="5.140625" style="396" customWidth="1"/>
    <col min="13059" max="13059" width="43.42578125" style="396" customWidth="1"/>
    <col min="13060" max="13060" width="5.7109375" style="396" customWidth="1"/>
    <col min="13061" max="13061" width="6.42578125" style="396" customWidth="1"/>
    <col min="13062" max="13063" width="0" style="396" hidden="1" customWidth="1"/>
    <col min="13064" max="13064" width="14.28515625" style="396" customWidth="1"/>
    <col min="13065" max="13065" width="16" style="396" customWidth="1"/>
    <col min="13066" max="13066" width="16.5703125" style="396" customWidth="1"/>
    <col min="13067" max="13312" width="9.140625" style="396"/>
    <col min="13313" max="13313" width="2.140625" style="396" customWidth="1"/>
    <col min="13314" max="13314" width="5.140625" style="396" customWidth="1"/>
    <col min="13315" max="13315" width="43.42578125" style="396" customWidth="1"/>
    <col min="13316" max="13316" width="5.7109375" style="396" customWidth="1"/>
    <col min="13317" max="13317" width="6.42578125" style="396" customWidth="1"/>
    <col min="13318" max="13319" width="0" style="396" hidden="1" customWidth="1"/>
    <col min="13320" max="13320" width="14.28515625" style="396" customWidth="1"/>
    <col min="13321" max="13321" width="16" style="396" customWidth="1"/>
    <col min="13322" max="13322" width="16.5703125" style="396" customWidth="1"/>
    <col min="13323" max="13568" width="9.140625" style="396"/>
    <col min="13569" max="13569" width="2.140625" style="396" customWidth="1"/>
    <col min="13570" max="13570" width="5.140625" style="396" customWidth="1"/>
    <col min="13571" max="13571" width="43.42578125" style="396" customWidth="1"/>
    <col min="13572" max="13572" width="5.7109375" style="396" customWidth="1"/>
    <col min="13573" max="13573" width="6.42578125" style="396" customWidth="1"/>
    <col min="13574" max="13575" width="0" style="396" hidden="1" customWidth="1"/>
    <col min="13576" max="13576" width="14.28515625" style="396" customWidth="1"/>
    <col min="13577" max="13577" width="16" style="396" customWidth="1"/>
    <col min="13578" max="13578" width="16.5703125" style="396" customWidth="1"/>
    <col min="13579" max="13824" width="9.140625" style="396"/>
    <col min="13825" max="13825" width="2.140625" style="396" customWidth="1"/>
    <col min="13826" max="13826" width="5.140625" style="396" customWidth="1"/>
    <col min="13827" max="13827" width="43.42578125" style="396" customWidth="1"/>
    <col min="13828" max="13828" width="5.7109375" style="396" customWidth="1"/>
    <col min="13829" max="13829" width="6.42578125" style="396" customWidth="1"/>
    <col min="13830" max="13831" width="0" style="396" hidden="1" customWidth="1"/>
    <col min="13832" max="13832" width="14.28515625" style="396" customWidth="1"/>
    <col min="13833" max="13833" width="16" style="396" customWidth="1"/>
    <col min="13834" max="13834" width="16.5703125" style="396" customWidth="1"/>
    <col min="13835" max="14080" width="9.140625" style="396"/>
    <col min="14081" max="14081" width="2.140625" style="396" customWidth="1"/>
    <col min="14082" max="14082" width="5.140625" style="396" customWidth="1"/>
    <col min="14083" max="14083" width="43.42578125" style="396" customWidth="1"/>
    <col min="14084" max="14084" width="5.7109375" style="396" customWidth="1"/>
    <col min="14085" max="14085" width="6.42578125" style="396" customWidth="1"/>
    <col min="14086" max="14087" width="0" style="396" hidden="1" customWidth="1"/>
    <col min="14088" max="14088" width="14.28515625" style="396" customWidth="1"/>
    <col min="14089" max="14089" width="16" style="396" customWidth="1"/>
    <col min="14090" max="14090" width="16.5703125" style="396" customWidth="1"/>
    <col min="14091" max="14336" width="9.140625" style="396"/>
    <col min="14337" max="14337" width="2.140625" style="396" customWidth="1"/>
    <col min="14338" max="14338" width="5.140625" style="396" customWidth="1"/>
    <col min="14339" max="14339" width="43.42578125" style="396" customWidth="1"/>
    <col min="14340" max="14340" width="5.7109375" style="396" customWidth="1"/>
    <col min="14341" max="14341" width="6.42578125" style="396" customWidth="1"/>
    <col min="14342" max="14343" width="0" style="396" hidden="1" customWidth="1"/>
    <col min="14344" max="14344" width="14.28515625" style="396" customWidth="1"/>
    <col min="14345" max="14345" width="16" style="396" customWidth="1"/>
    <col min="14346" max="14346" width="16.5703125" style="396" customWidth="1"/>
    <col min="14347" max="14592" width="9.140625" style="396"/>
    <col min="14593" max="14593" width="2.140625" style="396" customWidth="1"/>
    <col min="14594" max="14594" width="5.140625" style="396" customWidth="1"/>
    <col min="14595" max="14595" width="43.42578125" style="396" customWidth="1"/>
    <col min="14596" max="14596" width="5.7109375" style="396" customWidth="1"/>
    <col min="14597" max="14597" width="6.42578125" style="396" customWidth="1"/>
    <col min="14598" max="14599" width="0" style="396" hidden="1" customWidth="1"/>
    <col min="14600" max="14600" width="14.28515625" style="396" customWidth="1"/>
    <col min="14601" max="14601" width="16" style="396" customWidth="1"/>
    <col min="14602" max="14602" width="16.5703125" style="396" customWidth="1"/>
    <col min="14603" max="14848" width="9.140625" style="396"/>
    <col min="14849" max="14849" width="2.140625" style="396" customWidth="1"/>
    <col min="14850" max="14850" width="5.140625" style="396" customWidth="1"/>
    <col min="14851" max="14851" width="43.42578125" style="396" customWidth="1"/>
    <col min="14852" max="14852" width="5.7109375" style="396" customWidth="1"/>
    <col min="14853" max="14853" width="6.42578125" style="396" customWidth="1"/>
    <col min="14854" max="14855" width="0" style="396" hidden="1" customWidth="1"/>
    <col min="14856" max="14856" width="14.28515625" style="396" customWidth="1"/>
    <col min="14857" max="14857" width="16" style="396" customWidth="1"/>
    <col min="14858" max="14858" width="16.5703125" style="396" customWidth="1"/>
    <col min="14859" max="15104" width="9.140625" style="396"/>
    <col min="15105" max="15105" width="2.140625" style="396" customWidth="1"/>
    <col min="15106" max="15106" width="5.140625" style="396" customWidth="1"/>
    <col min="15107" max="15107" width="43.42578125" style="396" customWidth="1"/>
    <col min="15108" max="15108" width="5.7109375" style="396" customWidth="1"/>
    <col min="15109" max="15109" width="6.42578125" style="396" customWidth="1"/>
    <col min="15110" max="15111" width="0" style="396" hidden="1" customWidth="1"/>
    <col min="15112" max="15112" width="14.28515625" style="396" customWidth="1"/>
    <col min="15113" max="15113" width="16" style="396" customWidth="1"/>
    <col min="15114" max="15114" width="16.5703125" style="396" customWidth="1"/>
    <col min="15115" max="15360" width="9.140625" style="396"/>
    <col min="15361" max="15361" width="2.140625" style="396" customWidth="1"/>
    <col min="15362" max="15362" width="5.140625" style="396" customWidth="1"/>
    <col min="15363" max="15363" width="43.42578125" style="396" customWidth="1"/>
    <col min="15364" max="15364" width="5.7109375" style="396" customWidth="1"/>
    <col min="15365" max="15365" width="6.42578125" style="396" customWidth="1"/>
    <col min="15366" max="15367" width="0" style="396" hidden="1" customWidth="1"/>
    <col min="15368" max="15368" width="14.28515625" style="396" customWidth="1"/>
    <col min="15369" max="15369" width="16" style="396" customWidth="1"/>
    <col min="15370" max="15370" width="16.5703125" style="396" customWidth="1"/>
    <col min="15371" max="15616" width="9.140625" style="396"/>
    <col min="15617" max="15617" width="2.140625" style="396" customWidth="1"/>
    <col min="15618" max="15618" width="5.140625" style="396" customWidth="1"/>
    <col min="15619" max="15619" width="43.42578125" style="396" customWidth="1"/>
    <col min="15620" max="15620" width="5.7109375" style="396" customWidth="1"/>
    <col min="15621" max="15621" width="6.42578125" style="396" customWidth="1"/>
    <col min="15622" max="15623" width="0" style="396" hidden="1" customWidth="1"/>
    <col min="15624" max="15624" width="14.28515625" style="396" customWidth="1"/>
    <col min="15625" max="15625" width="16" style="396" customWidth="1"/>
    <col min="15626" max="15626" width="16.5703125" style="396" customWidth="1"/>
    <col min="15627" max="15872" width="9.140625" style="396"/>
    <col min="15873" max="15873" width="2.140625" style="396" customWidth="1"/>
    <col min="15874" max="15874" width="5.140625" style="396" customWidth="1"/>
    <col min="15875" max="15875" width="43.42578125" style="396" customWidth="1"/>
    <col min="15876" max="15876" width="5.7109375" style="396" customWidth="1"/>
    <col min="15877" max="15877" width="6.42578125" style="396" customWidth="1"/>
    <col min="15878" max="15879" width="0" style="396" hidden="1" customWidth="1"/>
    <col min="15880" max="15880" width="14.28515625" style="396" customWidth="1"/>
    <col min="15881" max="15881" width="16" style="396" customWidth="1"/>
    <col min="15882" max="15882" width="16.5703125" style="396" customWidth="1"/>
    <col min="15883" max="16128" width="9.140625" style="396"/>
    <col min="16129" max="16129" width="2.140625" style="396" customWidth="1"/>
    <col min="16130" max="16130" width="5.140625" style="396" customWidth="1"/>
    <col min="16131" max="16131" width="43.42578125" style="396" customWidth="1"/>
    <col min="16132" max="16132" width="5.7109375" style="396" customWidth="1"/>
    <col min="16133" max="16133" width="6.42578125" style="396" customWidth="1"/>
    <col min="16134" max="16135" width="0" style="396" hidden="1" customWidth="1"/>
    <col min="16136" max="16136" width="14.28515625" style="396" customWidth="1"/>
    <col min="16137" max="16137" width="16" style="396" customWidth="1"/>
    <col min="16138" max="16138" width="16.5703125" style="396" customWidth="1"/>
    <col min="16139" max="16384" width="9.140625" style="396"/>
  </cols>
  <sheetData>
    <row r="1" spans="1:13" s="407" customFormat="1" ht="14.25" thickTop="1" thickBot="1">
      <c r="A1" s="473"/>
      <c r="B1" s="471"/>
      <c r="C1" s="471" t="s">
        <v>513</v>
      </c>
      <c r="D1" s="471"/>
      <c r="E1" s="471"/>
      <c r="F1" s="472"/>
      <c r="G1" s="471"/>
      <c r="H1" s="471"/>
      <c r="I1" s="470"/>
      <c r="J1" s="469"/>
      <c r="K1" s="468"/>
      <c r="L1" s="468"/>
      <c r="M1" s="468"/>
    </row>
    <row r="2" spans="1:13" s="401" customFormat="1" ht="13.5" thickTop="1">
      <c r="A2" s="407"/>
      <c r="B2" s="406"/>
      <c r="C2" s="422"/>
      <c r="D2" s="422"/>
      <c r="E2" s="403"/>
      <c r="F2" s="403"/>
      <c r="G2" s="403"/>
      <c r="H2" s="454"/>
      <c r="I2" s="467"/>
    </row>
    <row r="3" spans="1:13" s="401" customFormat="1" ht="12.75">
      <c r="B3" s="453" t="s">
        <v>479</v>
      </c>
      <c r="C3" s="425" t="s">
        <v>512</v>
      </c>
      <c r="D3" s="415"/>
      <c r="E3" s="452"/>
      <c r="F3" s="403"/>
      <c r="G3" s="403"/>
      <c r="H3" s="403"/>
      <c r="I3" s="464"/>
    </row>
    <row r="4" spans="1:13" s="401" customFormat="1" ht="12.75" customHeight="1">
      <c r="B4" s="406"/>
      <c r="C4" s="415"/>
      <c r="D4" s="449" t="s">
        <v>477</v>
      </c>
      <c r="E4" s="450" t="s">
        <v>476</v>
      </c>
      <c r="F4" s="449" t="s">
        <v>475</v>
      </c>
      <c r="G4" s="449" t="s">
        <v>474</v>
      </c>
      <c r="H4" s="449" t="s">
        <v>473</v>
      </c>
      <c r="I4" s="466" t="s">
        <v>472</v>
      </c>
    </row>
    <row r="5" spans="1:13" s="401" customFormat="1" ht="12.75" customHeight="1">
      <c r="B5" s="406"/>
      <c r="C5" s="415"/>
      <c r="D5" s="449"/>
      <c r="E5" s="450"/>
      <c r="F5" s="449"/>
      <c r="G5" s="449"/>
      <c r="H5" s="449"/>
      <c r="I5" s="466"/>
    </row>
    <row r="6" spans="1:13" s="401" customFormat="1" ht="39" customHeight="1">
      <c r="B6" s="408" t="s">
        <v>96</v>
      </c>
      <c r="C6" s="413" t="s">
        <v>511</v>
      </c>
      <c r="D6" s="412" t="s">
        <v>360</v>
      </c>
      <c r="E6" s="411">
        <v>1</v>
      </c>
      <c r="F6" s="410"/>
      <c r="G6" s="410"/>
      <c r="H6" s="410"/>
      <c r="I6" s="424">
        <f>E6*H6</f>
        <v>0</v>
      </c>
    </row>
    <row r="7" spans="1:13" s="401" customFormat="1" ht="12.75">
      <c r="B7" s="408"/>
      <c r="C7" s="413"/>
      <c r="D7" s="412"/>
      <c r="E7" s="411"/>
      <c r="F7" s="410"/>
      <c r="G7" s="410"/>
      <c r="H7" s="410"/>
      <c r="I7" s="424"/>
    </row>
    <row r="8" spans="1:13" s="401" customFormat="1" ht="27" customHeight="1">
      <c r="B8" s="408" t="s">
        <v>98</v>
      </c>
      <c r="C8" s="413" t="s">
        <v>510</v>
      </c>
      <c r="D8" s="412" t="s">
        <v>390</v>
      </c>
      <c r="E8" s="411">
        <v>76</v>
      </c>
      <c r="F8" s="410"/>
      <c r="G8" s="435"/>
      <c r="H8" s="410"/>
      <c r="I8" s="424">
        <f>E8*H8</f>
        <v>0</v>
      </c>
    </row>
    <row r="9" spans="1:13" s="401" customFormat="1" ht="12.75">
      <c r="B9" s="408"/>
      <c r="C9" s="413"/>
      <c r="D9" s="412"/>
      <c r="E9" s="411"/>
      <c r="F9" s="410"/>
      <c r="G9" s="435"/>
      <c r="H9" s="410"/>
      <c r="I9" s="424"/>
    </row>
    <row r="10" spans="1:13" s="401" customFormat="1" ht="26.25" customHeight="1">
      <c r="B10" s="408" t="s">
        <v>99</v>
      </c>
      <c r="C10" s="413" t="s">
        <v>509</v>
      </c>
      <c r="D10" s="412" t="s">
        <v>390</v>
      </c>
      <c r="E10" s="411">
        <v>18</v>
      </c>
      <c r="F10" s="410">
        <v>186</v>
      </c>
      <c r="G10" s="410"/>
      <c r="H10" s="410"/>
      <c r="I10" s="424">
        <f>E10*H10</f>
        <v>0</v>
      </c>
    </row>
    <row r="11" spans="1:13" s="401" customFormat="1" ht="12.75">
      <c r="B11" s="408"/>
      <c r="C11" s="413"/>
      <c r="D11" s="412"/>
      <c r="E11" s="411"/>
      <c r="F11" s="410"/>
      <c r="G11" s="410"/>
      <c r="H11" s="410"/>
      <c r="I11" s="424"/>
    </row>
    <row r="12" spans="1:13" s="401" customFormat="1" ht="12.75">
      <c r="B12" s="408" t="s">
        <v>101</v>
      </c>
      <c r="C12" s="413" t="s">
        <v>468</v>
      </c>
      <c r="D12" s="412" t="s">
        <v>390</v>
      </c>
      <c r="E12" s="411">
        <v>52</v>
      </c>
      <c r="F12" s="410"/>
      <c r="G12" s="410"/>
      <c r="H12" s="410"/>
      <c r="I12" s="424">
        <f>E12*H12</f>
        <v>0</v>
      </c>
    </row>
    <row r="13" spans="1:13" s="401" customFormat="1" ht="12.75">
      <c r="B13" s="408"/>
      <c r="C13" s="413"/>
      <c r="D13" s="413"/>
      <c r="E13" s="411"/>
      <c r="F13" s="410"/>
      <c r="G13" s="410"/>
      <c r="H13" s="410"/>
      <c r="I13" s="424"/>
    </row>
    <row r="14" spans="1:13" s="401" customFormat="1" ht="25.5">
      <c r="B14" s="408" t="s">
        <v>103</v>
      </c>
      <c r="C14" s="413" t="s">
        <v>467</v>
      </c>
      <c r="D14" s="412" t="s">
        <v>390</v>
      </c>
      <c r="E14" s="411">
        <v>58</v>
      </c>
      <c r="F14" s="410"/>
      <c r="G14" s="410"/>
      <c r="H14" s="410"/>
      <c r="I14" s="424">
        <f>E14*H14</f>
        <v>0</v>
      </c>
    </row>
    <row r="15" spans="1:13" s="401" customFormat="1" ht="12.75">
      <c r="B15" s="408"/>
      <c r="C15" s="413"/>
      <c r="D15" s="412"/>
      <c r="E15" s="411"/>
      <c r="F15" s="410"/>
      <c r="G15" s="410"/>
      <c r="H15" s="410"/>
      <c r="I15" s="424"/>
    </row>
    <row r="16" spans="1:13" s="401" customFormat="1" ht="25.5">
      <c r="B16" s="408" t="s">
        <v>334</v>
      </c>
      <c r="C16" s="413" t="s">
        <v>508</v>
      </c>
      <c r="D16" s="412" t="s">
        <v>75</v>
      </c>
      <c r="E16" s="411">
        <v>6</v>
      </c>
      <c r="F16" s="410"/>
      <c r="G16" s="410"/>
      <c r="H16" s="410"/>
      <c r="I16" s="424">
        <f>E16*H16</f>
        <v>0</v>
      </c>
    </row>
    <row r="17" spans="2:10" s="401" customFormat="1" ht="12.75" customHeight="1">
      <c r="B17" s="408"/>
      <c r="C17" s="413"/>
      <c r="D17" s="412"/>
      <c r="E17" s="411"/>
      <c r="F17" s="410"/>
      <c r="G17" s="410"/>
      <c r="H17" s="410"/>
      <c r="I17" s="424"/>
      <c r="J17" s="433"/>
    </row>
    <row r="18" spans="2:10" s="401" customFormat="1" ht="38.25">
      <c r="B18" s="408" t="s">
        <v>335</v>
      </c>
      <c r="C18" s="413" t="s">
        <v>507</v>
      </c>
      <c r="D18" s="412" t="s">
        <v>75</v>
      </c>
      <c r="E18" s="411">
        <v>3</v>
      </c>
      <c r="F18" s="410"/>
      <c r="G18" s="410"/>
      <c r="H18" s="410"/>
      <c r="I18" s="424">
        <f>E18*H18</f>
        <v>0</v>
      </c>
    </row>
    <row r="19" spans="2:10" s="401" customFormat="1" ht="12.75">
      <c r="B19" s="408"/>
      <c r="C19" s="413"/>
      <c r="D19" s="412"/>
      <c r="E19" s="411"/>
      <c r="F19" s="410"/>
      <c r="G19" s="410"/>
      <c r="H19" s="410"/>
      <c r="I19" s="424"/>
    </row>
    <row r="20" spans="2:10" s="401" customFormat="1" ht="51">
      <c r="B20" s="408" t="s">
        <v>336</v>
      </c>
      <c r="C20" s="413" t="s">
        <v>506</v>
      </c>
      <c r="D20" s="412" t="s">
        <v>75</v>
      </c>
      <c r="E20" s="411">
        <v>3</v>
      </c>
      <c r="F20" s="410"/>
      <c r="G20" s="410"/>
      <c r="H20" s="465"/>
      <c r="I20" s="424">
        <f>E20*H20</f>
        <v>0</v>
      </c>
    </row>
    <row r="21" spans="2:10" s="401" customFormat="1" ht="12.75" customHeight="1">
      <c r="B21" s="408"/>
      <c r="C21" s="413"/>
      <c r="D21" s="412"/>
      <c r="E21" s="411"/>
      <c r="F21" s="410"/>
      <c r="G21" s="410"/>
      <c r="H21" s="465"/>
      <c r="I21" s="424"/>
    </row>
    <row r="22" spans="2:10" s="401" customFormat="1" ht="39.75" customHeight="1">
      <c r="B22" s="408" t="s">
        <v>337</v>
      </c>
      <c r="C22" s="413" t="s">
        <v>505</v>
      </c>
      <c r="D22" s="412" t="s">
        <v>75</v>
      </c>
      <c r="E22" s="411">
        <v>3</v>
      </c>
      <c r="F22" s="410"/>
      <c r="G22" s="410"/>
      <c r="H22" s="410"/>
      <c r="I22" s="424">
        <f>E22*H22</f>
        <v>0</v>
      </c>
    </row>
    <row r="23" spans="2:10" s="401" customFormat="1" ht="12.75">
      <c r="B23" s="408"/>
      <c r="C23" s="413"/>
      <c r="D23" s="412"/>
      <c r="E23" s="411"/>
      <c r="F23" s="410"/>
      <c r="G23" s="410"/>
      <c r="H23" s="410"/>
      <c r="I23" s="424"/>
    </row>
    <row r="24" spans="2:10" s="401" customFormat="1" ht="138" customHeight="1">
      <c r="B24" s="408" t="s">
        <v>402</v>
      </c>
      <c r="C24" s="413" t="s">
        <v>504</v>
      </c>
      <c r="D24" s="412" t="s">
        <v>75</v>
      </c>
      <c r="E24" s="411">
        <v>3</v>
      </c>
      <c r="F24" s="410"/>
      <c r="G24" s="410"/>
      <c r="H24" s="410"/>
      <c r="I24" s="424">
        <f>E24*H24</f>
        <v>0</v>
      </c>
    </row>
    <row r="25" spans="2:10" s="401" customFormat="1" ht="13.5" customHeight="1">
      <c r="B25" s="408"/>
      <c r="C25" s="413"/>
      <c r="D25" s="412"/>
      <c r="E25" s="411"/>
      <c r="F25" s="410"/>
      <c r="G25" s="410"/>
      <c r="H25" s="410"/>
      <c r="I25" s="424"/>
    </row>
    <row r="26" spans="2:10" s="401" customFormat="1" ht="39.75" customHeight="1">
      <c r="B26" s="408" t="s">
        <v>400</v>
      </c>
      <c r="C26" s="413" t="s">
        <v>503</v>
      </c>
      <c r="D26" s="412" t="s">
        <v>360</v>
      </c>
      <c r="E26" s="411">
        <v>1</v>
      </c>
      <c r="F26" s="410"/>
      <c r="G26" s="410"/>
      <c r="H26" s="410"/>
      <c r="I26" s="424">
        <f>E26*H26</f>
        <v>0</v>
      </c>
    </row>
    <row r="27" spans="2:10" s="436" customFormat="1" ht="12.75">
      <c r="B27" s="442"/>
      <c r="C27" s="441"/>
      <c r="D27" s="440"/>
      <c r="E27" s="439"/>
      <c r="F27" s="438"/>
      <c r="G27" s="438"/>
      <c r="H27" s="438"/>
      <c r="I27" s="437"/>
      <c r="J27" s="433"/>
    </row>
    <row r="28" spans="2:10" s="401" customFormat="1" ht="27" customHeight="1">
      <c r="B28" s="408" t="s">
        <v>398</v>
      </c>
      <c r="C28" s="413" t="s">
        <v>502</v>
      </c>
      <c r="D28" s="412" t="s">
        <v>360</v>
      </c>
      <c r="E28" s="411">
        <v>1</v>
      </c>
      <c r="F28" s="410"/>
      <c r="G28" s="410"/>
      <c r="H28" s="410"/>
      <c r="I28" s="424">
        <f>E28*H28</f>
        <v>0</v>
      </c>
    </row>
    <row r="29" spans="2:10" s="401" customFormat="1" ht="12.75" customHeight="1">
      <c r="B29" s="408"/>
      <c r="C29" s="413"/>
      <c r="D29" s="412"/>
      <c r="E29" s="411"/>
      <c r="F29" s="410"/>
      <c r="G29" s="410"/>
      <c r="H29" s="410"/>
      <c r="I29" s="424"/>
    </row>
    <row r="30" spans="2:10" s="401" customFormat="1" ht="27" customHeight="1">
      <c r="B30" s="408" t="s">
        <v>396</v>
      </c>
      <c r="C30" s="413" t="s">
        <v>501</v>
      </c>
      <c r="D30" s="412" t="s">
        <v>360</v>
      </c>
      <c r="E30" s="411">
        <v>1</v>
      </c>
      <c r="F30" s="410"/>
      <c r="G30" s="410"/>
      <c r="H30" s="410"/>
      <c r="I30" s="424">
        <f>E30*H30</f>
        <v>0</v>
      </c>
    </row>
    <row r="31" spans="2:10" s="401" customFormat="1" ht="12.75" customHeight="1">
      <c r="B31" s="408"/>
      <c r="C31" s="413"/>
      <c r="D31" s="412"/>
      <c r="E31" s="411"/>
      <c r="F31" s="410"/>
      <c r="G31" s="410"/>
      <c r="H31" s="410"/>
      <c r="I31" s="424"/>
    </row>
    <row r="32" spans="2:10" s="401" customFormat="1" ht="53.25" customHeight="1">
      <c r="B32" s="408" t="s">
        <v>394</v>
      </c>
      <c r="C32" s="413" t="s">
        <v>500</v>
      </c>
      <c r="D32" s="412" t="s">
        <v>360</v>
      </c>
      <c r="E32" s="411">
        <v>1</v>
      </c>
      <c r="F32" s="410"/>
      <c r="G32" s="410"/>
      <c r="H32" s="410"/>
      <c r="I32" s="424">
        <f>E32*H32</f>
        <v>0</v>
      </c>
    </row>
    <row r="33" spans="2:10" s="401" customFormat="1" ht="12.75">
      <c r="B33" s="408"/>
      <c r="C33" s="413"/>
      <c r="D33" s="412"/>
      <c r="E33" s="411"/>
      <c r="F33" s="410"/>
      <c r="G33" s="410"/>
      <c r="H33" s="410"/>
      <c r="I33" s="424"/>
      <c r="J33" s="433"/>
    </row>
    <row r="34" spans="2:10" s="401" customFormat="1" ht="25.5">
      <c r="B34" s="408" t="s">
        <v>392</v>
      </c>
      <c r="C34" s="413" t="s">
        <v>499</v>
      </c>
      <c r="D34" s="412" t="s">
        <v>75</v>
      </c>
      <c r="E34" s="411">
        <v>1</v>
      </c>
      <c r="F34" s="410"/>
      <c r="G34" s="410"/>
      <c r="H34" s="410"/>
      <c r="I34" s="424">
        <f>E34*H34</f>
        <v>0</v>
      </c>
    </row>
    <row r="35" spans="2:10" s="401" customFormat="1" ht="13.5" customHeight="1">
      <c r="B35" s="408"/>
      <c r="C35" s="413"/>
      <c r="D35" s="412"/>
      <c r="E35" s="411"/>
      <c r="F35" s="410"/>
      <c r="G35" s="410"/>
      <c r="H35" s="410"/>
      <c r="I35" s="424"/>
    </row>
    <row r="36" spans="2:10" s="401" customFormat="1" ht="12.75">
      <c r="B36" s="408" t="s">
        <v>389</v>
      </c>
      <c r="C36" s="413" t="s">
        <v>420</v>
      </c>
      <c r="D36" s="412" t="s">
        <v>417</v>
      </c>
      <c r="E36" s="411">
        <v>6</v>
      </c>
      <c r="F36" s="410"/>
      <c r="G36" s="410"/>
      <c r="H36" s="410"/>
      <c r="I36" s="424">
        <f>E36*H36</f>
        <v>0</v>
      </c>
    </row>
    <row r="37" spans="2:10" s="401" customFormat="1" ht="12.75">
      <c r="B37" s="408"/>
      <c r="C37" s="413"/>
      <c r="D37" s="412"/>
      <c r="E37" s="411"/>
      <c r="F37" s="410"/>
      <c r="G37" s="410"/>
      <c r="H37" s="410"/>
      <c r="I37" s="424"/>
      <c r="J37" s="433"/>
    </row>
    <row r="38" spans="2:10" s="401" customFormat="1" ht="12.75" customHeight="1">
      <c r="B38" s="408" t="s">
        <v>387</v>
      </c>
      <c r="C38" s="413" t="s">
        <v>498</v>
      </c>
      <c r="D38" s="412" t="s">
        <v>360</v>
      </c>
      <c r="E38" s="411">
        <v>1</v>
      </c>
      <c r="F38" s="410"/>
      <c r="G38" s="410"/>
      <c r="H38" s="410"/>
      <c r="I38" s="424">
        <f>E38*H38</f>
        <v>0</v>
      </c>
    </row>
    <row r="39" spans="2:10" s="401" customFormat="1" ht="13.5" customHeight="1">
      <c r="B39" s="408"/>
      <c r="C39" s="413"/>
      <c r="D39" s="412"/>
      <c r="E39" s="411"/>
      <c r="F39" s="410"/>
      <c r="G39" s="410"/>
      <c r="H39" s="410"/>
      <c r="I39" s="424"/>
    </row>
    <row r="40" spans="2:10" s="401" customFormat="1" ht="42.75" customHeight="1">
      <c r="B40" s="408" t="s">
        <v>384</v>
      </c>
      <c r="C40" s="413" t="s">
        <v>497</v>
      </c>
      <c r="D40" s="412" t="s">
        <v>417</v>
      </c>
      <c r="E40" s="411">
        <v>12</v>
      </c>
      <c r="F40" s="410"/>
      <c r="G40" s="410"/>
      <c r="H40" s="410"/>
      <c r="I40" s="424">
        <f>E40*H40</f>
        <v>0</v>
      </c>
    </row>
    <row r="41" spans="2:10" s="401" customFormat="1" ht="12.75">
      <c r="B41" s="408"/>
      <c r="C41" s="413"/>
      <c r="D41" s="412"/>
      <c r="E41" s="411"/>
      <c r="F41" s="410"/>
      <c r="G41" s="410"/>
      <c r="H41" s="410"/>
      <c r="I41" s="424"/>
    </row>
    <row r="42" spans="2:10" s="401" customFormat="1" ht="27" customHeight="1">
      <c r="B42" s="408" t="s">
        <v>381</v>
      </c>
      <c r="C42" s="413" t="s">
        <v>496</v>
      </c>
      <c r="D42" s="412" t="s">
        <v>360</v>
      </c>
      <c r="E42" s="411">
        <v>1</v>
      </c>
      <c r="F42" s="410"/>
      <c r="G42" s="410"/>
      <c r="H42" s="410"/>
      <c r="I42" s="424">
        <f>E42*H42</f>
        <v>0</v>
      </c>
      <c r="J42" s="424"/>
    </row>
    <row r="43" spans="2:10" s="401" customFormat="1" ht="13.5" thickBot="1">
      <c r="B43" s="408"/>
      <c r="C43" s="413"/>
      <c r="D43" s="412"/>
      <c r="E43" s="411"/>
      <c r="F43" s="410"/>
      <c r="G43" s="410"/>
      <c r="H43" s="410"/>
      <c r="I43" s="424"/>
    </row>
    <row r="44" spans="2:10" s="401" customFormat="1" ht="13.5" thickBot="1">
      <c r="B44" s="430"/>
      <c r="C44" s="429" t="s">
        <v>376</v>
      </c>
      <c r="D44" s="434"/>
      <c r="E44" s="428"/>
      <c r="F44" s="427"/>
      <c r="G44" s="427"/>
      <c r="H44" s="427"/>
      <c r="I44" s="426">
        <f>SUM(I6:I42)</f>
        <v>0</v>
      </c>
    </row>
    <row r="45" spans="2:10" s="401" customFormat="1" ht="12.75">
      <c r="B45" s="408"/>
      <c r="C45" s="415"/>
      <c r="D45" s="413"/>
      <c r="E45" s="411"/>
      <c r="F45" s="410"/>
      <c r="G45" s="410"/>
      <c r="H45" s="410"/>
      <c r="I45" s="424"/>
    </row>
    <row r="46" spans="2:10" s="401" customFormat="1" ht="12.75">
      <c r="B46" s="408"/>
      <c r="C46" s="415"/>
      <c r="D46" s="413"/>
      <c r="E46" s="411"/>
      <c r="F46" s="410"/>
      <c r="G46" s="410"/>
      <c r="H46" s="410"/>
      <c r="I46" s="424"/>
    </row>
    <row r="47" spans="2:10" s="401" customFormat="1" ht="12.75">
      <c r="B47" s="408"/>
      <c r="C47" s="415"/>
      <c r="D47" s="413"/>
      <c r="E47" s="411"/>
      <c r="F47" s="410"/>
      <c r="G47" s="410"/>
      <c r="H47" s="410"/>
      <c r="I47" s="424"/>
    </row>
    <row r="48" spans="2:10" s="401" customFormat="1" ht="12.75">
      <c r="B48" s="408"/>
      <c r="C48" s="415"/>
      <c r="D48" s="413"/>
      <c r="E48" s="411"/>
      <c r="F48" s="410"/>
      <c r="G48" s="410"/>
      <c r="H48" s="410"/>
      <c r="I48" s="424"/>
    </row>
    <row r="49" spans="2:9" s="401" customFormat="1" ht="12.75">
      <c r="B49" s="408"/>
      <c r="C49" s="415"/>
      <c r="D49" s="413"/>
      <c r="E49" s="411"/>
      <c r="F49" s="410"/>
      <c r="G49" s="410"/>
      <c r="H49" s="410"/>
      <c r="I49" s="424"/>
    </row>
    <row r="50" spans="2:9" s="401" customFormat="1" ht="12.75">
      <c r="B50" s="408"/>
      <c r="C50" s="415"/>
      <c r="D50" s="413"/>
      <c r="E50" s="411"/>
      <c r="F50" s="410"/>
      <c r="G50" s="410"/>
      <c r="H50" s="410"/>
      <c r="I50" s="424"/>
    </row>
    <row r="51" spans="2:9" s="401" customFormat="1" ht="12.75">
      <c r="B51" s="408"/>
      <c r="C51" s="415"/>
      <c r="D51" s="413"/>
      <c r="E51" s="411"/>
      <c r="F51" s="410"/>
      <c r="G51" s="410"/>
      <c r="H51" s="410"/>
      <c r="I51" s="424"/>
    </row>
    <row r="52" spans="2:9" s="401" customFormat="1" ht="12.75">
      <c r="B52" s="408"/>
      <c r="C52" s="415"/>
      <c r="D52" s="413"/>
      <c r="E52" s="411"/>
      <c r="F52" s="410"/>
      <c r="G52" s="410"/>
      <c r="H52" s="410"/>
      <c r="I52" s="424"/>
    </row>
    <row r="53" spans="2:9" s="401" customFormat="1" ht="12.75">
      <c r="B53" s="408"/>
      <c r="C53" s="415"/>
      <c r="D53" s="413"/>
      <c r="E53" s="411"/>
      <c r="F53" s="410"/>
      <c r="G53" s="410"/>
      <c r="H53" s="410"/>
      <c r="I53" s="424"/>
    </row>
    <row r="54" spans="2:9" s="401" customFormat="1" ht="12.75">
      <c r="B54" s="408"/>
      <c r="C54" s="415"/>
      <c r="D54" s="413"/>
      <c r="E54" s="411"/>
      <c r="F54" s="410"/>
      <c r="G54" s="410"/>
      <c r="H54" s="410"/>
      <c r="I54" s="424"/>
    </row>
    <row r="55" spans="2:9" s="401" customFormat="1" ht="12.75">
      <c r="B55" s="408"/>
      <c r="C55" s="415"/>
      <c r="D55" s="413"/>
      <c r="E55" s="411"/>
      <c r="F55" s="410"/>
      <c r="G55" s="410"/>
      <c r="H55" s="410"/>
      <c r="I55" s="424"/>
    </row>
    <row r="56" spans="2:9" s="401" customFormat="1" ht="12.75">
      <c r="B56" s="408"/>
      <c r="C56" s="415"/>
      <c r="D56" s="413"/>
      <c r="E56" s="411"/>
      <c r="F56" s="410"/>
      <c r="G56" s="410"/>
      <c r="H56" s="410"/>
      <c r="I56" s="424"/>
    </row>
    <row r="57" spans="2:9" s="401" customFormat="1" ht="12.75">
      <c r="B57" s="408"/>
      <c r="C57" s="415"/>
      <c r="D57" s="413"/>
      <c r="E57" s="411"/>
      <c r="F57" s="410"/>
      <c r="G57" s="410"/>
      <c r="H57" s="410"/>
      <c r="I57" s="424"/>
    </row>
    <row r="58" spans="2:9" s="401" customFormat="1" ht="12.75">
      <c r="B58" s="408"/>
      <c r="C58" s="415"/>
      <c r="D58" s="413"/>
      <c r="E58" s="411"/>
      <c r="F58" s="410"/>
      <c r="G58" s="410"/>
      <c r="H58" s="410"/>
      <c r="I58" s="424"/>
    </row>
    <row r="59" spans="2:9" s="401" customFormat="1" ht="12.75">
      <c r="B59" s="408"/>
      <c r="C59" s="415"/>
      <c r="D59" s="413"/>
      <c r="E59" s="411"/>
      <c r="F59" s="410"/>
      <c r="G59" s="410"/>
      <c r="H59" s="410"/>
      <c r="I59" s="424"/>
    </row>
    <row r="60" spans="2:9" s="401" customFormat="1" ht="12.75">
      <c r="B60" s="408"/>
      <c r="C60" s="415"/>
      <c r="D60" s="413"/>
      <c r="E60" s="411"/>
      <c r="F60" s="410"/>
      <c r="G60" s="410"/>
      <c r="H60" s="410"/>
      <c r="I60" s="424"/>
    </row>
    <row r="61" spans="2:9" s="401" customFormat="1" ht="12.75">
      <c r="B61" s="408"/>
      <c r="C61" s="415"/>
      <c r="D61" s="413"/>
      <c r="E61" s="411"/>
      <c r="F61" s="410"/>
      <c r="G61" s="410"/>
      <c r="H61" s="410"/>
      <c r="I61" s="424"/>
    </row>
    <row r="62" spans="2:9" s="401" customFormat="1" ht="12.75">
      <c r="B62" s="408"/>
      <c r="C62" s="415"/>
      <c r="D62" s="413"/>
      <c r="E62" s="411"/>
      <c r="F62" s="410"/>
      <c r="G62" s="410"/>
      <c r="H62" s="410"/>
      <c r="I62" s="424"/>
    </row>
    <row r="63" spans="2:9" s="401" customFormat="1" ht="12.75">
      <c r="B63" s="408"/>
      <c r="C63" s="415"/>
      <c r="D63" s="413"/>
      <c r="E63" s="411"/>
      <c r="F63" s="410"/>
      <c r="G63" s="410"/>
      <c r="H63" s="410"/>
      <c r="I63" s="424"/>
    </row>
    <row r="64" spans="2:9" s="401" customFormat="1" ht="12.75">
      <c r="B64" s="408"/>
      <c r="C64" s="415"/>
      <c r="D64" s="413"/>
      <c r="E64" s="411"/>
      <c r="F64" s="410"/>
      <c r="G64" s="410"/>
      <c r="H64" s="410"/>
      <c r="I64" s="424"/>
    </row>
    <row r="65" spans="2:9" s="401" customFormat="1" ht="12.75">
      <c r="B65" s="408"/>
      <c r="C65" s="415"/>
      <c r="D65" s="413"/>
      <c r="E65" s="411"/>
      <c r="F65" s="410"/>
      <c r="G65" s="410"/>
      <c r="H65" s="410"/>
      <c r="I65" s="424"/>
    </row>
    <row r="66" spans="2:9" s="401" customFormat="1" ht="12.75">
      <c r="B66" s="408"/>
      <c r="C66" s="415"/>
      <c r="D66" s="413"/>
      <c r="E66" s="411"/>
      <c r="F66" s="410"/>
      <c r="G66" s="410"/>
      <c r="H66" s="410"/>
      <c r="I66" s="424"/>
    </row>
    <row r="67" spans="2:9" s="401" customFormat="1" ht="12.75">
      <c r="B67" s="408"/>
      <c r="C67" s="415"/>
      <c r="D67" s="413"/>
      <c r="E67" s="411"/>
      <c r="F67" s="410"/>
      <c r="G67" s="410"/>
      <c r="H67" s="410"/>
      <c r="I67" s="424"/>
    </row>
    <row r="68" spans="2:9" s="401" customFormat="1" ht="12.75">
      <c r="B68" s="408"/>
      <c r="C68" s="415"/>
      <c r="D68" s="413"/>
      <c r="E68" s="411"/>
      <c r="F68" s="410"/>
      <c r="G68" s="410"/>
      <c r="H68" s="410"/>
      <c r="I68" s="424"/>
    </row>
    <row r="69" spans="2:9" s="401" customFormat="1" ht="12.75">
      <c r="B69" s="408"/>
      <c r="C69" s="415"/>
      <c r="D69" s="413"/>
      <c r="E69" s="411"/>
      <c r="F69" s="410"/>
      <c r="G69" s="410"/>
      <c r="H69" s="410"/>
      <c r="I69" s="424"/>
    </row>
    <row r="70" spans="2:9" s="401" customFormat="1" ht="12.75">
      <c r="B70" s="408"/>
      <c r="C70" s="415"/>
      <c r="D70" s="413"/>
      <c r="E70" s="411"/>
      <c r="F70" s="410"/>
      <c r="G70" s="410"/>
      <c r="H70" s="410"/>
      <c r="I70" s="424"/>
    </row>
    <row r="71" spans="2:9" s="401" customFormat="1" ht="12.75">
      <c r="B71" s="408"/>
      <c r="C71" s="415"/>
      <c r="D71" s="413"/>
      <c r="E71" s="411"/>
      <c r="F71" s="410"/>
      <c r="G71" s="410"/>
      <c r="H71" s="410"/>
      <c r="I71" s="424"/>
    </row>
    <row r="72" spans="2:9" s="401" customFormat="1" ht="12.75">
      <c r="B72" s="408"/>
      <c r="C72" s="415"/>
      <c r="D72" s="413"/>
      <c r="E72" s="411"/>
      <c r="F72" s="410"/>
      <c r="G72" s="410"/>
      <c r="H72" s="410"/>
      <c r="I72" s="424"/>
    </row>
    <row r="73" spans="2:9" s="401" customFormat="1" ht="12.75">
      <c r="B73" s="408"/>
      <c r="C73" s="415"/>
      <c r="D73" s="413"/>
      <c r="E73" s="411"/>
      <c r="F73" s="410"/>
      <c r="G73" s="410"/>
      <c r="H73" s="410"/>
      <c r="I73" s="424"/>
    </row>
    <row r="74" spans="2:9" s="401" customFormat="1" ht="12.75">
      <c r="B74" s="408"/>
      <c r="C74" s="415"/>
      <c r="D74" s="413"/>
      <c r="E74" s="411"/>
      <c r="F74" s="410"/>
      <c r="G74" s="410"/>
      <c r="H74" s="410"/>
      <c r="I74" s="424"/>
    </row>
    <row r="75" spans="2:9" s="401" customFormat="1" ht="12.75">
      <c r="B75" s="408"/>
      <c r="C75" s="415"/>
      <c r="D75" s="413"/>
      <c r="E75" s="411"/>
      <c r="F75" s="410"/>
      <c r="G75" s="410"/>
      <c r="H75" s="410"/>
      <c r="I75" s="424"/>
    </row>
    <row r="76" spans="2:9" s="401" customFormat="1" ht="12.75">
      <c r="B76" s="408"/>
      <c r="C76" s="415"/>
      <c r="D76" s="413"/>
      <c r="E76" s="411"/>
      <c r="F76" s="410"/>
      <c r="G76" s="410"/>
      <c r="H76" s="410"/>
      <c r="I76" s="424"/>
    </row>
    <row r="77" spans="2:9" s="401" customFormat="1" ht="12.75">
      <c r="B77" s="408"/>
      <c r="C77" s="415"/>
      <c r="D77" s="413"/>
      <c r="E77" s="411"/>
      <c r="F77" s="410"/>
      <c r="G77" s="410"/>
      <c r="H77" s="410"/>
      <c r="I77" s="424"/>
    </row>
    <row r="78" spans="2:9" s="401" customFormat="1" ht="12.75">
      <c r="B78" s="408"/>
      <c r="C78" s="415"/>
      <c r="D78" s="413"/>
      <c r="E78" s="411"/>
      <c r="F78" s="410"/>
      <c r="G78" s="410"/>
      <c r="H78" s="410"/>
      <c r="I78" s="424"/>
    </row>
    <row r="79" spans="2:9" s="401" customFormat="1" ht="12.75">
      <c r="B79" s="408"/>
      <c r="C79" s="415"/>
      <c r="D79" s="413"/>
      <c r="E79" s="411"/>
      <c r="F79" s="410"/>
      <c r="G79" s="410"/>
      <c r="H79" s="410"/>
      <c r="I79" s="424"/>
    </row>
    <row r="80" spans="2:9" s="401" customFormat="1" ht="12.75">
      <c r="B80" s="408"/>
      <c r="C80" s="415"/>
      <c r="D80" s="413"/>
      <c r="E80" s="411"/>
      <c r="F80" s="410"/>
      <c r="G80" s="410"/>
      <c r="H80" s="410"/>
      <c r="I80" s="424"/>
    </row>
    <row r="81" spans="2:9" s="401" customFormat="1" ht="12.75">
      <c r="B81" s="408"/>
      <c r="C81" s="415"/>
      <c r="D81" s="413"/>
      <c r="E81" s="411"/>
      <c r="F81" s="410"/>
      <c r="G81" s="410"/>
      <c r="H81" s="410"/>
      <c r="I81" s="424"/>
    </row>
    <row r="82" spans="2:9" s="401" customFormat="1" ht="12.75">
      <c r="B82" s="408"/>
      <c r="C82" s="415"/>
      <c r="D82" s="413"/>
      <c r="E82" s="411"/>
      <c r="F82" s="410"/>
      <c r="G82" s="410"/>
      <c r="H82" s="410"/>
      <c r="I82" s="424"/>
    </row>
    <row r="83" spans="2:9" s="401" customFormat="1" ht="12.75">
      <c r="B83" s="408"/>
      <c r="C83" s="415"/>
      <c r="D83" s="413"/>
      <c r="E83" s="411"/>
      <c r="F83" s="410"/>
      <c r="G83" s="410"/>
      <c r="H83" s="410"/>
      <c r="I83" s="424"/>
    </row>
    <row r="84" spans="2:9" s="401" customFormat="1" ht="12.75">
      <c r="B84" s="408"/>
      <c r="C84" s="425" t="s">
        <v>495</v>
      </c>
      <c r="D84" s="415"/>
      <c r="E84" s="411"/>
      <c r="F84" s="410"/>
      <c r="G84" s="435"/>
      <c r="H84" s="410"/>
      <c r="I84" s="464"/>
    </row>
    <row r="85" spans="2:9" s="401" customFormat="1" ht="12.75">
      <c r="B85" s="408"/>
      <c r="C85" s="415"/>
      <c r="D85" s="415"/>
      <c r="E85" s="411"/>
      <c r="F85" s="410"/>
      <c r="G85" s="435"/>
      <c r="H85" s="410"/>
      <c r="I85" s="464"/>
    </row>
    <row r="86" spans="2:9" s="401" customFormat="1" ht="14.25" customHeight="1">
      <c r="B86" s="408" t="s">
        <v>96</v>
      </c>
      <c r="C86" s="413" t="s">
        <v>411</v>
      </c>
      <c r="D86" s="412" t="s">
        <v>360</v>
      </c>
      <c r="E86" s="411">
        <v>1</v>
      </c>
      <c r="F86" s="410"/>
      <c r="G86" s="410"/>
      <c r="H86" s="410"/>
      <c r="I86" s="424">
        <f>E86*H86</f>
        <v>0</v>
      </c>
    </row>
    <row r="87" spans="2:9" s="401" customFormat="1" ht="12.75">
      <c r="B87" s="408"/>
      <c r="C87" s="413"/>
      <c r="D87" s="412"/>
      <c r="E87" s="411"/>
      <c r="F87" s="410"/>
      <c r="G87" s="410"/>
      <c r="H87" s="410"/>
      <c r="I87" s="424"/>
    </row>
    <row r="88" spans="2:9" s="401" customFormat="1" ht="25.5">
      <c r="B88" s="408" t="s">
        <v>98</v>
      </c>
      <c r="C88" s="413" t="s">
        <v>494</v>
      </c>
      <c r="D88" s="412" t="s">
        <v>390</v>
      </c>
      <c r="E88" s="411">
        <v>10</v>
      </c>
      <c r="F88" s="410"/>
      <c r="G88" s="410"/>
      <c r="H88" s="410"/>
      <c r="I88" s="424">
        <f>E88*H88</f>
        <v>0</v>
      </c>
    </row>
    <row r="89" spans="2:9" s="401" customFormat="1" ht="12.75">
      <c r="B89" s="408"/>
      <c r="C89" s="413"/>
      <c r="D89" s="412"/>
      <c r="E89" s="411"/>
      <c r="F89" s="410"/>
      <c r="G89" s="410"/>
      <c r="H89" s="410"/>
      <c r="I89" s="424"/>
    </row>
    <row r="90" spans="2:9" s="401" customFormat="1" ht="25.5">
      <c r="B90" s="408" t="s">
        <v>99</v>
      </c>
      <c r="C90" s="413" t="s">
        <v>493</v>
      </c>
      <c r="D90" s="412" t="s">
        <v>390</v>
      </c>
      <c r="E90" s="411">
        <v>27</v>
      </c>
      <c r="F90" s="410"/>
      <c r="G90" s="410"/>
      <c r="H90" s="410"/>
      <c r="I90" s="424">
        <f>E90*H90</f>
        <v>0</v>
      </c>
    </row>
    <row r="91" spans="2:9" s="401" customFormat="1" ht="12.75">
      <c r="B91" s="408"/>
      <c r="C91" s="413"/>
      <c r="D91" s="412"/>
      <c r="E91" s="411"/>
      <c r="F91" s="410"/>
      <c r="G91" s="410"/>
      <c r="H91" s="410"/>
      <c r="I91" s="424"/>
    </row>
    <row r="92" spans="2:9" s="401" customFormat="1" ht="25.5">
      <c r="B92" s="408" t="s">
        <v>101</v>
      </c>
      <c r="C92" s="413" t="s">
        <v>492</v>
      </c>
      <c r="D92" s="412" t="s">
        <v>390</v>
      </c>
      <c r="E92" s="411">
        <v>5</v>
      </c>
      <c r="F92" s="410"/>
      <c r="G92" s="410"/>
      <c r="H92" s="410"/>
      <c r="I92" s="424">
        <f>E92*H92</f>
        <v>0</v>
      </c>
    </row>
    <row r="93" spans="2:9" s="401" customFormat="1" ht="12.75">
      <c r="B93" s="408"/>
      <c r="C93" s="413"/>
      <c r="D93" s="412"/>
      <c r="E93" s="411"/>
      <c r="F93" s="410"/>
      <c r="G93" s="410"/>
      <c r="H93" s="410"/>
      <c r="I93" s="424"/>
    </row>
    <row r="94" spans="2:9" s="401" customFormat="1" ht="27.75" customHeight="1">
      <c r="B94" s="408" t="s">
        <v>103</v>
      </c>
      <c r="C94" s="413" t="s">
        <v>491</v>
      </c>
      <c r="D94" s="412" t="s">
        <v>390</v>
      </c>
      <c r="E94" s="411">
        <v>5</v>
      </c>
      <c r="F94" s="410"/>
      <c r="G94" s="410"/>
      <c r="H94" s="410"/>
      <c r="I94" s="424">
        <f>E94*H94</f>
        <v>0</v>
      </c>
    </row>
    <row r="95" spans="2:9" s="401" customFormat="1" ht="12.75">
      <c r="B95" s="408"/>
      <c r="C95" s="413"/>
      <c r="D95" s="413"/>
      <c r="E95" s="411"/>
      <c r="F95" s="410"/>
      <c r="G95" s="410"/>
      <c r="H95" s="410"/>
      <c r="I95" s="424"/>
    </row>
    <row r="96" spans="2:9" s="401" customFormat="1" ht="27.75" customHeight="1">
      <c r="B96" s="408" t="s">
        <v>334</v>
      </c>
      <c r="C96" s="413" t="s">
        <v>490</v>
      </c>
      <c r="D96" s="412" t="s">
        <v>390</v>
      </c>
      <c r="E96" s="411">
        <v>57</v>
      </c>
      <c r="F96" s="410"/>
      <c r="G96" s="410"/>
      <c r="H96" s="410"/>
      <c r="I96" s="424">
        <f>E96*H96</f>
        <v>0</v>
      </c>
    </row>
    <row r="97" spans="2:10" s="401" customFormat="1" ht="12.75">
      <c r="B97" s="408"/>
      <c r="C97" s="413"/>
      <c r="D97" s="413"/>
      <c r="E97" s="411"/>
      <c r="F97" s="410"/>
      <c r="G97" s="410"/>
      <c r="H97" s="410"/>
      <c r="I97" s="424"/>
    </row>
    <row r="98" spans="2:10" s="401" customFormat="1" ht="25.5">
      <c r="B98" s="408" t="s">
        <v>335</v>
      </c>
      <c r="C98" s="413" t="s">
        <v>489</v>
      </c>
      <c r="D98" s="412" t="s">
        <v>385</v>
      </c>
      <c r="E98" s="411">
        <v>4</v>
      </c>
      <c r="F98" s="410"/>
      <c r="G98" s="410"/>
      <c r="H98" s="410"/>
      <c r="I98" s="424">
        <f>E98*H98</f>
        <v>0</v>
      </c>
    </row>
    <row r="99" spans="2:10" s="401" customFormat="1" ht="12.75">
      <c r="B99" s="408"/>
      <c r="C99" s="413"/>
      <c r="D99" s="413"/>
      <c r="E99" s="411"/>
      <c r="F99" s="410"/>
      <c r="G99" s="410"/>
      <c r="H99" s="410"/>
      <c r="I99" s="424"/>
    </row>
    <row r="100" spans="2:10" s="401" customFormat="1" ht="13.5" customHeight="1">
      <c r="B100" s="408" t="s">
        <v>336</v>
      </c>
      <c r="C100" s="413" t="s">
        <v>488</v>
      </c>
      <c r="D100" s="412" t="s">
        <v>390</v>
      </c>
      <c r="E100" s="411">
        <v>47</v>
      </c>
      <c r="F100" s="410"/>
      <c r="G100" s="410"/>
      <c r="H100" s="410"/>
      <c r="I100" s="424">
        <f>E100*H100</f>
        <v>0</v>
      </c>
    </row>
    <row r="101" spans="2:10" s="401" customFormat="1" ht="12.75">
      <c r="B101" s="408"/>
      <c r="C101" s="413"/>
      <c r="D101" s="412"/>
      <c r="E101" s="411"/>
      <c r="F101" s="410"/>
      <c r="G101" s="410"/>
      <c r="H101" s="410"/>
      <c r="I101" s="424"/>
    </row>
    <row r="102" spans="2:10" s="401" customFormat="1" ht="27" customHeight="1">
      <c r="B102" s="408" t="s">
        <v>337</v>
      </c>
      <c r="C102" s="413" t="s">
        <v>487</v>
      </c>
      <c r="D102" s="412" t="s">
        <v>385</v>
      </c>
      <c r="E102" s="411">
        <v>3</v>
      </c>
      <c r="F102" s="410"/>
      <c r="G102" s="410"/>
      <c r="H102" s="410"/>
      <c r="I102" s="424">
        <f>E102*H102</f>
        <v>0</v>
      </c>
    </row>
    <row r="103" spans="2:10" s="401" customFormat="1" ht="12.75">
      <c r="B103" s="408"/>
      <c r="C103" s="413"/>
      <c r="D103" s="412"/>
      <c r="E103" s="411"/>
      <c r="F103" s="410"/>
      <c r="G103" s="410"/>
      <c r="H103" s="410"/>
      <c r="I103" s="424"/>
    </row>
    <row r="104" spans="2:10" s="401" customFormat="1" ht="38.25">
      <c r="B104" s="408" t="s">
        <v>402</v>
      </c>
      <c r="C104" s="413" t="s">
        <v>486</v>
      </c>
      <c r="D104" s="412" t="s">
        <v>75</v>
      </c>
      <c r="E104" s="411">
        <v>3</v>
      </c>
      <c r="F104" s="410"/>
      <c r="G104" s="410"/>
      <c r="H104" s="410"/>
      <c r="I104" s="424">
        <f>E104*H104</f>
        <v>0</v>
      </c>
    </row>
    <row r="105" spans="2:10" s="401" customFormat="1" ht="12.75">
      <c r="B105" s="408"/>
      <c r="C105" s="413"/>
      <c r="D105" s="413"/>
      <c r="E105" s="411"/>
      <c r="F105" s="410"/>
      <c r="G105" s="410"/>
      <c r="H105" s="410"/>
      <c r="I105" s="424"/>
    </row>
    <row r="106" spans="2:10" s="401" customFormat="1" ht="38.25">
      <c r="B106" s="408" t="s">
        <v>400</v>
      </c>
      <c r="C106" s="413" t="s">
        <v>485</v>
      </c>
      <c r="D106" s="412" t="s">
        <v>390</v>
      </c>
      <c r="E106" s="411">
        <v>10</v>
      </c>
      <c r="F106" s="410"/>
      <c r="G106" s="410"/>
      <c r="H106" s="410"/>
      <c r="I106" s="424">
        <f>E106*H106</f>
        <v>0</v>
      </c>
    </row>
    <row r="107" spans="2:10" s="401" customFormat="1" ht="12.75">
      <c r="B107" s="408"/>
      <c r="C107" s="413"/>
      <c r="D107" s="412"/>
      <c r="E107" s="411"/>
      <c r="F107" s="410"/>
      <c r="G107" s="410"/>
      <c r="H107" s="410"/>
      <c r="I107" s="409"/>
    </row>
    <row r="108" spans="2:10" s="401" customFormat="1" ht="27" customHeight="1">
      <c r="B108" s="408" t="s">
        <v>398</v>
      </c>
      <c r="C108" s="413" t="s">
        <v>484</v>
      </c>
      <c r="D108" s="412" t="s">
        <v>385</v>
      </c>
      <c r="E108" s="411">
        <v>1</v>
      </c>
      <c r="F108" s="410"/>
      <c r="G108" s="410"/>
      <c r="H108" s="410"/>
      <c r="I108" s="424">
        <f>E108*H108</f>
        <v>0</v>
      </c>
    </row>
    <row r="109" spans="2:10" s="401" customFormat="1" ht="12.75">
      <c r="B109" s="408"/>
      <c r="C109" s="413"/>
      <c r="D109" s="412"/>
      <c r="E109" s="411"/>
      <c r="F109" s="410"/>
      <c r="G109" s="410"/>
      <c r="H109" s="410"/>
      <c r="I109" s="424"/>
    </row>
    <row r="110" spans="2:10" s="401" customFormat="1" ht="14.25">
      <c r="B110" s="408" t="s">
        <v>396</v>
      </c>
      <c r="C110" s="413" t="s">
        <v>383</v>
      </c>
      <c r="D110" s="412" t="s">
        <v>382</v>
      </c>
      <c r="E110" s="411">
        <v>50</v>
      </c>
      <c r="F110" s="410"/>
      <c r="G110" s="410"/>
      <c r="H110" s="410"/>
      <c r="I110" s="424">
        <f>E110*H110</f>
        <v>0</v>
      </c>
    </row>
    <row r="111" spans="2:10" s="401" customFormat="1" ht="12.75" customHeight="1">
      <c r="B111" s="408"/>
      <c r="C111" s="413"/>
      <c r="D111" s="412"/>
      <c r="E111" s="411"/>
      <c r="F111" s="410"/>
      <c r="G111" s="410"/>
      <c r="H111" s="410"/>
      <c r="I111" s="424"/>
    </row>
    <row r="112" spans="2:10" s="401" customFormat="1" ht="28.5" customHeight="1">
      <c r="B112" s="408" t="s">
        <v>394</v>
      </c>
      <c r="C112" s="413" t="s">
        <v>483</v>
      </c>
      <c r="D112" s="412" t="s">
        <v>360</v>
      </c>
      <c r="E112" s="411">
        <v>1</v>
      </c>
      <c r="F112" s="410"/>
      <c r="G112" s="410"/>
      <c r="H112" s="410"/>
      <c r="I112" s="424">
        <f>E112*H112</f>
        <v>0</v>
      </c>
      <c r="J112" s="424"/>
    </row>
    <row r="113" spans="2:9" s="401" customFormat="1" ht="13.5" thickBot="1">
      <c r="B113" s="408"/>
      <c r="C113" s="413"/>
      <c r="D113" s="412"/>
      <c r="E113" s="411"/>
      <c r="F113" s="410"/>
      <c r="G113" s="410"/>
      <c r="H113" s="410"/>
      <c r="I113" s="424"/>
    </row>
    <row r="114" spans="2:9" s="401" customFormat="1" ht="13.5" thickBot="1">
      <c r="B114" s="430"/>
      <c r="C114" s="429" t="s">
        <v>376</v>
      </c>
      <c r="D114" s="429"/>
      <c r="E114" s="428"/>
      <c r="F114" s="427"/>
      <c r="G114" s="427"/>
      <c r="H114" s="427"/>
      <c r="I114" s="426">
        <f>SUM(I86:I113)</f>
        <v>0</v>
      </c>
    </row>
    <row r="115" spans="2:9" s="401" customFormat="1" ht="12.75">
      <c r="B115" s="408"/>
      <c r="C115" s="415"/>
      <c r="D115" s="415"/>
      <c r="E115" s="411"/>
      <c r="F115" s="410"/>
      <c r="G115" s="410"/>
      <c r="H115" s="410"/>
      <c r="I115" s="424"/>
    </row>
    <row r="116" spans="2:9" s="401" customFormat="1" ht="12.75">
      <c r="B116" s="408"/>
      <c r="C116" s="415"/>
      <c r="D116" s="415"/>
      <c r="E116" s="411"/>
      <c r="F116" s="410"/>
      <c r="G116" s="410"/>
      <c r="H116" s="410"/>
      <c r="I116" s="424"/>
    </row>
    <row r="117" spans="2:9" s="401" customFormat="1" ht="12.75">
      <c r="B117" s="408"/>
      <c r="C117" s="415"/>
      <c r="D117" s="415"/>
      <c r="E117" s="411"/>
      <c r="F117" s="410"/>
      <c r="G117" s="410"/>
      <c r="H117" s="410"/>
      <c r="I117" s="424"/>
    </row>
    <row r="118" spans="2:9" s="401" customFormat="1" ht="12.75">
      <c r="B118" s="408"/>
      <c r="C118" s="415"/>
      <c r="D118" s="415"/>
      <c r="E118" s="411"/>
      <c r="F118" s="410"/>
      <c r="G118" s="410"/>
      <c r="H118" s="410"/>
      <c r="I118" s="424"/>
    </row>
    <row r="119" spans="2:9" s="401" customFormat="1" ht="12.75">
      <c r="B119" s="408"/>
      <c r="C119" s="415"/>
      <c r="D119" s="415"/>
      <c r="E119" s="411"/>
      <c r="F119" s="410"/>
      <c r="G119" s="410"/>
      <c r="H119" s="410"/>
      <c r="I119" s="424"/>
    </row>
    <row r="120" spans="2:9" s="401" customFormat="1" ht="12.75">
      <c r="B120" s="408"/>
      <c r="C120" s="415"/>
      <c r="D120" s="415"/>
      <c r="E120" s="411"/>
      <c r="F120" s="410"/>
      <c r="G120" s="410"/>
      <c r="H120" s="410"/>
      <c r="I120" s="424"/>
    </row>
    <row r="121" spans="2:9" s="401" customFormat="1" ht="12.75">
      <c r="B121" s="408"/>
      <c r="C121" s="415"/>
      <c r="D121" s="415"/>
      <c r="E121" s="411"/>
      <c r="F121" s="410"/>
      <c r="G121" s="410"/>
      <c r="H121" s="410"/>
      <c r="I121" s="424"/>
    </row>
    <row r="122" spans="2:9" s="401" customFormat="1" ht="12.75">
      <c r="B122" s="408"/>
      <c r="C122" s="415"/>
      <c r="D122" s="415"/>
      <c r="E122" s="411"/>
      <c r="F122" s="410"/>
      <c r="G122" s="410"/>
      <c r="H122" s="410"/>
      <c r="I122" s="424"/>
    </row>
    <row r="123" spans="2:9" s="401" customFormat="1" ht="12.75">
      <c r="B123" s="408"/>
      <c r="C123" s="415"/>
      <c r="D123" s="415"/>
      <c r="E123" s="411"/>
      <c r="F123" s="410"/>
      <c r="G123" s="410"/>
      <c r="H123" s="410"/>
      <c r="I123" s="424"/>
    </row>
    <row r="124" spans="2:9" s="401" customFormat="1" ht="12.75">
      <c r="B124" s="408"/>
      <c r="C124" s="415"/>
      <c r="D124" s="415"/>
      <c r="E124" s="411"/>
      <c r="F124" s="410"/>
      <c r="G124" s="410"/>
      <c r="H124" s="410"/>
      <c r="I124" s="424"/>
    </row>
    <row r="125" spans="2:9" s="401" customFormat="1" ht="12.75">
      <c r="B125" s="408"/>
      <c r="C125" s="415"/>
      <c r="D125" s="415"/>
      <c r="E125" s="411"/>
      <c r="F125" s="410"/>
      <c r="G125" s="410"/>
      <c r="H125" s="410"/>
      <c r="I125" s="424"/>
    </row>
    <row r="126" spans="2:9" s="401" customFormat="1" ht="12.75">
      <c r="B126" s="408"/>
      <c r="C126" s="415"/>
      <c r="D126" s="415"/>
      <c r="E126" s="411"/>
      <c r="F126" s="410"/>
      <c r="G126" s="410"/>
      <c r="H126" s="410"/>
      <c r="I126" s="424"/>
    </row>
    <row r="127" spans="2:9" s="401" customFormat="1" ht="12.75">
      <c r="B127" s="408"/>
      <c r="C127" s="415"/>
      <c r="D127" s="415"/>
      <c r="E127" s="411"/>
      <c r="F127" s="410"/>
      <c r="G127" s="410"/>
      <c r="H127" s="410"/>
      <c r="I127" s="424"/>
    </row>
    <row r="128" spans="2:9" s="401" customFormat="1" ht="12.75">
      <c r="B128" s="408"/>
      <c r="C128" s="415"/>
      <c r="D128" s="415"/>
      <c r="E128" s="411"/>
      <c r="F128" s="410"/>
      <c r="G128" s="410"/>
      <c r="H128" s="410"/>
      <c r="I128" s="424"/>
    </row>
    <row r="129" spans="1:10" s="401" customFormat="1" ht="12.75">
      <c r="B129" s="408"/>
      <c r="C129" s="425" t="s">
        <v>379</v>
      </c>
      <c r="D129" s="415"/>
      <c r="E129" s="410"/>
      <c r="F129" s="410"/>
      <c r="G129" s="410"/>
      <c r="H129" s="410"/>
      <c r="I129" s="409"/>
    </row>
    <row r="130" spans="1:10" s="401" customFormat="1" ht="12.75">
      <c r="B130" s="408"/>
      <c r="C130" s="415"/>
      <c r="D130" s="415"/>
      <c r="E130" s="410"/>
      <c r="F130" s="410"/>
      <c r="G130" s="410"/>
      <c r="H130" s="410"/>
      <c r="I130" s="409"/>
    </row>
    <row r="131" spans="1:10" s="401" customFormat="1" ht="12.75">
      <c r="B131" s="408"/>
      <c r="C131" s="415"/>
      <c r="D131" s="415"/>
      <c r="E131" s="463"/>
      <c r="F131" s="410"/>
      <c r="G131" s="410"/>
      <c r="H131" s="410"/>
      <c r="I131" s="409"/>
    </row>
    <row r="132" spans="1:10" s="401" customFormat="1" ht="12.75">
      <c r="A132" s="407"/>
      <c r="B132" s="406"/>
      <c r="C132" s="405" t="s">
        <v>482</v>
      </c>
      <c r="D132" s="422"/>
      <c r="E132" s="403"/>
      <c r="F132" s="403"/>
      <c r="G132" s="403"/>
      <c r="H132" s="403"/>
      <c r="I132" s="420">
        <f>SUM(I44)</f>
        <v>0</v>
      </c>
    </row>
    <row r="133" spans="1:10" s="401" customFormat="1" ht="12.75">
      <c r="A133" s="407"/>
      <c r="B133" s="406"/>
      <c r="C133" s="405"/>
      <c r="D133" s="422"/>
      <c r="E133" s="403"/>
      <c r="F133" s="403"/>
      <c r="G133" s="403"/>
      <c r="H133" s="403"/>
      <c r="I133" s="420"/>
    </row>
    <row r="134" spans="1:10" s="401" customFormat="1" ht="12.75">
      <c r="A134" s="407"/>
      <c r="B134" s="406"/>
      <c r="C134" s="405" t="s">
        <v>377</v>
      </c>
      <c r="D134" s="422"/>
      <c r="E134" s="403"/>
      <c r="F134" s="403"/>
      <c r="G134" s="403"/>
      <c r="H134" s="403"/>
      <c r="I134" s="420">
        <f>SUM(I114)</f>
        <v>0</v>
      </c>
    </row>
    <row r="135" spans="1:10" s="401" customFormat="1" ht="13.5" thickBot="1">
      <c r="A135" s="407"/>
      <c r="B135" s="406"/>
      <c r="C135" s="405"/>
      <c r="D135" s="422"/>
      <c r="E135" s="403"/>
      <c r="F135" s="403"/>
      <c r="G135" s="403"/>
      <c r="H135" s="403"/>
      <c r="I135" s="420"/>
    </row>
    <row r="136" spans="1:10" s="401" customFormat="1" ht="13.5" thickTop="1">
      <c r="A136" s="407"/>
      <c r="B136" s="406"/>
      <c r="C136" s="419" t="s">
        <v>376</v>
      </c>
      <c r="D136" s="423"/>
      <c r="E136" s="417"/>
      <c r="F136" s="417"/>
      <c r="G136" s="417"/>
      <c r="H136" s="417"/>
      <c r="I136" s="416">
        <f>SUM(I132:I134)</f>
        <v>0</v>
      </c>
    </row>
    <row r="137" spans="1:10" s="401" customFormat="1" ht="12.75">
      <c r="A137" s="407"/>
      <c r="B137" s="406"/>
      <c r="C137" s="405"/>
      <c r="D137" s="422"/>
      <c r="E137" s="403"/>
      <c r="F137" s="403"/>
      <c r="G137" s="403"/>
      <c r="H137" s="403"/>
      <c r="I137" s="420"/>
    </row>
    <row r="138" spans="1:10" s="401" customFormat="1" ht="12" customHeight="1" thickBot="1">
      <c r="A138" s="407"/>
      <c r="B138" s="406"/>
      <c r="C138" s="405" t="s">
        <v>16</v>
      </c>
      <c r="D138" s="422"/>
      <c r="E138" s="421">
        <v>0.22</v>
      </c>
      <c r="F138" s="403"/>
      <c r="G138" s="403"/>
      <c r="H138" s="421"/>
      <c r="I138" s="420">
        <f>SUM(I136*0.22)</f>
        <v>0</v>
      </c>
    </row>
    <row r="139" spans="1:10" s="401" customFormat="1" ht="13.5" thickTop="1">
      <c r="A139" s="407"/>
      <c r="B139" s="406"/>
      <c r="C139" s="419" t="s">
        <v>376</v>
      </c>
      <c r="D139" s="418"/>
      <c r="E139" s="417"/>
      <c r="F139" s="417"/>
      <c r="G139" s="417"/>
      <c r="H139" s="417"/>
      <c r="I139" s="416">
        <f>SUM(I136:I138)</f>
        <v>0</v>
      </c>
    </row>
    <row r="140" spans="1:10" s="401" customFormat="1" ht="12.75">
      <c r="B140" s="408"/>
      <c r="C140" s="415"/>
      <c r="D140" s="415"/>
      <c r="E140" s="411"/>
      <c r="F140" s="410"/>
      <c r="G140" s="410"/>
      <c r="H140" s="410"/>
      <c r="I140" s="409"/>
      <c r="J140" s="414"/>
    </row>
    <row r="141" spans="1:10" s="401" customFormat="1" ht="12.75">
      <c r="B141" s="408"/>
      <c r="C141" s="413"/>
      <c r="D141" s="412"/>
      <c r="E141" s="411"/>
      <c r="F141" s="410"/>
      <c r="G141" s="410"/>
      <c r="H141" s="410"/>
      <c r="I141" s="409"/>
    </row>
    <row r="142" spans="1:10" s="401" customFormat="1" ht="12.75">
      <c r="B142" s="408"/>
      <c r="C142" s="413"/>
      <c r="D142" s="412"/>
      <c r="E142" s="411"/>
      <c r="F142" s="410"/>
      <c r="G142" s="410"/>
      <c r="H142" s="410"/>
      <c r="I142" s="409"/>
    </row>
    <row r="143" spans="1:10" s="401" customFormat="1" ht="12.75">
      <c r="B143" s="408"/>
      <c r="C143" s="413"/>
      <c r="D143" s="412"/>
      <c r="E143" s="411"/>
      <c r="F143" s="410"/>
      <c r="G143" s="410"/>
      <c r="H143" s="410"/>
      <c r="I143" s="409"/>
    </row>
    <row r="144" spans="1:10" s="401" customFormat="1" ht="12.75">
      <c r="B144" s="408"/>
      <c r="C144" s="413" t="s">
        <v>375</v>
      </c>
      <c r="D144" s="412"/>
      <c r="E144" s="411"/>
      <c r="F144" s="410"/>
      <c r="G144" s="410"/>
      <c r="H144" s="410"/>
      <c r="I144" s="409"/>
    </row>
    <row r="145" spans="2:10" s="401" customFormat="1" ht="12.75">
      <c r="B145" s="408"/>
      <c r="C145" s="413"/>
      <c r="D145" s="412"/>
      <c r="E145" s="411"/>
      <c r="F145" s="410"/>
      <c r="G145" s="410"/>
      <c r="H145" s="410"/>
      <c r="I145" s="409"/>
    </row>
    <row r="146" spans="2:10" s="401" customFormat="1" ht="12.75">
      <c r="B146" s="408"/>
      <c r="C146" s="682" t="s">
        <v>481</v>
      </c>
      <c r="D146" s="683"/>
      <c r="E146" s="683"/>
      <c r="F146" s="683"/>
      <c r="G146" s="683"/>
      <c r="H146" s="683"/>
      <c r="I146" s="683"/>
      <c r="J146" s="683"/>
    </row>
    <row r="147" spans="2:10" s="401" customFormat="1" ht="12.75">
      <c r="B147" s="408"/>
      <c r="C147" s="683"/>
      <c r="D147" s="683"/>
      <c r="E147" s="683"/>
      <c r="F147" s="683"/>
      <c r="G147" s="683"/>
      <c r="H147" s="683"/>
      <c r="I147" s="683"/>
      <c r="J147" s="683"/>
    </row>
    <row r="148" spans="2:10" s="401" customFormat="1" ht="12.75">
      <c r="B148" s="408"/>
      <c r="C148" s="683"/>
      <c r="D148" s="683"/>
      <c r="E148" s="683"/>
      <c r="F148" s="683"/>
      <c r="G148" s="683"/>
      <c r="H148" s="683"/>
      <c r="I148" s="683"/>
      <c r="J148" s="683"/>
    </row>
    <row r="149" spans="2:10" s="401" customFormat="1" ht="12.75">
      <c r="B149" s="408"/>
      <c r="C149" s="683"/>
      <c r="D149" s="683"/>
      <c r="E149" s="683"/>
      <c r="F149" s="683"/>
      <c r="G149" s="683"/>
      <c r="H149" s="683"/>
      <c r="I149" s="683"/>
      <c r="J149" s="683"/>
    </row>
    <row r="150" spans="2:10" s="401" customFormat="1" ht="12.75">
      <c r="B150" s="408"/>
      <c r="C150" s="683"/>
      <c r="D150" s="683"/>
      <c r="E150" s="683"/>
      <c r="F150" s="683"/>
      <c r="G150" s="683"/>
      <c r="H150" s="683"/>
      <c r="I150" s="683"/>
      <c r="J150" s="683"/>
    </row>
    <row r="151" spans="2:10" s="401" customFormat="1" ht="12.75">
      <c r="B151" s="408"/>
      <c r="C151" s="683"/>
      <c r="D151" s="683"/>
      <c r="E151" s="683"/>
      <c r="F151" s="683"/>
      <c r="G151" s="683"/>
      <c r="H151" s="683"/>
      <c r="I151" s="683"/>
      <c r="J151" s="683"/>
    </row>
    <row r="152" spans="2:10" s="401" customFormat="1" ht="12.75">
      <c r="B152" s="408"/>
      <c r="C152" s="683"/>
      <c r="D152" s="683"/>
      <c r="E152" s="683"/>
      <c r="F152" s="683"/>
      <c r="G152" s="683"/>
      <c r="H152" s="683"/>
      <c r="I152" s="683"/>
      <c r="J152" s="683"/>
    </row>
    <row r="153" spans="2:10" s="401" customFormat="1" ht="12.75">
      <c r="B153" s="408"/>
      <c r="C153" s="683"/>
      <c r="D153" s="683"/>
      <c r="E153" s="683"/>
      <c r="F153" s="683"/>
      <c r="G153" s="683"/>
      <c r="H153" s="683"/>
      <c r="I153" s="683"/>
      <c r="J153" s="683"/>
    </row>
    <row r="154" spans="2:10" s="401" customFormat="1" ht="12.75">
      <c r="B154" s="408"/>
      <c r="C154" s="683"/>
      <c r="D154" s="683"/>
      <c r="E154" s="683"/>
      <c r="F154" s="683"/>
      <c r="G154" s="683"/>
      <c r="H154" s="683"/>
      <c r="I154" s="683"/>
      <c r="J154" s="683"/>
    </row>
    <row r="155" spans="2:10" s="401" customFormat="1" ht="12.75">
      <c r="B155" s="408"/>
      <c r="C155" s="683"/>
      <c r="D155" s="683"/>
      <c r="E155" s="683"/>
      <c r="F155" s="683"/>
      <c r="G155" s="683"/>
      <c r="H155" s="683"/>
      <c r="I155" s="683"/>
      <c r="J155" s="683"/>
    </row>
    <row r="156" spans="2:10" s="401" customFormat="1" ht="48" customHeight="1">
      <c r="B156" s="408"/>
      <c r="C156" s="683"/>
      <c r="D156" s="683"/>
      <c r="E156" s="683"/>
      <c r="F156" s="683"/>
      <c r="G156" s="683"/>
      <c r="H156" s="683"/>
      <c r="I156" s="683"/>
      <c r="J156" s="683"/>
    </row>
    <row r="157" spans="2:10" s="401" customFormat="1" ht="12.75">
      <c r="B157" s="408"/>
      <c r="C157" s="413"/>
      <c r="D157" s="412"/>
      <c r="E157" s="411"/>
      <c r="F157" s="410"/>
      <c r="G157" s="410"/>
      <c r="H157" s="410"/>
      <c r="I157" s="409"/>
    </row>
    <row r="158" spans="2:10" s="401" customFormat="1" ht="12.75">
      <c r="B158" s="408"/>
      <c r="C158" s="413"/>
      <c r="D158" s="412"/>
      <c r="E158" s="411"/>
      <c r="F158" s="410"/>
      <c r="G158" s="410"/>
      <c r="H158" s="410"/>
      <c r="I158" s="409"/>
    </row>
    <row r="159" spans="2:10" s="401" customFormat="1" ht="12.75">
      <c r="B159" s="408"/>
      <c r="C159" s="413"/>
      <c r="D159" s="413"/>
      <c r="E159" s="410"/>
      <c r="F159" s="410"/>
      <c r="G159" s="410"/>
      <c r="H159" s="410"/>
      <c r="I159" s="409"/>
    </row>
    <row r="160" spans="2:10" s="401" customFormat="1" ht="12.75">
      <c r="B160" s="408"/>
      <c r="C160" s="413"/>
      <c r="D160" s="413"/>
      <c r="E160" s="410"/>
      <c r="F160" s="410"/>
      <c r="G160" s="410"/>
      <c r="H160" s="410"/>
      <c r="I160" s="409"/>
    </row>
  </sheetData>
  <mergeCells count="1">
    <mergeCell ref="C146:J156"/>
  </mergeCells>
  <pageMargins left="0.7" right="0.7" top="0.75" bottom="0.75" header="0.3" footer="0.3"/>
  <pageSetup paperSize="9" orientation="portrait" r:id="rId1"/>
  <rowBreaks count="2" manualBreakCount="2">
    <brk id="82" max="16383" man="1"/>
    <brk id="1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zoomScale="90" zoomScaleNormal="100" zoomScaleSheetLayoutView="90" workbookViewId="0">
      <selection activeCell="P41" sqref="P41"/>
    </sheetView>
  </sheetViews>
  <sheetFormatPr defaultColWidth="9.140625" defaultRowHeight="14.25"/>
  <cols>
    <col min="1" max="1" width="5" style="474" customWidth="1"/>
    <col min="2" max="2" width="32.28515625" style="474" customWidth="1"/>
    <col min="3" max="3" width="9.140625" style="474"/>
    <col min="4" max="4" width="8.28515625" style="474" customWidth="1"/>
    <col min="5" max="5" width="12.5703125" style="474" customWidth="1"/>
    <col min="6" max="6" width="13.42578125" style="474" customWidth="1"/>
    <col min="7" max="16384" width="9.140625" style="474"/>
  </cols>
  <sheetData>
    <row r="1" spans="1:7">
      <c r="A1" s="516"/>
      <c r="B1" s="503"/>
      <c r="C1" s="515"/>
      <c r="D1" s="514"/>
      <c r="E1" s="513"/>
      <c r="F1" s="512"/>
      <c r="G1" s="511"/>
    </row>
    <row r="2" spans="1:7">
      <c r="A2" s="516"/>
      <c r="B2" s="503"/>
      <c r="C2" s="515"/>
      <c r="D2" s="514"/>
      <c r="E2" s="513"/>
      <c r="F2" s="512"/>
      <c r="G2" s="511"/>
    </row>
    <row r="3" spans="1:7" ht="20.25">
      <c r="A3" s="510"/>
      <c r="B3" s="509" t="s">
        <v>525</v>
      </c>
      <c r="C3" s="508"/>
      <c r="D3" s="507"/>
      <c r="E3" s="506"/>
      <c r="F3" s="505"/>
      <c r="G3" s="504"/>
    </row>
    <row r="4" spans="1:7">
      <c r="A4" s="480"/>
      <c r="B4" s="503"/>
      <c r="C4" s="478"/>
      <c r="D4" s="477"/>
      <c r="E4" s="476"/>
      <c r="F4" s="475"/>
    </row>
    <row r="5" spans="1:7">
      <c r="A5" s="480"/>
      <c r="B5" s="503"/>
      <c r="C5" s="478"/>
      <c r="D5" s="477"/>
      <c r="E5" s="476"/>
      <c r="F5" s="475"/>
    </row>
    <row r="6" spans="1:7" ht="17.25">
      <c r="A6" s="480"/>
      <c r="B6" s="503"/>
      <c r="C6" s="501"/>
      <c r="D6" s="477"/>
      <c r="E6" s="476"/>
      <c r="F6" s="475"/>
    </row>
    <row r="7" spans="1:7" ht="17.25">
      <c r="A7" s="487"/>
      <c r="B7" s="486" t="s">
        <v>524</v>
      </c>
      <c r="C7" s="499" t="s">
        <v>523</v>
      </c>
      <c r="D7" s="501"/>
      <c r="E7" s="500"/>
      <c r="F7" s="502"/>
      <c r="G7" s="481"/>
    </row>
    <row r="8" spans="1:7" ht="17.25">
      <c r="A8" s="487"/>
      <c r="B8" s="486"/>
      <c r="C8" s="499"/>
      <c r="D8" s="501"/>
      <c r="E8" s="500"/>
      <c r="F8" s="502"/>
      <c r="G8" s="481"/>
    </row>
    <row r="9" spans="1:7" ht="17.25">
      <c r="A9" s="487"/>
      <c r="B9" s="486"/>
      <c r="C9" s="499"/>
      <c r="E9" s="500"/>
      <c r="F9" s="502"/>
      <c r="G9" s="481"/>
    </row>
    <row r="10" spans="1:7" ht="17.25">
      <c r="A10" s="487"/>
      <c r="B10" s="486"/>
      <c r="C10" s="498"/>
      <c r="D10" s="497"/>
      <c r="E10" s="496"/>
      <c r="F10" s="482"/>
      <c r="G10" s="481"/>
    </row>
    <row r="11" spans="1:7" ht="17.25">
      <c r="A11" s="487"/>
      <c r="B11" s="486"/>
      <c r="C11" s="498"/>
      <c r="D11" s="497"/>
      <c r="E11" s="496"/>
      <c r="F11" s="482"/>
      <c r="G11" s="481"/>
    </row>
    <row r="12" spans="1:7" ht="17.25">
      <c r="A12" s="487"/>
      <c r="B12" s="486"/>
      <c r="C12" s="498"/>
      <c r="D12" s="497"/>
      <c r="E12" s="496"/>
      <c r="F12" s="482"/>
      <c r="G12" s="481"/>
    </row>
    <row r="13" spans="1:7" ht="17.25">
      <c r="A13" s="487"/>
      <c r="B13" s="486" t="s">
        <v>522</v>
      </c>
      <c r="C13" s="684" t="s">
        <v>521</v>
      </c>
      <c r="D13" s="684"/>
      <c r="E13" s="684"/>
      <c r="F13" s="684"/>
      <c r="G13" s="481"/>
    </row>
    <row r="14" spans="1:7" ht="17.25">
      <c r="A14" s="487"/>
      <c r="B14" s="486"/>
      <c r="C14" s="499" t="s">
        <v>520</v>
      </c>
      <c r="D14" s="501"/>
      <c r="E14" s="500"/>
      <c r="F14" s="482"/>
      <c r="G14" s="481"/>
    </row>
    <row r="15" spans="1:7" ht="17.25">
      <c r="A15" s="487"/>
      <c r="B15" s="486"/>
      <c r="C15" s="498"/>
      <c r="D15" s="497"/>
      <c r="E15" s="496"/>
      <c r="F15" s="482"/>
      <c r="G15" s="481"/>
    </row>
    <row r="16" spans="1:7" ht="17.25">
      <c r="A16" s="487"/>
      <c r="B16" s="486"/>
      <c r="C16" s="498"/>
      <c r="D16" s="497"/>
      <c r="E16" s="496"/>
      <c r="F16" s="482"/>
      <c r="G16" s="481"/>
    </row>
    <row r="17" spans="1:7" ht="17.25">
      <c r="A17" s="487"/>
      <c r="B17" s="486"/>
      <c r="C17" s="498"/>
      <c r="D17" s="497"/>
      <c r="E17" s="496"/>
      <c r="F17" s="482"/>
      <c r="G17" s="481"/>
    </row>
    <row r="18" spans="1:7" ht="17.25">
      <c r="A18" s="487"/>
      <c r="B18" s="486" t="s">
        <v>519</v>
      </c>
      <c r="C18" s="499" t="s">
        <v>518</v>
      </c>
      <c r="D18" s="497"/>
      <c r="E18" s="496"/>
      <c r="F18" s="482"/>
      <c r="G18" s="481"/>
    </row>
    <row r="19" spans="1:7" ht="17.25">
      <c r="A19" s="487"/>
      <c r="B19" s="486"/>
      <c r="C19" s="498"/>
      <c r="D19" s="497"/>
      <c r="E19" s="496"/>
      <c r="F19" s="482"/>
      <c r="G19" s="481"/>
    </row>
    <row r="20" spans="1:7" ht="17.25">
      <c r="A20" s="487"/>
      <c r="B20" s="486"/>
      <c r="C20" s="498"/>
      <c r="D20" s="497"/>
      <c r="E20" s="496"/>
      <c r="F20" s="482"/>
      <c r="G20" s="481"/>
    </row>
    <row r="21" spans="1:7" ht="17.25">
      <c r="A21" s="487"/>
      <c r="B21" s="486"/>
      <c r="C21" s="498"/>
      <c r="D21" s="497"/>
      <c r="E21" s="496"/>
      <c r="F21" s="482"/>
      <c r="G21" s="481"/>
    </row>
    <row r="22" spans="1:7" ht="17.25">
      <c r="A22" s="487"/>
      <c r="B22" s="486" t="s">
        <v>517</v>
      </c>
      <c r="C22" s="485" t="s">
        <v>516</v>
      </c>
      <c r="D22" s="484"/>
      <c r="E22" s="496"/>
      <c r="F22" s="482"/>
      <c r="G22" s="481"/>
    </row>
    <row r="23" spans="1:7" ht="17.25">
      <c r="A23" s="487"/>
      <c r="B23" s="486"/>
      <c r="C23" s="498"/>
      <c r="D23" s="497"/>
      <c r="E23" s="496"/>
      <c r="F23" s="482"/>
      <c r="G23" s="481"/>
    </row>
    <row r="24" spans="1:7" ht="16.5">
      <c r="A24" s="494"/>
      <c r="B24" s="493"/>
      <c r="C24" s="495"/>
      <c r="D24" s="491"/>
      <c r="E24" s="490"/>
      <c r="F24" s="489"/>
      <c r="G24" s="488"/>
    </row>
    <row r="25" spans="1:7" ht="16.5">
      <c r="A25" s="494"/>
      <c r="B25" s="493"/>
      <c r="C25" s="492"/>
      <c r="D25" s="491"/>
      <c r="E25" s="490"/>
      <c r="F25" s="489"/>
      <c r="G25" s="488"/>
    </row>
    <row r="26" spans="1:7" ht="17.25">
      <c r="A26" s="487"/>
      <c r="B26" s="486" t="s">
        <v>515</v>
      </c>
      <c r="C26" s="485" t="s">
        <v>514</v>
      </c>
      <c r="D26" s="484"/>
      <c r="E26" s="483"/>
      <c r="F26" s="482"/>
      <c r="G26" s="481"/>
    </row>
    <row r="27" spans="1:7">
      <c r="A27" s="480"/>
      <c r="B27" s="479"/>
      <c r="C27" s="478"/>
      <c r="D27" s="477"/>
      <c r="E27" s="476"/>
      <c r="F27" s="475"/>
    </row>
    <row r="28" spans="1:7">
      <c r="A28" s="480"/>
      <c r="B28" s="479"/>
      <c r="C28" s="478"/>
      <c r="D28" s="477"/>
      <c r="E28" s="476"/>
      <c r="F28" s="475"/>
    </row>
    <row r="29" spans="1:7" ht="19.149999999999999" customHeight="1">
      <c r="A29" s="480"/>
      <c r="B29" s="479"/>
      <c r="C29" s="478"/>
      <c r="D29" s="477"/>
      <c r="E29" s="476"/>
      <c r="F29" s="475"/>
    </row>
  </sheetData>
  <mergeCells count="1">
    <mergeCell ref="C13:F13"/>
  </mergeCells>
  <pageMargins left="0.98425196850393704" right="0.59055118110236227" top="0.78740157480314965" bottom="0.78740157480314965" header="0.39370078740157483" footer="0.39370078740157483"/>
  <pageSetup paperSize="9" orientation="portrait" r:id="rId1"/>
  <headerFooter>
    <oddHeader>&amp;C&amp;"Segoe UI,Navadno"&amp;A</oddHeader>
    <oddFooter>&amp;R&amp;"Arial Narrow,Navadno"&amp;11&amp;P/&amp;N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3:F19"/>
  <sheetViews>
    <sheetView view="pageBreakPreview" zoomScale="112" zoomScaleNormal="112" zoomScaleSheetLayoutView="112" workbookViewId="0">
      <selection activeCell="F18" sqref="F18"/>
    </sheetView>
  </sheetViews>
  <sheetFormatPr defaultColWidth="9.140625" defaultRowHeight="14.25"/>
  <cols>
    <col min="1" max="1" width="4.85546875" style="474" customWidth="1"/>
    <col min="2" max="2" width="20.85546875" style="474" customWidth="1"/>
    <col min="3" max="5" width="9.140625" style="474"/>
    <col min="6" max="6" width="22" style="474" customWidth="1"/>
    <col min="7" max="16384" width="9.140625" style="474"/>
  </cols>
  <sheetData>
    <row r="3" spans="1:6" s="504" customFormat="1" ht="20.25">
      <c r="A3" s="510"/>
      <c r="B3" s="544" t="s">
        <v>533</v>
      </c>
      <c r="C3" s="543"/>
      <c r="D3" s="542"/>
      <c r="E3" s="541"/>
      <c r="F3" s="540"/>
    </row>
    <row r="4" spans="1:6" s="504" customFormat="1" ht="20.25">
      <c r="A4" s="510"/>
      <c r="B4" s="544"/>
      <c r="C4" s="543"/>
      <c r="D4" s="542"/>
      <c r="E4" s="541"/>
      <c r="F4" s="540"/>
    </row>
    <row r="5" spans="1:6" s="504" customFormat="1" ht="20.25">
      <c r="A5" s="510"/>
      <c r="B5" s="544"/>
      <c r="C5" s="543"/>
      <c r="D5" s="542"/>
      <c r="E5" s="541"/>
      <c r="F5" s="540"/>
    </row>
    <row r="6" spans="1:6" s="481" customFormat="1" ht="17.25">
      <c r="A6" s="539" t="s">
        <v>532</v>
      </c>
      <c r="B6" s="538" t="s">
        <v>377</v>
      </c>
      <c r="C6" s="498"/>
      <c r="D6" s="537"/>
      <c r="E6" s="496"/>
      <c r="F6" s="536"/>
    </row>
    <row r="7" spans="1:6" s="481" customFormat="1" ht="17.25">
      <c r="A7" s="539"/>
      <c r="B7" s="538"/>
      <c r="C7" s="498"/>
      <c r="D7" s="537"/>
      <c r="E7" s="496"/>
      <c r="F7" s="536"/>
    </row>
    <row r="8" spans="1:6" s="488" customFormat="1" ht="16.5">
      <c r="A8" s="480" t="s">
        <v>531</v>
      </c>
      <c r="B8" s="686" t="s">
        <v>530</v>
      </c>
      <c r="C8" s="686"/>
      <c r="D8" s="686"/>
      <c r="E8" s="686"/>
      <c r="F8" s="525">
        <f>'ODSTR. OBJ. prodajalna'!$F$37</f>
        <v>0</v>
      </c>
    </row>
    <row r="9" spans="1:6" s="488" customFormat="1" ht="16.5">
      <c r="A9" s="480" t="s">
        <v>529</v>
      </c>
      <c r="B9" s="687" t="s">
        <v>528</v>
      </c>
      <c r="C9" s="687"/>
      <c r="D9" s="687"/>
      <c r="E9" s="687"/>
      <c r="F9" s="527">
        <f>'ODSTR. OBJ. nadstrešek'!$F$26</f>
        <v>0</v>
      </c>
    </row>
    <row r="10" spans="1:6" s="488" customFormat="1" ht="16.5">
      <c r="A10" s="480"/>
      <c r="B10" s="534"/>
      <c r="C10" s="478"/>
      <c r="D10" s="533"/>
      <c r="E10" s="490"/>
      <c r="F10" s="525"/>
    </row>
    <row r="11" spans="1:6" s="488" customFormat="1" ht="16.5">
      <c r="A11" s="480"/>
      <c r="B11" s="535" t="s">
        <v>376</v>
      </c>
      <c r="C11" s="478"/>
      <c r="D11" s="533"/>
      <c r="E11" s="490"/>
      <c r="F11" s="525">
        <f>SUM(F8:F9)</f>
        <v>0</v>
      </c>
    </row>
    <row r="12" spans="1:6" s="488" customFormat="1" ht="16.5">
      <c r="A12" s="480"/>
      <c r="B12" s="534"/>
      <c r="C12" s="478"/>
      <c r="D12" s="533"/>
      <c r="E12" s="490"/>
      <c r="F12" s="525"/>
    </row>
    <row r="13" spans="1:6" s="530" customFormat="1" ht="60.75" customHeight="1">
      <c r="B13" s="685" t="s">
        <v>596</v>
      </c>
      <c r="C13" s="685"/>
      <c r="D13" s="685"/>
      <c r="E13" s="528">
        <v>0.05</v>
      </c>
      <c r="F13" s="527">
        <f>F11*E13</f>
        <v>0</v>
      </c>
    </row>
    <row r="14" spans="1:6" s="488" customFormat="1" ht="16.5">
      <c r="A14" s="480"/>
      <c r="B14" s="534"/>
      <c r="C14" s="478"/>
      <c r="D14" s="533"/>
      <c r="E14" s="490"/>
      <c r="F14" s="532"/>
    </row>
    <row r="15" spans="1:6" s="530" customFormat="1" ht="16.5">
      <c r="B15" s="530" t="s">
        <v>527</v>
      </c>
      <c r="F15" s="531">
        <f>SUM(F11:F14)</f>
        <v>0</v>
      </c>
    </row>
    <row r="16" spans="1:6" ht="16.5">
      <c r="B16" s="529"/>
      <c r="C16" s="529"/>
      <c r="D16" s="529" t="s">
        <v>16</v>
      </c>
      <c r="E16" s="528">
        <v>0.22</v>
      </c>
      <c r="F16" s="527">
        <f>F15*E16</f>
        <v>0</v>
      </c>
    </row>
    <row r="17" spans="1:6" ht="16.5">
      <c r="E17" s="526"/>
      <c r="F17" s="525"/>
    </row>
    <row r="18" spans="1:6" s="488" customFormat="1" ht="17.25" thickBot="1">
      <c r="A18" s="524"/>
      <c r="B18" s="523" t="s">
        <v>526</v>
      </c>
      <c r="C18" s="522"/>
      <c r="D18" s="521"/>
      <c r="E18" s="520"/>
      <c r="F18" s="519">
        <f>SUM(F15:F17)</f>
        <v>0</v>
      </c>
    </row>
    <row r="19" spans="1:6" ht="15" thickTop="1"/>
  </sheetData>
  <mergeCells count="3">
    <mergeCell ref="B13:D13"/>
    <mergeCell ref="B8:E8"/>
    <mergeCell ref="B9:E9"/>
  </mergeCells>
  <pageMargins left="0.98425196850393704" right="0.59055118110236227" top="0.78740157480314965" bottom="0.78740157480314965" header="0.39370078740157483" footer="0.39370078740157483"/>
  <pageSetup paperSize="9" orientation="portrait" horizontalDpi="4294967293" r:id="rId1"/>
  <headerFooter>
    <oddHeader>&amp;C&amp;"Segoe UI,Navadno"&amp;A</oddHeader>
    <oddFooter>&amp;R&amp;"Arial Narrow,Navadno"&amp;11&amp;P/&amp;N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39"/>
  <sheetViews>
    <sheetView view="pageBreakPreview" zoomScaleNormal="100" zoomScaleSheetLayoutView="100" workbookViewId="0">
      <selection activeCell="E4" sqref="E4"/>
    </sheetView>
  </sheetViews>
  <sheetFormatPr defaultColWidth="9.140625" defaultRowHeight="14.25"/>
  <cols>
    <col min="1" max="1" width="4" style="480" customWidth="1"/>
    <col min="2" max="2" width="43.140625" style="479" customWidth="1"/>
    <col min="3" max="3" width="4.42578125" style="546" customWidth="1"/>
    <col min="4" max="4" width="9" style="545" customWidth="1"/>
    <col min="5" max="5" width="10.140625" style="476" customWidth="1"/>
    <col min="6" max="6" width="14.140625" style="532" customWidth="1"/>
    <col min="7" max="16384" width="9.140625" style="474"/>
  </cols>
  <sheetData>
    <row r="1" spans="1:14" s="481" customFormat="1" ht="17.25">
      <c r="A1" s="571" t="s">
        <v>555</v>
      </c>
      <c r="B1" s="518" t="s">
        <v>377</v>
      </c>
      <c r="D1" s="496"/>
      <c r="E1" s="496"/>
      <c r="F1" s="536"/>
    </row>
    <row r="2" spans="1:14" ht="11.1" customHeight="1">
      <c r="B2" s="517"/>
      <c r="C2" s="474"/>
      <c r="D2" s="476"/>
    </row>
    <row r="3" spans="1:14" s="511" customFormat="1">
      <c r="A3" s="516" t="s">
        <v>531</v>
      </c>
      <c r="B3" s="503" t="s">
        <v>554</v>
      </c>
      <c r="D3" s="513"/>
      <c r="E3" s="570"/>
      <c r="F3" s="547"/>
    </row>
    <row r="4" spans="1:14">
      <c r="B4" s="517"/>
      <c r="C4" s="474"/>
      <c r="D4" s="476" t="s">
        <v>111</v>
      </c>
      <c r="E4" s="476" t="s">
        <v>340</v>
      </c>
    </row>
    <row r="5" spans="1:14">
      <c r="A5" s="480" t="s">
        <v>96</v>
      </c>
      <c r="B5" s="565" t="s">
        <v>553</v>
      </c>
      <c r="C5" s="474"/>
      <c r="D5" s="476"/>
      <c r="E5" s="564"/>
      <c r="G5" s="557"/>
      <c r="H5" s="556"/>
    </row>
    <row r="6" spans="1:14" ht="15.75">
      <c r="A6" s="560"/>
      <c r="B6" s="568"/>
      <c r="C6" s="474" t="s">
        <v>539</v>
      </c>
      <c r="D6" s="476">
        <v>84</v>
      </c>
      <c r="E6" s="554"/>
      <c r="F6" s="532">
        <f>D6*E6</f>
        <v>0</v>
      </c>
      <c r="G6" s="557"/>
      <c r="H6" s="556"/>
      <c r="I6" s="557"/>
    </row>
    <row r="7" spans="1:14">
      <c r="B7" s="474"/>
      <c r="C7" s="474"/>
      <c r="D7" s="476"/>
      <c r="E7" s="564"/>
      <c r="G7" s="557"/>
      <c r="H7" s="556"/>
    </row>
    <row r="8" spans="1:14" ht="12" customHeight="1">
      <c r="A8" s="480" t="s">
        <v>98</v>
      </c>
      <c r="B8" s="479" t="s">
        <v>552</v>
      </c>
      <c r="C8" s="474"/>
      <c r="D8" s="476"/>
      <c r="E8" s="564"/>
      <c r="G8" s="557"/>
      <c r="H8" s="556"/>
    </row>
    <row r="9" spans="1:14" ht="15.75">
      <c r="B9" s="479" t="s">
        <v>551</v>
      </c>
      <c r="C9" s="474" t="s">
        <v>548</v>
      </c>
      <c r="D9" s="476">
        <v>9</v>
      </c>
      <c r="F9" s="532">
        <f>D9*E9</f>
        <v>0</v>
      </c>
      <c r="G9" s="557"/>
      <c r="H9" s="556"/>
    </row>
    <row r="10" spans="1:14" ht="15.75">
      <c r="B10" s="479" t="s">
        <v>550</v>
      </c>
      <c r="C10" s="474" t="s">
        <v>548</v>
      </c>
      <c r="D10" s="476">
        <v>2.5</v>
      </c>
      <c r="F10" s="532">
        <f>D10*E10</f>
        <v>0</v>
      </c>
      <c r="G10" s="557"/>
      <c r="H10" s="556"/>
    </row>
    <row r="11" spans="1:14" ht="15.75">
      <c r="B11" s="479" t="s">
        <v>549</v>
      </c>
      <c r="C11" s="474" t="s">
        <v>548</v>
      </c>
      <c r="D11" s="476">
        <v>29.2</v>
      </c>
      <c r="F11" s="532">
        <f>D11*E11</f>
        <v>0</v>
      </c>
      <c r="G11" s="557"/>
      <c r="H11" s="556"/>
    </row>
    <row r="12" spans="1:14">
      <c r="B12" s="474"/>
      <c r="C12" s="474"/>
      <c r="D12" s="476"/>
      <c r="E12" s="564"/>
      <c r="G12" s="557"/>
      <c r="H12" s="556"/>
    </row>
    <row r="13" spans="1:14" ht="44.25">
      <c r="A13" s="480" t="s">
        <v>99</v>
      </c>
      <c r="B13" s="565" t="s">
        <v>547</v>
      </c>
      <c r="C13" s="474"/>
      <c r="D13" s="476"/>
      <c r="E13" s="564"/>
      <c r="G13" s="557"/>
      <c r="H13" s="556"/>
    </row>
    <row r="14" spans="1:14" ht="15.75">
      <c r="A14" s="560"/>
      <c r="B14" s="474"/>
      <c r="C14" s="474" t="s">
        <v>539</v>
      </c>
      <c r="D14" s="476">
        <v>84</v>
      </c>
      <c r="E14" s="554"/>
      <c r="F14" s="532">
        <f>D14*E14</f>
        <v>0</v>
      </c>
      <c r="G14" s="557"/>
      <c r="H14" s="556"/>
      <c r="I14" s="557"/>
      <c r="N14" s="567"/>
    </row>
    <row r="15" spans="1:14">
      <c r="B15" s="474"/>
      <c r="C15" s="474"/>
      <c r="D15" s="476"/>
      <c r="E15" s="564"/>
      <c r="G15" s="557"/>
      <c r="H15" s="556"/>
      <c r="I15" s="557"/>
    </row>
    <row r="16" spans="1:14">
      <c r="A16" s="480" t="s">
        <v>101</v>
      </c>
      <c r="B16" s="562" t="s">
        <v>546</v>
      </c>
      <c r="C16" s="474"/>
      <c r="D16" s="476"/>
      <c r="F16" s="561"/>
      <c r="G16" s="557"/>
      <c r="H16" s="556"/>
    </row>
    <row r="17" spans="1:9" ht="15.75">
      <c r="B17" s="474" t="s">
        <v>545</v>
      </c>
      <c r="C17" s="474" t="s">
        <v>75</v>
      </c>
      <c r="D17" s="476">
        <v>6</v>
      </c>
      <c r="E17" s="554"/>
      <c r="F17" s="532">
        <f>D17*E17</f>
        <v>0</v>
      </c>
      <c r="G17" s="557"/>
      <c r="H17" s="556"/>
    </row>
    <row r="18" spans="1:9" ht="15.75">
      <c r="B18" s="474" t="s">
        <v>544</v>
      </c>
      <c r="C18" s="474" t="s">
        <v>75</v>
      </c>
      <c r="D18" s="476">
        <v>4</v>
      </c>
      <c r="E18" s="554"/>
      <c r="F18" s="532">
        <f>D18*E18</f>
        <v>0</v>
      </c>
      <c r="G18" s="557"/>
      <c r="H18" s="556"/>
    </row>
    <row r="19" spans="1:9">
      <c r="B19" s="474"/>
      <c r="C19" s="474"/>
      <c r="D19" s="476"/>
      <c r="E19" s="564"/>
      <c r="G19" s="557"/>
      <c r="H19" s="556"/>
    </row>
    <row r="20" spans="1:9">
      <c r="A20" s="480" t="s">
        <v>103</v>
      </c>
      <c r="B20" s="562" t="s">
        <v>543</v>
      </c>
      <c r="C20" s="474"/>
      <c r="D20" s="476"/>
      <c r="F20" s="561"/>
      <c r="G20" s="557"/>
      <c r="H20" s="556"/>
    </row>
    <row r="21" spans="1:9" ht="15.75">
      <c r="B21" s="474" t="s">
        <v>542</v>
      </c>
      <c r="C21" s="474" t="s">
        <v>75</v>
      </c>
      <c r="D21" s="476">
        <v>3</v>
      </c>
      <c r="E21" s="554"/>
      <c r="F21" s="532">
        <f>D21*E21</f>
        <v>0</v>
      </c>
      <c r="G21" s="557"/>
      <c r="H21" s="566"/>
    </row>
    <row r="22" spans="1:9" ht="15.75">
      <c r="B22" s="474" t="s">
        <v>541</v>
      </c>
      <c r="C22" s="474" t="s">
        <v>75</v>
      </c>
      <c r="D22" s="476">
        <v>1</v>
      </c>
      <c r="E22" s="554"/>
      <c r="F22" s="532">
        <f>D22*E22</f>
        <v>0</v>
      </c>
      <c r="G22" s="557"/>
      <c r="H22" s="556"/>
    </row>
    <row r="23" spans="1:9">
      <c r="B23" s="474"/>
      <c r="C23" s="474"/>
      <c r="D23" s="476"/>
      <c r="E23" s="564"/>
      <c r="G23" s="557"/>
      <c r="H23" s="556"/>
    </row>
    <row r="24" spans="1:9">
      <c r="A24" s="480" t="s">
        <v>334</v>
      </c>
      <c r="B24" s="562" t="s">
        <v>540</v>
      </c>
      <c r="C24" s="474"/>
      <c r="D24" s="476"/>
      <c r="E24" s="564"/>
      <c r="G24" s="557"/>
      <c r="H24" s="556"/>
    </row>
    <row r="25" spans="1:9" ht="15.75">
      <c r="B25" s="558"/>
      <c r="C25" s="474" t="s">
        <v>539</v>
      </c>
      <c r="D25" s="476">
        <v>58</v>
      </c>
      <c r="E25" s="554"/>
      <c r="F25" s="532">
        <f>D25*E25</f>
        <v>0</v>
      </c>
      <c r="G25" s="557"/>
      <c r="H25" s="556"/>
      <c r="I25" s="557"/>
    </row>
    <row r="26" spans="1:9">
      <c r="B26" s="474"/>
      <c r="C26" s="474"/>
      <c r="D26" s="476"/>
      <c r="E26" s="564"/>
      <c r="G26" s="557"/>
      <c r="H26" s="556"/>
    </row>
    <row r="27" spans="1:9" ht="28.5">
      <c r="A27" s="480" t="s">
        <v>335</v>
      </c>
      <c r="B27" s="565" t="s">
        <v>538</v>
      </c>
      <c r="C27" s="474"/>
      <c r="D27" s="476"/>
      <c r="E27" s="564"/>
      <c r="G27" s="557"/>
      <c r="H27" s="556"/>
    </row>
    <row r="28" spans="1:9" ht="15.75">
      <c r="B28" s="558"/>
      <c r="C28" s="474" t="s">
        <v>536</v>
      </c>
      <c r="D28" s="476">
        <v>4.7</v>
      </c>
      <c r="E28" s="554"/>
      <c r="F28" s="532">
        <f>D28*E28</f>
        <v>0</v>
      </c>
      <c r="G28" s="557"/>
      <c r="H28" s="556"/>
      <c r="I28" s="557"/>
    </row>
    <row r="29" spans="1:9">
      <c r="A29" s="560"/>
      <c r="B29" s="563"/>
      <c r="C29" s="474"/>
      <c r="D29" s="476"/>
      <c r="E29" s="554"/>
      <c r="G29" s="557"/>
      <c r="H29" s="556"/>
      <c r="I29" s="557"/>
    </row>
    <row r="30" spans="1:9" ht="28.5">
      <c r="A30" s="480" t="s">
        <v>336</v>
      </c>
      <c r="B30" s="565" t="s">
        <v>537</v>
      </c>
      <c r="C30" s="474"/>
      <c r="D30" s="476"/>
      <c r="E30" s="564"/>
      <c r="G30" s="557"/>
      <c r="H30" s="556"/>
    </row>
    <row r="31" spans="1:9" ht="15.75">
      <c r="B31" s="558"/>
      <c r="C31" s="474" t="s">
        <v>536</v>
      </c>
      <c r="D31" s="476">
        <v>6.1</v>
      </c>
      <c r="E31" s="554"/>
      <c r="F31" s="532">
        <f>D31*E31</f>
        <v>0</v>
      </c>
      <c r="G31" s="557"/>
      <c r="H31" s="556"/>
    </row>
    <row r="32" spans="1:9">
      <c r="A32" s="560"/>
      <c r="B32" s="563"/>
      <c r="C32" s="474"/>
      <c r="D32" s="476"/>
      <c r="E32" s="554"/>
      <c r="G32" s="557"/>
      <c r="H32" s="556"/>
    </row>
    <row r="33" spans="1:8">
      <c r="A33" s="480" t="s">
        <v>337</v>
      </c>
      <c r="B33" s="562" t="s">
        <v>535</v>
      </c>
      <c r="C33" s="474"/>
      <c r="D33" s="476"/>
      <c r="F33" s="561"/>
      <c r="G33" s="557"/>
      <c r="H33" s="556"/>
    </row>
    <row r="34" spans="1:8">
      <c r="A34" s="560"/>
      <c r="B34" s="559"/>
      <c r="C34" s="474" t="s">
        <v>75</v>
      </c>
      <c r="D34" s="476">
        <v>2</v>
      </c>
      <c r="E34" s="554"/>
      <c r="F34" s="532">
        <f>D34*E34</f>
        <v>0</v>
      </c>
      <c r="G34" s="557"/>
      <c r="H34" s="556"/>
    </row>
    <row r="35" spans="1:8">
      <c r="B35" s="558"/>
      <c r="C35" s="474"/>
      <c r="D35" s="476"/>
      <c r="E35" s="554"/>
      <c r="G35" s="557"/>
      <c r="H35" s="556"/>
    </row>
    <row r="36" spans="1:8">
      <c r="B36" s="555"/>
      <c r="C36" s="474"/>
      <c r="D36" s="476"/>
      <c r="E36" s="554"/>
    </row>
    <row r="37" spans="1:8" s="511" customFormat="1" ht="15" thickBot="1">
      <c r="A37" s="516"/>
      <c r="B37" s="553" t="s">
        <v>534</v>
      </c>
      <c r="C37" s="552"/>
      <c r="D37" s="551"/>
      <c r="E37" s="550"/>
      <c r="F37" s="549">
        <f>SUM(F6:F36)</f>
        <v>0</v>
      </c>
    </row>
    <row r="38" spans="1:8" s="511" customFormat="1" ht="15" thickTop="1">
      <c r="A38" s="516"/>
      <c r="B38" s="503"/>
      <c r="D38" s="513"/>
      <c r="E38" s="548"/>
      <c r="F38" s="547"/>
    </row>
    <row r="39" spans="1:8" s="511" customFormat="1">
      <c r="A39" s="516"/>
      <c r="B39" s="503"/>
      <c r="D39" s="513"/>
      <c r="E39" s="548"/>
      <c r="F39" s="547"/>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8"/>
  <sheetViews>
    <sheetView view="pageBreakPreview" zoomScaleNormal="100" zoomScaleSheetLayoutView="100" workbookViewId="0">
      <selection activeCell="E7" sqref="E7"/>
    </sheetView>
  </sheetViews>
  <sheetFormatPr defaultColWidth="9.140625" defaultRowHeight="14.25"/>
  <cols>
    <col min="1" max="1" width="4" style="480" customWidth="1"/>
    <col min="2" max="2" width="43.140625" style="479" customWidth="1"/>
    <col min="3" max="3" width="4.42578125" style="546" customWidth="1"/>
    <col min="4" max="4" width="9" style="545" customWidth="1"/>
    <col min="5" max="5" width="10.140625" style="476" customWidth="1"/>
    <col min="6" max="6" width="14.140625" style="532" customWidth="1"/>
    <col min="7" max="16384" width="9.140625" style="474"/>
  </cols>
  <sheetData>
    <row r="1" spans="1:14" s="481" customFormat="1" ht="17.25">
      <c r="A1" s="571" t="s">
        <v>555</v>
      </c>
      <c r="B1" s="518" t="s">
        <v>377</v>
      </c>
      <c r="D1" s="496"/>
      <c r="E1" s="496"/>
      <c r="F1" s="536"/>
    </row>
    <row r="2" spans="1:14" ht="11.1" customHeight="1">
      <c r="B2" s="517"/>
      <c r="C2" s="474"/>
      <c r="D2" s="476"/>
    </row>
    <row r="3" spans="1:14" s="511" customFormat="1">
      <c r="A3" s="516" t="s">
        <v>531</v>
      </c>
      <c r="B3" s="503" t="s">
        <v>558</v>
      </c>
      <c r="D3" s="513" t="s">
        <v>111</v>
      </c>
      <c r="E3" s="665" t="s">
        <v>340</v>
      </c>
      <c r="F3" s="547"/>
    </row>
    <row r="4" spans="1:14">
      <c r="B4" s="517"/>
      <c r="C4" s="474"/>
      <c r="D4" s="476"/>
      <c r="E4" s="569"/>
    </row>
    <row r="5" spans="1:14">
      <c r="A5" s="480" t="s">
        <v>96</v>
      </c>
      <c r="B5" s="565" t="s">
        <v>553</v>
      </c>
      <c r="C5" s="474"/>
      <c r="D5" s="476"/>
      <c r="E5" s="564"/>
      <c r="G5" s="557"/>
      <c r="H5" s="556"/>
    </row>
    <row r="6" spans="1:14" ht="15.75">
      <c r="A6" s="560"/>
      <c r="B6" s="568"/>
      <c r="C6" s="474" t="s">
        <v>539</v>
      </c>
      <c r="D6" s="476">
        <v>86</v>
      </c>
      <c r="E6" s="554"/>
      <c r="F6" s="532">
        <f>D6*E6</f>
        <v>0</v>
      </c>
      <c r="G6" s="557"/>
      <c r="H6" s="556"/>
      <c r="I6" s="557"/>
    </row>
    <row r="7" spans="1:14">
      <c r="B7" s="474"/>
      <c r="C7" s="474"/>
      <c r="D7" s="476"/>
      <c r="E7" s="564"/>
      <c r="G7" s="557"/>
      <c r="H7" s="556"/>
    </row>
    <row r="8" spans="1:14" ht="12" customHeight="1">
      <c r="A8" s="480" t="s">
        <v>98</v>
      </c>
      <c r="B8" s="479" t="s">
        <v>552</v>
      </c>
      <c r="C8" s="474"/>
      <c r="D8" s="476"/>
      <c r="E8" s="564"/>
      <c r="G8" s="557"/>
      <c r="H8" s="556"/>
    </row>
    <row r="9" spans="1:14" ht="15.75">
      <c r="B9" s="479" t="s">
        <v>551</v>
      </c>
      <c r="C9" s="474" t="s">
        <v>548</v>
      </c>
      <c r="D9" s="476">
        <v>10.5</v>
      </c>
      <c r="F9" s="532">
        <f>D9*E9</f>
        <v>0</v>
      </c>
      <c r="G9" s="557"/>
      <c r="H9" s="556"/>
    </row>
    <row r="10" spans="1:14" ht="15.75">
      <c r="B10" s="479" t="s">
        <v>550</v>
      </c>
      <c r="C10" s="474" t="s">
        <v>548</v>
      </c>
      <c r="D10" s="476">
        <v>2</v>
      </c>
      <c r="F10" s="532">
        <f>D10*E10</f>
        <v>0</v>
      </c>
      <c r="G10" s="557"/>
      <c r="H10" s="556"/>
    </row>
    <row r="11" spans="1:14" ht="15.75">
      <c r="B11" s="479" t="s">
        <v>549</v>
      </c>
      <c r="C11" s="474" t="s">
        <v>548</v>
      </c>
      <c r="D11" s="476">
        <v>37.5</v>
      </c>
      <c r="F11" s="532">
        <f>D11*E11</f>
        <v>0</v>
      </c>
      <c r="G11" s="557"/>
      <c r="H11" s="556"/>
    </row>
    <row r="12" spans="1:14">
      <c r="B12" s="474"/>
      <c r="C12" s="474"/>
      <c r="D12" s="476"/>
      <c r="E12" s="564"/>
      <c r="G12" s="557"/>
      <c r="H12" s="556"/>
    </row>
    <row r="13" spans="1:14" ht="44.25">
      <c r="A13" s="480" t="s">
        <v>99</v>
      </c>
      <c r="B13" s="565" t="s">
        <v>547</v>
      </c>
      <c r="C13" s="474"/>
      <c r="D13" s="476"/>
      <c r="E13" s="564"/>
      <c r="G13" s="557"/>
      <c r="H13" s="556"/>
    </row>
    <row r="14" spans="1:14" ht="15.75">
      <c r="A14" s="560"/>
      <c r="B14" s="474"/>
      <c r="C14" s="474" t="s">
        <v>539</v>
      </c>
      <c r="D14" s="476">
        <v>86</v>
      </c>
      <c r="E14" s="554"/>
      <c r="F14" s="532">
        <f>D14*E14</f>
        <v>0</v>
      </c>
      <c r="G14" s="557"/>
      <c r="H14" s="556"/>
      <c r="I14" s="557"/>
      <c r="N14" s="567"/>
    </row>
    <row r="15" spans="1:14">
      <c r="B15" s="474"/>
      <c r="C15" s="474"/>
      <c r="D15" s="476"/>
      <c r="E15" s="564"/>
      <c r="G15" s="557"/>
      <c r="H15" s="556"/>
      <c r="I15" s="557"/>
    </row>
    <row r="16" spans="1:14">
      <c r="A16" s="480" t="s">
        <v>101</v>
      </c>
      <c r="B16" s="562" t="s">
        <v>557</v>
      </c>
      <c r="C16" s="474"/>
      <c r="D16" s="476"/>
      <c r="E16" s="564"/>
      <c r="G16" s="557"/>
      <c r="H16" s="556"/>
    </row>
    <row r="17" spans="1:9" ht="15.75">
      <c r="B17" s="558"/>
      <c r="C17" s="474" t="s">
        <v>548</v>
      </c>
      <c r="D17" s="476">
        <v>18</v>
      </c>
      <c r="E17" s="554"/>
      <c r="F17" s="532">
        <f>D17*E17</f>
        <v>0</v>
      </c>
      <c r="G17" s="557"/>
      <c r="H17" s="556"/>
      <c r="I17" s="557"/>
    </row>
    <row r="18" spans="1:9">
      <c r="B18" s="474"/>
      <c r="C18" s="474"/>
      <c r="D18" s="476"/>
      <c r="E18" s="564"/>
      <c r="G18" s="557"/>
      <c r="H18" s="556"/>
    </row>
    <row r="19" spans="1:9" ht="28.5">
      <c r="A19" s="480" t="s">
        <v>103</v>
      </c>
      <c r="B19" s="565" t="s">
        <v>537</v>
      </c>
      <c r="C19" s="474"/>
      <c r="D19" s="476"/>
      <c r="E19" s="564"/>
      <c r="G19" s="557"/>
      <c r="H19" s="556"/>
    </row>
    <row r="20" spans="1:9" ht="15.75">
      <c r="B20" s="558"/>
      <c r="C20" s="474" t="s">
        <v>536</v>
      </c>
      <c r="D20" s="476">
        <v>4</v>
      </c>
      <c r="E20" s="554"/>
      <c r="F20" s="532">
        <f>D20*E20</f>
        <v>0</v>
      </c>
      <c r="G20" s="557"/>
      <c r="H20" s="556"/>
    </row>
    <row r="21" spans="1:9">
      <c r="A21" s="560"/>
      <c r="B21" s="563"/>
      <c r="C21" s="474"/>
      <c r="D21" s="476"/>
      <c r="E21" s="554"/>
      <c r="G21" s="557"/>
      <c r="H21" s="556"/>
    </row>
    <row r="22" spans="1:9">
      <c r="A22" s="480" t="s">
        <v>334</v>
      </c>
      <c r="B22" s="562" t="s">
        <v>556</v>
      </c>
      <c r="C22" s="474"/>
      <c r="D22" s="476"/>
      <c r="F22" s="561"/>
      <c r="G22" s="557"/>
      <c r="H22" s="556"/>
    </row>
    <row r="23" spans="1:9">
      <c r="A23" s="560"/>
      <c r="B23" s="559"/>
      <c r="C23" s="474" t="s">
        <v>75</v>
      </c>
      <c r="D23" s="476">
        <v>4</v>
      </c>
      <c r="E23" s="554"/>
      <c r="F23" s="532">
        <f>D23*E23</f>
        <v>0</v>
      </c>
      <c r="G23" s="557"/>
      <c r="H23" s="556"/>
    </row>
    <row r="24" spans="1:9">
      <c r="B24" s="558"/>
      <c r="C24" s="474"/>
      <c r="D24" s="476"/>
      <c r="E24" s="554"/>
      <c r="G24" s="557"/>
      <c r="H24" s="556"/>
    </row>
    <row r="25" spans="1:9">
      <c r="B25" s="555"/>
      <c r="C25" s="474"/>
      <c r="D25" s="476"/>
      <c r="E25" s="554"/>
    </row>
    <row r="26" spans="1:9" s="511" customFormat="1" ht="15" thickBot="1">
      <c r="A26" s="516"/>
      <c r="B26" s="553" t="s">
        <v>534</v>
      </c>
      <c r="C26" s="552"/>
      <c r="D26" s="551"/>
      <c r="E26" s="550"/>
      <c r="F26" s="549">
        <f>SUM(F6:F25)</f>
        <v>0</v>
      </c>
    </row>
    <row r="27" spans="1:9" s="511" customFormat="1" ht="15" thickTop="1">
      <c r="A27" s="516"/>
      <c r="B27" s="503"/>
      <c r="D27" s="513"/>
      <c r="E27" s="548"/>
      <c r="F27" s="547"/>
    </row>
    <row r="28" spans="1:9" s="511" customFormat="1">
      <c r="A28" s="516"/>
      <c r="B28" s="503"/>
      <c r="D28" s="513"/>
      <c r="E28" s="548"/>
      <c r="F28" s="547"/>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4"/>
  <sheetViews>
    <sheetView view="pageBreakPreview" zoomScaleNormal="100" zoomScaleSheetLayoutView="100" workbookViewId="0">
      <selection activeCell="B34" sqref="B34"/>
    </sheetView>
  </sheetViews>
  <sheetFormatPr defaultColWidth="9.140625" defaultRowHeight="12.75"/>
  <cols>
    <col min="1" max="1" width="8.7109375" style="572" customWidth="1"/>
    <col min="2" max="2" width="30.7109375" style="577" customWidth="1"/>
    <col min="3" max="3" width="6.7109375" style="576" customWidth="1"/>
    <col min="4" max="4" width="10.7109375" style="575" customWidth="1"/>
    <col min="5" max="5" width="1.7109375" style="575" customWidth="1"/>
    <col min="6" max="6" width="11.7109375" style="574" customWidth="1"/>
    <col min="7" max="7" width="1.7109375" style="574" customWidth="1"/>
    <col min="8" max="8" width="15.7109375" style="573" customWidth="1"/>
    <col min="9" max="10" width="9.140625" style="572"/>
    <col min="11" max="11" width="11" style="572" bestFit="1" customWidth="1"/>
    <col min="12" max="256" width="9.140625" style="572"/>
    <col min="257" max="257" width="8.7109375" style="572" customWidth="1"/>
    <col min="258" max="258" width="30.7109375" style="572" customWidth="1"/>
    <col min="259" max="259" width="6.7109375" style="572" customWidth="1"/>
    <col min="260" max="260" width="10.7109375" style="572" customWidth="1"/>
    <col min="261" max="261" width="1.7109375" style="572" customWidth="1"/>
    <col min="262" max="262" width="11.7109375" style="572" customWidth="1"/>
    <col min="263" max="263" width="1.7109375" style="572" customWidth="1"/>
    <col min="264" max="264" width="15.7109375" style="572" customWidth="1"/>
    <col min="265" max="266" width="9.140625" style="572"/>
    <col min="267" max="267" width="11" style="572" bestFit="1" customWidth="1"/>
    <col min="268" max="512" width="9.140625" style="572"/>
    <col min="513" max="513" width="8.7109375" style="572" customWidth="1"/>
    <col min="514" max="514" width="30.7109375" style="572" customWidth="1"/>
    <col min="515" max="515" width="6.7109375" style="572" customWidth="1"/>
    <col min="516" max="516" width="10.7109375" style="572" customWidth="1"/>
    <col min="517" max="517" width="1.7109375" style="572" customWidth="1"/>
    <col min="518" max="518" width="11.7109375" style="572" customWidth="1"/>
    <col min="519" max="519" width="1.7109375" style="572" customWidth="1"/>
    <col min="520" max="520" width="15.7109375" style="572" customWidth="1"/>
    <col min="521" max="522" width="9.140625" style="572"/>
    <col min="523" max="523" width="11" style="572" bestFit="1" customWidth="1"/>
    <col min="524" max="768" width="9.140625" style="572"/>
    <col min="769" max="769" width="8.7109375" style="572" customWidth="1"/>
    <col min="770" max="770" width="30.7109375" style="572" customWidth="1"/>
    <col min="771" max="771" width="6.7109375" style="572" customWidth="1"/>
    <col min="772" max="772" width="10.7109375" style="572" customWidth="1"/>
    <col min="773" max="773" width="1.7109375" style="572" customWidth="1"/>
    <col min="774" max="774" width="11.7109375" style="572" customWidth="1"/>
    <col min="775" max="775" width="1.7109375" style="572" customWidth="1"/>
    <col min="776" max="776" width="15.7109375" style="572" customWidth="1"/>
    <col min="777" max="778" width="9.140625" style="572"/>
    <col min="779" max="779" width="11" style="572" bestFit="1" customWidth="1"/>
    <col min="780" max="1024" width="9.140625" style="572"/>
    <col min="1025" max="1025" width="8.7109375" style="572" customWidth="1"/>
    <col min="1026" max="1026" width="30.7109375" style="572" customWidth="1"/>
    <col min="1027" max="1027" width="6.7109375" style="572" customWidth="1"/>
    <col min="1028" max="1028" width="10.7109375" style="572" customWidth="1"/>
    <col min="1029" max="1029" width="1.7109375" style="572" customWidth="1"/>
    <col min="1030" max="1030" width="11.7109375" style="572" customWidth="1"/>
    <col min="1031" max="1031" width="1.7109375" style="572" customWidth="1"/>
    <col min="1032" max="1032" width="15.7109375" style="572" customWidth="1"/>
    <col min="1033" max="1034" width="9.140625" style="572"/>
    <col min="1035" max="1035" width="11" style="572" bestFit="1" customWidth="1"/>
    <col min="1036" max="1280" width="9.140625" style="572"/>
    <col min="1281" max="1281" width="8.7109375" style="572" customWidth="1"/>
    <col min="1282" max="1282" width="30.7109375" style="572" customWidth="1"/>
    <col min="1283" max="1283" width="6.7109375" style="572" customWidth="1"/>
    <col min="1284" max="1284" width="10.7109375" style="572" customWidth="1"/>
    <col min="1285" max="1285" width="1.7109375" style="572" customWidth="1"/>
    <col min="1286" max="1286" width="11.7109375" style="572" customWidth="1"/>
    <col min="1287" max="1287" width="1.7109375" style="572" customWidth="1"/>
    <col min="1288" max="1288" width="15.7109375" style="572" customWidth="1"/>
    <col min="1289" max="1290" width="9.140625" style="572"/>
    <col min="1291" max="1291" width="11" style="572" bestFit="1" customWidth="1"/>
    <col min="1292" max="1536" width="9.140625" style="572"/>
    <col min="1537" max="1537" width="8.7109375" style="572" customWidth="1"/>
    <col min="1538" max="1538" width="30.7109375" style="572" customWidth="1"/>
    <col min="1539" max="1539" width="6.7109375" style="572" customWidth="1"/>
    <col min="1540" max="1540" width="10.7109375" style="572" customWidth="1"/>
    <col min="1541" max="1541" width="1.7109375" style="572" customWidth="1"/>
    <col min="1542" max="1542" width="11.7109375" style="572" customWidth="1"/>
    <col min="1543" max="1543" width="1.7109375" style="572" customWidth="1"/>
    <col min="1544" max="1544" width="15.7109375" style="572" customWidth="1"/>
    <col min="1545" max="1546" width="9.140625" style="572"/>
    <col min="1547" max="1547" width="11" style="572" bestFit="1" customWidth="1"/>
    <col min="1548" max="1792" width="9.140625" style="572"/>
    <col min="1793" max="1793" width="8.7109375" style="572" customWidth="1"/>
    <col min="1794" max="1794" width="30.7109375" style="572" customWidth="1"/>
    <col min="1795" max="1795" width="6.7109375" style="572" customWidth="1"/>
    <col min="1796" max="1796" width="10.7109375" style="572" customWidth="1"/>
    <col min="1797" max="1797" width="1.7109375" style="572" customWidth="1"/>
    <col min="1798" max="1798" width="11.7109375" style="572" customWidth="1"/>
    <col min="1799" max="1799" width="1.7109375" style="572" customWidth="1"/>
    <col min="1800" max="1800" width="15.7109375" style="572" customWidth="1"/>
    <col min="1801" max="1802" width="9.140625" style="572"/>
    <col min="1803" max="1803" width="11" style="572" bestFit="1" customWidth="1"/>
    <col min="1804" max="2048" width="9.140625" style="572"/>
    <col min="2049" max="2049" width="8.7109375" style="572" customWidth="1"/>
    <col min="2050" max="2050" width="30.7109375" style="572" customWidth="1"/>
    <col min="2051" max="2051" width="6.7109375" style="572" customWidth="1"/>
    <col min="2052" max="2052" width="10.7109375" style="572" customWidth="1"/>
    <col min="2053" max="2053" width="1.7109375" style="572" customWidth="1"/>
    <col min="2054" max="2054" width="11.7109375" style="572" customWidth="1"/>
    <col min="2055" max="2055" width="1.7109375" style="572" customWidth="1"/>
    <col min="2056" max="2056" width="15.7109375" style="572" customWidth="1"/>
    <col min="2057" max="2058" width="9.140625" style="572"/>
    <col min="2059" max="2059" width="11" style="572" bestFit="1" customWidth="1"/>
    <col min="2060" max="2304" width="9.140625" style="572"/>
    <col min="2305" max="2305" width="8.7109375" style="572" customWidth="1"/>
    <col min="2306" max="2306" width="30.7109375" style="572" customWidth="1"/>
    <col min="2307" max="2307" width="6.7109375" style="572" customWidth="1"/>
    <col min="2308" max="2308" width="10.7109375" style="572" customWidth="1"/>
    <col min="2309" max="2309" width="1.7109375" style="572" customWidth="1"/>
    <col min="2310" max="2310" width="11.7109375" style="572" customWidth="1"/>
    <col min="2311" max="2311" width="1.7109375" style="572" customWidth="1"/>
    <col min="2312" max="2312" width="15.7109375" style="572" customWidth="1"/>
    <col min="2313" max="2314" width="9.140625" style="572"/>
    <col min="2315" max="2315" width="11" style="572" bestFit="1" customWidth="1"/>
    <col min="2316" max="2560" width="9.140625" style="572"/>
    <col min="2561" max="2561" width="8.7109375" style="572" customWidth="1"/>
    <col min="2562" max="2562" width="30.7109375" style="572" customWidth="1"/>
    <col min="2563" max="2563" width="6.7109375" style="572" customWidth="1"/>
    <col min="2564" max="2564" width="10.7109375" style="572" customWidth="1"/>
    <col min="2565" max="2565" width="1.7109375" style="572" customWidth="1"/>
    <col min="2566" max="2566" width="11.7109375" style="572" customWidth="1"/>
    <col min="2567" max="2567" width="1.7109375" style="572" customWidth="1"/>
    <col min="2568" max="2568" width="15.7109375" style="572" customWidth="1"/>
    <col min="2569" max="2570" width="9.140625" style="572"/>
    <col min="2571" max="2571" width="11" style="572" bestFit="1" customWidth="1"/>
    <col min="2572" max="2816" width="9.140625" style="572"/>
    <col min="2817" max="2817" width="8.7109375" style="572" customWidth="1"/>
    <col min="2818" max="2818" width="30.7109375" style="572" customWidth="1"/>
    <col min="2819" max="2819" width="6.7109375" style="572" customWidth="1"/>
    <col min="2820" max="2820" width="10.7109375" style="572" customWidth="1"/>
    <col min="2821" max="2821" width="1.7109375" style="572" customWidth="1"/>
    <col min="2822" max="2822" width="11.7109375" style="572" customWidth="1"/>
    <col min="2823" max="2823" width="1.7109375" style="572" customWidth="1"/>
    <col min="2824" max="2824" width="15.7109375" style="572" customWidth="1"/>
    <col min="2825" max="2826" width="9.140625" style="572"/>
    <col min="2827" max="2827" width="11" style="572" bestFit="1" customWidth="1"/>
    <col min="2828" max="3072" width="9.140625" style="572"/>
    <col min="3073" max="3073" width="8.7109375" style="572" customWidth="1"/>
    <col min="3074" max="3074" width="30.7109375" style="572" customWidth="1"/>
    <col min="3075" max="3075" width="6.7109375" style="572" customWidth="1"/>
    <col min="3076" max="3076" width="10.7109375" style="572" customWidth="1"/>
    <col min="3077" max="3077" width="1.7109375" style="572" customWidth="1"/>
    <col min="3078" max="3078" width="11.7109375" style="572" customWidth="1"/>
    <col min="3079" max="3079" width="1.7109375" style="572" customWidth="1"/>
    <col min="3080" max="3080" width="15.7109375" style="572" customWidth="1"/>
    <col min="3081" max="3082" width="9.140625" style="572"/>
    <col min="3083" max="3083" width="11" style="572" bestFit="1" customWidth="1"/>
    <col min="3084" max="3328" width="9.140625" style="572"/>
    <col min="3329" max="3329" width="8.7109375" style="572" customWidth="1"/>
    <col min="3330" max="3330" width="30.7109375" style="572" customWidth="1"/>
    <col min="3331" max="3331" width="6.7109375" style="572" customWidth="1"/>
    <col min="3332" max="3332" width="10.7109375" style="572" customWidth="1"/>
    <col min="3333" max="3333" width="1.7109375" style="572" customWidth="1"/>
    <col min="3334" max="3334" width="11.7109375" style="572" customWidth="1"/>
    <col min="3335" max="3335" width="1.7109375" style="572" customWidth="1"/>
    <col min="3336" max="3336" width="15.7109375" style="572" customWidth="1"/>
    <col min="3337" max="3338" width="9.140625" style="572"/>
    <col min="3339" max="3339" width="11" style="572" bestFit="1" customWidth="1"/>
    <col min="3340" max="3584" width="9.140625" style="572"/>
    <col min="3585" max="3585" width="8.7109375" style="572" customWidth="1"/>
    <col min="3586" max="3586" width="30.7109375" style="572" customWidth="1"/>
    <col min="3587" max="3587" width="6.7109375" style="572" customWidth="1"/>
    <col min="3588" max="3588" width="10.7109375" style="572" customWidth="1"/>
    <col min="3589" max="3589" width="1.7109375" style="572" customWidth="1"/>
    <col min="3590" max="3590" width="11.7109375" style="572" customWidth="1"/>
    <col min="3591" max="3591" width="1.7109375" style="572" customWidth="1"/>
    <col min="3592" max="3592" width="15.7109375" style="572" customWidth="1"/>
    <col min="3593" max="3594" width="9.140625" style="572"/>
    <col min="3595" max="3595" width="11" style="572" bestFit="1" customWidth="1"/>
    <col min="3596" max="3840" width="9.140625" style="572"/>
    <col min="3841" max="3841" width="8.7109375" style="572" customWidth="1"/>
    <col min="3842" max="3842" width="30.7109375" style="572" customWidth="1"/>
    <col min="3843" max="3843" width="6.7109375" style="572" customWidth="1"/>
    <col min="3844" max="3844" width="10.7109375" style="572" customWidth="1"/>
    <col min="3845" max="3845" width="1.7109375" style="572" customWidth="1"/>
    <col min="3846" max="3846" width="11.7109375" style="572" customWidth="1"/>
    <col min="3847" max="3847" width="1.7109375" style="572" customWidth="1"/>
    <col min="3848" max="3848" width="15.7109375" style="572" customWidth="1"/>
    <col min="3849" max="3850" width="9.140625" style="572"/>
    <col min="3851" max="3851" width="11" style="572" bestFit="1" customWidth="1"/>
    <col min="3852" max="4096" width="9.140625" style="572"/>
    <col min="4097" max="4097" width="8.7109375" style="572" customWidth="1"/>
    <col min="4098" max="4098" width="30.7109375" style="572" customWidth="1"/>
    <col min="4099" max="4099" width="6.7109375" style="572" customWidth="1"/>
    <col min="4100" max="4100" width="10.7109375" style="572" customWidth="1"/>
    <col min="4101" max="4101" width="1.7109375" style="572" customWidth="1"/>
    <col min="4102" max="4102" width="11.7109375" style="572" customWidth="1"/>
    <col min="4103" max="4103" width="1.7109375" style="572" customWidth="1"/>
    <col min="4104" max="4104" width="15.7109375" style="572" customWidth="1"/>
    <col min="4105" max="4106" width="9.140625" style="572"/>
    <col min="4107" max="4107" width="11" style="572" bestFit="1" customWidth="1"/>
    <col min="4108" max="4352" width="9.140625" style="572"/>
    <col min="4353" max="4353" width="8.7109375" style="572" customWidth="1"/>
    <col min="4354" max="4354" width="30.7109375" style="572" customWidth="1"/>
    <col min="4355" max="4355" width="6.7109375" style="572" customWidth="1"/>
    <col min="4356" max="4356" width="10.7109375" style="572" customWidth="1"/>
    <col min="4357" max="4357" width="1.7109375" style="572" customWidth="1"/>
    <col min="4358" max="4358" width="11.7109375" style="572" customWidth="1"/>
    <col min="4359" max="4359" width="1.7109375" style="572" customWidth="1"/>
    <col min="4360" max="4360" width="15.7109375" style="572" customWidth="1"/>
    <col min="4361" max="4362" width="9.140625" style="572"/>
    <col min="4363" max="4363" width="11" style="572" bestFit="1" customWidth="1"/>
    <col min="4364" max="4608" width="9.140625" style="572"/>
    <col min="4609" max="4609" width="8.7109375" style="572" customWidth="1"/>
    <col min="4610" max="4610" width="30.7109375" style="572" customWidth="1"/>
    <col min="4611" max="4611" width="6.7109375" style="572" customWidth="1"/>
    <col min="4612" max="4612" width="10.7109375" style="572" customWidth="1"/>
    <col min="4613" max="4613" width="1.7109375" style="572" customWidth="1"/>
    <col min="4614" max="4614" width="11.7109375" style="572" customWidth="1"/>
    <col min="4615" max="4615" width="1.7109375" style="572" customWidth="1"/>
    <col min="4616" max="4616" width="15.7109375" style="572" customWidth="1"/>
    <col min="4617" max="4618" width="9.140625" style="572"/>
    <col min="4619" max="4619" width="11" style="572" bestFit="1" customWidth="1"/>
    <col min="4620" max="4864" width="9.140625" style="572"/>
    <col min="4865" max="4865" width="8.7109375" style="572" customWidth="1"/>
    <col min="4866" max="4866" width="30.7109375" style="572" customWidth="1"/>
    <col min="4867" max="4867" width="6.7109375" style="572" customWidth="1"/>
    <col min="4868" max="4868" width="10.7109375" style="572" customWidth="1"/>
    <col min="4869" max="4869" width="1.7109375" style="572" customWidth="1"/>
    <col min="4870" max="4870" width="11.7109375" style="572" customWidth="1"/>
    <col min="4871" max="4871" width="1.7109375" style="572" customWidth="1"/>
    <col min="4872" max="4872" width="15.7109375" style="572" customWidth="1"/>
    <col min="4873" max="4874" width="9.140625" style="572"/>
    <col min="4875" max="4875" width="11" style="572" bestFit="1" customWidth="1"/>
    <col min="4876" max="5120" width="9.140625" style="572"/>
    <col min="5121" max="5121" width="8.7109375" style="572" customWidth="1"/>
    <col min="5122" max="5122" width="30.7109375" style="572" customWidth="1"/>
    <col min="5123" max="5123" width="6.7109375" style="572" customWidth="1"/>
    <col min="5124" max="5124" width="10.7109375" style="572" customWidth="1"/>
    <col min="5125" max="5125" width="1.7109375" style="572" customWidth="1"/>
    <col min="5126" max="5126" width="11.7109375" style="572" customWidth="1"/>
    <col min="5127" max="5127" width="1.7109375" style="572" customWidth="1"/>
    <col min="5128" max="5128" width="15.7109375" style="572" customWidth="1"/>
    <col min="5129" max="5130" width="9.140625" style="572"/>
    <col min="5131" max="5131" width="11" style="572" bestFit="1" customWidth="1"/>
    <col min="5132" max="5376" width="9.140625" style="572"/>
    <col min="5377" max="5377" width="8.7109375" style="572" customWidth="1"/>
    <col min="5378" max="5378" width="30.7109375" style="572" customWidth="1"/>
    <col min="5379" max="5379" width="6.7109375" style="572" customWidth="1"/>
    <col min="5380" max="5380" width="10.7109375" style="572" customWidth="1"/>
    <col min="5381" max="5381" width="1.7109375" style="572" customWidth="1"/>
    <col min="5382" max="5382" width="11.7109375" style="572" customWidth="1"/>
    <col min="5383" max="5383" width="1.7109375" style="572" customWidth="1"/>
    <col min="5384" max="5384" width="15.7109375" style="572" customWidth="1"/>
    <col min="5385" max="5386" width="9.140625" style="572"/>
    <col min="5387" max="5387" width="11" style="572" bestFit="1" customWidth="1"/>
    <col min="5388" max="5632" width="9.140625" style="572"/>
    <col min="5633" max="5633" width="8.7109375" style="572" customWidth="1"/>
    <col min="5634" max="5634" width="30.7109375" style="572" customWidth="1"/>
    <col min="5635" max="5635" width="6.7109375" style="572" customWidth="1"/>
    <col min="5636" max="5636" width="10.7109375" style="572" customWidth="1"/>
    <col min="5637" max="5637" width="1.7109375" style="572" customWidth="1"/>
    <col min="5638" max="5638" width="11.7109375" style="572" customWidth="1"/>
    <col min="5639" max="5639" width="1.7109375" style="572" customWidth="1"/>
    <col min="5640" max="5640" width="15.7109375" style="572" customWidth="1"/>
    <col min="5641" max="5642" width="9.140625" style="572"/>
    <col min="5643" max="5643" width="11" style="572" bestFit="1" customWidth="1"/>
    <col min="5644" max="5888" width="9.140625" style="572"/>
    <col min="5889" max="5889" width="8.7109375" style="572" customWidth="1"/>
    <col min="5890" max="5890" width="30.7109375" style="572" customWidth="1"/>
    <col min="5891" max="5891" width="6.7109375" style="572" customWidth="1"/>
    <col min="5892" max="5892" width="10.7109375" style="572" customWidth="1"/>
    <col min="5893" max="5893" width="1.7109375" style="572" customWidth="1"/>
    <col min="5894" max="5894" width="11.7109375" style="572" customWidth="1"/>
    <col min="5895" max="5895" width="1.7109375" style="572" customWidth="1"/>
    <col min="5896" max="5896" width="15.7109375" style="572" customWidth="1"/>
    <col min="5897" max="5898" width="9.140625" style="572"/>
    <col min="5899" max="5899" width="11" style="572" bestFit="1" customWidth="1"/>
    <col min="5900" max="6144" width="9.140625" style="572"/>
    <col min="6145" max="6145" width="8.7109375" style="572" customWidth="1"/>
    <col min="6146" max="6146" width="30.7109375" style="572" customWidth="1"/>
    <col min="6147" max="6147" width="6.7109375" style="572" customWidth="1"/>
    <col min="6148" max="6148" width="10.7109375" style="572" customWidth="1"/>
    <col min="6149" max="6149" width="1.7109375" style="572" customWidth="1"/>
    <col min="6150" max="6150" width="11.7109375" style="572" customWidth="1"/>
    <col min="6151" max="6151" width="1.7109375" style="572" customWidth="1"/>
    <col min="6152" max="6152" width="15.7109375" style="572" customWidth="1"/>
    <col min="6153" max="6154" width="9.140625" style="572"/>
    <col min="6155" max="6155" width="11" style="572" bestFit="1" customWidth="1"/>
    <col min="6156" max="6400" width="9.140625" style="572"/>
    <col min="6401" max="6401" width="8.7109375" style="572" customWidth="1"/>
    <col min="6402" max="6402" width="30.7109375" style="572" customWidth="1"/>
    <col min="6403" max="6403" width="6.7109375" style="572" customWidth="1"/>
    <col min="6404" max="6404" width="10.7109375" style="572" customWidth="1"/>
    <col min="6405" max="6405" width="1.7109375" style="572" customWidth="1"/>
    <col min="6406" max="6406" width="11.7109375" style="572" customWidth="1"/>
    <col min="6407" max="6407" width="1.7109375" style="572" customWidth="1"/>
    <col min="6408" max="6408" width="15.7109375" style="572" customWidth="1"/>
    <col min="6409" max="6410" width="9.140625" style="572"/>
    <col min="6411" max="6411" width="11" style="572" bestFit="1" customWidth="1"/>
    <col min="6412" max="6656" width="9.140625" style="572"/>
    <col min="6657" max="6657" width="8.7109375" style="572" customWidth="1"/>
    <col min="6658" max="6658" width="30.7109375" style="572" customWidth="1"/>
    <col min="6659" max="6659" width="6.7109375" style="572" customWidth="1"/>
    <col min="6660" max="6660" width="10.7109375" style="572" customWidth="1"/>
    <col min="6661" max="6661" width="1.7109375" style="572" customWidth="1"/>
    <col min="6662" max="6662" width="11.7109375" style="572" customWidth="1"/>
    <col min="6663" max="6663" width="1.7109375" style="572" customWidth="1"/>
    <col min="6664" max="6664" width="15.7109375" style="572" customWidth="1"/>
    <col min="6665" max="6666" width="9.140625" style="572"/>
    <col min="6667" max="6667" width="11" style="572" bestFit="1" customWidth="1"/>
    <col min="6668" max="6912" width="9.140625" style="572"/>
    <col min="6913" max="6913" width="8.7109375" style="572" customWidth="1"/>
    <col min="6914" max="6914" width="30.7109375" style="572" customWidth="1"/>
    <col min="6915" max="6915" width="6.7109375" style="572" customWidth="1"/>
    <col min="6916" max="6916" width="10.7109375" style="572" customWidth="1"/>
    <col min="6917" max="6917" width="1.7109375" style="572" customWidth="1"/>
    <col min="6918" max="6918" width="11.7109375" style="572" customWidth="1"/>
    <col min="6919" max="6919" width="1.7109375" style="572" customWidth="1"/>
    <col min="6920" max="6920" width="15.7109375" style="572" customWidth="1"/>
    <col min="6921" max="6922" width="9.140625" style="572"/>
    <col min="6923" max="6923" width="11" style="572" bestFit="1" customWidth="1"/>
    <col min="6924" max="7168" width="9.140625" style="572"/>
    <col min="7169" max="7169" width="8.7109375" style="572" customWidth="1"/>
    <col min="7170" max="7170" width="30.7109375" style="572" customWidth="1"/>
    <col min="7171" max="7171" width="6.7109375" style="572" customWidth="1"/>
    <col min="7172" max="7172" width="10.7109375" style="572" customWidth="1"/>
    <col min="7173" max="7173" width="1.7109375" style="572" customWidth="1"/>
    <col min="7174" max="7174" width="11.7109375" style="572" customWidth="1"/>
    <col min="7175" max="7175" width="1.7109375" style="572" customWidth="1"/>
    <col min="7176" max="7176" width="15.7109375" style="572" customWidth="1"/>
    <col min="7177" max="7178" width="9.140625" style="572"/>
    <col min="7179" max="7179" width="11" style="572" bestFit="1" customWidth="1"/>
    <col min="7180" max="7424" width="9.140625" style="572"/>
    <col min="7425" max="7425" width="8.7109375" style="572" customWidth="1"/>
    <col min="7426" max="7426" width="30.7109375" style="572" customWidth="1"/>
    <col min="7427" max="7427" width="6.7109375" style="572" customWidth="1"/>
    <col min="7428" max="7428" width="10.7109375" style="572" customWidth="1"/>
    <col min="7429" max="7429" width="1.7109375" style="572" customWidth="1"/>
    <col min="7430" max="7430" width="11.7109375" style="572" customWidth="1"/>
    <col min="7431" max="7431" width="1.7109375" style="572" customWidth="1"/>
    <col min="7432" max="7432" width="15.7109375" style="572" customWidth="1"/>
    <col min="7433" max="7434" width="9.140625" style="572"/>
    <col min="7435" max="7435" width="11" style="572" bestFit="1" customWidth="1"/>
    <col min="7436" max="7680" width="9.140625" style="572"/>
    <col min="7681" max="7681" width="8.7109375" style="572" customWidth="1"/>
    <col min="7682" max="7682" width="30.7109375" style="572" customWidth="1"/>
    <col min="7683" max="7683" width="6.7109375" style="572" customWidth="1"/>
    <col min="7684" max="7684" width="10.7109375" style="572" customWidth="1"/>
    <col min="7685" max="7685" width="1.7109375" style="572" customWidth="1"/>
    <col min="7686" max="7686" width="11.7109375" style="572" customWidth="1"/>
    <col min="7687" max="7687" width="1.7109375" style="572" customWidth="1"/>
    <col min="7688" max="7688" width="15.7109375" style="572" customWidth="1"/>
    <col min="7689" max="7690" width="9.140625" style="572"/>
    <col min="7691" max="7691" width="11" style="572" bestFit="1" customWidth="1"/>
    <col min="7692" max="7936" width="9.140625" style="572"/>
    <col min="7937" max="7937" width="8.7109375" style="572" customWidth="1"/>
    <col min="7938" max="7938" width="30.7109375" style="572" customWidth="1"/>
    <col min="7939" max="7939" width="6.7109375" style="572" customWidth="1"/>
    <col min="7940" max="7940" width="10.7109375" style="572" customWidth="1"/>
    <col min="7941" max="7941" width="1.7109375" style="572" customWidth="1"/>
    <col min="7942" max="7942" width="11.7109375" style="572" customWidth="1"/>
    <col min="7943" max="7943" width="1.7109375" style="572" customWidth="1"/>
    <col min="7944" max="7944" width="15.7109375" style="572" customWidth="1"/>
    <col min="7945" max="7946" width="9.140625" style="572"/>
    <col min="7947" max="7947" width="11" style="572" bestFit="1" customWidth="1"/>
    <col min="7948" max="8192" width="9.140625" style="572"/>
    <col min="8193" max="8193" width="8.7109375" style="572" customWidth="1"/>
    <col min="8194" max="8194" width="30.7109375" style="572" customWidth="1"/>
    <col min="8195" max="8195" width="6.7109375" style="572" customWidth="1"/>
    <col min="8196" max="8196" width="10.7109375" style="572" customWidth="1"/>
    <col min="8197" max="8197" width="1.7109375" style="572" customWidth="1"/>
    <col min="8198" max="8198" width="11.7109375" style="572" customWidth="1"/>
    <col min="8199" max="8199" width="1.7109375" style="572" customWidth="1"/>
    <col min="8200" max="8200" width="15.7109375" style="572" customWidth="1"/>
    <col min="8201" max="8202" width="9.140625" style="572"/>
    <col min="8203" max="8203" width="11" style="572" bestFit="1" customWidth="1"/>
    <col min="8204" max="8448" width="9.140625" style="572"/>
    <col min="8449" max="8449" width="8.7109375" style="572" customWidth="1"/>
    <col min="8450" max="8450" width="30.7109375" style="572" customWidth="1"/>
    <col min="8451" max="8451" width="6.7109375" style="572" customWidth="1"/>
    <col min="8452" max="8452" width="10.7109375" style="572" customWidth="1"/>
    <col min="8453" max="8453" width="1.7109375" style="572" customWidth="1"/>
    <col min="8454" max="8454" width="11.7109375" style="572" customWidth="1"/>
    <col min="8455" max="8455" width="1.7109375" style="572" customWidth="1"/>
    <col min="8456" max="8456" width="15.7109375" style="572" customWidth="1"/>
    <col min="8457" max="8458" width="9.140625" style="572"/>
    <col min="8459" max="8459" width="11" style="572" bestFit="1" customWidth="1"/>
    <col min="8460" max="8704" width="9.140625" style="572"/>
    <col min="8705" max="8705" width="8.7109375" style="572" customWidth="1"/>
    <col min="8706" max="8706" width="30.7109375" style="572" customWidth="1"/>
    <col min="8707" max="8707" width="6.7109375" style="572" customWidth="1"/>
    <col min="8708" max="8708" width="10.7109375" style="572" customWidth="1"/>
    <col min="8709" max="8709" width="1.7109375" style="572" customWidth="1"/>
    <col min="8710" max="8710" width="11.7109375" style="572" customWidth="1"/>
    <col min="8711" max="8711" width="1.7109375" style="572" customWidth="1"/>
    <col min="8712" max="8712" width="15.7109375" style="572" customWidth="1"/>
    <col min="8713" max="8714" width="9.140625" style="572"/>
    <col min="8715" max="8715" width="11" style="572" bestFit="1" customWidth="1"/>
    <col min="8716" max="8960" width="9.140625" style="572"/>
    <col min="8961" max="8961" width="8.7109375" style="572" customWidth="1"/>
    <col min="8962" max="8962" width="30.7109375" style="572" customWidth="1"/>
    <col min="8963" max="8963" width="6.7109375" style="572" customWidth="1"/>
    <col min="8964" max="8964" width="10.7109375" style="572" customWidth="1"/>
    <col min="8965" max="8965" width="1.7109375" style="572" customWidth="1"/>
    <col min="8966" max="8966" width="11.7109375" style="572" customWidth="1"/>
    <col min="8967" max="8967" width="1.7109375" style="572" customWidth="1"/>
    <col min="8968" max="8968" width="15.7109375" style="572" customWidth="1"/>
    <col min="8969" max="8970" width="9.140625" style="572"/>
    <col min="8971" max="8971" width="11" style="572" bestFit="1" customWidth="1"/>
    <col min="8972" max="9216" width="9.140625" style="572"/>
    <col min="9217" max="9217" width="8.7109375" style="572" customWidth="1"/>
    <col min="9218" max="9218" width="30.7109375" style="572" customWidth="1"/>
    <col min="9219" max="9219" width="6.7109375" style="572" customWidth="1"/>
    <col min="9220" max="9220" width="10.7109375" style="572" customWidth="1"/>
    <col min="9221" max="9221" width="1.7109375" style="572" customWidth="1"/>
    <col min="9222" max="9222" width="11.7109375" style="572" customWidth="1"/>
    <col min="9223" max="9223" width="1.7109375" style="572" customWidth="1"/>
    <col min="9224" max="9224" width="15.7109375" style="572" customWidth="1"/>
    <col min="9225" max="9226" width="9.140625" style="572"/>
    <col min="9227" max="9227" width="11" style="572" bestFit="1" customWidth="1"/>
    <col min="9228" max="9472" width="9.140625" style="572"/>
    <col min="9473" max="9473" width="8.7109375" style="572" customWidth="1"/>
    <col min="9474" max="9474" width="30.7109375" style="572" customWidth="1"/>
    <col min="9475" max="9475" width="6.7109375" style="572" customWidth="1"/>
    <col min="9476" max="9476" width="10.7109375" style="572" customWidth="1"/>
    <col min="9477" max="9477" width="1.7109375" style="572" customWidth="1"/>
    <col min="9478" max="9478" width="11.7109375" style="572" customWidth="1"/>
    <col min="9479" max="9479" width="1.7109375" style="572" customWidth="1"/>
    <col min="9480" max="9480" width="15.7109375" style="572" customWidth="1"/>
    <col min="9481" max="9482" width="9.140625" style="572"/>
    <col min="9483" max="9483" width="11" style="572" bestFit="1" customWidth="1"/>
    <col min="9484" max="9728" width="9.140625" style="572"/>
    <col min="9729" max="9729" width="8.7109375" style="572" customWidth="1"/>
    <col min="9730" max="9730" width="30.7109375" style="572" customWidth="1"/>
    <col min="9731" max="9731" width="6.7109375" style="572" customWidth="1"/>
    <col min="9732" max="9732" width="10.7109375" style="572" customWidth="1"/>
    <col min="9733" max="9733" width="1.7109375" style="572" customWidth="1"/>
    <col min="9734" max="9734" width="11.7109375" style="572" customWidth="1"/>
    <col min="9735" max="9735" width="1.7109375" style="572" customWidth="1"/>
    <col min="9736" max="9736" width="15.7109375" style="572" customWidth="1"/>
    <col min="9737" max="9738" width="9.140625" style="572"/>
    <col min="9739" max="9739" width="11" style="572" bestFit="1" customWidth="1"/>
    <col min="9740" max="9984" width="9.140625" style="572"/>
    <col min="9985" max="9985" width="8.7109375" style="572" customWidth="1"/>
    <col min="9986" max="9986" width="30.7109375" style="572" customWidth="1"/>
    <col min="9987" max="9987" width="6.7109375" style="572" customWidth="1"/>
    <col min="9988" max="9988" width="10.7109375" style="572" customWidth="1"/>
    <col min="9989" max="9989" width="1.7109375" style="572" customWidth="1"/>
    <col min="9990" max="9990" width="11.7109375" style="572" customWidth="1"/>
    <col min="9991" max="9991" width="1.7109375" style="572" customWidth="1"/>
    <col min="9992" max="9992" width="15.7109375" style="572" customWidth="1"/>
    <col min="9993" max="9994" width="9.140625" style="572"/>
    <col min="9995" max="9995" width="11" style="572" bestFit="1" customWidth="1"/>
    <col min="9996" max="10240" width="9.140625" style="572"/>
    <col min="10241" max="10241" width="8.7109375" style="572" customWidth="1"/>
    <col min="10242" max="10242" width="30.7109375" style="572" customWidth="1"/>
    <col min="10243" max="10243" width="6.7109375" style="572" customWidth="1"/>
    <col min="10244" max="10244" width="10.7109375" style="572" customWidth="1"/>
    <col min="10245" max="10245" width="1.7109375" style="572" customWidth="1"/>
    <col min="10246" max="10246" width="11.7109375" style="572" customWidth="1"/>
    <col min="10247" max="10247" width="1.7109375" style="572" customWidth="1"/>
    <col min="10248" max="10248" width="15.7109375" style="572" customWidth="1"/>
    <col min="10249" max="10250" width="9.140625" style="572"/>
    <col min="10251" max="10251" width="11" style="572" bestFit="1" customWidth="1"/>
    <col min="10252" max="10496" width="9.140625" style="572"/>
    <col min="10497" max="10497" width="8.7109375" style="572" customWidth="1"/>
    <col min="10498" max="10498" width="30.7109375" style="572" customWidth="1"/>
    <col min="10499" max="10499" width="6.7109375" style="572" customWidth="1"/>
    <col min="10500" max="10500" width="10.7109375" style="572" customWidth="1"/>
    <col min="10501" max="10501" width="1.7109375" style="572" customWidth="1"/>
    <col min="10502" max="10502" width="11.7109375" style="572" customWidth="1"/>
    <col min="10503" max="10503" width="1.7109375" style="572" customWidth="1"/>
    <col min="10504" max="10504" width="15.7109375" style="572" customWidth="1"/>
    <col min="10505" max="10506" width="9.140625" style="572"/>
    <col min="10507" max="10507" width="11" style="572" bestFit="1" customWidth="1"/>
    <col min="10508" max="10752" width="9.140625" style="572"/>
    <col min="10753" max="10753" width="8.7109375" style="572" customWidth="1"/>
    <col min="10754" max="10754" width="30.7109375" style="572" customWidth="1"/>
    <col min="10755" max="10755" width="6.7109375" style="572" customWidth="1"/>
    <col min="10756" max="10756" width="10.7109375" style="572" customWidth="1"/>
    <col min="10757" max="10757" width="1.7109375" style="572" customWidth="1"/>
    <col min="10758" max="10758" width="11.7109375" style="572" customWidth="1"/>
    <col min="10759" max="10759" width="1.7109375" style="572" customWidth="1"/>
    <col min="10760" max="10760" width="15.7109375" style="572" customWidth="1"/>
    <col min="10761" max="10762" width="9.140625" style="572"/>
    <col min="10763" max="10763" width="11" style="572" bestFit="1" customWidth="1"/>
    <col min="10764" max="11008" width="9.140625" style="572"/>
    <col min="11009" max="11009" width="8.7109375" style="572" customWidth="1"/>
    <col min="11010" max="11010" width="30.7109375" style="572" customWidth="1"/>
    <col min="11011" max="11011" width="6.7109375" style="572" customWidth="1"/>
    <col min="11012" max="11012" width="10.7109375" style="572" customWidth="1"/>
    <col min="11013" max="11013" width="1.7109375" style="572" customWidth="1"/>
    <col min="11014" max="11014" width="11.7109375" style="572" customWidth="1"/>
    <col min="11015" max="11015" width="1.7109375" style="572" customWidth="1"/>
    <col min="11016" max="11016" width="15.7109375" style="572" customWidth="1"/>
    <col min="11017" max="11018" width="9.140625" style="572"/>
    <col min="11019" max="11019" width="11" style="572" bestFit="1" customWidth="1"/>
    <col min="11020" max="11264" width="9.140625" style="572"/>
    <col min="11265" max="11265" width="8.7109375" style="572" customWidth="1"/>
    <col min="11266" max="11266" width="30.7109375" style="572" customWidth="1"/>
    <col min="11267" max="11267" width="6.7109375" style="572" customWidth="1"/>
    <col min="11268" max="11268" width="10.7109375" style="572" customWidth="1"/>
    <col min="11269" max="11269" width="1.7109375" style="572" customWidth="1"/>
    <col min="11270" max="11270" width="11.7109375" style="572" customWidth="1"/>
    <col min="11271" max="11271" width="1.7109375" style="572" customWidth="1"/>
    <col min="11272" max="11272" width="15.7109375" style="572" customWidth="1"/>
    <col min="11273" max="11274" width="9.140625" style="572"/>
    <col min="11275" max="11275" width="11" style="572" bestFit="1" customWidth="1"/>
    <col min="11276" max="11520" width="9.140625" style="572"/>
    <col min="11521" max="11521" width="8.7109375" style="572" customWidth="1"/>
    <col min="11522" max="11522" width="30.7109375" style="572" customWidth="1"/>
    <col min="11523" max="11523" width="6.7109375" style="572" customWidth="1"/>
    <col min="11524" max="11524" width="10.7109375" style="572" customWidth="1"/>
    <col min="11525" max="11525" width="1.7109375" style="572" customWidth="1"/>
    <col min="11526" max="11526" width="11.7109375" style="572" customWidth="1"/>
    <col min="11527" max="11527" width="1.7109375" style="572" customWidth="1"/>
    <col min="11528" max="11528" width="15.7109375" style="572" customWidth="1"/>
    <col min="11529" max="11530" width="9.140625" style="572"/>
    <col min="11531" max="11531" width="11" style="572" bestFit="1" customWidth="1"/>
    <col min="11532" max="11776" width="9.140625" style="572"/>
    <col min="11777" max="11777" width="8.7109375" style="572" customWidth="1"/>
    <col min="11778" max="11778" width="30.7109375" style="572" customWidth="1"/>
    <col min="11779" max="11779" width="6.7109375" style="572" customWidth="1"/>
    <col min="11780" max="11780" width="10.7109375" style="572" customWidth="1"/>
    <col min="11781" max="11781" width="1.7109375" style="572" customWidth="1"/>
    <col min="11782" max="11782" width="11.7109375" style="572" customWidth="1"/>
    <col min="11783" max="11783" width="1.7109375" style="572" customWidth="1"/>
    <col min="11784" max="11784" width="15.7109375" style="572" customWidth="1"/>
    <col min="11785" max="11786" width="9.140625" style="572"/>
    <col min="11787" max="11787" width="11" style="572" bestFit="1" customWidth="1"/>
    <col min="11788" max="12032" width="9.140625" style="572"/>
    <col min="12033" max="12033" width="8.7109375" style="572" customWidth="1"/>
    <col min="12034" max="12034" width="30.7109375" style="572" customWidth="1"/>
    <col min="12035" max="12035" width="6.7109375" style="572" customWidth="1"/>
    <col min="12036" max="12036" width="10.7109375" style="572" customWidth="1"/>
    <col min="12037" max="12037" width="1.7109375" style="572" customWidth="1"/>
    <col min="12038" max="12038" width="11.7109375" style="572" customWidth="1"/>
    <col min="12039" max="12039" width="1.7109375" style="572" customWidth="1"/>
    <col min="12040" max="12040" width="15.7109375" style="572" customWidth="1"/>
    <col min="12041" max="12042" width="9.140625" style="572"/>
    <col min="12043" max="12043" width="11" style="572" bestFit="1" customWidth="1"/>
    <col min="12044" max="12288" width="9.140625" style="572"/>
    <col min="12289" max="12289" width="8.7109375" style="572" customWidth="1"/>
    <col min="12290" max="12290" width="30.7109375" style="572" customWidth="1"/>
    <col min="12291" max="12291" width="6.7109375" style="572" customWidth="1"/>
    <col min="12292" max="12292" width="10.7109375" style="572" customWidth="1"/>
    <col min="12293" max="12293" width="1.7109375" style="572" customWidth="1"/>
    <col min="12294" max="12294" width="11.7109375" style="572" customWidth="1"/>
    <col min="12295" max="12295" width="1.7109375" style="572" customWidth="1"/>
    <col min="12296" max="12296" width="15.7109375" style="572" customWidth="1"/>
    <col min="12297" max="12298" width="9.140625" style="572"/>
    <col min="12299" max="12299" width="11" style="572" bestFit="1" customWidth="1"/>
    <col min="12300" max="12544" width="9.140625" style="572"/>
    <col min="12545" max="12545" width="8.7109375" style="572" customWidth="1"/>
    <col min="12546" max="12546" width="30.7109375" style="572" customWidth="1"/>
    <col min="12547" max="12547" width="6.7109375" style="572" customWidth="1"/>
    <col min="12548" max="12548" width="10.7109375" style="572" customWidth="1"/>
    <col min="12549" max="12549" width="1.7109375" style="572" customWidth="1"/>
    <col min="12550" max="12550" width="11.7109375" style="572" customWidth="1"/>
    <col min="12551" max="12551" width="1.7109375" style="572" customWidth="1"/>
    <col min="12552" max="12552" width="15.7109375" style="572" customWidth="1"/>
    <col min="12553" max="12554" width="9.140625" style="572"/>
    <col min="12555" max="12555" width="11" style="572" bestFit="1" customWidth="1"/>
    <col min="12556" max="12800" width="9.140625" style="572"/>
    <col min="12801" max="12801" width="8.7109375" style="572" customWidth="1"/>
    <col min="12802" max="12802" width="30.7109375" style="572" customWidth="1"/>
    <col min="12803" max="12803" width="6.7109375" style="572" customWidth="1"/>
    <col min="12804" max="12804" width="10.7109375" style="572" customWidth="1"/>
    <col min="12805" max="12805" width="1.7109375" style="572" customWidth="1"/>
    <col min="12806" max="12806" width="11.7109375" style="572" customWidth="1"/>
    <col min="12807" max="12807" width="1.7109375" style="572" customWidth="1"/>
    <col min="12808" max="12808" width="15.7109375" style="572" customWidth="1"/>
    <col min="12809" max="12810" width="9.140625" style="572"/>
    <col min="12811" max="12811" width="11" style="572" bestFit="1" customWidth="1"/>
    <col min="12812" max="13056" width="9.140625" style="572"/>
    <col min="13057" max="13057" width="8.7109375" style="572" customWidth="1"/>
    <col min="13058" max="13058" width="30.7109375" style="572" customWidth="1"/>
    <col min="13059" max="13059" width="6.7109375" style="572" customWidth="1"/>
    <col min="13060" max="13060" width="10.7109375" style="572" customWidth="1"/>
    <col min="13061" max="13061" width="1.7109375" style="572" customWidth="1"/>
    <col min="13062" max="13062" width="11.7109375" style="572" customWidth="1"/>
    <col min="13063" max="13063" width="1.7109375" style="572" customWidth="1"/>
    <col min="13064" max="13064" width="15.7109375" style="572" customWidth="1"/>
    <col min="13065" max="13066" width="9.140625" style="572"/>
    <col min="13067" max="13067" width="11" style="572" bestFit="1" customWidth="1"/>
    <col min="13068" max="13312" width="9.140625" style="572"/>
    <col min="13313" max="13313" width="8.7109375" style="572" customWidth="1"/>
    <col min="13314" max="13314" width="30.7109375" style="572" customWidth="1"/>
    <col min="13315" max="13315" width="6.7109375" style="572" customWidth="1"/>
    <col min="13316" max="13316" width="10.7109375" style="572" customWidth="1"/>
    <col min="13317" max="13317" width="1.7109375" style="572" customWidth="1"/>
    <col min="13318" max="13318" width="11.7109375" style="572" customWidth="1"/>
    <col min="13319" max="13319" width="1.7109375" style="572" customWidth="1"/>
    <col min="13320" max="13320" width="15.7109375" style="572" customWidth="1"/>
    <col min="13321" max="13322" width="9.140625" style="572"/>
    <col min="13323" max="13323" width="11" style="572" bestFit="1" customWidth="1"/>
    <col min="13324" max="13568" width="9.140625" style="572"/>
    <col min="13569" max="13569" width="8.7109375" style="572" customWidth="1"/>
    <col min="13570" max="13570" width="30.7109375" style="572" customWidth="1"/>
    <col min="13571" max="13571" width="6.7109375" style="572" customWidth="1"/>
    <col min="13572" max="13572" width="10.7109375" style="572" customWidth="1"/>
    <col min="13573" max="13573" width="1.7109375" style="572" customWidth="1"/>
    <col min="13574" max="13574" width="11.7109375" style="572" customWidth="1"/>
    <col min="13575" max="13575" width="1.7109375" style="572" customWidth="1"/>
    <col min="13576" max="13576" width="15.7109375" style="572" customWidth="1"/>
    <col min="13577" max="13578" width="9.140625" style="572"/>
    <col min="13579" max="13579" width="11" style="572" bestFit="1" customWidth="1"/>
    <col min="13580" max="13824" width="9.140625" style="572"/>
    <col min="13825" max="13825" width="8.7109375" style="572" customWidth="1"/>
    <col min="13826" max="13826" width="30.7109375" style="572" customWidth="1"/>
    <col min="13827" max="13827" width="6.7109375" style="572" customWidth="1"/>
    <col min="13828" max="13828" width="10.7109375" style="572" customWidth="1"/>
    <col min="13829" max="13829" width="1.7109375" style="572" customWidth="1"/>
    <col min="13830" max="13830" width="11.7109375" style="572" customWidth="1"/>
    <col min="13831" max="13831" width="1.7109375" style="572" customWidth="1"/>
    <col min="13832" max="13832" width="15.7109375" style="572" customWidth="1"/>
    <col min="13833" max="13834" width="9.140625" style="572"/>
    <col min="13835" max="13835" width="11" style="572" bestFit="1" customWidth="1"/>
    <col min="13836" max="14080" width="9.140625" style="572"/>
    <col min="14081" max="14081" width="8.7109375" style="572" customWidth="1"/>
    <col min="14082" max="14082" width="30.7109375" style="572" customWidth="1"/>
    <col min="14083" max="14083" width="6.7109375" style="572" customWidth="1"/>
    <col min="14084" max="14084" width="10.7109375" style="572" customWidth="1"/>
    <col min="14085" max="14085" width="1.7109375" style="572" customWidth="1"/>
    <col min="14086" max="14086" width="11.7109375" style="572" customWidth="1"/>
    <col min="14087" max="14087" width="1.7109375" style="572" customWidth="1"/>
    <col min="14088" max="14088" width="15.7109375" style="572" customWidth="1"/>
    <col min="14089" max="14090" width="9.140625" style="572"/>
    <col min="14091" max="14091" width="11" style="572" bestFit="1" customWidth="1"/>
    <col min="14092" max="14336" width="9.140625" style="572"/>
    <col min="14337" max="14337" width="8.7109375" style="572" customWidth="1"/>
    <col min="14338" max="14338" width="30.7109375" style="572" customWidth="1"/>
    <col min="14339" max="14339" width="6.7109375" style="572" customWidth="1"/>
    <col min="14340" max="14340" width="10.7109375" style="572" customWidth="1"/>
    <col min="14341" max="14341" width="1.7109375" style="572" customWidth="1"/>
    <col min="14342" max="14342" width="11.7109375" style="572" customWidth="1"/>
    <col min="14343" max="14343" width="1.7109375" style="572" customWidth="1"/>
    <col min="14344" max="14344" width="15.7109375" style="572" customWidth="1"/>
    <col min="14345" max="14346" width="9.140625" style="572"/>
    <col min="14347" max="14347" width="11" style="572" bestFit="1" customWidth="1"/>
    <col min="14348" max="14592" width="9.140625" style="572"/>
    <col min="14593" max="14593" width="8.7109375" style="572" customWidth="1"/>
    <col min="14594" max="14594" width="30.7109375" style="572" customWidth="1"/>
    <col min="14595" max="14595" width="6.7109375" style="572" customWidth="1"/>
    <col min="14596" max="14596" width="10.7109375" style="572" customWidth="1"/>
    <col min="14597" max="14597" width="1.7109375" style="572" customWidth="1"/>
    <col min="14598" max="14598" width="11.7109375" style="572" customWidth="1"/>
    <col min="14599" max="14599" width="1.7109375" style="572" customWidth="1"/>
    <col min="14600" max="14600" width="15.7109375" style="572" customWidth="1"/>
    <col min="14601" max="14602" width="9.140625" style="572"/>
    <col min="14603" max="14603" width="11" style="572" bestFit="1" customWidth="1"/>
    <col min="14604" max="14848" width="9.140625" style="572"/>
    <col min="14849" max="14849" width="8.7109375" style="572" customWidth="1"/>
    <col min="14850" max="14850" width="30.7109375" style="572" customWidth="1"/>
    <col min="14851" max="14851" width="6.7109375" style="572" customWidth="1"/>
    <col min="14852" max="14852" width="10.7109375" style="572" customWidth="1"/>
    <col min="14853" max="14853" width="1.7109375" style="572" customWidth="1"/>
    <col min="14854" max="14854" width="11.7109375" style="572" customWidth="1"/>
    <col min="14855" max="14855" width="1.7109375" style="572" customWidth="1"/>
    <col min="14856" max="14856" width="15.7109375" style="572" customWidth="1"/>
    <col min="14857" max="14858" width="9.140625" style="572"/>
    <col min="14859" max="14859" width="11" style="572" bestFit="1" customWidth="1"/>
    <col min="14860" max="15104" width="9.140625" style="572"/>
    <col min="15105" max="15105" width="8.7109375" style="572" customWidth="1"/>
    <col min="15106" max="15106" width="30.7109375" style="572" customWidth="1"/>
    <col min="15107" max="15107" width="6.7109375" style="572" customWidth="1"/>
    <col min="15108" max="15108" width="10.7109375" style="572" customWidth="1"/>
    <col min="15109" max="15109" width="1.7109375" style="572" customWidth="1"/>
    <col min="15110" max="15110" width="11.7109375" style="572" customWidth="1"/>
    <col min="15111" max="15111" width="1.7109375" style="572" customWidth="1"/>
    <col min="15112" max="15112" width="15.7109375" style="572" customWidth="1"/>
    <col min="15113" max="15114" width="9.140625" style="572"/>
    <col min="15115" max="15115" width="11" style="572" bestFit="1" customWidth="1"/>
    <col min="15116" max="15360" width="9.140625" style="572"/>
    <col min="15361" max="15361" width="8.7109375" style="572" customWidth="1"/>
    <col min="15362" max="15362" width="30.7109375" style="572" customWidth="1"/>
    <col min="15363" max="15363" width="6.7109375" style="572" customWidth="1"/>
    <col min="15364" max="15364" width="10.7109375" style="572" customWidth="1"/>
    <col min="15365" max="15365" width="1.7109375" style="572" customWidth="1"/>
    <col min="15366" max="15366" width="11.7109375" style="572" customWidth="1"/>
    <col min="15367" max="15367" width="1.7109375" style="572" customWidth="1"/>
    <col min="15368" max="15368" width="15.7109375" style="572" customWidth="1"/>
    <col min="15369" max="15370" width="9.140625" style="572"/>
    <col min="15371" max="15371" width="11" style="572" bestFit="1" customWidth="1"/>
    <col min="15372" max="15616" width="9.140625" style="572"/>
    <col min="15617" max="15617" width="8.7109375" style="572" customWidth="1"/>
    <col min="15618" max="15618" width="30.7109375" style="572" customWidth="1"/>
    <col min="15619" max="15619" width="6.7109375" style="572" customWidth="1"/>
    <col min="15620" max="15620" width="10.7109375" style="572" customWidth="1"/>
    <col min="15621" max="15621" width="1.7109375" style="572" customWidth="1"/>
    <col min="15622" max="15622" width="11.7109375" style="572" customWidth="1"/>
    <col min="15623" max="15623" width="1.7109375" style="572" customWidth="1"/>
    <col min="15624" max="15624" width="15.7109375" style="572" customWidth="1"/>
    <col min="15625" max="15626" width="9.140625" style="572"/>
    <col min="15627" max="15627" width="11" style="572" bestFit="1" customWidth="1"/>
    <col min="15628" max="15872" width="9.140625" style="572"/>
    <col min="15873" max="15873" width="8.7109375" style="572" customWidth="1"/>
    <col min="15874" max="15874" width="30.7109375" style="572" customWidth="1"/>
    <col min="15875" max="15875" width="6.7109375" style="572" customWidth="1"/>
    <col min="15876" max="15876" width="10.7109375" style="572" customWidth="1"/>
    <col min="15877" max="15877" width="1.7109375" style="572" customWidth="1"/>
    <col min="15878" max="15878" width="11.7109375" style="572" customWidth="1"/>
    <col min="15879" max="15879" width="1.7109375" style="572" customWidth="1"/>
    <col min="15880" max="15880" width="15.7109375" style="572" customWidth="1"/>
    <col min="15881" max="15882" width="9.140625" style="572"/>
    <col min="15883" max="15883" width="11" style="572" bestFit="1" customWidth="1"/>
    <col min="15884" max="16128" width="9.140625" style="572"/>
    <col min="16129" max="16129" width="8.7109375" style="572" customWidth="1"/>
    <col min="16130" max="16130" width="30.7109375" style="572" customWidth="1"/>
    <col min="16131" max="16131" width="6.7109375" style="572" customWidth="1"/>
    <col min="16132" max="16132" width="10.7109375" style="572" customWidth="1"/>
    <col min="16133" max="16133" width="1.7109375" style="572" customWidth="1"/>
    <col min="16134" max="16134" width="11.7109375" style="572" customWidth="1"/>
    <col min="16135" max="16135" width="1.7109375" style="572" customWidth="1"/>
    <col min="16136" max="16136" width="15.7109375" style="572" customWidth="1"/>
    <col min="16137" max="16138" width="9.140625" style="572"/>
    <col min="16139" max="16139" width="11" style="572" bestFit="1" customWidth="1"/>
    <col min="16140" max="16384" width="9.140625" style="572"/>
  </cols>
  <sheetData>
    <row r="1" spans="1:8">
      <c r="D1" s="664"/>
      <c r="E1" s="664"/>
    </row>
    <row r="2" spans="1:8" s="657" customFormat="1" ht="18">
      <c r="A2" s="663" t="s">
        <v>587</v>
      </c>
      <c r="B2" s="662"/>
      <c r="C2" s="661"/>
      <c r="D2" s="660"/>
      <c r="E2" s="660"/>
      <c r="F2" s="659"/>
      <c r="G2" s="659"/>
      <c r="H2" s="658"/>
    </row>
    <row r="3" spans="1:8">
      <c r="A3" s="656"/>
      <c r="B3" s="655"/>
      <c r="C3" s="654"/>
      <c r="D3" s="627"/>
      <c r="E3" s="627"/>
      <c r="F3" s="653"/>
      <c r="G3" s="653"/>
      <c r="H3" s="652"/>
    </row>
    <row r="4" spans="1:8" ht="13.5" thickBot="1">
      <c r="A4" s="656"/>
      <c r="B4" s="655"/>
      <c r="C4" s="654"/>
      <c r="D4" s="627"/>
      <c r="E4" s="627"/>
      <c r="F4" s="653"/>
      <c r="G4" s="653"/>
      <c r="H4" s="652"/>
    </row>
    <row r="5" spans="1:8" s="578" customFormat="1" ht="26.25" thickBot="1">
      <c r="A5" s="651" t="s">
        <v>0</v>
      </c>
      <c r="B5" s="651" t="s">
        <v>1</v>
      </c>
      <c r="C5" s="650" t="s">
        <v>586</v>
      </c>
      <c r="D5" s="649" t="s">
        <v>585</v>
      </c>
      <c r="E5" s="649"/>
      <c r="F5" s="648" t="s">
        <v>584</v>
      </c>
      <c r="G5" s="648"/>
      <c r="H5" s="647" t="s">
        <v>583</v>
      </c>
    </row>
    <row r="6" spans="1:8" s="578" customFormat="1">
      <c r="A6" s="646"/>
      <c r="B6" s="646"/>
      <c r="C6" s="645"/>
      <c r="D6" s="644"/>
      <c r="E6" s="644"/>
      <c r="F6" s="643"/>
      <c r="G6" s="643"/>
      <c r="H6" s="642"/>
    </row>
    <row r="7" spans="1:8" s="637" customFormat="1" ht="15.75">
      <c r="A7" s="688" t="s">
        <v>582</v>
      </c>
      <c r="B7" s="688"/>
      <c r="C7" s="641"/>
      <c r="D7" s="640"/>
      <c r="E7" s="640"/>
      <c r="F7" s="639"/>
      <c r="G7" s="639"/>
      <c r="H7" s="638"/>
    </row>
    <row r="8" spans="1:8" s="578" customFormat="1">
      <c r="A8" s="636"/>
      <c r="B8" s="625"/>
      <c r="C8" s="635"/>
      <c r="D8" s="634"/>
      <c r="E8" s="634"/>
      <c r="F8" s="633"/>
      <c r="G8" s="633"/>
      <c r="H8" s="632"/>
    </row>
    <row r="9" spans="1:8">
      <c r="A9" s="626" t="s">
        <v>562</v>
      </c>
      <c r="B9" s="625" t="s">
        <v>581</v>
      </c>
      <c r="C9" s="624" t="s">
        <v>27</v>
      </c>
      <c r="D9" s="631">
        <v>100</v>
      </c>
      <c r="E9" s="630"/>
      <c r="F9" s="628"/>
      <c r="G9" s="612"/>
      <c r="H9" s="628">
        <f>F9*D9</f>
        <v>0</v>
      </c>
    </row>
    <row r="10" spans="1:8">
      <c r="A10" s="626"/>
      <c r="B10" s="625"/>
      <c r="C10" s="624"/>
      <c r="D10" s="631"/>
      <c r="E10" s="630"/>
      <c r="F10" s="629"/>
      <c r="G10" s="612"/>
      <c r="H10" s="629"/>
    </row>
    <row r="11" spans="1:8">
      <c r="A11" s="626" t="s">
        <v>562</v>
      </c>
      <c r="B11" s="625" t="s">
        <v>580</v>
      </c>
      <c r="C11" s="624" t="s">
        <v>27</v>
      </c>
      <c r="D11" s="631">
        <v>120</v>
      </c>
      <c r="E11" s="630"/>
      <c r="F11" s="628"/>
      <c r="G11" s="612"/>
      <c r="H11" s="628">
        <f>F11*D11</f>
        <v>0</v>
      </c>
    </row>
    <row r="12" spans="1:8">
      <c r="A12" s="626"/>
      <c r="B12" s="625"/>
      <c r="C12" s="624"/>
      <c r="D12" s="631"/>
      <c r="E12" s="630"/>
      <c r="F12" s="629"/>
      <c r="G12" s="612"/>
      <c r="H12" s="629"/>
    </row>
    <row r="13" spans="1:8" ht="38.25">
      <c r="A13" s="626" t="s">
        <v>562</v>
      </c>
      <c r="B13" s="625" t="s">
        <v>579</v>
      </c>
      <c r="C13" s="624" t="s">
        <v>75</v>
      </c>
      <c r="D13" s="623">
        <v>2</v>
      </c>
      <c r="E13" s="623"/>
      <c r="F13" s="628"/>
      <c r="G13" s="612"/>
      <c r="H13" s="628">
        <f>F13*D13</f>
        <v>0</v>
      </c>
    </row>
    <row r="14" spans="1:8">
      <c r="A14" s="626"/>
      <c r="B14" s="625"/>
      <c r="C14" s="624"/>
      <c r="D14" s="623"/>
      <c r="E14" s="623"/>
      <c r="F14" s="612"/>
      <c r="G14" s="612"/>
      <c r="H14" s="612"/>
    </row>
    <row r="15" spans="1:8" ht="51">
      <c r="A15" s="626" t="s">
        <v>562</v>
      </c>
      <c r="B15" s="625" t="s">
        <v>578</v>
      </c>
      <c r="C15" s="624" t="s">
        <v>75</v>
      </c>
      <c r="D15" s="623">
        <v>2</v>
      </c>
      <c r="E15" s="623"/>
      <c r="F15" s="628"/>
      <c r="G15" s="612"/>
      <c r="H15" s="628">
        <f>F15*D15</f>
        <v>0</v>
      </c>
    </row>
    <row r="16" spans="1:8">
      <c r="A16" s="626"/>
      <c r="B16" s="625"/>
      <c r="C16" s="624"/>
      <c r="D16" s="627"/>
      <c r="E16" s="627"/>
      <c r="F16" s="612"/>
      <c r="G16" s="612"/>
      <c r="H16" s="612"/>
    </row>
    <row r="17" spans="1:8">
      <c r="A17" s="626"/>
      <c r="B17" s="625"/>
      <c r="C17" s="624"/>
      <c r="D17" s="623"/>
      <c r="E17" s="623"/>
      <c r="F17" s="622"/>
      <c r="G17" s="622"/>
      <c r="H17" s="622"/>
    </row>
    <row r="18" spans="1:8" ht="25.5">
      <c r="A18" s="626" t="s">
        <v>562</v>
      </c>
      <c r="B18" s="625" t="s">
        <v>577</v>
      </c>
      <c r="C18" s="624" t="s">
        <v>75</v>
      </c>
      <c r="D18" s="623">
        <v>1</v>
      </c>
      <c r="E18" s="623"/>
      <c r="F18" s="621"/>
      <c r="G18" s="622"/>
      <c r="H18" s="621">
        <f>F18*D18</f>
        <v>0</v>
      </c>
    </row>
    <row r="19" spans="1:8">
      <c r="A19" s="626"/>
      <c r="B19" s="625"/>
      <c r="C19" s="624"/>
      <c r="D19" s="623"/>
      <c r="E19" s="623"/>
      <c r="F19" s="622"/>
      <c r="G19" s="622"/>
      <c r="H19" s="622"/>
    </row>
    <row r="20" spans="1:8">
      <c r="A20" s="626" t="s">
        <v>562</v>
      </c>
      <c r="B20" s="625" t="s">
        <v>576</v>
      </c>
      <c r="C20" s="624" t="s">
        <v>75</v>
      </c>
      <c r="D20" s="623">
        <v>1</v>
      </c>
      <c r="E20" s="623"/>
      <c r="F20" s="621"/>
      <c r="G20" s="622"/>
      <c r="H20" s="621">
        <f>F20*D20</f>
        <v>0</v>
      </c>
    </row>
    <row r="21" spans="1:8">
      <c r="A21" s="626"/>
      <c r="B21" s="625"/>
      <c r="C21" s="624"/>
      <c r="D21" s="623"/>
      <c r="E21" s="623"/>
      <c r="F21" s="622"/>
      <c r="G21" s="622"/>
      <c r="H21" s="622"/>
    </row>
    <row r="22" spans="1:8">
      <c r="A22" s="626"/>
      <c r="B22" s="625"/>
      <c r="C22" s="624"/>
      <c r="D22" s="623"/>
      <c r="E22" s="623"/>
      <c r="F22" s="622"/>
      <c r="G22" s="622"/>
      <c r="H22" s="622"/>
    </row>
    <row r="23" spans="1:8" ht="38.25">
      <c r="A23" s="626" t="s">
        <v>562</v>
      </c>
      <c r="B23" s="625" t="s">
        <v>575</v>
      </c>
      <c r="C23" s="624" t="s">
        <v>75</v>
      </c>
      <c r="D23" s="623">
        <v>1</v>
      </c>
      <c r="E23" s="623"/>
      <c r="F23" s="621"/>
      <c r="G23" s="622"/>
      <c r="H23" s="621">
        <f>F23*D23</f>
        <v>0</v>
      </c>
    </row>
    <row r="24" spans="1:8">
      <c r="A24" s="626"/>
      <c r="B24" s="625"/>
      <c r="C24" s="624"/>
      <c r="D24" s="623"/>
      <c r="E24" s="623"/>
      <c r="F24" s="622"/>
      <c r="G24" s="622"/>
      <c r="H24" s="622"/>
    </row>
    <row r="25" spans="1:8">
      <c r="A25" s="626"/>
      <c r="B25" s="625"/>
      <c r="C25" s="624"/>
      <c r="D25" s="623"/>
      <c r="E25" s="623"/>
      <c r="F25" s="622"/>
      <c r="G25" s="622"/>
      <c r="H25" s="622"/>
    </row>
    <row r="26" spans="1:8" ht="25.5">
      <c r="A26" s="626" t="s">
        <v>562</v>
      </c>
      <c r="B26" s="625" t="s">
        <v>574</v>
      </c>
      <c r="C26" s="624" t="s">
        <v>75</v>
      </c>
      <c r="D26" s="623">
        <v>1</v>
      </c>
      <c r="E26" s="623"/>
      <c r="F26" s="621"/>
      <c r="G26" s="622"/>
      <c r="H26" s="621">
        <f>F26*D26</f>
        <v>0</v>
      </c>
    </row>
    <row r="27" spans="1:8">
      <c r="A27" s="626"/>
      <c r="B27" s="625"/>
      <c r="C27" s="624"/>
      <c r="D27" s="623"/>
      <c r="E27" s="623"/>
      <c r="F27" s="622"/>
      <c r="G27" s="622"/>
      <c r="H27" s="622"/>
    </row>
    <row r="28" spans="1:8" ht="38.25">
      <c r="A28" s="626" t="s">
        <v>562</v>
      </c>
      <c r="B28" s="625" t="s">
        <v>573</v>
      </c>
      <c r="C28" s="624" t="s">
        <v>75</v>
      </c>
      <c r="D28" s="623">
        <v>2</v>
      </c>
      <c r="E28" s="623"/>
      <c r="F28" s="621"/>
      <c r="G28" s="622"/>
      <c r="H28" s="621">
        <f>F28*D28</f>
        <v>0</v>
      </c>
    </row>
    <row r="29" spans="1:8">
      <c r="A29" s="626"/>
      <c r="B29" s="625"/>
      <c r="C29" s="624"/>
      <c r="D29" s="623"/>
      <c r="E29" s="623"/>
      <c r="F29" s="622"/>
      <c r="G29" s="622"/>
      <c r="H29" s="622"/>
    </row>
    <row r="30" spans="1:8" ht="38.25">
      <c r="A30" s="626" t="s">
        <v>562</v>
      </c>
      <c r="B30" s="625" t="s">
        <v>572</v>
      </c>
      <c r="C30" s="624" t="s">
        <v>75</v>
      </c>
      <c r="D30" s="623">
        <v>1</v>
      </c>
      <c r="E30" s="623"/>
      <c r="F30" s="621"/>
      <c r="G30" s="622"/>
      <c r="H30" s="621">
        <f>F30*D30</f>
        <v>0</v>
      </c>
    </row>
    <row r="31" spans="1:8">
      <c r="A31" s="626"/>
      <c r="B31" s="625"/>
      <c r="C31" s="624"/>
      <c r="D31" s="623"/>
      <c r="E31" s="623"/>
      <c r="F31" s="622"/>
      <c r="G31" s="622"/>
      <c r="H31" s="622"/>
    </row>
    <row r="32" spans="1:8" ht="26.25" customHeight="1">
      <c r="A32" s="626" t="s">
        <v>562</v>
      </c>
      <c r="B32" s="625" t="s">
        <v>571</v>
      </c>
      <c r="C32" s="624" t="s">
        <v>75</v>
      </c>
      <c r="D32" s="623">
        <v>1</v>
      </c>
      <c r="E32" s="623"/>
      <c r="F32" s="621"/>
      <c r="G32" s="622"/>
      <c r="H32" s="621">
        <f>F32*D32</f>
        <v>0</v>
      </c>
    </row>
    <row r="33" spans="1:9">
      <c r="A33" s="626"/>
      <c r="B33" s="625"/>
      <c r="C33" s="624"/>
      <c r="D33" s="623"/>
      <c r="E33" s="623"/>
      <c r="F33" s="622"/>
      <c r="G33" s="622"/>
      <c r="H33" s="622"/>
    </row>
    <row r="34" spans="1:9" ht="38.25">
      <c r="A34" s="626" t="s">
        <v>562</v>
      </c>
      <c r="B34" s="625" t="s">
        <v>570</v>
      </c>
      <c r="C34" s="624" t="s">
        <v>27</v>
      </c>
      <c r="D34" s="623">
        <v>50</v>
      </c>
      <c r="E34" s="623"/>
      <c r="F34" s="621"/>
      <c r="G34" s="622"/>
      <c r="H34" s="621">
        <f>F34*D34</f>
        <v>0</v>
      </c>
    </row>
    <row r="35" spans="1:9">
      <c r="A35" s="626"/>
      <c r="B35" s="625"/>
      <c r="C35" s="624"/>
      <c r="D35" s="623"/>
      <c r="E35" s="623"/>
      <c r="F35" s="622"/>
      <c r="G35" s="622"/>
      <c r="H35" s="622"/>
    </row>
    <row r="36" spans="1:9" ht="38.25">
      <c r="A36" s="626" t="s">
        <v>562</v>
      </c>
      <c r="B36" s="625" t="s">
        <v>569</v>
      </c>
      <c r="C36" s="624" t="s">
        <v>75</v>
      </c>
      <c r="D36" s="623">
        <v>1</v>
      </c>
      <c r="E36" s="623"/>
      <c r="F36" s="621"/>
      <c r="G36" s="622"/>
      <c r="H36" s="621">
        <f>F36*D36</f>
        <v>0</v>
      </c>
    </row>
    <row r="37" spans="1:9">
      <c r="A37" s="626"/>
      <c r="B37" s="625"/>
      <c r="C37" s="624"/>
      <c r="D37" s="623"/>
      <c r="E37" s="623"/>
      <c r="F37" s="622"/>
      <c r="G37" s="622"/>
      <c r="H37" s="622"/>
    </row>
    <row r="38" spans="1:9" ht="25.5">
      <c r="A38" s="626" t="s">
        <v>562</v>
      </c>
      <c r="B38" s="625" t="s">
        <v>568</v>
      </c>
      <c r="C38" s="624" t="s">
        <v>75</v>
      </c>
      <c r="D38" s="623">
        <v>1</v>
      </c>
      <c r="E38" s="623"/>
      <c r="F38" s="621"/>
      <c r="G38" s="622"/>
      <c r="H38" s="621">
        <f>F38*D38</f>
        <v>0</v>
      </c>
    </row>
    <row r="39" spans="1:9">
      <c r="A39" s="626"/>
      <c r="B39" s="625"/>
      <c r="C39" s="624"/>
      <c r="D39" s="623"/>
      <c r="E39" s="623"/>
      <c r="F39" s="622"/>
      <c r="G39" s="622"/>
      <c r="H39" s="622"/>
    </row>
    <row r="40" spans="1:9">
      <c r="A40" s="626"/>
      <c r="B40" s="625"/>
      <c r="C40" s="624"/>
      <c r="D40" s="623"/>
      <c r="E40" s="623"/>
      <c r="F40" s="622"/>
      <c r="G40" s="622"/>
      <c r="H40" s="622"/>
    </row>
    <row r="41" spans="1:9">
      <c r="A41" s="626" t="s">
        <v>562</v>
      </c>
      <c r="B41" s="625" t="s">
        <v>566</v>
      </c>
      <c r="C41" s="624" t="s">
        <v>75</v>
      </c>
      <c r="D41" s="623">
        <v>20</v>
      </c>
      <c r="E41" s="623"/>
      <c r="F41" s="621"/>
      <c r="G41" s="622"/>
      <c r="H41" s="621">
        <f>F41*D41</f>
        <v>0</v>
      </c>
    </row>
    <row r="42" spans="1:9">
      <c r="A42" s="626"/>
      <c r="B42" s="625"/>
      <c r="C42" s="624"/>
      <c r="D42" s="623"/>
      <c r="E42" s="623"/>
      <c r="F42" s="622"/>
      <c r="G42" s="622"/>
      <c r="H42" s="622"/>
    </row>
    <row r="43" spans="1:9" ht="25.5">
      <c r="A43" s="626" t="s">
        <v>562</v>
      </c>
      <c r="B43" s="625" t="s">
        <v>567</v>
      </c>
      <c r="C43" s="624" t="s">
        <v>75</v>
      </c>
      <c r="D43" s="623">
        <v>60</v>
      </c>
      <c r="E43" s="623"/>
      <c r="F43" s="621"/>
      <c r="G43" s="622"/>
      <c r="H43" s="621">
        <f>F43*D43</f>
        <v>0</v>
      </c>
    </row>
    <row r="44" spans="1:9" ht="15">
      <c r="A44" s="626"/>
      <c r="B44" s="625"/>
      <c r="C44" s="624"/>
      <c r="D44" s="623"/>
      <c r="E44" s="623"/>
      <c r="F44" s="622"/>
      <c r="G44" s="622"/>
      <c r="H44" s="622"/>
      <c r="I44" s="614"/>
    </row>
    <row r="45" spans="1:9" ht="15">
      <c r="A45" s="626" t="s">
        <v>562</v>
      </c>
      <c r="B45" s="625" t="s">
        <v>566</v>
      </c>
      <c r="C45" s="624" t="s">
        <v>75</v>
      </c>
      <c r="D45" s="623">
        <v>75</v>
      </c>
      <c r="E45" s="623"/>
      <c r="F45" s="621"/>
      <c r="G45" s="622"/>
      <c r="H45" s="621">
        <f>F45*D45</f>
        <v>0</v>
      </c>
      <c r="I45" s="614"/>
    </row>
    <row r="46" spans="1:9" ht="15">
      <c r="A46" s="626"/>
      <c r="B46" s="625"/>
      <c r="C46" s="624"/>
      <c r="D46" s="623"/>
      <c r="E46" s="623"/>
      <c r="F46" s="622"/>
      <c r="G46" s="622"/>
      <c r="H46" s="622"/>
      <c r="I46" s="614"/>
    </row>
    <row r="47" spans="1:9" ht="15">
      <c r="A47" s="626"/>
      <c r="B47" s="625"/>
      <c r="C47" s="624"/>
      <c r="D47" s="623"/>
      <c r="E47" s="623"/>
      <c r="F47" s="622"/>
      <c r="G47" s="622"/>
      <c r="H47" s="622"/>
      <c r="I47" s="614"/>
    </row>
    <row r="48" spans="1:9" ht="25.5">
      <c r="A48" s="626" t="s">
        <v>562</v>
      </c>
      <c r="B48" s="625" t="s">
        <v>565</v>
      </c>
      <c r="C48" s="624" t="s">
        <v>75</v>
      </c>
      <c r="D48" s="623">
        <v>10</v>
      </c>
      <c r="E48" s="623"/>
      <c r="F48" s="621"/>
      <c r="G48" s="622"/>
      <c r="H48" s="621">
        <f>F48*D48</f>
        <v>0</v>
      </c>
      <c r="I48" s="614"/>
    </row>
    <row r="49" spans="1:9" ht="15">
      <c r="A49" s="626"/>
      <c r="B49" s="625"/>
      <c r="C49" s="624"/>
      <c r="D49" s="623"/>
      <c r="E49" s="623"/>
      <c r="F49" s="622"/>
      <c r="G49" s="622"/>
      <c r="H49" s="622"/>
      <c r="I49" s="614"/>
    </row>
    <row r="50" spans="1:9" ht="51">
      <c r="A50" s="626" t="s">
        <v>562</v>
      </c>
      <c r="B50" s="625" t="s">
        <v>564</v>
      </c>
      <c r="C50" s="624" t="s">
        <v>75</v>
      </c>
      <c r="D50" s="623">
        <v>2</v>
      </c>
      <c r="E50" s="623"/>
      <c r="F50" s="621"/>
      <c r="G50" s="622"/>
      <c r="H50" s="621">
        <f>F50*D50</f>
        <v>0</v>
      </c>
      <c r="I50" s="614"/>
    </row>
    <row r="51" spans="1:9" ht="15">
      <c r="A51" s="626"/>
      <c r="B51" s="625"/>
      <c r="C51" s="624"/>
      <c r="D51" s="623"/>
      <c r="E51" s="623"/>
      <c r="F51" s="622"/>
      <c r="G51" s="622"/>
      <c r="H51" s="622"/>
      <c r="I51" s="614"/>
    </row>
    <row r="52" spans="1:9" ht="15">
      <c r="A52" s="626"/>
      <c r="B52" s="625"/>
      <c r="C52" s="624"/>
      <c r="D52" s="623"/>
      <c r="E52" s="623"/>
      <c r="F52" s="622"/>
      <c r="G52" s="622"/>
      <c r="H52" s="622"/>
      <c r="I52" s="614"/>
    </row>
    <row r="53" spans="1:9" ht="15">
      <c r="A53" s="626" t="s">
        <v>562</v>
      </c>
      <c r="B53" s="625" t="s">
        <v>563</v>
      </c>
      <c r="C53" s="624" t="s">
        <v>75</v>
      </c>
      <c r="D53" s="623">
        <v>2</v>
      </c>
      <c r="E53" s="623"/>
      <c r="F53" s="621"/>
      <c r="G53" s="622"/>
      <c r="H53" s="621">
        <f>F53*D53</f>
        <v>0</v>
      </c>
      <c r="I53" s="614"/>
    </row>
    <row r="54" spans="1:9" ht="15">
      <c r="A54" s="626"/>
      <c r="B54" s="625"/>
      <c r="C54" s="624"/>
      <c r="D54" s="623"/>
      <c r="E54" s="623"/>
      <c r="F54" s="622"/>
      <c r="G54" s="622"/>
      <c r="H54" s="622"/>
      <c r="I54" s="614"/>
    </row>
    <row r="55" spans="1:9" ht="25.5">
      <c r="A55" s="626" t="s">
        <v>562</v>
      </c>
      <c r="B55" s="625" t="s">
        <v>561</v>
      </c>
      <c r="C55" s="624" t="s">
        <v>75</v>
      </c>
      <c r="D55" s="623">
        <v>10</v>
      </c>
      <c r="E55" s="623"/>
      <c r="F55" s="621"/>
      <c r="G55" s="622"/>
      <c r="H55" s="621">
        <f>F55*D55</f>
        <v>0</v>
      </c>
      <c r="I55" s="614"/>
    </row>
    <row r="56" spans="1:9" ht="15">
      <c r="A56" s="600"/>
      <c r="B56" s="599"/>
      <c r="C56" s="598"/>
      <c r="D56" s="597"/>
      <c r="E56" s="597"/>
      <c r="F56" s="620"/>
      <c r="G56" s="620"/>
      <c r="H56" s="620"/>
      <c r="I56" s="614"/>
    </row>
    <row r="57" spans="1:9" ht="15.75">
      <c r="A57" s="619"/>
      <c r="B57" s="619"/>
      <c r="C57" s="618"/>
      <c r="D57" s="617"/>
      <c r="E57" s="617"/>
      <c r="F57" s="616"/>
      <c r="G57" s="616"/>
      <c r="H57" s="615"/>
      <c r="I57" s="614"/>
    </row>
    <row r="58" spans="1:9" ht="15">
      <c r="A58" s="613"/>
      <c r="B58" s="613"/>
      <c r="C58" s="613"/>
      <c r="D58" s="613"/>
      <c r="E58" s="613"/>
      <c r="F58" s="612"/>
      <c r="G58" s="612"/>
      <c r="H58" s="612"/>
    </row>
    <row r="59" spans="1:9">
      <c r="A59" s="610"/>
      <c r="B59" s="609"/>
      <c r="C59" s="608"/>
      <c r="D59" s="608"/>
      <c r="E59" s="611"/>
      <c r="F59" s="611"/>
      <c r="G59" s="611"/>
      <c r="H59" s="611"/>
    </row>
    <row r="60" spans="1:9">
      <c r="A60" s="610"/>
      <c r="B60" s="609"/>
      <c r="C60" s="608"/>
      <c r="D60" s="607"/>
      <c r="E60" s="607"/>
      <c r="F60" s="606"/>
      <c r="G60" s="606"/>
      <c r="H60" s="606"/>
    </row>
    <row r="61" spans="1:9" ht="15.75">
      <c r="A61" s="605"/>
      <c r="B61" s="604"/>
      <c r="C61" s="603"/>
      <c r="F61" s="602"/>
      <c r="G61" s="602"/>
      <c r="H61" s="602"/>
    </row>
    <row r="62" spans="1:9">
      <c r="A62" s="600"/>
      <c r="B62" s="599"/>
      <c r="C62" s="598"/>
      <c r="D62" s="597"/>
      <c r="E62" s="597"/>
      <c r="F62" s="601"/>
      <c r="G62" s="596"/>
      <c r="H62" s="601"/>
    </row>
    <row r="63" spans="1:9" ht="13.5" thickBot="1">
      <c r="A63" s="600"/>
      <c r="B63" s="599"/>
      <c r="C63" s="598"/>
      <c r="D63" s="597"/>
      <c r="E63" s="597"/>
      <c r="F63" s="596"/>
      <c r="G63" s="596"/>
      <c r="H63" s="596"/>
    </row>
    <row r="64" spans="1:9" ht="16.5" thickBot="1">
      <c r="B64" s="595"/>
      <c r="C64" s="594"/>
      <c r="F64" s="593" t="s">
        <v>15</v>
      </c>
      <c r="G64" s="593"/>
      <c r="H64" s="592">
        <f>SUM(H9:H63)</f>
        <v>0</v>
      </c>
    </row>
    <row r="65" spans="3:8">
      <c r="F65" s="591"/>
      <c r="G65" s="591"/>
      <c r="H65" s="590"/>
    </row>
    <row r="66" spans="3:8" ht="16.5" thickBot="1">
      <c r="D66" s="589"/>
      <c r="E66" s="589" t="s">
        <v>560</v>
      </c>
      <c r="F66" s="589"/>
      <c r="G66" s="588"/>
      <c r="H66" s="587">
        <f>H64*0.22</f>
        <v>0</v>
      </c>
    </row>
    <row r="67" spans="3:8" ht="16.5" thickTop="1" thickBot="1">
      <c r="C67" s="584"/>
      <c r="D67" s="583"/>
      <c r="E67" s="586"/>
      <c r="F67" s="586"/>
      <c r="G67" s="436"/>
      <c r="H67" s="585"/>
    </row>
    <row r="68" spans="3:8" ht="37.5" customHeight="1" thickBot="1">
      <c r="C68" s="584"/>
      <c r="D68" s="583"/>
      <c r="E68" s="582" t="s">
        <v>559</v>
      </c>
      <c r="F68" s="581"/>
      <c r="G68" s="580"/>
      <c r="H68" s="579">
        <f>H66+H64</f>
        <v>0</v>
      </c>
    </row>
    <row r="69" spans="3:8">
      <c r="E69" s="436"/>
      <c r="F69" s="436"/>
      <c r="G69" s="436"/>
      <c r="H69" s="436"/>
    </row>
    <row r="95" ht="13.5" customHeight="1"/>
    <row r="97" ht="13.5" customHeight="1"/>
    <row r="99" ht="13.5" customHeight="1"/>
    <row r="103" ht="13.5" customHeight="1"/>
    <row r="118" spans="1:9" ht="12.75" customHeight="1"/>
    <row r="122" spans="1:9" s="578" customFormat="1">
      <c r="A122" s="572"/>
      <c r="B122" s="577"/>
      <c r="C122" s="576"/>
      <c r="D122" s="575"/>
      <c r="E122" s="575"/>
      <c r="F122" s="574"/>
      <c r="G122" s="574"/>
      <c r="H122" s="573"/>
      <c r="I122" s="572"/>
    </row>
    <row r="144" ht="38.25" customHeight="1"/>
    <row r="146" ht="38.25" customHeight="1"/>
    <row r="148" ht="38.25" customHeight="1"/>
    <row r="150" ht="27" customHeight="1"/>
    <row r="158" ht="24.75" customHeight="1"/>
    <row r="162" ht="25.5" customHeight="1"/>
    <row r="164" ht="27.75" customHeight="1"/>
    <row r="166" ht="27" customHeight="1"/>
    <row r="189" ht="25.5" customHeight="1"/>
    <row r="191" ht="25.5" customHeight="1"/>
    <row r="204" ht="25.5" customHeight="1"/>
    <row r="228" ht="26.25" customHeight="1"/>
    <row r="230" ht="31.5" customHeight="1"/>
    <row r="251" ht="41.25" customHeight="1"/>
    <row r="301" spans="1:9" s="578" customFormat="1">
      <c r="A301" s="572"/>
      <c r="B301" s="577"/>
      <c r="C301" s="576"/>
      <c r="D301" s="575"/>
      <c r="E301" s="575"/>
      <c r="F301" s="574"/>
      <c r="G301" s="574"/>
      <c r="H301" s="573"/>
      <c r="I301" s="572"/>
    </row>
    <row r="302" spans="1:9" s="578" customFormat="1">
      <c r="A302" s="572"/>
      <c r="B302" s="577"/>
      <c r="C302" s="576"/>
      <c r="D302" s="575"/>
      <c r="E302" s="575"/>
      <c r="F302" s="574"/>
      <c r="G302" s="574"/>
      <c r="H302" s="573"/>
      <c r="I302" s="572"/>
    </row>
    <row r="303" spans="1:9" s="578" customFormat="1">
      <c r="A303" s="572"/>
      <c r="B303" s="577"/>
      <c r="C303" s="576"/>
      <c r="D303" s="575"/>
      <c r="E303" s="575"/>
      <c r="F303" s="574"/>
      <c r="G303" s="574"/>
      <c r="H303" s="573"/>
      <c r="I303" s="572"/>
    </row>
    <row r="324" spans="1:9" s="578" customFormat="1">
      <c r="A324" s="572"/>
      <c r="B324" s="577"/>
      <c r="C324" s="576"/>
      <c r="D324" s="575"/>
      <c r="E324" s="575"/>
      <c r="F324" s="574"/>
      <c r="G324" s="574"/>
      <c r="H324" s="573"/>
      <c r="I324" s="572"/>
    </row>
  </sheetData>
  <mergeCells count="1">
    <mergeCell ref="A7:B7"/>
  </mergeCells>
  <conditionalFormatting sqref="D1:E10 D13:E14 D70:E65536 D66:D69 D33:E33 D35:E35 D44:E44 D46:E47 D49:E49 D56:E56 D51:E52 D16:E17 D60:E65">
    <cfRule type="cellIs" dxfId="46" priority="46" stopIfTrue="1" operator="equal">
      <formula>0</formula>
    </cfRule>
  </conditionalFormatting>
  <conditionalFormatting sqref="F1:H10 F58:H58 F13:H14 F70:H65536 H66:H69 F33:H33 F35:H35 F44:H44 F46:H47 F49:H49 F56:H56 F51:H52 F16:H17 F60:H65">
    <cfRule type="cellIs" dxfId="45" priority="47" stopIfTrue="1" operator="equal">
      <formula>0</formula>
    </cfRule>
  </conditionalFormatting>
  <conditionalFormatting sqref="D58:E58">
    <cfRule type="cellIs" dxfId="44" priority="45" stopIfTrue="1" operator="equal">
      <formula>0</formula>
    </cfRule>
  </conditionalFormatting>
  <conditionalFormatting sqref="D57:E57">
    <cfRule type="cellIs" dxfId="43" priority="43" stopIfTrue="1" operator="equal">
      <formula>0</formula>
    </cfRule>
  </conditionalFormatting>
  <conditionalFormatting sqref="F57:H57">
    <cfRule type="cellIs" dxfId="42" priority="44" stopIfTrue="1" operator="equal">
      <formula>0</formula>
    </cfRule>
  </conditionalFormatting>
  <conditionalFormatting sqref="D59:E59">
    <cfRule type="cellIs" dxfId="41" priority="41" stopIfTrue="1" operator="equal">
      <formula>0</formula>
    </cfRule>
  </conditionalFormatting>
  <conditionalFormatting sqref="F59:H59">
    <cfRule type="cellIs" dxfId="40" priority="42" stopIfTrue="1" operator="equal">
      <formula>0</formula>
    </cfRule>
  </conditionalFormatting>
  <conditionalFormatting sqref="D11:E12">
    <cfRule type="cellIs" dxfId="39" priority="39" stopIfTrue="1" operator="equal">
      <formula>0</formula>
    </cfRule>
  </conditionalFormatting>
  <conditionalFormatting sqref="D15:E15">
    <cfRule type="cellIs" dxfId="38" priority="37" stopIfTrue="1" operator="equal">
      <formula>0</formula>
    </cfRule>
  </conditionalFormatting>
  <conditionalFormatting sqref="F11:H12">
    <cfRule type="cellIs" dxfId="37" priority="40" stopIfTrue="1" operator="equal">
      <formula>0</formula>
    </cfRule>
  </conditionalFormatting>
  <conditionalFormatting sqref="F15:H15">
    <cfRule type="cellIs" dxfId="36" priority="38" stopIfTrue="1" operator="equal">
      <formula>0</formula>
    </cfRule>
  </conditionalFormatting>
  <conditionalFormatting sqref="D18:E19 D21:E22">
    <cfRule type="cellIs" dxfId="35" priority="35" stopIfTrue="1" operator="equal">
      <formula>0</formula>
    </cfRule>
  </conditionalFormatting>
  <conditionalFormatting sqref="F18:H19 F21:H22">
    <cfRule type="cellIs" dxfId="34" priority="36" stopIfTrue="1" operator="equal">
      <formula>0</formula>
    </cfRule>
  </conditionalFormatting>
  <conditionalFormatting sqref="D20:E20">
    <cfRule type="cellIs" dxfId="33" priority="33" stopIfTrue="1" operator="equal">
      <formula>0</formula>
    </cfRule>
  </conditionalFormatting>
  <conditionalFormatting sqref="F20:H20">
    <cfRule type="cellIs" dxfId="32" priority="34" stopIfTrue="1" operator="equal">
      <formula>0</formula>
    </cfRule>
  </conditionalFormatting>
  <conditionalFormatting sqref="D23:E25 D27:E27 D29:E29">
    <cfRule type="cellIs" dxfId="31" priority="31" stopIfTrue="1" operator="equal">
      <formula>0</formula>
    </cfRule>
  </conditionalFormatting>
  <conditionalFormatting sqref="F23:H25 F27:H27 F29:H29">
    <cfRule type="cellIs" dxfId="30" priority="32" stopIfTrue="1" operator="equal">
      <formula>0</formula>
    </cfRule>
  </conditionalFormatting>
  <conditionalFormatting sqref="D26:E26">
    <cfRule type="cellIs" dxfId="29" priority="29" stopIfTrue="1" operator="equal">
      <formula>0</formula>
    </cfRule>
  </conditionalFormatting>
  <conditionalFormatting sqref="F26:H26">
    <cfRule type="cellIs" dxfId="28" priority="30" stopIfTrue="1" operator="equal">
      <formula>0</formula>
    </cfRule>
  </conditionalFormatting>
  <conditionalFormatting sqref="D28:E28">
    <cfRule type="cellIs" dxfId="27" priority="27" stopIfTrue="1" operator="equal">
      <formula>0</formula>
    </cfRule>
  </conditionalFormatting>
  <conditionalFormatting sqref="F28:H28">
    <cfRule type="cellIs" dxfId="26" priority="28" stopIfTrue="1" operator="equal">
      <formula>0</formula>
    </cfRule>
  </conditionalFormatting>
  <conditionalFormatting sqref="D30:E31">
    <cfRule type="cellIs" dxfId="25" priority="25" stopIfTrue="1" operator="equal">
      <formula>0</formula>
    </cfRule>
  </conditionalFormatting>
  <conditionalFormatting sqref="F30:H31">
    <cfRule type="cellIs" dxfId="24" priority="26" stopIfTrue="1" operator="equal">
      <formula>0</formula>
    </cfRule>
  </conditionalFormatting>
  <conditionalFormatting sqref="D32:E32">
    <cfRule type="cellIs" dxfId="23" priority="23" stopIfTrue="1" operator="equal">
      <formula>0</formula>
    </cfRule>
  </conditionalFormatting>
  <conditionalFormatting sqref="F32:H32">
    <cfRule type="cellIs" dxfId="22" priority="24" stopIfTrue="1" operator="equal">
      <formula>0</formula>
    </cfRule>
  </conditionalFormatting>
  <conditionalFormatting sqref="D34:E34">
    <cfRule type="cellIs" dxfId="21" priority="21" stopIfTrue="1" operator="equal">
      <formula>0</formula>
    </cfRule>
  </conditionalFormatting>
  <conditionalFormatting sqref="F34:H34">
    <cfRule type="cellIs" dxfId="20" priority="22" stopIfTrue="1" operator="equal">
      <formula>0</formula>
    </cfRule>
  </conditionalFormatting>
  <conditionalFormatting sqref="D36:E37 D39:E40 D42:E42">
    <cfRule type="cellIs" dxfId="19" priority="19" stopIfTrue="1" operator="equal">
      <formula>0</formula>
    </cfRule>
  </conditionalFormatting>
  <conditionalFormatting sqref="F36:H37 F39:H40 F42:H42">
    <cfRule type="cellIs" dxfId="18" priority="20" stopIfTrue="1" operator="equal">
      <formula>0</formula>
    </cfRule>
  </conditionalFormatting>
  <conditionalFormatting sqref="D38:E38">
    <cfRule type="cellIs" dxfId="17" priority="17" stopIfTrue="1" operator="equal">
      <formula>0</formula>
    </cfRule>
  </conditionalFormatting>
  <conditionalFormatting sqref="F38:H38">
    <cfRule type="cellIs" dxfId="16" priority="18" stopIfTrue="1" operator="equal">
      <formula>0</formula>
    </cfRule>
  </conditionalFormatting>
  <conditionalFormatting sqref="D41:E41">
    <cfRule type="cellIs" dxfId="15" priority="15" stopIfTrue="1" operator="equal">
      <formula>0</formula>
    </cfRule>
  </conditionalFormatting>
  <conditionalFormatting sqref="F41:H41">
    <cfRule type="cellIs" dxfId="14" priority="16" stopIfTrue="1" operator="equal">
      <formula>0</formula>
    </cfRule>
  </conditionalFormatting>
  <conditionalFormatting sqref="D43:E43">
    <cfRule type="cellIs" dxfId="13" priority="13" stopIfTrue="1" operator="equal">
      <formula>0</formula>
    </cfRule>
  </conditionalFormatting>
  <conditionalFormatting sqref="F43:H43">
    <cfRule type="cellIs" dxfId="12" priority="14" stopIfTrue="1" operator="equal">
      <formula>0</formula>
    </cfRule>
  </conditionalFormatting>
  <conditionalFormatting sqref="D45:E45">
    <cfRule type="cellIs" dxfId="11" priority="11" stopIfTrue="1" operator="equal">
      <formula>0</formula>
    </cfRule>
  </conditionalFormatting>
  <conditionalFormatting sqref="F45:H45">
    <cfRule type="cellIs" dxfId="10" priority="12" stopIfTrue="1" operator="equal">
      <formula>0</formula>
    </cfRule>
  </conditionalFormatting>
  <conditionalFormatting sqref="D48:E48">
    <cfRule type="cellIs" dxfId="9" priority="9" stopIfTrue="1" operator="equal">
      <formula>0</formula>
    </cfRule>
  </conditionalFormatting>
  <conditionalFormatting sqref="F48:H48">
    <cfRule type="cellIs" dxfId="8" priority="10" stopIfTrue="1" operator="equal">
      <formula>0</formula>
    </cfRule>
  </conditionalFormatting>
  <conditionalFormatting sqref="D50:E50">
    <cfRule type="cellIs" dxfId="7" priority="7" stopIfTrue="1" operator="equal">
      <formula>0</formula>
    </cfRule>
  </conditionalFormatting>
  <conditionalFormatting sqref="F50:H50">
    <cfRule type="cellIs" dxfId="6" priority="8" stopIfTrue="1" operator="equal">
      <formula>0</formula>
    </cfRule>
  </conditionalFormatting>
  <conditionalFormatting sqref="D54:E54">
    <cfRule type="cellIs" dxfId="5" priority="5" stopIfTrue="1" operator="equal">
      <formula>0</formula>
    </cfRule>
  </conditionalFormatting>
  <conditionalFormatting sqref="F54:H54">
    <cfRule type="cellIs" dxfId="4" priority="6" stopIfTrue="1" operator="equal">
      <formula>0</formula>
    </cfRule>
  </conditionalFormatting>
  <conditionalFormatting sqref="D53:E53">
    <cfRule type="cellIs" dxfId="3" priority="3" stopIfTrue="1" operator="equal">
      <formula>0</formula>
    </cfRule>
  </conditionalFormatting>
  <conditionalFormatting sqref="F53:H53">
    <cfRule type="cellIs" dxfId="2" priority="4" stopIfTrue="1" operator="equal">
      <formula>0</formula>
    </cfRule>
  </conditionalFormatting>
  <conditionalFormatting sqref="D55:E55">
    <cfRule type="cellIs" dxfId="1" priority="1" stopIfTrue="1" operator="equal">
      <formula>0</formula>
    </cfRule>
  </conditionalFormatting>
  <conditionalFormatting sqref="F55:H55">
    <cfRule type="cellIs" dxfId="0" priority="2"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view="pageBreakPreview" zoomScale="85" zoomScaleNormal="85" zoomScaleSheetLayoutView="85" workbookViewId="0">
      <selection activeCell="C13" sqref="C13"/>
    </sheetView>
  </sheetViews>
  <sheetFormatPr defaultRowHeight="11.25"/>
  <cols>
    <col min="1" max="1" width="11.140625" style="4" customWidth="1"/>
    <col min="2" max="2" width="6.140625" style="1" customWidth="1"/>
    <col min="3" max="3" width="37.140625" style="2" customWidth="1"/>
    <col min="4" max="4" width="7" style="3" customWidth="1"/>
    <col min="5" max="5" width="4.7109375" style="4" customWidth="1"/>
    <col min="6" max="6" width="20.7109375" style="5" customWidth="1"/>
    <col min="7" max="9" width="10.28515625" style="4" customWidth="1"/>
    <col min="10" max="16384" width="9.140625" style="4"/>
  </cols>
  <sheetData>
    <row r="1" spans="2:6">
      <c r="B1" s="6"/>
      <c r="C1" s="7"/>
      <c r="D1" s="8"/>
      <c r="E1" s="9"/>
      <c r="F1" s="10"/>
    </row>
    <row r="2" spans="2:6" ht="50.1" customHeight="1">
      <c r="B2" s="668" t="s">
        <v>209</v>
      </c>
      <c r="C2" s="668"/>
      <c r="D2" s="668"/>
      <c r="E2" s="668"/>
      <c r="F2" s="668"/>
    </row>
    <row r="3" spans="2:6" ht="15" customHeight="1">
      <c r="B3" s="6"/>
      <c r="C3" s="97"/>
      <c r="D3" s="98"/>
      <c r="E3" s="98"/>
      <c r="F3" s="98"/>
    </row>
    <row r="4" spans="2:6" ht="50.1" customHeight="1">
      <c r="B4" s="669" t="s">
        <v>295</v>
      </c>
      <c r="C4" s="669"/>
      <c r="D4" s="669"/>
      <c r="E4" s="669"/>
      <c r="F4" s="669"/>
    </row>
    <row r="5" spans="2:6">
      <c r="B5" s="6"/>
      <c r="C5" s="7"/>
      <c r="D5" s="8"/>
      <c r="E5" s="9"/>
      <c r="F5" s="10"/>
    </row>
    <row r="6" spans="2:6" ht="12" thickBot="1">
      <c r="B6" s="6"/>
      <c r="C6" s="7"/>
      <c r="D6" s="8"/>
      <c r="E6" s="9"/>
      <c r="F6" s="10"/>
    </row>
    <row r="7" spans="2:6" s="16" customFormat="1" ht="20.100000000000001" customHeight="1" thickBot="1">
      <c r="B7" s="11" t="s">
        <v>0</v>
      </c>
      <c r="C7" s="12" t="s">
        <v>1</v>
      </c>
      <c r="D7" s="13"/>
      <c r="E7" s="14"/>
      <c r="F7" s="15" t="s">
        <v>2</v>
      </c>
    </row>
    <row r="8" spans="2:6" s="22" customFormat="1" ht="30" customHeight="1">
      <c r="B8" s="17" t="s">
        <v>3</v>
      </c>
      <c r="C8" s="18" t="s">
        <v>4</v>
      </c>
      <c r="D8" s="19"/>
      <c r="E8" s="20"/>
      <c r="F8" s="21">
        <f>'DOSTOP IN PARKIRIŠČA'!E104</f>
        <v>0</v>
      </c>
    </row>
    <row r="9" spans="2:6" s="22" customFormat="1" ht="30" customHeight="1">
      <c r="B9" s="23" t="s">
        <v>5</v>
      </c>
      <c r="C9" s="24" t="s">
        <v>6</v>
      </c>
      <c r="D9" s="25"/>
      <c r="E9" s="26"/>
      <c r="F9" s="27">
        <f>'DOSTOP IN PARKIRIŠČA'!E175</f>
        <v>0</v>
      </c>
    </row>
    <row r="10" spans="2:6" s="22" customFormat="1" ht="30" customHeight="1">
      <c r="B10" s="23" t="s">
        <v>7</v>
      </c>
      <c r="C10" s="24" t="s">
        <v>8</v>
      </c>
      <c r="D10" s="25"/>
      <c r="E10" s="26"/>
      <c r="F10" s="27">
        <f>'DOSTOP IN PARKIRIŠČA'!E277</f>
        <v>0</v>
      </c>
    </row>
    <row r="11" spans="2:6" s="22" customFormat="1" ht="30" customHeight="1">
      <c r="B11" s="23" t="s">
        <v>9</v>
      </c>
      <c r="C11" s="24" t="s">
        <v>146</v>
      </c>
      <c r="D11" s="25"/>
      <c r="E11" s="26"/>
      <c r="F11" s="27">
        <f>'DOSTOP IN PARKIRIŠČA'!E295</f>
        <v>0</v>
      </c>
    </row>
    <row r="12" spans="2:6" s="22" customFormat="1" ht="30" customHeight="1">
      <c r="B12" s="23" t="s">
        <v>152</v>
      </c>
      <c r="C12" s="24" t="s">
        <v>12</v>
      </c>
      <c r="D12" s="25"/>
      <c r="E12" s="26"/>
      <c r="F12" s="27">
        <f>'DOSTOP IN PARKIRIŠČA'!E351</f>
        <v>0</v>
      </c>
    </row>
    <row r="13" spans="2:6" s="22" customFormat="1" ht="30" customHeight="1">
      <c r="B13" s="23" t="s">
        <v>11</v>
      </c>
      <c r="C13" s="24" t="s">
        <v>593</v>
      </c>
      <c r="D13" s="25"/>
      <c r="E13" s="26"/>
      <c r="F13" s="27">
        <f>'DOSTOP IN PARKIRIŠČA'!E355</f>
        <v>0</v>
      </c>
    </row>
    <row r="14" spans="2:6" s="22" customFormat="1" ht="30" customHeight="1" thickBot="1">
      <c r="B14" s="23" t="s">
        <v>13</v>
      </c>
      <c r="C14" s="24" t="s">
        <v>14</v>
      </c>
      <c r="D14" s="25"/>
      <c r="E14" s="26"/>
      <c r="F14" s="27">
        <f>'DOSTOP IN PARKIRIŠČA'!E382</f>
        <v>0</v>
      </c>
    </row>
    <row r="15" spans="2:6" s="22" customFormat="1" ht="30" customHeight="1">
      <c r="B15" s="28"/>
      <c r="C15" s="29" t="s">
        <v>15</v>
      </c>
      <c r="D15" s="30"/>
      <c r="E15" s="31"/>
      <c r="F15" s="32">
        <f>SUM(F8:F14)</f>
        <v>0</v>
      </c>
    </row>
    <row r="16" spans="2:6" s="33" customFormat="1" ht="20.100000000000001" customHeight="1" thickBot="1">
      <c r="B16" s="34"/>
      <c r="C16" s="35" t="s">
        <v>16</v>
      </c>
      <c r="D16" s="36">
        <v>0.22</v>
      </c>
      <c r="E16" s="37"/>
      <c r="F16" s="38">
        <f>F15*D16</f>
        <v>0</v>
      </c>
    </row>
    <row r="17" spans="2:10" s="39" customFormat="1" ht="20.100000000000001" customHeight="1" thickBot="1">
      <c r="B17" s="40"/>
      <c r="C17" s="41" t="s">
        <v>17</v>
      </c>
      <c r="D17" s="42"/>
      <c r="E17" s="43"/>
      <c r="F17" s="44">
        <f>F16+F15</f>
        <v>0</v>
      </c>
      <c r="J17" s="103"/>
    </row>
    <row r="18" spans="2:10" s="46" customFormat="1" ht="20.100000000000001" customHeight="1">
      <c r="B18" s="47"/>
      <c r="C18" s="48"/>
      <c r="D18" s="49"/>
      <c r="E18" s="50"/>
      <c r="F18" s="51"/>
      <c r="G18" s="45"/>
    </row>
    <row r="19" spans="2:10" s="46" customFormat="1" ht="20.100000000000001" customHeight="1">
      <c r="B19" s="53"/>
      <c r="C19" s="54"/>
      <c r="D19" s="55"/>
      <c r="E19" s="56"/>
      <c r="F19" s="57"/>
      <c r="G19" s="45"/>
      <c r="I19" s="52"/>
    </row>
    <row r="20" spans="2:10" s="33" customFormat="1" ht="30" customHeight="1">
      <c r="B20" s="93" t="s">
        <v>96</v>
      </c>
      <c r="C20" s="670" t="s">
        <v>97</v>
      </c>
      <c r="D20" s="671"/>
      <c r="E20" s="671"/>
      <c r="F20" s="671"/>
    </row>
    <row r="21" spans="2:10" s="58" customFormat="1" ht="45" customHeight="1">
      <c r="B21" s="93" t="s">
        <v>98</v>
      </c>
      <c r="C21" s="666" t="s">
        <v>105</v>
      </c>
      <c r="D21" s="667"/>
      <c r="E21" s="667"/>
      <c r="F21" s="667"/>
    </row>
    <row r="22" spans="2:10" s="58" customFormat="1" ht="45" customHeight="1">
      <c r="B22" s="94" t="s">
        <v>99</v>
      </c>
      <c r="C22" s="666" t="s">
        <v>100</v>
      </c>
      <c r="D22" s="667"/>
      <c r="E22" s="667"/>
      <c r="F22" s="667"/>
    </row>
    <row r="23" spans="2:10" s="58" customFormat="1" ht="45" customHeight="1">
      <c r="B23" s="94" t="s">
        <v>101</v>
      </c>
      <c r="C23" s="666" t="s">
        <v>102</v>
      </c>
      <c r="D23" s="667"/>
      <c r="E23" s="667"/>
      <c r="F23" s="667"/>
    </row>
    <row r="24" spans="2:10" s="58" customFormat="1" ht="90" customHeight="1">
      <c r="B24" s="94" t="s">
        <v>103</v>
      </c>
      <c r="C24" s="666" t="s">
        <v>104</v>
      </c>
      <c r="D24" s="667"/>
      <c r="E24" s="667"/>
      <c r="F24" s="667"/>
    </row>
    <row r="25" spans="2:10" s="58" customFormat="1">
      <c r="B25" s="59"/>
      <c r="C25" s="2"/>
      <c r="D25" s="60"/>
      <c r="F25" s="61"/>
    </row>
    <row r="26" spans="2:10" s="58" customFormat="1">
      <c r="B26" s="59"/>
      <c r="C26" s="2"/>
      <c r="D26" s="60"/>
      <c r="F26" s="61"/>
    </row>
    <row r="27" spans="2:10" s="58" customFormat="1">
      <c r="B27" s="59"/>
      <c r="C27" s="2"/>
      <c r="D27" s="60"/>
      <c r="F27" s="61"/>
    </row>
    <row r="28" spans="2:10" s="58" customFormat="1">
      <c r="B28" s="59"/>
      <c r="C28" s="2"/>
      <c r="D28" s="60"/>
      <c r="F28" s="61"/>
    </row>
    <row r="29" spans="2:10" s="58" customFormat="1">
      <c r="B29" s="59"/>
      <c r="C29" s="2"/>
      <c r="D29" s="60"/>
      <c r="F29" s="61"/>
    </row>
    <row r="30" spans="2:10" s="58" customFormat="1">
      <c r="B30" s="59"/>
      <c r="C30" s="2"/>
      <c r="D30" s="60"/>
      <c r="F30" s="61"/>
    </row>
    <row r="31" spans="2:10" s="58" customFormat="1">
      <c r="B31" s="59"/>
      <c r="C31" s="2"/>
      <c r="D31" s="60"/>
      <c r="F31" s="61"/>
    </row>
    <row r="32" spans="2:10" s="58" customFormat="1">
      <c r="B32" s="59"/>
      <c r="C32" s="2"/>
      <c r="D32" s="60"/>
      <c r="F32" s="61"/>
    </row>
    <row r="33" spans="2:6" s="58" customFormat="1">
      <c r="B33" s="59"/>
      <c r="C33" s="2"/>
      <c r="D33" s="60"/>
      <c r="F33" s="61"/>
    </row>
    <row r="34" spans="2:6" s="58" customFormat="1">
      <c r="B34" s="59"/>
      <c r="C34" s="2"/>
      <c r="D34" s="60"/>
      <c r="F34" s="61"/>
    </row>
    <row r="35" spans="2:6" s="58" customFormat="1">
      <c r="B35" s="59"/>
      <c r="C35" s="2"/>
      <c r="D35" s="60"/>
      <c r="F35" s="61"/>
    </row>
    <row r="36" spans="2:6" s="58" customFormat="1">
      <c r="B36" s="59"/>
      <c r="C36" s="2"/>
      <c r="D36" s="60"/>
      <c r="F36" s="61"/>
    </row>
    <row r="37" spans="2:6" s="58" customFormat="1">
      <c r="B37" s="59"/>
      <c r="C37" s="2"/>
      <c r="D37" s="60"/>
      <c r="F37" s="61"/>
    </row>
    <row r="38" spans="2:6" s="58" customFormat="1">
      <c r="B38" s="59"/>
      <c r="C38" s="2"/>
      <c r="D38" s="60"/>
      <c r="F38" s="61"/>
    </row>
    <row r="39" spans="2:6" s="58" customFormat="1">
      <c r="B39" s="59"/>
      <c r="C39" s="2"/>
      <c r="D39" s="60"/>
      <c r="F39" s="61"/>
    </row>
    <row r="40" spans="2:6" s="58" customFormat="1">
      <c r="B40" s="59"/>
      <c r="C40" s="2"/>
      <c r="D40" s="60"/>
      <c r="F40" s="61"/>
    </row>
    <row r="41" spans="2:6" s="58" customFormat="1">
      <c r="B41" s="59"/>
      <c r="C41" s="2"/>
      <c r="D41" s="60"/>
      <c r="F41" s="61"/>
    </row>
    <row r="42" spans="2:6" s="58" customFormat="1">
      <c r="B42" s="59"/>
      <c r="C42" s="2"/>
      <c r="D42" s="60"/>
      <c r="F42" s="61"/>
    </row>
    <row r="43" spans="2:6" s="58" customFormat="1">
      <c r="B43" s="59"/>
      <c r="C43" s="2"/>
      <c r="D43" s="60"/>
      <c r="F43" s="61"/>
    </row>
    <row r="44" spans="2:6" s="58" customFormat="1">
      <c r="B44" s="59"/>
      <c r="C44" s="2"/>
      <c r="D44" s="60"/>
      <c r="F44" s="61"/>
    </row>
    <row r="45" spans="2:6" s="58" customFormat="1">
      <c r="B45" s="59"/>
      <c r="C45" s="2"/>
      <c r="D45" s="60"/>
      <c r="F45" s="61"/>
    </row>
    <row r="46" spans="2:6" s="58" customFormat="1">
      <c r="B46" s="59"/>
      <c r="C46" s="2"/>
      <c r="D46" s="60"/>
      <c r="F46" s="61"/>
    </row>
    <row r="47" spans="2:6" s="58" customFormat="1">
      <c r="B47" s="59"/>
      <c r="C47" s="2"/>
      <c r="D47" s="60"/>
      <c r="F47" s="61"/>
    </row>
    <row r="48" spans="2:6" s="58" customFormat="1">
      <c r="B48" s="59"/>
      <c r="C48" s="2"/>
      <c r="D48" s="60"/>
      <c r="F48" s="61"/>
    </row>
    <row r="49" spans="2:6" s="58" customFormat="1">
      <c r="B49" s="59"/>
      <c r="C49" s="2"/>
      <c r="D49" s="60"/>
      <c r="F49" s="61"/>
    </row>
    <row r="50" spans="2:6" s="58" customFormat="1">
      <c r="B50" s="59"/>
      <c r="C50" s="2"/>
      <c r="D50" s="60"/>
      <c r="F50" s="61"/>
    </row>
    <row r="51" spans="2:6" s="58" customFormat="1">
      <c r="B51" s="59"/>
      <c r="C51" s="2"/>
      <c r="D51" s="60"/>
      <c r="F51" s="61"/>
    </row>
    <row r="52" spans="2:6" s="58" customFormat="1">
      <c r="B52" s="59"/>
      <c r="C52" s="2"/>
      <c r="D52" s="60"/>
      <c r="F52" s="61"/>
    </row>
    <row r="53" spans="2:6" s="58" customFormat="1">
      <c r="B53" s="59"/>
      <c r="C53" s="2"/>
      <c r="D53" s="60"/>
      <c r="F53" s="61"/>
    </row>
    <row r="54" spans="2:6" s="58" customFormat="1">
      <c r="B54" s="59"/>
      <c r="C54" s="2"/>
      <c r="D54" s="60"/>
      <c r="F54" s="61"/>
    </row>
    <row r="55" spans="2:6" s="58" customFormat="1">
      <c r="B55" s="59"/>
      <c r="C55" s="2"/>
      <c r="D55" s="60"/>
      <c r="F55" s="61"/>
    </row>
    <row r="56" spans="2:6" s="58" customFormat="1">
      <c r="B56" s="59"/>
      <c r="C56" s="2"/>
      <c r="D56" s="60"/>
      <c r="F56" s="61"/>
    </row>
    <row r="57" spans="2:6" s="58" customFormat="1">
      <c r="B57" s="59"/>
      <c r="C57" s="2"/>
      <c r="D57" s="60"/>
      <c r="F57" s="61"/>
    </row>
    <row r="58" spans="2:6" s="58" customFormat="1">
      <c r="B58" s="59"/>
      <c r="C58" s="2"/>
      <c r="D58" s="60"/>
      <c r="F58" s="61"/>
    </row>
    <row r="59" spans="2:6" s="58" customFormat="1">
      <c r="B59" s="59"/>
      <c r="C59" s="2"/>
      <c r="D59" s="60"/>
      <c r="F59" s="61"/>
    </row>
    <row r="60" spans="2:6" s="58" customFormat="1">
      <c r="B60" s="59"/>
      <c r="C60" s="2"/>
      <c r="D60" s="60"/>
      <c r="F60" s="61"/>
    </row>
    <row r="61" spans="2:6" s="58" customFormat="1">
      <c r="B61" s="59"/>
      <c r="C61" s="2"/>
      <c r="D61" s="60"/>
      <c r="F61" s="61"/>
    </row>
    <row r="62" spans="2:6" s="58" customFormat="1">
      <c r="B62" s="59"/>
      <c r="C62" s="2"/>
      <c r="D62" s="60"/>
      <c r="F62" s="61"/>
    </row>
    <row r="63" spans="2:6" s="58" customFormat="1">
      <c r="B63" s="59"/>
      <c r="C63" s="2"/>
      <c r="D63" s="60"/>
      <c r="F63" s="61"/>
    </row>
    <row r="64" spans="2:6" s="58" customFormat="1">
      <c r="B64" s="59"/>
      <c r="C64" s="2"/>
      <c r="D64" s="60"/>
      <c r="F64" s="61"/>
    </row>
    <row r="65" spans="2:6" s="58" customFormat="1">
      <c r="B65" s="59"/>
      <c r="C65" s="2"/>
      <c r="D65" s="60"/>
      <c r="F65" s="61"/>
    </row>
    <row r="66" spans="2:6" s="58" customFormat="1">
      <c r="B66" s="59"/>
      <c r="C66" s="2"/>
      <c r="D66" s="60"/>
      <c r="F66" s="61"/>
    </row>
    <row r="67" spans="2:6" s="58" customFormat="1">
      <c r="B67" s="59"/>
      <c r="C67" s="2"/>
      <c r="D67" s="60"/>
      <c r="F67" s="61"/>
    </row>
    <row r="68" spans="2:6" s="58" customFormat="1">
      <c r="B68" s="59"/>
      <c r="C68" s="2"/>
      <c r="D68" s="60"/>
      <c r="F68" s="61"/>
    </row>
    <row r="69" spans="2:6" s="58" customFormat="1">
      <c r="B69" s="59"/>
      <c r="C69" s="2"/>
      <c r="D69" s="60"/>
      <c r="F69" s="61"/>
    </row>
    <row r="70" spans="2:6" s="58" customFormat="1">
      <c r="B70" s="59"/>
      <c r="C70" s="2"/>
      <c r="D70" s="60"/>
      <c r="F70" s="61"/>
    </row>
    <row r="71" spans="2:6" s="58" customFormat="1">
      <c r="B71" s="59"/>
      <c r="C71" s="2"/>
      <c r="D71" s="60"/>
      <c r="F71" s="61"/>
    </row>
    <row r="72" spans="2:6" s="58" customFormat="1">
      <c r="B72" s="59"/>
      <c r="C72" s="2"/>
      <c r="D72" s="60"/>
      <c r="F72" s="61"/>
    </row>
    <row r="73" spans="2:6" s="58" customFormat="1">
      <c r="B73" s="59"/>
      <c r="C73" s="2"/>
      <c r="D73" s="60"/>
      <c r="F73" s="61"/>
    </row>
    <row r="74" spans="2:6" s="58" customFormat="1">
      <c r="B74" s="59"/>
      <c r="C74" s="2"/>
      <c r="D74" s="60"/>
      <c r="F74" s="61"/>
    </row>
    <row r="75" spans="2:6" s="58" customFormat="1">
      <c r="B75" s="59"/>
      <c r="C75" s="2"/>
      <c r="D75" s="60"/>
      <c r="F75" s="61"/>
    </row>
    <row r="76" spans="2:6" s="58" customFormat="1">
      <c r="B76" s="59"/>
      <c r="C76" s="2"/>
      <c r="D76" s="60"/>
      <c r="F76" s="61"/>
    </row>
    <row r="77" spans="2:6" s="58" customFormat="1">
      <c r="B77" s="59"/>
      <c r="C77" s="2"/>
      <c r="D77" s="60"/>
      <c r="F77" s="61"/>
    </row>
    <row r="78" spans="2:6" s="58" customFormat="1">
      <c r="B78" s="59"/>
      <c r="C78" s="2"/>
      <c r="D78" s="60"/>
      <c r="F78" s="61"/>
    </row>
    <row r="79" spans="2:6" s="58" customFormat="1">
      <c r="B79" s="59"/>
      <c r="C79" s="2"/>
      <c r="D79" s="60"/>
      <c r="F79" s="61"/>
    </row>
    <row r="80" spans="2:6" s="58" customFormat="1">
      <c r="B80" s="59"/>
      <c r="C80" s="2"/>
      <c r="D80" s="60"/>
      <c r="F80" s="61"/>
    </row>
    <row r="81" spans="2:6" s="58" customFormat="1">
      <c r="B81" s="59"/>
      <c r="C81" s="2"/>
      <c r="D81" s="60"/>
      <c r="F81" s="61"/>
    </row>
    <row r="82" spans="2:6" s="58" customFormat="1">
      <c r="B82" s="59"/>
      <c r="C82" s="2"/>
      <c r="D82" s="60"/>
      <c r="F82" s="61"/>
    </row>
    <row r="83" spans="2:6" s="58" customFormat="1">
      <c r="B83" s="59"/>
      <c r="C83" s="2"/>
      <c r="D83" s="60"/>
      <c r="F83" s="61"/>
    </row>
    <row r="84" spans="2:6" s="58" customFormat="1">
      <c r="B84" s="59"/>
      <c r="C84" s="2"/>
      <c r="D84" s="60"/>
      <c r="F84" s="61"/>
    </row>
    <row r="85" spans="2:6" s="58" customFormat="1">
      <c r="B85" s="59"/>
      <c r="C85" s="2"/>
      <c r="D85" s="60"/>
      <c r="F85" s="61"/>
    </row>
    <row r="86" spans="2:6" s="58" customFormat="1">
      <c r="B86" s="59"/>
      <c r="C86" s="2"/>
      <c r="D86" s="60"/>
      <c r="F86" s="61"/>
    </row>
    <row r="87" spans="2:6" s="58" customFormat="1">
      <c r="B87" s="59"/>
      <c r="C87" s="2"/>
      <c r="D87" s="60"/>
      <c r="F87" s="61"/>
    </row>
    <row r="88" spans="2:6" s="58" customFormat="1">
      <c r="B88" s="59"/>
      <c r="C88" s="2"/>
      <c r="D88" s="60"/>
      <c r="F88" s="61"/>
    </row>
    <row r="89" spans="2:6" s="58" customFormat="1">
      <c r="B89" s="59"/>
      <c r="C89" s="2"/>
      <c r="D89" s="60"/>
      <c r="F89" s="61"/>
    </row>
    <row r="90" spans="2:6" s="58" customFormat="1">
      <c r="B90" s="59"/>
      <c r="C90" s="2"/>
      <c r="D90" s="60"/>
      <c r="F90" s="61"/>
    </row>
    <row r="91" spans="2:6" s="58" customFormat="1">
      <c r="B91" s="59"/>
      <c r="C91" s="2"/>
      <c r="D91" s="60"/>
      <c r="F91" s="61"/>
    </row>
    <row r="92" spans="2:6" s="58" customFormat="1">
      <c r="B92" s="59"/>
      <c r="C92" s="2"/>
      <c r="D92" s="60"/>
      <c r="F92" s="61"/>
    </row>
    <row r="93" spans="2:6" s="58" customFormat="1">
      <c r="B93" s="59"/>
      <c r="C93" s="2"/>
      <c r="D93" s="60"/>
      <c r="F93" s="61"/>
    </row>
    <row r="94" spans="2:6" s="58" customFormat="1">
      <c r="B94" s="59"/>
      <c r="C94" s="2"/>
      <c r="D94" s="60"/>
      <c r="F94" s="61"/>
    </row>
    <row r="95" spans="2:6" s="58" customFormat="1">
      <c r="B95" s="59"/>
      <c r="C95" s="2"/>
      <c r="D95" s="60"/>
      <c r="F95" s="61"/>
    </row>
    <row r="96" spans="2:6" s="58" customFormat="1">
      <c r="B96" s="59"/>
      <c r="C96" s="2"/>
      <c r="D96" s="60"/>
      <c r="F96" s="61"/>
    </row>
    <row r="97" spans="2:6" s="58" customFormat="1">
      <c r="B97" s="59"/>
      <c r="C97" s="2"/>
      <c r="D97" s="60"/>
      <c r="F97" s="61"/>
    </row>
    <row r="98" spans="2:6" s="58" customFormat="1">
      <c r="B98" s="59"/>
      <c r="C98" s="2"/>
      <c r="D98" s="60"/>
      <c r="F98" s="61"/>
    </row>
    <row r="99" spans="2:6" s="58" customFormat="1">
      <c r="B99" s="59"/>
      <c r="C99" s="2"/>
      <c r="D99" s="60"/>
      <c r="F99" s="61"/>
    </row>
    <row r="100" spans="2:6" s="58" customFormat="1">
      <c r="B100" s="59"/>
      <c r="C100" s="2"/>
      <c r="D100" s="60"/>
      <c r="F100" s="61"/>
    </row>
    <row r="101" spans="2:6" s="58" customFormat="1">
      <c r="B101" s="59"/>
      <c r="C101" s="2"/>
      <c r="D101" s="60"/>
      <c r="F101" s="61"/>
    </row>
    <row r="102" spans="2:6" s="58" customFormat="1">
      <c r="B102" s="59"/>
      <c r="C102" s="2"/>
      <c r="D102" s="60"/>
      <c r="F102" s="61"/>
    </row>
    <row r="103" spans="2:6" s="58" customFormat="1">
      <c r="B103" s="59"/>
      <c r="C103" s="2"/>
      <c r="D103" s="60"/>
      <c r="F103" s="61"/>
    </row>
    <row r="104" spans="2:6" s="58" customFormat="1">
      <c r="B104" s="59"/>
      <c r="C104" s="2"/>
      <c r="D104" s="60"/>
      <c r="F104" s="61"/>
    </row>
    <row r="105" spans="2:6" s="58" customFormat="1">
      <c r="B105" s="59"/>
      <c r="C105" s="2"/>
      <c r="D105" s="60"/>
      <c r="F105" s="61"/>
    </row>
    <row r="106" spans="2:6" s="58" customFormat="1">
      <c r="B106" s="59"/>
      <c r="C106" s="2"/>
      <c r="D106" s="60"/>
      <c r="F106" s="61"/>
    </row>
    <row r="107" spans="2:6" s="58" customFormat="1">
      <c r="B107" s="59"/>
      <c r="C107" s="2"/>
      <c r="D107" s="60"/>
      <c r="F107" s="61"/>
    </row>
    <row r="108" spans="2:6" s="58" customFormat="1">
      <c r="B108" s="59"/>
      <c r="C108" s="2"/>
      <c r="D108" s="60"/>
      <c r="F108" s="61"/>
    </row>
    <row r="109" spans="2:6" s="58" customFormat="1">
      <c r="B109" s="59"/>
      <c r="C109" s="2"/>
      <c r="D109" s="60"/>
      <c r="F109" s="61"/>
    </row>
    <row r="110" spans="2:6" s="58" customFormat="1">
      <c r="B110" s="59"/>
      <c r="C110" s="2"/>
      <c r="D110" s="60"/>
      <c r="F110" s="61"/>
    </row>
    <row r="111" spans="2:6" s="58" customFormat="1">
      <c r="B111" s="59"/>
      <c r="C111" s="2"/>
      <c r="D111" s="60"/>
      <c r="F111" s="61"/>
    </row>
    <row r="112" spans="2:6" s="58" customFormat="1">
      <c r="B112" s="59"/>
      <c r="C112" s="2"/>
      <c r="D112" s="60"/>
      <c r="F112" s="61"/>
    </row>
    <row r="113" spans="2:6" s="58" customFormat="1">
      <c r="B113" s="59"/>
      <c r="C113" s="2"/>
      <c r="D113" s="60"/>
      <c r="F113" s="61"/>
    </row>
    <row r="114" spans="2:6" s="58" customFormat="1">
      <c r="B114" s="59"/>
      <c r="C114" s="2"/>
      <c r="D114" s="60"/>
      <c r="F114" s="61"/>
    </row>
    <row r="115" spans="2:6" s="58" customFormat="1">
      <c r="B115" s="59"/>
      <c r="C115" s="2"/>
      <c r="D115" s="60"/>
      <c r="F115" s="61"/>
    </row>
    <row r="116" spans="2:6" s="58" customFormat="1">
      <c r="B116" s="59"/>
      <c r="C116" s="2"/>
      <c r="D116" s="60"/>
      <c r="F116" s="61"/>
    </row>
    <row r="117" spans="2:6" s="58" customFormat="1">
      <c r="B117" s="59"/>
      <c r="C117" s="2"/>
      <c r="D117" s="60"/>
      <c r="F117" s="61"/>
    </row>
    <row r="118" spans="2:6" s="58" customFormat="1">
      <c r="B118" s="59"/>
      <c r="C118" s="2"/>
      <c r="D118" s="60"/>
      <c r="F118" s="61"/>
    </row>
    <row r="119" spans="2:6" s="58" customFormat="1">
      <c r="B119" s="59"/>
      <c r="C119" s="2"/>
      <c r="D119" s="60"/>
      <c r="F119" s="61"/>
    </row>
    <row r="120" spans="2:6" s="58" customFormat="1">
      <c r="B120" s="59"/>
      <c r="C120" s="2"/>
      <c r="D120" s="60"/>
      <c r="F120" s="61"/>
    </row>
    <row r="121" spans="2:6" s="58" customFormat="1">
      <c r="B121" s="59"/>
      <c r="C121" s="2"/>
      <c r="D121" s="60"/>
      <c r="F121" s="61"/>
    </row>
    <row r="122" spans="2:6" s="58" customFormat="1">
      <c r="B122" s="59"/>
      <c r="C122" s="2"/>
      <c r="D122" s="60"/>
      <c r="F122" s="61"/>
    </row>
    <row r="123" spans="2:6" s="58" customFormat="1">
      <c r="B123" s="59"/>
      <c r="C123" s="2"/>
      <c r="D123" s="60"/>
      <c r="F123" s="61"/>
    </row>
    <row r="124" spans="2:6" s="58" customFormat="1">
      <c r="B124" s="59"/>
      <c r="C124" s="2"/>
      <c r="D124" s="60"/>
      <c r="F124" s="61"/>
    </row>
    <row r="125" spans="2:6" s="58" customFormat="1">
      <c r="B125" s="59"/>
      <c r="C125" s="2"/>
      <c r="D125" s="60"/>
      <c r="F125" s="61"/>
    </row>
    <row r="126" spans="2:6" s="58" customFormat="1">
      <c r="B126" s="59"/>
      <c r="C126" s="2"/>
      <c r="D126" s="60"/>
      <c r="F126" s="61"/>
    </row>
    <row r="127" spans="2:6" s="58" customFormat="1">
      <c r="B127" s="59"/>
      <c r="C127" s="2"/>
      <c r="D127" s="60"/>
      <c r="F127" s="61"/>
    </row>
    <row r="128" spans="2:6" s="58" customFormat="1">
      <c r="B128" s="59"/>
      <c r="C128" s="2"/>
      <c r="D128" s="60"/>
      <c r="F128" s="61"/>
    </row>
    <row r="129" spans="2:6" s="58" customFormat="1">
      <c r="B129" s="59"/>
      <c r="C129" s="2"/>
      <c r="D129" s="60"/>
      <c r="F129" s="61"/>
    </row>
    <row r="130" spans="2:6" s="58" customFormat="1">
      <c r="B130" s="59"/>
      <c r="C130" s="2"/>
      <c r="D130" s="60"/>
      <c r="F130" s="61"/>
    </row>
    <row r="131" spans="2:6" s="58" customFormat="1">
      <c r="B131" s="59"/>
      <c r="C131" s="2"/>
      <c r="D131" s="60"/>
      <c r="F131" s="61"/>
    </row>
    <row r="132" spans="2:6" s="58" customFormat="1">
      <c r="B132" s="59"/>
      <c r="C132" s="2"/>
      <c r="D132" s="60"/>
      <c r="F132" s="61"/>
    </row>
    <row r="133" spans="2:6" s="58" customFormat="1">
      <c r="B133" s="59"/>
      <c r="C133" s="2"/>
      <c r="D133" s="60"/>
      <c r="F133" s="61"/>
    </row>
    <row r="134" spans="2:6" s="58" customFormat="1">
      <c r="B134" s="59"/>
      <c r="C134" s="2"/>
      <c r="D134" s="60"/>
      <c r="F134" s="61"/>
    </row>
    <row r="135" spans="2:6" s="58" customFormat="1">
      <c r="B135" s="59"/>
      <c r="C135" s="2"/>
      <c r="D135" s="60"/>
      <c r="F135" s="61"/>
    </row>
    <row r="136" spans="2:6" s="58" customFormat="1">
      <c r="B136" s="59"/>
      <c r="C136" s="2"/>
      <c r="D136" s="60"/>
      <c r="F136" s="61"/>
    </row>
    <row r="137" spans="2:6" s="58" customFormat="1">
      <c r="B137" s="59"/>
      <c r="C137" s="2"/>
      <c r="D137" s="60"/>
      <c r="F137" s="61"/>
    </row>
    <row r="138" spans="2:6" s="58" customFormat="1">
      <c r="B138" s="59"/>
      <c r="C138" s="2"/>
      <c r="D138" s="60"/>
      <c r="F138" s="61"/>
    </row>
    <row r="139" spans="2:6" s="58" customFormat="1">
      <c r="B139" s="59"/>
      <c r="C139" s="2"/>
      <c r="D139" s="60"/>
      <c r="F139" s="61"/>
    </row>
    <row r="140" spans="2:6" s="58" customFormat="1">
      <c r="B140" s="59"/>
      <c r="C140" s="2"/>
      <c r="D140" s="60"/>
      <c r="F140" s="61"/>
    </row>
    <row r="141" spans="2:6" s="58" customFormat="1">
      <c r="B141" s="59"/>
      <c r="C141" s="2"/>
      <c r="D141" s="60"/>
      <c r="F141" s="61"/>
    </row>
    <row r="142" spans="2:6" s="58" customFormat="1">
      <c r="B142" s="59"/>
      <c r="C142" s="2"/>
      <c r="D142" s="60"/>
      <c r="F142" s="61"/>
    </row>
    <row r="143" spans="2:6" s="58" customFormat="1">
      <c r="B143" s="59"/>
      <c r="C143" s="2"/>
      <c r="D143" s="60"/>
      <c r="F143" s="61"/>
    </row>
    <row r="144" spans="2:6" s="58" customFormat="1">
      <c r="B144" s="59"/>
      <c r="C144" s="2"/>
      <c r="D144" s="60"/>
      <c r="F144" s="61"/>
    </row>
    <row r="145" spans="2:6" s="58" customFormat="1">
      <c r="B145" s="59"/>
      <c r="C145" s="2"/>
      <c r="D145" s="60"/>
      <c r="F145" s="61"/>
    </row>
    <row r="146" spans="2:6" s="58" customFormat="1">
      <c r="B146" s="59"/>
      <c r="C146" s="2"/>
      <c r="D146" s="60"/>
      <c r="F146" s="61"/>
    </row>
    <row r="147" spans="2:6" s="58" customFormat="1">
      <c r="B147" s="59"/>
      <c r="C147" s="2"/>
      <c r="D147" s="60"/>
      <c r="F147" s="61"/>
    </row>
    <row r="148" spans="2:6" s="58" customFormat="1">
      <c r="B148" s="59"/>
      <c r="C148" s="2"/>
      <c r="D148" s="60"/>
      <c r="F148" s="61"/>
    </row>
    <row r="149" spans="2:6" s="58" customFormat="1">
      <c r="B149" s="59"/>
      <c r="C149" s="2"/>
      <c r="D149" s="60"/>
      <c r="F149" s="61"/>
    </row>
    <row r="150" spans="2:6" s="58" customFormat="1">
      <c r="B150" s="59"/>
      <c r="C150" s="2"/>
      <c r="D150" s="60"/>
      <c r="F150" s="61"/>
    </row>
    <row r="151" spans="2:6" s="58" customFormat="1">
      <c r="B151" s="59"/>
      <c r="C151" s="2"/>
      <c r="D151" s="60"/>
      <c r="F151" s="61"/>
    </row>
    <row r="152" spans="2:6" s="58" customFormat="1">
      <c r="B152" s="59"/>
      <c r="C152" s="2"/>
      <c r="D152" s="60"/>
      <c r="F152" s="61"/>
    </row>
    <row r="153" spans="2:6" s="58" customFormat="1">
      <c r="B153" s="59"/>
      <c r="C153" s="2"/>
      <c r="D153" s="60"/>
      <c r="F153" s="61"/>
    </row>
    <row r="154" spans="2:6" s="58" customFormat="1">
      <c r="B154" s="59"/>
      <c r="C154" s="2"/>
      <c r="D154" s="60"/>
      <c r="F154" s="61"/>
    </row>
    <row r="155" spans="2:6" s="58" customFormat="1">
      <c r="B155" s="59"/>
      <c r="C155" s="2"/>
      <c r="D155" s="60"/>
      <c r="F155" s="61"/>
    </row>
    <row r="156" spans="2:6" s="58" customFormat="1">
      <c r="B156" s="59"/>
      <c r="C156" s="2"/>
      <c r="D156" s="60"/>
      <c r="F156" s="61"/>
    </row>
    <row r="157" spans="2:6" s="58" customFormat="1">
      <c r="B157" s="59"/>
      <c r="C157" s="2"/>
      <c r="D157" s="60"/>
      <c r="F157" s="61"/>
    </row>
    <row r="158" spans="2:6" s="58" customFormat="1">
      <c r="B158" s="59"/>
      <c r="C158" s="2"/>
      <c r="D158" s="60"/>
      <c r="F158" s="61"/>
    </row>
    <row r="159" spans="2:6" s="58" customFormat="1">
      <c r="B159" s="59"/>
      <c r="C159" s="2"/>
      <c r="D159" s="60"/>
      <c r="F159" s="61"/>
    </row>
    <row r="160" spans="2:6" s="58" customFormat="1">
      <c r="B160" s="59"/>
      <c r="C160" s="2"/>
      <c r="D160" s="60"/>
      <c r="F160" s="61"/>
    </row>
    <row r="161" spans="2:6" s="58" customFormat="1">
      <c r="B161" s="59"/>
      <c r="C161" s="2"/>
      <c r="D161" s="60"/>
      <c r="F161" s="61"/>
    </row>
    <row r="162" spans="2:6" s="58" customFormat="1">
      <c r="B162" s="59"/>
      <c r="C162" s="2"/>
      <c r="D162" s="60"/>
      <c r="F162" s="61"/>
    </row>
    <row r="163" spans="2:6" s="58" customFormat="1">
      <c r="B163" s="59"/>
      <c r="C163" s="2"/>
      <c r="D163" s="60"/>
      <c r="F163" s="61"/>
    </row>
    <row r="164" spans="2:6" s="58" customFormat="1">
      <c r="B164" s="59"/>
      <c r="C164" s="2"/>
      <c r="D164" s="60"/>
      <c r="F164" s="61"/>
    </row>
    <row r="165" spans="2:6" s="58" customFormat="1">
      <c r="B165" s="59"/>
      <c r="C165" s="2"/>
      <c r="D165" s="60"/>
      <c r="F165" s="61"/>
    </row>
    <row r="166" spans="2:6" s="58" customFormat="1">
      <c r="B166" s="59"/>
      <c r="C166" s="2"/>
      <c r="D166" s="60"/>
      <c r="F166" s="61"/>
    </row>
    <row r="167" spans="2:6" s="58" customFormat="1">
      <c r="B167" s="59"/>
      <c r="C167" s="2"/>
      <c r="D167" s="60"/>
      <c r="F167" s="61"/>
    </row>
    <row r="168" spans="2:6" s="58" customFormat="1">
      <c r="B168" s="59"/>
      <c r="C168" s="2"/>
      <c r="D168" s="60"/>
      <c r="F168" s="61"/>
    </row>
    <row r="169" spans="2:6" s="58" customFormat="1">
      <c r="B169" s="59"/>
      <c r="C169" s="2"/>
      <c r="D169" s="60"/>
      <c r="F169" s="61"/>
    </row>
    <row r="170" spans="2:6" s="58" customFormat="1">
      <c r="B170" s="59"/>
      <c r="C170" s="2"/>
      <c r="D170" s="60"/>
      <c r="F170" s="61"/>
    </row>
    <row r="171" spans="2:6" s="58" customFormat="1">
      <c r="B171" s="59"/>
      <c r="C171" s="2"/>
      <c r="D171" s="60"/>
      <c r="F171" s="61"/>
    </row>
    <row r="172" spans="2:6" s="58" customFormat="1">
      <c r="B172" s="59"/>
      <c r="C172" s="2"/>
      <c r="D172" s="60"/>
      <c r="F172" s="61"/>
    </row>
    <row r="173" spans="2:6" s="58" customFormat="1">
      <c r="B173" s="59"/>
      <c r="C173" s="2"/>
      <c r="D173" s="60"/>
      <c r="F173" s="61"/>
    </row>
    <row r="174" spans="2:6" s="58" customFormat="1">
      <c r="B174" s="59"/>
      <c r="C174" s="2"/>
      <c r="D174" s="60"/>
      <c r="F174" s="61"/>
    </row>
    <row r="175" spans="2:6" s="58" customFormat="1">
      <c r="B175" s="59"/>
      <c r="C175" s="2"/>
      <c r="D175" s="60"/>
      <c r="F175" s="61"/>
    </row>
    <row r="176" spans="2:6" s="58" customFormat="1">
      <c r="B176" s="59"/>
      <c r="C176" s="2"/>
      <c r="D176" s="60"/>
      <c r="F176" s="61"/>
    </row>
    <row r="177" spans="2:6" s="58" customFormat="1">
      <c r="B177" s="59"/>
      <c r="C177" s="2"/>
      <c r="D177" s="60"/>
      <c r="F177" s="61"/>
    </row>
    <row r="178" spans="2:6" s="58" customFormat="1">
      <c r="B178" s="59"/>
      <c r="C178" s="2"/>
      <c r="D178" s="60"/>
      <c r="F178" s="61"/>
    </row>
    <row r="179" spans="2:6" s="58" customFormat="1">
      <c r="B179" s="59"/>
      <c r="C179" s="2"/>
      <c r="D179" s="60"/>
      <c r="F179" s="61"/>
    </row>
    <row r="180" spans="2:6" s="58" customFormat="1">
      <c r="B180" s="59"/>
      <c r="C180" s="2"/>
      <c r="D180" s="60"/>
      <c r="F180" s="61"/>
    </row>
    <row r="181" spans="2:6" s="58" customFormat="1">
      <c r="B181" s="59"/>
      <c r="C181" s="2"/>
      <c r="D181" s="60"/>
      <c r="F181" s="61"/>
    </row>
    <row r="182" spans="2:6" s="58" customFormat="1">
      <c r="B182" s="59"/>
      <c r="C182" s="2"/>
      <c r="D182" s="60"/>
      <c r="F182" s="61"/>
    </row>
    <row r="183" spans="2:6" s="58" customFormat="1">
      <c r="B183" s="59"/>
      <c r="C183" s="2"/>
      <c r="D183" s="60"/>
      <c r="F183" s="61"/>
    </row>
    <row r="184" spans="2:6" s="58" customFormat="1">
      <c r="B184" s="59"/>
      <c r="C184" s="2"/>
      <c r="D184" s="60"/>
      <c r="F184" s="61"/>
    </row>
    <row r="185" spans="2:6" s="58" customFormat="1">
      <c r="B185" s="59"/>
      <c r="C185" s="2"/>
      <c r="D185" s="60"/>
      <c r="F185" s="61"/>
    </row>
    <row r="186" spans="2:6" s="58" customFormat="1">
      <c r="B186" s="59"/>
      <c r="C186" s="2"/>
      <c r="D186" s="60"/>
      <c r="F186" s="61"/>
    </row>
    <row r="187" spans="2:6" s="58" customFormat="1">
      <c r="B187" s="59"/>
      <c r="C187" s="2"/>
      <c r="D187" s="60"/>
      <c r="F187" s="61"/>
    </row>
    <row r="188" spans="2:6" s="58" customFormat="1">
      <c r="B188" s="59"/>
      <c r="C188" s="2"/>
      <c r="D188" s="60"/>
      <c r="F188" s="61"/>
    </row>
    <row r="189" spans="2:6" s="58" customFormat="1">
      <c r="B189" s="59"/>
      <c r="C189" s="2"/>
      <c r="D189" s="60"/>
      <c r="F189" s="61"/>
    </row>
    <row r="190" spans="2:6" s="58" customFormat="1">
      <c r="B190" s="59"/>
      <c r="C190" s="2"/>
      <c r="D190" s="60"/>
      <c r="F190" s="61"/>
    </row>
    <row r="191" spans="2:6" s="58" customFormat="1">
      <c r="B191" s="59"/>
      <c r="C191" s="2"/>
      <c r="D191" s="60"/>
      <c r="F191" s="61"/>
    </row>
    <row r="192" spans="2:6" s="58" customFormat="1">
      <c r="B192" s="59"/>
      <c r="C192" s="2"/>
      <c r="D192" s="60"/>
      <c r="F192" s="61"/>
    </row>
    <row r="193" spans="2:6" s="58" customFormat="1">
      <c r="B193" s="59"/>
      <c r="C193" s="2"/>
      <c r="D193" s="60"/>
      <c r="F193" s="61"/>
    </row>
    <row r="194" spans="2:6" s="58" customFormat="1">
      <c r="B194" s="59"/>
      <c r="C194" s="2"/>
      <c r="D194" s="60"/>
      <c r="F194" s="61"/>
    </row>
    <row r="195" spans="2:6" s="58" customFormat="1">
      <c r="B195" s="59"/>
      <c r="C195" s="2"/>
      <c r="D195" s="60"/>
      <c r="F195" s="61"/>
    </row>
    <row r="196" spans="2:6" s="58" customFormat="1">
      <c r="B196" s="59"/>
      <c r="C196" s="2"/>
      <c r="D196" s="60"/>
      <c r="F196" s="61"/>
    </row>
    <row r="197" spans="2:6" s="58" customFormat="1">
      <c r="B197" s="59"/>
      <c r="C197" s="2"/>
      <c r="D197" s="60"/>
      <c r="F197" s="61"/>
    </row>
    <row r="198" spans="2:6" s="58" customFormat="1">
      <c r="B198" s="59"/>
      <c r="C198" s="2"/>
      <c r="D198" s="60"/>
      <c r="F198" s="61"/>
    </row>
    <row r="199" spans="2:6" s="58" customFormat="1">
      <c r="B199" s="59"/>
      <c r="C199" s="2"/>
      <c r="D199" s="60"/>
      <c r="F199" s="61"/>
    </row>
    <row r="200" spans="2:6" s="58" customFormat="1">
      <c r="B200" s="59"/>
      <c r="C200" s="2"/>
      <c r="D200" s="60"/>
      <c r="F200" s="61"/>
    </row>
    <row r="201" spans="2:6" s="58" customFormat="1">
      <c r="B201" s="59"/>
      <c r="C201" s="2"/>
      <c r="D201" s="60"/>
      <c r="F201" s="61"/>
    </row>
    <row r="202" spans="2:6" s="58" customFormat="1">
      <c r="B202" s="1"/>
      <c r="C202" s="2"/>
      <c r="D202" s="3"/>
      <c r="E202" s="4"/>
      <c r="F202" s="5"/>
    </row>
  </sheetData>
  <mergeCells count="7">
    <mergeCell ref="C23:F23"/>
    <mergeCell ref="C24:F24"/>
    <mergeCell ref="B2:F2"/>
    <mergeCell ref="B4:F4"/>
    <mergeCell ref="C20:F20"/>
    <mergeCell ref="C21:F21"/>
    <mergeCell ref="C22:F22"/>
  </mergeCells>
  <phoneticPr fontId="13" type="noConversion"/>
  <pageMargins left="1.1811023622047245" right="0.78740157480314965" top="1.1811023622047245" bottom="0.78740157480314965" header="1.1811023622047245" footer="0.51181102362204722"/>
  <pageSetup paperSize="9" scale="85" orientation="portrait" r:id="rId1"/>
  <headerFooter alignWithMargins="0">
    <oddFooter>&amp;CStran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view="pageBreakPreview" zoomScale="93" zoomScaleNormal="85" zoomScaleSheetLayoutView="93" workbookViewId="0">
      <pane xSplit="1" ySplit="5" topLeftCell="B360" activePane="bottomRight" state="frozen"/>
      <selection pane="topRight" activeCell="B1" sqref="B1"/>
      <selection pane="bottomLeft" activeCell="A11" sqref="A11"/>
      <selection pane="bottomRight" activeCell="E355" sqref="E355"/>
    </sheetView>
  </sheetViews>
  <sheetFormatPr defaultColWidth="10.28515625" defaultRowHeight="15"/>
  <cols>
    <col min="1" max="1" width="6.140625" style="87" customWidth="1"/>
    <col min="2" max="2" width="59.7109375" style="84" customWidth="1"/>
    <col min="3" max="3" width="10.5703125" style="62" customWidth="1"/>
    <col min="4" max="4" width="13.28515625" style="63" customWidth="1"/>
    <col min="5" max="5" width="15.5703125" style="64" customWidth="1"/>
    <col min="6" max="8" width="10.28515625" style="65"/>
    <col min="9" max="9" width="14.140625" style="65" customWidth="1"/>
    <col min="10" max="10" width="34.140625" style="65" customWidth="1"/>
    <col min="11" max="16384" width="10.28515625" style="65"/>
  </cols>
  <sheetData>
    <row r="1" spans="1:5" s="66" customFormat="1">
      <c r="A1" s="104" t="s">
        <v>18</v>
      </c>
      <c r="B1" s="99"/>
      <c r="C1" s="100"/>
      <c r="D1" s="101"/>
      <c r="E1" s="102"/>
    </row>
    <row r="2" spans="1:5" ht="75" customHeight="1" thickBot="1">
      <c r="A2" s="676" t="s">
        <v>116</v>
      </c>
      <c r="B2" s="677"/>
      <c r="C2" s="677"/>
      <c r="D2" s="677"/>
      <c r="E2" s="678"/>
    </row>
    <row r="3" spans="1:5" ht="14.25">
      <c r="A3" s="95"/>
      <c r="B3" s="81"/>
      <c r="C3" s="68"/>
      <c r="D3" s="67"/>
      <c r="E3" s="80"/>
    </row>
    <row r="4" spans="1:5" s="106" customFormat="1" ht="16.5">
      <c r="A4" s="105" t="s">
        <v>109</v>
      </c>
      <c r="B4" s="105" t="s">
        <v>110</v>
      </c>
      <c r="C4" s="105" t="s">
        <v>111</v>
      </c>
      <c r="D4" s="674" t="s">
        <v>112</v>
      </c>
      <c r="E4" s="105" t="s">
        <v>113</v>
      </c>
    </row>
    <row r="5" spans="1:5" s="106" customFormat="1" ht="16.5">
      <c r="A5" s="105"/>
      <c r="B5" s="105" t="s">
        <v>114</v>
      </c>
      <c r="C5" s="105"/>
      <c r="D5" s="675"/>
      <c r="E5" s="105"/>
    </row>
    <row r="7" spans="1:5" s="112" customFormat="1" ht="14.25">
      <c r="A7" s="107">
        <v>1</v>
      </c>
      <c r="B7" s="108" t="s">
        <v>4</v>
      </c>
      <c r="C7" s="109"/>
      <c r="D7" s="110"/>
      <c r="E7" s="111"/>
    </row>
    <row r="8" spans="1:5" s="112" customFormat="1" ht="14.25">
      <c r="A8" s="113"/>
      <c r="B8" s="114"/>
      <c r="C8" s="109"/>
      <c r="D8" s="110"/>
      <c r="E8" s="111"/>
    </row>
    <row r="9" spans="1:5" s="112" customFormat="1" ht="14.25">
      <c r="A9" s="113"/>
      <c r="B9" s="108" t="s">
        <v>19</v>
      </c>
      <c r="C9" s="109"/>
      <c r="D9" s="110"/>
      <c r="E9" s="111"/>
    </row>
    <row r="10" spans="1:5" s="112" customFormat="1" ht="14.25">
      <c r="A10" s="113"/>
      <c r="B10" s="114"/>
      <c r="C10" s="109"/>
      <c r="D10" s="110"/>
      <c r="E10" s="111"/>
    </row>
    <row r="11" spans="1:5" s="112" customFormat="1" ht="14.25">
      <c r="A11" s="115">
        <v>1.01</v>
      </c>
      <c r="B11" s="114" t="s">
        <v>84</v>
      </c>
      <c r="C11" s="109"/>
      <c r="D11" s="110"/>
      <c r="E11" s="111"/>
    </row>
    <row r="12" spans="1:5" s="112" customFormat="1" ht="28.5">
      <c r="A12" s="113"/>
      <c r="B12" s="114" t="s">
        <v>86</v>
      </c>
      <c r="C12" s="109"/>
      <c r="D12" s="110"/>
      <c r="E12" s="111"/>
    </row>
    <row r="13" spans="1:5" s="112" customFormat="1" ht="14.25">
      <c r="A13" s="113"/>
      <c r="B13" s="114" t="s">
        <v>20</v>
      </c>
      <c r="C13" s="116">
        <v>0.11</v>
      </c>
      <c r="D13" s="110"/>
      <c r="E13" s="111">
        <f>C13*D13</f>
        <v>0</v>
      </c>
    </row>
    <row r="14" spans="1:5" s="112" customFormat="1" ht="14.25">
      <c r="A14" s="117"/>
      <c r="B14" s="118"/>
      <c r="C14" s="119"/>
      <c r="D14" s="120"/>
      <c r="E14" s="121"/>
    </row>
    <row r="15" spans="1:5" s="112" customFormat="1" ht="14.25">
      <c r="A15" s="115">
        <f>MAX(A3:A14)+0.01</f>
        <v>1.02</v>
      </c>
      <c r="B15" s="114" t="s">
        <v>85</v>
      </c>
      <c r="C15" s="109"/>
      <c r="D15" s="110"/>
      <c r="E15" s="111"/>
    </row>
    <row r="16" spans="1:5" s="112" customFormat="1" ht="28.5">
      <c r="A16" s="113"/>
      <c r="B16" s="114" t="s">
        <v>87</v>
      </c>
      <c r="C16" s="109"/>
      <c r="D16" s="110"/>
      <c r="E16" s="111"/>
    </row>
    <row r="17" spans="1:9" s="112" customFormat="1" ht="14.25">
      <c r="A17" s="113"/>
      <c r="B17" s="114" t="s">
        <v>21</v>
      </c>
      <c r="C17" s="109">
        <v>3</v>
      </c>
      <c r="D17" s="110"/>
      <c r="E17" s="111">
        <f>C17*D17</f>
        <v>0</v>
      </c>
    </row>
    <row r="18" spans="1:9" s="112" customFormat="1" ht="14.25">
      <c r="A18" s="113"/>
      <c r="B18" s="114"/>
      <c r="C18" s="109"/>
      <c r="D18" s="110"/>
      <c r="E18" s="111"/>
    </row>
    <row r="19" spans="1:9" s="112" customFormat="1" ht="14.25">
      <c r="A19" s="122">
        <f>MAX(A3:A18)+0.01</f>
        <v>1.03</v>
      </c>
      <c r="B19" s="123" t="s">
        <v>23</v>
      </c>
      <c r="C19" s="124"/>
      <c r="D19" s="125"/>
      <c r="E19" s="126"/>
    </row>
    <row r="20" spans="1:9" s="112" customFormat="1" ht="14.25">
      <c r="A20" s="127"/>
      <c r="B20" s="123" t="s">
        <v>106</v>
      </c>
      <c r="C20" s="124"/>
      <c r="D20" s="125"/>
      <c r="E20" s="126"/>
    </row>
    <row r="21" spans="1:9" s="112" customFormat="1" ht="14.25">
      <c r="A21" s="128" t="s">
        <v>24</v>
      </c>
      <c r="B21" s="129" t="s">
        <v>108</v>
      </c>
      <c r="C21" s="130"/>
      <c r="D21" s="130"/>
      <c r="E21" s="130"/>
    </row>
    <row r="22" spans="1:9" s="112" customFormat="1" ht="14.25">
      <c r="A22" s="127"/>
      <c r="B22" s="123" t="s">
        <v>107</v>
      </c>
      <c r="C22" s="124">
        <v>8</v>
      </c>
      <c r="D22" s="125"/>
      <c r="E22" s="126">
        <f>C22*D22</f>
        <v>0</v>
      </c>
    </row>
    <row r="23" spans="1:9" s="112" customFormat="1" ht="14.25">
      <c r="A23" s="113"/>
      <c r="B23" s="114"/>
      <c r="C23" s="109"/>
      <c r="D23" s="110"/>
      <c r="E23" s="111"/>
    </row>
    <row r="24" spans="1:9" s="112" customFormat="1" ht="14.25">
      <c r="A24" s="113"/>
      <c r="B24" s="108" t="s">
        <v>22</v>
      </c>
      <c r="C24" s="109"/>
      <c r="D24" s="120"/>
      <c r="E24" s="121"/>
      <c r="F24" s="130"/>
      <c r="G24" s="130"/>
      <c r="H24" s="130"/>
      <c r="I24" s="130"/>
    </row>
    <row r="25" spans="1:9" s="112" customFormat="1" ht="14.25">
      <c r="A25" s="113"/>
      <c r="B25" s="108"/>
      <c r="C25" s="109"/>
      <c r="D25" s="120"/>
      <c r="E25" s="121"/>
      <c r="F25" s="130"/>
      <c r="G25" s="130"/>
      <c r="H25" s="130"/>
      <c r="I25" s="130"/>
    </row>
    <row r="26" spans="1:9" s="112" customFormat="1" ht="14.25">
      <c r="A26" s="128" t="s">
        <v>24</v>
      </c>
      <c r="B26" s="131" t="s">
        <v>117</v>
      </c>
      <c r="C26" s="109"/>
      <c r="D26" s="120"/>
      <c r="E26" s="121"/>
      <c r="F26" s="130"/>
      <c r="G26" s="130"/>
      <c r="H26" s="130"/>
      <c r="I26" s="130"/>
    </row>
    <row r="27" spans="1:9" s="112" customFormat="1" ht="75" customHeight="1">
      <c r="A27" s="128"/>
      <c r="B27" s="132" t="s">
        <v>125</v>
      </c>
      <c r="C27" s="109"/>
      <c r="D27" s="120"/>
      <c r="E27" s="121"/>
      <c r="F27" s="130"/>
      <c r="G27" s="130"/>
      <c r="H27" s="130"/>
      <c r="I27" s="130"/>
    </row>
    <row r="28" spans="1:9" s="289" customFormat="1" ht="16.5">
      <c r="A28" s="284"/>
      <c r="B28" s="285"/>
      <c r="C28" s="286"/>
      <c r="D28" s="287"/>
      <c r="E28" s="288"/>
    </row>
    <row r="29" spans="1:9" s="289" customFormat="1" ht="16.5">
      <c r="A29" s="290">
        <f>MAX(A4:A28)+0.01</f>
        <v>1.04</v>
      </c>
      <c r="B29" s="291" t="s">
        <v>211</v>
      </c>
      <c r="C29" s="286"/>
      <c r="D29" s="287"/>
      <c r="E29" s="288"/>
    </row>
    <row r="30" spans="1:9" s="289" customFormat="1" ht="33">
      <c r="A30" s="284"/>
      <c r="B30" s="291" t="s">
        <v>212</v>
      </c>
      <c r="C30" s="292"/>
      <c r="D30" s="287"/>
      <c r="E30" s="288"/>
    </row>
    <row r="31" spans="1:9" s="289" customFormat="1" ht="16.5">
      <c r="A31" s="284"/>
      <c r="B31" s="291" t="s">
        <v>25</v>
      </c>
      <c r="C31" s="286">
        <v>20</v>
      </c>
      <c r="D31" s="293"/>
      <c r="E31" s="294">
        <f>C31*D31</f>
        <v>0</v>
      </c>
    </row>
    <row r="32" spans="1:9" s="112" customFormat="1" ht="14.25" customHeight="1">
      <c r="A32" s="128"/>
      <c r="B32" s="132"/>
      <c r="C32" s="109"/>
      <c r="D32" s="120"/>
      <c r="E32" s="121"/>
      <c r="F32" s="130"/>
      <c r="G32" s="130"/>
      <c r="H32" s="130"/>
      <c r="I32" s="130"/>
    </row>
    <row r="33" spans="1:9" s="112" customFormat="1" ht="14.25" customHeight="1">
      <c r="A33" s="122">
        <f>MAX(A3:A30)+0.01</f>
        <v>1.05</v>
      </c>
      <c r="B33" s="123" t="s">
        <v>153</v>
      </c>
      <c r="C33" s="124"/>
      <c r="D33" s="153"/>
      <c r="E33" s="155"/>
      <c r="F33" s="130"/>
      <c r="G33" s="130"/>
      <c r="H33" s="130"/>
      <c r="I33" s="130"/>
    </row>
    <row r="34" spans="1:9" s="112" customFormat="1" ht="28.5" customHeight="1">
      <c r="A34" s="96"/>
      <c r="B34" s="160" t="s">
        <v>154</v>
      </c>
      <c r="C34" s="154"/>
      <c r="D34" s="153"/>
      <c r="E34" s="155"/>
      <c r="F34" s="130"/>
      <c r="G34" s="130"/>
      <c r="H34" s="130"/>
      <c r="I34" s="130"/>
    </row>
    <row r="35" spans="1:9" s="112" customFormat="1" ht="14.25" customHeight="1">
      <c r="A35" s="96" t="s">
        <v>24</v>
      </c>
      <c r="B35" s="160" t="s">
        <v>155</v>
      </c>
      <c r="C35" s="154"/>
      <c r="D35" s="153"/>
      <c r="E35" s="155"/>
      <c r="F35" s="130"/>
      <c r="G35" s="130"/>
      <c r="H35" s="130"/>
      <c r="I35" s="130"/>
    </row>
    <row r="36" spans="1:9" s="112" customFormat="1">
      <c r="A36" s="96"/>
      <c r="B36" s="123" t="s">
        <v>75</v>
      </c>
      <c r="C36" s="124">
        <v>6</v>
      </c>
      <c r="D36" s="125"/>
      <c r="E36" s="126">
        <f>C36*D36</f>
        <v>0</v>
      </c>
      <c r="F36" s="130"/>
      <c r="G36" s="130"/>
      <c r="H36" s="130"/>
      <c r="I36" s="130"/>
    </row>
    <row r="37" spans="1:9" s="112" customFormat="1">
      <c r="A37" s="96"/>
      <c r="B37" s="191"/>
      <c r="C37" s="71"/>
      <c r="D37" s="72"/>
      <c r="E37" s="73"/>
      <c r="F37" s="130"/>
      <c r="G37" s="130"/>
      <c r="H37" s="130"/>
      <c r="I37" s="130"/>
    </row>
    <row r="38" spans="1:9" s="130" customFormat="1" ht="15" customHeight="1">
      <c r="A38" s="122">
        <f>MAX(A10:A36)+0.01</f>
        <v>1.06</v>
      </c>
      <c r="B38" s="123" t="s">
        <v>23</v>
      </c>
      <c r="C38" s="124"/>
      <c r="D38" s="153"/>
      <c r="E38" s="155"/>
    </row>
    <row r="39" spans="1:9" s="130" customFormat="1" ht="45" customHeight="1">
      <c r="A39" s="127"/>
      <c r="B39" s="160" t="s">
        <v>207</v>
      </c>
      <c r="C39" s="124"/>
      <c r="D39" s="153"/>
      <c r="E39" s="155"/>
    </row>
    <row r="40" spans="1:9" s="130" customFormat="1" ht="14.25">
      <c r="A40" s="127"/>
      <c r="B40" s="123" t="s">
        <v>75</v>
      </c>
      <c r="C40" s="124">
        <v>2</v>
      </c>
      <c r="D40" s="125"/>
      <c r="E40" s="126">
        <f>C40*D40</f>
        <v>0</v>
      </c>
    </row>
    <row r="41" spans="1:9" s="130" customFormat="1" ht="14.25">
      <c r="A41" s="127"/>
      <c r="B41" s="282"/>
      <c r="C41" s="124"/>
      <c r="D41" s="125"/>
      <c r="E41" s="126"/>
    </row>
    <row r="42" spans="1:9" s="130" customFormat="1" ht="14.25">
      <c r="A42" s="122">
        <f>MAX(A9:A40)+0.01</f>
        <v>1.07</v>
      </c>
      <c r="B42" s="282" t="s">
        <v>23</v>
      </c>
      <c r="C42" s="136"/>
      <c r="D42" s="137"/>
      <c r="E42" s="138"/>
      <c r="G42" s="154"/>
      <c r="H42" s="189"/>
      <c r="I42" s="189"/>
    </row>
    <row r="43" spans="1:9" s="130" customFormat="1">
      <c r="A43" s="96"/>
      <c r="B43" s="282" t="s">
        <v>213</v>
      </c>
      <c r="C43" s="136"/>
      <c r="D43" s="137"/>
      <c r="E43" s="138"/>
      <c r="G43" s="154"/>
      <c r="H43" s="189"/>
      <c r="I43" s="189"/>
    </row>
    <row r="44" spans="1:9" s="130" customFormat="1">
      <c r="A44" s="96" t="s">
        <v>24</v>
      </c>
      <c r="B44" s="282" t="s">
        <v>223</v>
      </c>
      <c r="C44" s="136"/>
      <c r="D44" s="137"/>
      <c r="E44" s="138"/>
      <c r="G44" s="154"/>
      <c r="H44" s="189"/>
      <c r="I44" s="189"/>
    </row>
    <row r="45" spans="1:9" s="130" customFormat="1">
      <c r="A45" s="96"/>
      <c r="B45" s="282" t="s">
        <v>21</v>
      </c>
      <c r="C45" s="136">
        <v>6</v>
      </c>
      <c r="D45" s="137"/>
      <c r="E45" s="138">
        <f>C45*D45</f>
        <v>0</v>
      </c>
      <c r="G45" s="154"/>
      <c r="H45" s="189"/>
      <c r="I45" s="189"/>
    </row>
    <row r="46" spans="1:9" s="130" customFormat="1" ht="14.25">
      <c r="A46" s="127"/>
      <c r="B46" s="123"/>
      <c r="C46" s="124"/>
      <c r="D46" s="125"/>
      <c r="E46" s="126"/>
    </row>
    <row r="47" spans="1:9" s="112" customFormat="1" ht="15" customHeight="1">
      <c r="A47" s="122">
        <f>MAX(A13:A45)+0.01</f>
        <v>1.08</v>
      </c>
      <c r="B47" s="123" t="s">
        <v>76</v>
      </c>
      <c r="C47" s="124"/>
      <c r="D47" s="153"/>
      <c r="E47" s="155"/>
    </row>
    <row r="48" spans="1:9" s="112" customFormat="1" ht="15" customHeight="1">
      <c r="A48" s="127"/>
      <c r="B48" s="123" t="s">
        <v>77</v>
      </c>
      <c r="C48" s="124"/>
      <c r="D48" s="153"/>
      <c r="E48" s="155"/>
    </row>
    <row r="49" spans="1:9" s="112" customFormat="1" ht="15" customHeight="1">
      <c r="A49" s="128" t="s">
        <v>24</v>
      </c>
      <c r="B49" s="123" t="s">
        <v>134</v>
      </c>
      <c r="C49" s="124"/>
      <c r="D49" s="153"/>
      <c r="E49" s="155"/>
    </row>
    <row r="50" spans="1:9" s="112" customFormat="1" ht="15" customHeight="1">
      <c r="A50" s="127"/>
      <c r="B50" s="123" t="s">
        <v>25</v>
      </c>
      <c r="C50" s="124">
        <v>626</v>
      </c>
      <c r="D50" s="125"/>
      <c r="E50" s="126">
        <f>C50*D50</f>
        <v>0</v>
      </c>
      <c r="F50" s="338"/>
      <c r="G50" s="119"/>
      <c r="H50" s="133"/>
      <c r="I50" s="133"/>
    </row>
    <row r="51" spans="1:9" s="130" customFormat="1" ht="14.25">
      <c r="A51" s="127"/>
      <c r="B51" s="282"/>
      <c r="C51" s="124"/>
      <c r="D51" s="125"/>
      <c r="E51" s="126"/>
    </row>
    <row r="52" spans="1:9" s="112" customFormat="1" ht="15" customHeight="1">
      <c r="A52" s="122">
        <f>MAX(A18:A50)+0.01</f>
        <v>1.0900000000000001</v>
      </c>
      <c r="B52" s="282" t="s">
        <v>220</v>
      </c>
      <c r="C52" s="124"/>
      <c r="D52" s="153"/>
      <c r="E52" s="155"/>
    </row>
    <row r="53" spans="1:9" s="112" customFormat="1" ht="30.75" customHeight="1">
      <c r="A53" s="127"/>
      <c r="B53" s="282" t="s">
        <v>221</v>
      </c>
      <c r="C53" s="124"/>
      <c r="D53" s="153"/>
      <c r="E53" s="155"/>
    </row>
    <row r="54" spans="1:9" s="112" customFormat="1" ht="15" customHeight="1">
      <c r="A54" s="128" t="s">
        <v>24</v>
      </c>
      <c r="B54" s="282" t="s">
        <v>222</v>
      </c>
      <c r="C54" s="124"/>
      <c r="D54" s="153"/>
      <c r="E54" s="155"/>
    </row>
    <row r="55" spans="1:9" s="112" customFormat="1" ht="15" customHeight="1">
      <c r="A55" s="127"/>
      <c r="B55" s="282" t="s">
        <v>37</v>
      </c>
      <c r="C55" s="124">
        <v>70.5</v>
      </c>
      <c r="D55" s="125"/>
      <c r="E55" s="126">
        <f>C55*D55</f>
        <v>0</v>
      </c>
      <c r="G55" s="119"/>
      <c r="H55" s="133"/>
      <c r="I55" s="133"/>
    </row>
    <row r="56" spans="1:9" s="112" customFormat="1" ht="15" customHeight="1">
      <c r="A56" s="127"/>
      <c r="B56" s="123"/>
      <c r="C56" s="124"/>
      <c r="D56" s="125"/>
      <c r="E56" s="126"/>
      <c r="G56" s="119"/>
      <c r="H56" s="133"/>
      <c r="I56" s="133"/>
    </row>
    <row r="57" spans="1:9" s="112" customFormat="1" ht="15" customHeight="1">
      <c r="A57" s="122">
        <f>MAX(A47:A56)+0.01</f>
        <v>1.1000000000000001</v>
      </c>
      <c r="B57" s="123" t="s">
        <v>26</v>
      </c>
      <c r="C57" s="136"/>
      <c r="D57" s="137"/>
      <c r="E57" s="138"/>
    </row>
    <row r="58" spans="1:9" s="112" customFormat="1" ht="15" customHeight="1">
      <c r="A58" s="127"/>
      <c r="B58" s="123" t="s">
        <v>115</v>
      </c>
      <c r="C58" s="136"/>
      <c r="D58" s="137"/>
      <c r="E58" s="138"/>
    </row>
    <row r="59" spans="1:9" s="112" customFormat="1" ht="15" customHeight="1">
      <c r="A59" s="127"/>
      <c r="B59" s="123" t="s">
        <v>27</v>
      </c>
      <c r="C59" s="136">
        <v>276</v>
      </c>
      <c r="D59" s="137"/>
      <c r="E59" s="138">
        <f>C59*D59</f>
        <v>0</v>
      </c>
      <c r="F59" s="338"/>
    </row>
    <row r="60" spans="1:9" s="130" customFormat="1" ht="15" customHeight="1">
      <c r="A60" s="167"/>
      <c r="B60" s="168"/>
      <c r="C60" s="154"/>
      <c r="D60" s="153"/>
      <c r="E60" s="155"/>
    </row>
    <row r="61" spans="1:9" s="135" customFormat="1" ht="15" customHeight="1">
      <c r="A61" s="122">
        <f>MAX(A51:A60)+0.01</f>
        <v>1.1100000000000001</v>
      </c>
      <c r="B61" s="123" t="s">
        <v>83</v>
      </c>
      <c r="C61" s="136"/>
      <c r="D61" s="137"/>
      <c r="E61" s="138"/>
      <c r="F61" s="134"/>
    </row>
    <row r="62" spans="1:9" s="135" customFormat="1" ht="15" customHeight="1">
      <c r="A62" s="127"/>
      <c r="B62" s="123" t="s">
        <v>88</v>
      </c>
      <c r="C62" s="136"/>
      <c r="D62" s="137"/>
      <c r="E62" s="138"/>
      <c r="F62" s="134"/>
    </row>
    <row r="63" spans="1:9" s="112" customFormat="1" ht="15" customHeight="1">
      <c r="A63" s="127"/>
      <c r="B63" s="123" t="s">
        <v>27</v>
      </c>
      <c r="C63" s="136">
        <v>10.5</v>
      </c>
      <c r="D63" s="137"/>
      <c r="E63" s="138">
        <f>C63*D63</f>
        <v>0</v>
      </c>
    </row>
    <row r="64" spans="1:9" s="112" customFormat="1" ht="15" customHeight="1">
      <c r="A64" s="127"/>
      <c r="B64" s="123"/>
      <c r="C64" s="136"/>
      <c r="D64" s="137"/>
      <c r="E64" s="138"/>
    </row>
    <row r="65" spans="1:5" s="112" customFormat="1" ht="15" customHeight="1">
      <c r="A65" s="122">
        <f>MAX(A61:A62)+0.01</f>
        <v>1.1200000000000001</v>
      </c>
      <c r="B65" s="123" t="s">
        <v>225</v>
      </c>
      <c r="C65" s="136"/>
      <c r="D65" s="137"/>
      <c r="E65" s="138"/>
    </row>
    <row r="66" spans="1:5" s="112" customFormat="1" ht="15" customHeight="1">
      <c r="A66" s="127"/>
      <c r="B66" s="123" t="s">
        <v>224</v>
      </c>
      <c r="C66" s="136"/>
      <c r="D66" s="137"/>
      <c r="E66" s="138"/>
    </row>
    <row r="67" spans="1:5" s="112" customFormat="1" ht="15" customHeight="1">
      <c r="A67" s="127" t="s">
        <v>24</v>
      </c>
      <c r="B67" s="282" t="s">
        <v>219</v>
      </c>
      <c r="C67" s="136"/>
      <c r="D67" s="137"/>
      <c r="E67" s="138"/>
    </row>
    <row r="68" spans="1:5" s="112" customFormat="1" ht="15" customHeight="1">
      <c r="A68" s="127"/>
      <c r="B68" s="123" t="s">
        <v>25</v>
      </c>
      <c r="C68" s="136">
        <v>5.3</v>
      </c>
      <c r="D68" s="137"/>
      <c r="E68" s="138">
        <f>C68*D68</f>
        <v>0</v>
      </c>
    </row>
    <row r="69" spans="1:5" s="112" customFormat="1" ht="15" customHeight="1">
      <c r="A69" s="127"/>
      <c r="B69" s="282"/>
      <c r="C69" s="136"/>
      <c r="D69" s="137"/>
      <c r="E69" s="138"/>
    </row>
    <row r="70" spans="1:5" s="130" customFormat="1" ht="15" customHeight="1">
      <c r="A70" s="122">
        <f>MAX(A60:A68)+0.01</f>
        <v>1.1300000000000001</v>
      </c>
      <c r="B70" s="282" t="s">
        <v>83</v>
      </c>
      <c r="C70" s="136"/>
      <c r="D70" s="137"/>
      <c r="E70" s="138"/>
    </row>
    <row r="71" spans="1:5" s="130" customFormat="1" ht="15" customHeight="1">
      <c r="A71" s="127"/>
      <c r="B71" s="182" t="s">
        <v>214</v>
      </c>
      <c r="C71" s="136"/>
      <c r="D71" s="137"/>
      <c r="E71" s="138"/>
    </row>
    <row r="72" spans="1:5" s="130" customFormat="1" ht="15" customHeight="1">
      <c r="A72" s="183" t="s">
        <v>24</v>
      </c>
      <c r="B72" s="182" t="s">
        <v>215</v>
      </c>
      <c r="C72" s="136"/>
      <c r="D72" s="137"/>
      <c r="E72" s="138"/>
    </row>
    <row r="73" spans="1:5" s="130" customFormat="1" ht="15" customHeight="1">
      <c r="A73" s="127"/>
      <c r="B73" s="282" t="s">
        <v>27</v>
      </c>
      <c r="C73" s="136">
        <v>14</v>
      </c>
      <c r="D73" s="137"/>
      <c r="E73" s="138">
        <f>C73*D73</f>
        <v>0</v>
      </c>
    </row>
    <row r="74" spans="1:5" s="112" customFormat="1" ht="15" customHeight="1">
      <c r="A74" s="127"/>
      <c r="B74" s="282"/>
      <c r="C74" s="136"/>
      <c r="D74" s="137"/>
      <c r="E74" s="138"/>
    </row>
    <row r="75" spans="1:5" s="130" customFormat="1" ht="15" customHeight="1">
      <c r="A75" s="122">
        <f>MAX(A61:A73)+0.01</f>
        <v>1.1400000000000001</v>
      </c>
      <c r="B75" s="282" t="s">
        <v>216</v>
      </c>
      <c r="C75" s="136"/>
      <c r="D75" s="137"/>
      <c r="E75" s="138"/>
    </row>
    <row r="76" spans="1:5" s="130" customFormat="1" ht="15" customHeight="1">
      <c r="A76" s="127"/>
      <c r="B76" s="182" t="s">
        <v>217</v>
      </c>
      <c r="C76" s="136"/>
      <c r="D76" s="137"/>
      <c r="E76" s="138"/>
    </row>
    <row r="77" spans="1:5" s="130" customFormat="1" ht="15" customHeight="1">
      <c r="A77" s="183" t="s">
        <v>24</v>
      </c>
      <c r="B77" s="182" t="s">
        <v>218</v>
      </c>
      <c r="C77" s="136"/>
      <c r="D77" s="137"/>
      <c r="E77" s="138"/>
    </row>
    <row r="78" spans="1:5" s="130" customFormat="1" ht="15" customHeight="1">
      <c r="A78" s="127"/>
      <c r="B78" s="282" t="s">
        <v>27</v>
      </c>
      <c r="C78" s="136">
        <v>50</v>
      </c>
      <c r="D78" s="137"/>
      <c r="E78" s="138">
        <f>C78*D78</f>
        <v>0</v>
      </c>
    </row>
    <row r="79" spans="1:5" s="139" customFormat="1" ht="15" customHeight="1">
      <c r="A79" s="127"/>
      <c r="B79" s="123"/>
      <c r="C79" s="124"/>
      <c r="D79" s="125"/>
      <c r="E79" s="126"/>
    </row>
    <row r="80" spans="1:5" s="130" customFormat="1" ht="15" customHeight="1">
      <c r="A80" s="122">
        <f>MAX(A61:A79)+0.01</f>
        <v>1.1500000000000001</v>
      </c>
      <c r="B80" s="123" t="s">
        <v>128</v>
      </c>
      <c r="C80" s="136"/>
      <c r="D80" s="137"/>
      <c r="E80" s="138"/>
    </row>
    <row r="81" spans="1:5" s="130" customFormat="1" ht="15" customHeight="1">
      <c r="A81" s="127"/>
      <c r="B81" s="182" t="s">
        <v>127</v>
      </c>
      <c r="C81" s="136"/>
      <c r="D81" s="137"/>
      <c r="E81" s="138"/>
    </row>
    <row r="82" spans="1:5" s="130" customFormat="1" ht="15" customHeight="1">
      <c r="A82" s="183" t="s">
        <v>24</v>
      </c>
      <c r="B82" s="182" t="s">
        <v>129</v>
      </c>
      <c r="C82" s="136"/>
      <c r="D82" s="137"/>
      <c r="E82" s="138"/>
    </row>
    <row r="83" spans="1:5" s="130" customFormat="1" ht="15" customHeight="1">
      <c r="A83" s="127"/>
      <c r="B83" s="123" t="s">
        <v>21</v>
      </c>
      <c r="C83" s="136">
        <v>3</v>
      </c>
      <c r="D83" s="137"/>
      <c r="E83" s="138">
        <f>C83*D83</f>
        <v>0</v>
      </c>
    </row>
    <row r="84" spans="1:5" s="139" customFormat="1" ht="15" customHeight="1">
      <c r="A84" s="127"/>
      <c r="B84" s="282"/>
      <c r="C84" s="124"/>
      <c r="D84" s="125"/>
      <c r="E84" s="126"/>
    </row>
    <row r="85" spans="1:5" s="139" customFormat="1" ht="15" customHeight="1">
      <c r="A85" s="127"/>
      <c r="B85" s="282"/>
      <c r="C85" s="124"/>
      <c r="D85" s="125"/>
      <c r="E85" s="126"/>
    </row>
    <row r="86" spans="1:5" s="130" customFormat="1" ht="15" customHeight="1">
      <c r="A86" s="122">
        <f>MAX(A71:A85)+0.01</f>
        <v>1.1600000000000001</v>
      </c>
      <c r="B86" s="282" t="s">
        <v>23</v>
      </c>
      <c r="C86" s="136"/>
      <c r="D86" s="137"/>
      <c r="E86" s="138"/>
    </row>
    <row r="87" spans="1:5" s="130" customFormat="1" ht="15" customHeight="1">
      <c r="A87" s="127"/>
      <c r="B87" s="182" t="s">
        <v>230</v>
      </c>
      <c r="C87" s="136"/>
      <c r="D87" s="137"/>
      <c r="E87" s="138"/>
    </row>
    <row r="88" spans="1:5" s="130" customFormat="1" ht="90" customHeight="1">
      <c r="A88" s="183" t="s">
        <v>24</v>
      </c>
      <c r="B88" s="336" t="s">
        <v>238</v>
      </c>
      <c r="C88" s="136"/>
      <c r="D88" s="137"/>
      <c r="E88" s="138"/>
    </row>
    <row r="89" spans="1:5" s="130" customFormat="1" ht="15" customHeight="1">
      <c r="A89" s="127"/>
      <c r="B89" s="282" t="s">
        <v>226</v>
      </c>
      <c r="C89" s="136">
        <v>1</v>
      </c>
      <c r="D89" s="137"/>
      <c r="E89" s="138">
        <f>C89*D89</f>
        <v>0</v>
      </c>
    </row>
    <row r="90" spans="1:5" s="130" customFormat="1" ht="15" customHeight="1">
      <c r="A90" s="127"/>
      <c r="B90" s="123"/>
      <c r="C90" s="136"/>
      <c r="D90" s="137"/>
      <c r="E90" s="138"/>
    </row>
    <row r="91" spans="1:5" s="130" customFormat="1" ht="14.25">
      <c r="A91" s="128"/>
      <c r="B91" s="131" t="s">
        <v>126</v>
      </c>
      <c r="C91" s="124"/>
      <c r="D91" s="125"/>
      <c r="E91" s="126"/>
    </row>
    <row r="92" spans="1:5" s="130" customFormat="1" ht="14.25">
      <c r="A92" s="128"/>
      <c r="B92" s="131"/>
      <c r="C92" s="124"/>
      <c r="D92" s="125"/>
      <c r="E92" s="126"/>
    </row>
    <row r="93" spans="1:5" s="130" customFormat="1" ht="14.25">
      <c r="A93" s="122">
        <f>MAX(A80:A90)+0.01</f>
        <v>1.1700000000000002</v>
      </c>
      <c r="B93" s="178" t="s">
        <v>23</v>
      </c>
      <c r="C93" s="124"/>
      <c r="D93" s="179"/>
      <c r="E93" s="180"/>
    </row>
    <row r="94" spans="1:5" s="130" customFormat="1" ht="28.5">
      <c r="A94" s="181"/>
      <c r="B94" s="178" t="s">
        <v>227</v>
      </c>
      <c r="C94" s="124"/>
      <c r="D94" s="179"/>
      <c r="E94" s="180"/>
    </row>
    <row r="95" spans="1:5" s="130" customFormat="1" ht="14.25">
      <c r="A95" s="181" t="s">
        <v>24</v>
      </c>
      <c r="B95" s="178" t="s">
        <v>234</v>
      </c>
      <c r="C95" s="124">
        <v>1</v>
      </c>
      <c r="D95" s="179"/>
      <c r="E95" s="180">
        <f>C95*D95</f>
        <v>0</v>
      </c>
    </row>
    <row r="96" spans="1:5" s="130" customFormat="1" ht="14.25">
      <c r="A96" s="181"/>
      <c r="B96" s="178" t="s">
        <v>235</v>
      </c>
      <c r="C96" s="124">
        <v>1</v>
      </c>
      <c r="D96" s="179"/>
      <c r="E96" s="180">
        <f>C96*D96</f>
        <v>0</v>
      </c>
    </row>
    <row r="97" spans="1:9" s="130" customFormat="1" ht="14.25">
      <c r="A97" s="181"/>
      <c r="B97" s="178" t="s">
        <v>236</v>
      </c>
      <c r="C97" s="124">
        <v>1</v>
      </c>
      <c r="D97" s="179"/>
      <c r="E97" s="180">
        <f>C97*D97</f>
        <v>0</v>
      </c>
    </row>
    <row r="98" spans="1:9" s="130" customFormat="1" ht="14.25">
      <c r="A98" s="181"/>
      <c r="B98" s="178" t="s">
        <v>237</v>
      </c>
      <c r="C98" s="124">
        <v>1</v>
      </c>
      <c r="D98" s="179"/>
      <c r="E98" s="180">
        <f>C98*D98</f>
        <v>0</v>
      </c>
    </row>
    <row r="99" spans="1:9" s="130" customFormat="1" ht="14.25">
      <c r="A99" s="181"/>
      <c r="B99" s="178"/>
      <c r="C99" s="124"/>
      <c r="D99" s="179"/>
      <c r="E99" s="180"/>
    </row>
    <row r="100" spans="1:9" s="192" customFormat="1" ht="14.25">
      <c r="A100" s="122">
        <f>MAX(A93:A99)+0.01</f>
        <v>1.1800000000000002</v>
      </c>
      <c r="B100" s="123" t="s">
        <v>228</v>
      </c>
      <c r="C100" s="124"/>
      <c r="D100" s="125"/>
      <c r="E100" s="126"/>
      <c r="F100" s="129"/>
    </row>
    <row r="101" spans="1:9" s="192" customFormat="1" ht="30" customHeight="1">
      <c r="A101" s="127"/>
      <c r="B101" s="123" t="s">
        <v>229</v>
      </c>
      <c r="C101" s="124"/>
      <c r="D101" s="125"/>
      <c r="E101" s="126"/>
      <c r="F101" s="129"/>
    </row>
    <row r="102" spans="1:9" s="192" customFormat="1" ht="15" customHeight="1">
      <c r="A102" s="141"/>
      <c r="B102" s="193" t="s">
        <v>28</v>
      </c>
      <c r="C102" s="194">
        <v>30</v>
      </c>
      <c r="D102" s="184"/>
      <c r="E102" s="185">
        <f>C102*D102</f>
        <v>0</v>
      </c>
      <c r="F102" s="129"/>
    </row>
    <row r="103" spans="1:9" s="130" customFormat="1" ht="14.25">
      <c r="A103" s="127"/>
    </row>
    <row r="104" spans="1:9" s="130" customFormat="1" thickBot="1">
      <c r="A104" s="169" t="s">
        <v>29</v>
      </c>
      <c r="B104" s="170"/>
      <c r="C104" s="171"/>
      <c r="D104" s="172"/>
      <c r="E104" s="173">
        <f>SUM(E13:E102)</f>
        <v>0</v>
      </c>
      <c r="G104" s="154"/>
      <c r="H104" s="189"/>
      <c r="I104" s="189"/>
    </row>
    <row r="105" spans="1:9" s="112" customFormat="1" ht="14.25">
      <c r="A105" s="150"/>
      <c r="B105" s="174"/>
      <c r="C105" s="175"/>
      <c r="D105" s="176"/>
      <c r="E105" s="177"/>
      <c r="G105" s="119"/>
      <c r="H105" s="133"/>
      <c r="I105" s="133"/>
    </row>
    <row r="106" spans="1:9" s="112" customFormat="1" ht="14.25">
      <c r="A106" s="166">
        <v>2</v>
      </c>
      <c r="B106" s="131" t="s">
        <v>30</v>
      </c>
      <c r="C106" s="124"/>
      <c r="D106" s="153"/>
      <c r="E106" s="155"/>
      <c r="G106" s="119"/>
      <c r="H106" s="133"/>
      <c r="I106" s="133"/>
    </row>
    <row r="107" spans="1:9" s="112" customFormat="1" ht="14.25">
      <c r="A107" s="127"/>
      <c r="B107" s="131"/>
      <c r="C107" s="124"/>
      <c r="D107" s="153"/>
      <c r="E107" s="155"/>
      <c r="G107" s="119"/>
      <c r="H107" s="133"/>
      <c r="I107" s="133"/>
    </row>
    <row r="108" spans="1:9" s="112" customFormat="1" ht="14.25">
      <c r="A108" s="127"/>
      <c r="B108" s="131" t="s">
        <v>31</v>
      </c>
      <c r="C108" s="124"/>
      <c r="D108" s="153"/>
      <c r="E108" s="155"/>
      <c r="G108" s="119"/>
      <c r="H108" s="133"/>
      <c r="I108" s="133"/>
    </row>
    <row r="109" spans="1:9" s="112" customFormat="1" ht="14.25">
      <c r="A109" s="127"/>
      <c r="B109" s="123"/>
      <c r="C109" s="124"/>
      <c r="D109" s="153"/>
      <c r="E109" s="155"/>
      <c r="G109" s="119"/>
      <c r="H109" s="133"/>
      <c r="I109" s="133"/>
    </row>
    <row r="110" spans="1:9" s="112" customFormat="1" ht="15" customHeight="1">
      <c r="A110" s="122">
        <f>MAX(A106:A109)+0.01</f>
        <v>2.0099999999999998</v>
      </c>
      <c r="B110" s="123" t="s">
        <v>32</v>
      </c>
      <c r="C110" s="124"/>
      <c r="D110" s="153"/>
      <c r="E110" s="155"/>
      <c r="G110" s="119"/>
      <c r="H110" s="133"/>
      <c r="I110" s="133"/>
    </row>
    <row r="111" spans="1:9" s="112" customFormat="1" ht="30" customHeight="1">
      <c r="A111" s="127"/>
      <c r="B111" s="123" t="s">
        <v>33</v>
      </c>
      <c r="C111" s="124"/>
      <c r="D111" s="153"/>
      <c r="E111" s="155"/>
      <c r="G111" s="119"/>
      <c r="H111" s="133"/>
      <c r="I111" s="133"/>
    </row>
    <row r="112" spans="1:9" s="112" customFormat="1" ht="15" customHeight="1">
      <c r="A112" s="128" t="s">
        <v>24</v>
      </c>
      <c r="B112" s="123" t="s">
        <v>92</v>
      </c>
      <c r="C112" s="124"/>
      <c r="D112" s="153"/>
      <c r="E112" s="155"/>
      <c r="G112" s="119"/>
      <c r="H112" s="133"/>
      <c r="I112" s="133"/>
    </row>
    <row r="113" spans="1:9" s="112" customFormat="1" ht="14.25">
      <c r="A113" s="127"/>
      <c r="B113" s="123" t="s">
        <v>34</v>
      </c>
      <c r="C113" s="124">
        <v>64.400000000000006</v>
      </c>
      <c r="D113" s="125"/>
      <c r="E113" s="126">
        <f>C113*D113</f>
        <v>0</v>
      </c>
      <c r="G113" s="119"/>
      <c r="H113" s="133"/>
      <c r="I113" s="133"/>
    </row>
    <row r="114" spans="1:9" s="112" customFormat="1" ht="15" customHeight="1">
      <c r="A114" s="127"/>
      <c r="B114" s="282"/>
      <c r="C114" s="124"/>
      <c r="D114" s="125"/>
      <c r="E114" s="126"/>
    </row>
    <row r="115" spans="1:9" s="112" customFormat="1" ht="15" customHeight="1">
      <c r="A115" s="122">
        <f>MAX(A89:A113)+0.01</f>
        <v>2.0199999999999996</v>
      </c>
      <c r="B115" s="282" t="s">
        <v>130</v>
      </c>
      <c r="C115" s="124"/>
      <c r="D115" s="125"/>
      <c r="E115" s="126"/>
    </row>
    <row r="116" spans="1:9" s="112" customFormat="1" ht="28.5" customHeight="1">
      <c r="A116" s="128"/>
      <c r="B116" s="282" t="s">
        <v>158</v>
      </c>
      <c r="C116" s="124"/>
      <c r="D116" s="125"/>
      <c r="E116" s="126"/>
    </row>
    <row r="117" spans="1:9" s="112" customFormat="1" ht="14.25" customHeight="1">
      <c r="A117" s="183" t="s">
        <v>24</v>
      </c>
      <c r="B117" s="282" t="s">
        <v>159</v>
      </c>
      <c r="C117" s="124"/>
      <c r="D117" s="125"/>
      <c r="E117" s="126"/>
    </row>
    <row r="118" spans="1:9" s="112" customFormat="1" ht="15" customHeight="1">
      <c r="A118" s="128"/>
      <c r="B118" s="282" t="s">
        <v>34</v>
      </c>
      <c r="C118" s="124">
        <v>101.9</v>
      </c>
      <c r="D118" s="125"/>
      <c r="E118" s="126">
        <f>C118*D118</f>
        <v>0</v>
      </c>
    </row>
    <row r="119" spans="1:9" s="112" customFormat="1" ht="14.25">
      <c r="A119" s="127"/>
      <c r="B119" s="123"/>
      <c r="C119" s="124"/>
      <c r="D119" s="125"/>
      <c r="E119" s="126"/>
    </row>
    <row r="120" spans="1:9" s="112" customFormat="1" ht="15" customHeight="1">
      <c r="A120" s="122">
        <f>MAX(A104:A119)+0.01</f>
        <v>2.0299999999999994</v>
      </c>
      <c r="B120" s="123" t="s">
        <v>130</v>
      </c>
      <c r="C120" s="124"/>
      <c r="D120" s="125"/>
      <c r="E120" s="126"/>
    </row>
    <row r="121" spans="1:9" s="112" customFormat="1" ht="15" customHeight="1">
      <c r="A121" s="128"/>
      <c r="B121" s="123" t="s">
        <v>131</v>
      </c>
      <c r="C121" s="124"/>
      <c r="D121" s="125"/>
      <c r="E121" s="126"/>
    </row>
    <row r="122" spans="1:9" s="112" customFormat="1" ht="45" customHeight="1">
      <c r="A122" s="183" t="s">
        <v>24</v>
      </c>
      <c r="B122" s="123" t="s">
        <v>239</v>
      </c>
      <c r="C122" s="124"/>
      <c r="D122" s="125"/>
      <c r="E122" s="126"/>
    </row>
    <row r="123" spans="1:9" s="112" customFormat="1" ht="15" customHeight="1">
      <c r="A123" s="128"/>
      <c r="B123" s="123" t="s">
        <v>34</v>
      </c>
      <c r="C123" s="124">
        <v>180</v>
      </c>
      <c r="D123" s="125"/>
      <c r="E123" s="126">
        <f>C123*D123</f>
        <v>0</v>
      </c>
    </row>
    <row r="124" spans="1:9" s="112" customFormat="1" ht="15" customHeight="1">
      <c r="A124" s="128"/>
      <c r="B124" s="123"/>
      <c r="C124" s="124"/>
      <c r="D124" s="125"/>
      <c r="E124" s="126"/>
    </row>
    <row r="125" spans="1:9" s="112" customFormat="1" ht="15" customHeight="1">
      <c r="A125" s="122">
        <f>MAX(A113:A124)+0.01</f>
        <v>2.0399999999999991</v>
      </c>
      <c r="B125" s="123" t="s">
        <v>156</v>
      </c>
      <c r="C125" s="124"/>
      <c r="D125" s="125"/>
      <c r="E125" s="126"/>
    </row>
    <row r="126" spans="1:9" s="112" customFormat="1" ht="15" customHeight="1">
      <c r="A126" s="128"/>
      <c r="B126" s="123" t="s">
        <v>157</v>
      </c>
      <c r="C126" s="124"/>
      <c r="D126" s="125"/>
      <c r="E126" s="126"/>
    </row>
    <row r="127" spans="1:9" s="112" customFormat="1" ht="45" customHeight="1">
      <c r="A127" s="183" t="s">
        <v>24</v>
      </c>
      <c r="B127" s="123" t="s">
        <v>231</v>
      </c>
      <c r="C127" s="124"/>
      <c r="D127" s="125"/>
      <c r="E127" s="126"/>
    </row>
    <row r="128" spans="1:9" s="112" customFormat="1" ht="15" customHeight="1">
      <c r="A128" s="128"/>
      <c r="B128" s="123" t="s">
        <v>34</v>
      </c>
      <c r="C128" s="124">
        <v>38.200000000000003</v>
      </c>
      <c r="D128" s="125"/>
      <c r="E128" s="126">
        <f>C128*D128</f>
        <v>0</v>
      </c>
    </row>
    <row r="129" spans="1:9" s="112" customFormat="1" ht="15" customHeight="1">
      <c r="A129" s="127"/>
      <c r="B129" s="123"/>
      <c r="C129" s="124"/>
      <c r="D129" s="125"/>
      <c r="E129" s="126"/>
    </row>
    <row r="130" spans="1:9" s="112" customFormat="1" ht="15" customHeight="1">
      <c r="A130" s="122">
        <f>MAX(A100:A129)+0.01</f>
        <v>2.0499999999999989</v>
      </c>
      <c r="B130" s="123" t="s">
        <v>132</v>
      </c>
      <c r="C130" s="124"/>
      <c r="D130" s="125"/>
      <c r="E130" s="126"/>
    </row>
    <row r="131" spans="1:9" s="112" customFormat="1" ht="15" customHeight="1">
      <c r="A131" s="96"/>
      <c r="B131" s="123" t="s">
        <v>133</v>
      </c>
      <c r="C131" s="124"/>
      <c r="D131" s="125"/>
      <c r="E131" s="126"/>
    </row>
    <row r="132" spans="1:9" s="112" customFormat="1" ht="15" customHeight="1">
      <c r="A132" s="96"/>
      <c r="B132" s="123" t="s">
        <v>34</v>
      </c>
      <c r="C132" s="124">
        <v>3</v>
      </c>
      <c r="D132" s="125"/>
      <c r="E132" s="126">
        <f>C132*D132</f>
        <v>0</v>
      </c>
    </row>
    <row r="133" spans="1:9" s="112" customFormat="1" ht="15" customHeight="1">
      <c r="A133" s="127"/>
      <c r="B133" s="123"/>
      <c r="C133" s="124"/>
      <c r="D133" s="125"/>
      <c r="E133" s="126"/>
    </row>
    <row r="134" spans="1:9" s="112" customFormat="1" ht="15" customHeight="1">
      <c r="A134" s="127"/>
      <c r="B134" s="131" t="s">
        <v>35</v>
      </c>
      <c r="C134" s="136"/>
      <c r="D134" s="125"/>
      <c r="E134" s="126"/>
    </row>
    <row r="135" spans="1:9" s="112" customFormat="1" ht="15" customHeight="1">
      <c r="A135" s="127"/>
      <c r="B135" s="123"/>
      <c r="C135" s="124"/>
      <c r="D135" s="125"/>
      <c r="E135" s="126"/>
      <c r="G135" s="119"/>
      <c r="H135" s="133"/>
      <c r="I135" s="133"/>
    </row>
    <row r="136" spans="1:9" s="112" customFormat="1" ht="15" customHeight="1">
      <c r="A136" s="122">
        <f>MAX(A130:A130)+0.01</f>
        <v>2.0599999999999987</v>
      </c>
      <c r="B136" s="123" t="s">
        <v>70</v>
      </c>
      <c r="C136" s="124"/>
      <c r="D136" s="125"/>
      <c r="E136" s="126"/>
      <c r="G136" s="119"/>
      <c r="H136" s="133"/>
      <c r="I136" s="133"/>
    </row>
    <row r="137" spans="1:9" s="112" customFormat="1" ht="15" customHeight="1">
      <c r="A137" s="127"/>
      <c r="B137" s="123" t="s">
        <v>71</v>
      </c>
      <c r="C137" s="124"/>
      <c r="D137" s="125"/>
      <c r="E137" s="126"/>
      <c r="G137" s="119"/>
      <c r="H137" s="133"/>
      <c r="I137" s="133"/>
    </row>
    <row r="138" spans="1:9" s="112" customFormat="1" ht="15" customHeight="1">
      <c r="A138" s="127"/>
      <c r="B138" s="123" t="s">
        <v>25</v>
      </c>
      <c r="C138" s="124">
        <v>369.7</v>
      </c>
      <c r="D138" s="125"/>
      <c r="E138" s="126">
        <f>C138*D138</f>
        <v>0</v>
      </c>
      <c r="G138" s="119"/>
      <c r="H138" s="133"/>
      <c r="I138" s="133"/>
    </row>
    <row r="139" spans="1:9" s="112" customFormat="1" ht="15" customHeight="1">
      <c r="A139" s="127"/>
      <c r="B139" s="282"/>
      <c r="C139" s="124"/>
      <c r="D139" s="125"/>
      <c r="E139" s="126"/>
      <c r="G139" s="119"/>
      <c r="H139" s="133"/>
      <c r="I139" s="133"/>
    </row>
    <row r="140" spans="1:9" s="112" customFormat="1" ht="15" customHeight="1">
      <c r="A140" s="122">
        <f>MAX(A110:A139)+0.01</f>
        <v>2.0699999999999985</v>
      </c>
      <c r="B140" s="282" t="s">
        <v>118</v>
      </c>
      <c r="C140" s="124"/>
      <c r="D140" s="125"/>
      <c r="E140" s="126"/>
      <c r="G140" s="119"/>
      <c r="H140" s="133"/>
      <c r="I140" s="133"/>
    </row>
    <row r="141" spans="1:9" s="112" customFormat="1" ht="15" customHeight="1">
      <c r="A141" s="127"/>
      <c r="B141" s="282" t="s">
        <v>119</v>
      </c>
      <c r="C141" s="124"/>
      <c r="D141" s="125"/>
      <c r="E141" s="126"/>
      <c r="G141" s="119"/>
      <c r="H141" s="133"/>
      <c r="I141" s="133"/>
    </row>
    <row r="142" spans="1:9" s="112" customFormat="1" ht="15" customHeight="1">
      <c r="A142" s="127"/>
      <c r="B142" s="282" t="s">
        <v>25</v>
      </c>
      <c r="C142" s="124">
        <v>753.5</v>
      </c>
      <c r="D142" s="125"/>
      <c r="E142" s="126">
        <f>C142*D142</f>
        <v>0</v>
      </c>
      <c r="G142" s="119"/>
      <c r="H142" s="133"/>
      <c r="I142" s="133"/>
    </row>
    <row r="143" spans="1:9" s="112" customFormat="1" ht="15" customHeight="1">
      <c r="A143" s="127"/>
      <c r="B143" s="123"/>
      <c r="C143" s="124"/>
      <c r="D143" s="125"/>
      <c r="E143" s="126"/>
    </row>
    <row r="144" spans="1:9" s="112" customFormat="1" ht="15" customHeight="1">
      <c r="A144" s="122">
        <f>MAX(A119:A143)+0.01</f>
        <v>2.0799999999999983</v>
      </c>
      <c r="B144" s="123" t="s">
        <v>232</v>
      </c>
      <c r="C144" s="124"/>
      <c r="D144" s="125"/>
      <c r="E144" s="126"/>
    </row>
    <row r="145" spans="1:9" s="112" customFormat="1" ht="14.25">
      <c r="A145" s="128"/>
      <c r="B145" s="123" t="s">
        <v>233</v>
      </c>
      <c r="C145" s="124"/>
      <c r="D145" s="125"/>
      <c r="E145" s="126"/>
    </row>
    <row r="146" spans="1:9" s="112" customFormat="1" ht="14.25">
      <c r="A146" s="128"/>
      <c r="B146" s="123" t="s">
        <v>25</v>
      </c>
      <c r="C146" s="124">
        <v>124.8</v>
      </c>
      <c r="D146" s="125"/>
      <c r="E146" s="126">
        <f>C146*D146</f>
        <v>0</v>
      </c>
    </row>
    <row r="147" spans="1:9" s="112" customFormat="1" ht="14.25">
      <c r="A147" s="128"/>
      <c r="B147" s="123"/>
      <c r="C147" s="124"/>
      <c r="D147" s="125"/>
      <c r="E147" s="126"/>
      <c r="G147" s="119"/>
      <c r="H147" s="133"/>
      <c r="I147" s="133"/>
    </row>
    <row r="148" spans="1:9" s="112" customFormat="1" ht="15" customHeight="1">
      <c r="A148" s="127"/>
      <c r="B148" s="131" t="s">
        <v>36</v>
      </c>
      <c r="C148" s="124"/>
      <c r="D148" s="125"/>
      <c r="E148" s="126"/>
      <c r="G148" s="119"/>
      <c r="H148" s="133"/>
      <c r="I148" s="133"/>
    </row>
    <row r="149" spans="1:9" s="112" customFormat="1" ht="15" customHeight="1">
      <c r="A149" s="127"/>
      <c r="B149" s="131"/>
      <c r="C149" s="124"/>
      <c r="D149" s="125"/>
      <c r="E149" s="126"/>
      <c r="G149" s="119"/>
      <c r="H149" s="133"/>
      <c r="I149" s="133"/>
    </row>
    <row r="150" spans="1:9" s="112" customFormat="1" ht="15" customHeight="1">
      <c r="A150" s="122">
        <f>MAX(A125:A149)+0.01</f>
        <v>2.0899999999999981</v>
      </c>
      <c r="B150" s="123" t="s">
        <v>241</v>
      </c>
      <c r="C150" s="124"/>
      <c r="D150" s="125"/>
      <c r="E150" s="126"/>
      <c r="G150" s="119"/>
      <c r="H150" s="133"/>
      <c r="I150" s="133"/>
    </row>
    <row r="151" spans="1:9" s="112" customFormat="1" ht="22.5" customHeight="1">
      <c r="A151" s="127"/>
      <c r="B151" s="160" t="s">
        <v>240</v>
      </c>
      <c r="C151" s="124"/>
      <c r="D151" s="125"/>
      <c r="E151" s="126"/>
    </row>
    <row r="152" spans="1:9" s="112" customFormat="1" ht="16.5" customHeight="1">
      <c r="A152" s="127" t="s">
        <v>24</v>
      </c>
      <c r="B152" s="160" t="s">
        <v>242</v>
      </c>
      <c r="C152" s="124"/>
      <c r="D152" s="125"/>
      <c r="E152" s="126"/>
    </row>
    <row r="153" spans="1:9" s="112" customFormat="1" ht="14.25">
      <c r="A153" s="150"/>
      <c r="B153" s="160" t="s">
        <v>37</v>
      </c>
      <c r="C153" s="186">
        <v>101.9</v>
      </c>
      <c r="D153" s="151"/>
      <c r="E153" s="152">
        <f>C153*D153</f>
        <v>0</v>
      </c>
    </row>
    <row r="154" spans="1:9" s="112" customFormat="1" ht="14.25">
      <c r="A154" s="150"/>
      <c r="B154" s="160"/>
      <c r="C154" s="186"/>
      <c r="D154" s="151"/>
      <c r="E154" s="152"/>
      <c r="G154" s="119"/>
      <c r="H154" s="133"/>
      <c r="I154" s="133"/>
    </row>
    <row r="155" spans="1:9" s="112" customFormat="1" ht="15" customHeight="1">
      <c r="A155" s="122">
        <f>MAX(A129:A154)+0.01</f>
        <v>2.0999999999999979</v>
      </c>
      <c r="B155" s="123" t="s">
        <v>120</v>
      </c>
      <c r="C155" s="186"/>
      <c r="D155" s="151"/>
      <c r="E155" s="152"/>
    </row>
    <row r="156" spans="1:9" s="112" customFormat="1" ht="15" customHeight="1">
      <c r="A156" s="127"/>
      <c r="B156" s="160" t="s">
        <v>121</v>
      </c>
      <c r="C156" s="124"/>
      <c r="D156" s="125"/>
      <c r="E156" s="126"/>
    </row>
    <row r="157" spans="1:9" s="112" customFormat="1" ht="15" customHeight="1">
      <c r="A157" s="183" t="s">
        <v>24</v>
      </c>
      <c r="B157" s="160" t="s">
        <v>160</v>
      </c>
      <c r="C157" s="124"/>
      <c r="D157" s="125"/>
      <c r="E157" s="126"/>
    </row>
    <row r="158" spans="1:9" s="112" customFormat="1" ht="15" customHeight="1">
      <c r="A158" s="150"/>
      <c r="B158" s="160" t="s">
        <v>37</v>
      </c>
      <c r="C158" s="186">
        <v>162.69999999999999</v>
      </c>
      <c r="D158" s="151"/>
      <c r="E158" s="152">
        <f>C158*D158</f>
        <v>0</v>
      </c>
      <c r="F158" s="338"/>
    </row>
    <row r="159" spans="1:9" s="112" customFormat="1" ht="15" customHeight="1">
      <c r="A159" s="150"/>
      <c r="B159" s="160"/>
      <c r="C159" s="186"/>
      <c r="D159" s="151"/>
      <c r="E159" s="152"/>
    </row>
    <row r="160" spans="1:9" s="112" customFormat="1" ht="15" customHeight="1">
      <c r="A160" s="150"/>
      <c r="B160" s="131" t="s">
        <v>78</v>
      </c>
      <c r="C160" s="186"/>
      <c r="D160" s="151"/>
      <c r="E160" s="152"/>
      <c r="G160" s="119"/>
      <c r="H160" s="133"/>
      <c r="I160" s="133"/>
    </row>
    <row r="161" spans="1:9" s="112" customFormat="1" ht="15" customHeight="1">
      <c r="A161" s="150"/>
      <c r="B161" s="131"/>
      <c r="C161" s="186"/>
      <c r="D161" s="151"/>
      <c r="E161" s="152"/>
      <c r="G161" s="119"/>
      <c r="H161" s="133"/>
      <c r="I161" s="133"/>
    </row>
    <row r="162" spans="1:9" s="112" customFormat="1" ht="15" customHeight="1">
      <c r="A162" s="122">
        <f>MAX(A136:A161)+0.01</f>
        <v>2.1099999999999977</v>
      </c>
      <c r="B162" s="123" t="s">
        <v>90</v>
      </c>
      <c r="C162" s="186"/>
      <c r="D162" s="151"/>
      <c r="E162" s="152"/>
      <c r="G162" s="119"/>
      <c r="H162" s="133"/>
      <c r="I162" s="133"/>
    </row>
    <row r="163" spans="1:9" s="112" customFormat="1" ht="15" customHeight="1">
      <c r="A163" s="150"/>
      <c r="B163" s="160" t="s">
        <v>91</v>
      </c>
      <c r="C163" s="186"/>
      <c r="D163" s="151"/>
      <c r="E163" s="152"/>
      <c r="G163" s="119"/>
      <c r="H163" s="133"/>
      <c r="I163" s="133"/>
    </row>
    <row r="164" spans="1:9" s="135" customFormat="1" ht="15" customHeight="1">
      <c r="A164" s="150"/>
      <c r="B164" s="160" t="s">
        <v>25</v>
      </c>
      <c r="C164" s="186">
        <v>818</v>
      </c>
      <c r="D164" s="151"/>
      <c r="E164" s="152">
        <f>C164*D164</f>
        <v>0</v>
      </c>
      <c r="F164" s="339"/>
    </row>
    <row r="165" spans="1:9" s="135" customFormat="1" ht="15" customHeight="1">
      <c r="A165" s="150"/>
      <c r="B165" s="160"/>
      <c r="C165" s="186"/>
      <c r="D165" s="151"/>
      <c r="E165" s="152"/>
    </row>
    <row r="166" spans="1:9" s="130" customFormat="1" ht="15" customHeight="1">
      <c r="A166" s="122">
        <f>MAX(A162:A162)+0.01</f>
        <v>2.1199999999999974</v>
      </c>
      <c r="B166" s="123" t="s">
        <v>23</v>
      </c>
      <c r="C166" s="186"/>
      <c r="D166" s="151"/>
      <c r="E166" s="152"/>
      <c r="G166" s="154"/>
      <c r="H166" s="189"/>
      <c r="I166" s="189"/>
    </row>
    <row r="167" spans="1:9" s="130" customFormat="1" ht="15" customHeight="1">
      <c r="A167" s="150"/>
      <c r="B167" s="160" t="s">
        <v>243</v>
      </c>
      <c r="C167" s="186"/>
      <c r="D167" s="151"/>
      <c r="E167" s="152"/>
      <c r="G167" s="154"/>
      <c r="H167" s="189"/>
      <c r="I167" s="189"/>
    </row>
    <row r="168" spans="1:9" s="192" customFormat="1" ht="15" customHeight="1">
      <c r="A168" s="183" t="s">
        <v>24</v>
      </c>
      <c r="B168" s="164" t="s">
        <v>135</v>
      </c>
      <c r="C168" s="124"/>
      <c r="D168" s="125"/>
      <c r="E168" s="126"/>
    </row>
    <row r="169" spans="1:9" s="192" customFormat="1" ht="15" customHeight="1">
      <c r="A169" s="150"/>
      <c r="B169" s="160" t="s">
        <v>25</v>
      </c>
      <c r="C169" s="186">
        <v>201</v>
      </c>
      <c r="D169" s="151"/>
      <c r="E169" s="152">
        <f>C169*D169</f>
        <v>0</v>
      </c>
      <c r="F169" s="339"/>
    </row>
    <row r="170" spans="1:9" s="192" customFormat="1" ht="15" customHeight="1">
      <c r="A170" s="150"/>
      <c r="B170" s="160"/>
      <c r="C170" s="186"/>
      <c r="D170" s="151"/>
      <c r="E170" s="152"/>
    </row>
    <row r="171" spans="1:9" s="192" customFormat="1" ht="15" customHeight="1">
      <c r="A171" s="122">
        <f>MAX(A162:A170)+0.01</f>
        <v>2.1299999999999972</v>
      </c>
      <c r="B171" s="123" t="s">
        <v>72</v>
      </c>
      <c r="C171" s="124"/>
      <c r="D171" s="125"/>
      <c r="E171" s="126"/>
    </row>
    <row r="172" spans="1:9" s="192" customFormat="1" ht="15" customHeight="1">
      <c r="A172" s="127"/>
      <c r="B172" s="160" t="s">
        <v>73</v>
      </c>
      <c r="C172" s="124"/>
      <c r="D172" s="125"/>
      <c r="E172" s="126"/>
    </row>
    <row r="173" spans="1:9" s="192" customFormat="1" ht="15" customHeight="1">
      <c r="A173" s="141"/>
      <c r="B173" s="193" t="s">
        <v>25</v>
      </c>
      <c r="C173" s="194">
        <v>1019</v>
      </c>
      <c r="D173" s="184"/>
      <c r="E173" s="185">
        <f>C173*D173</f>
        <v>0</v>
      </c>
      <c r="F173" s="339"/>
    </row>
    <row r="174" spans="1:9" s="130" customFormat="1" ht="15" customHeight="1">
      <c r="A174" s="150"/>
      <c r="B174" s="160"/>
      <c r="C174" s="154"/>
      <c r="D174" s="153"/>
      <c r="E174" s="155"/>
    </row>
    <row r="175" spans="1:9" s="130" customFormat="1" ht="15" customHeight="1" thickBot="1">
      <c r="A175" s="169" t="s">
        <v>38</v>
      </c>
      <c r="B175" s="170"/>
      <c r="C175" s="171"/>
      <c r="D175" s="172"/>
      <c r="E175" s="173">
        <f>SUM(E113:E173)</f>
        <v>0</v>
      </c>
    </row>
    <row r="176" spans="1:9" s="130" customFormat="1" ht="14.25">
      <c r="A176" s="150"/>
      <c r="B176" s="174"/>
      <c r="C176" s="175"/>
      <c r="D176" s="176"/>
      <c r="E176" s="177"/>
    </row>
    <row r="177" spans="1:6" s="130" customFormat="1" ht="14.25">
      <c r="A177" s="166">
        <v>3</v>
      </c>
      <c r="B177" s="131" t="s">
        <v>8</v>
      </c>
      <c r="C177" s="124"/>
      <c r="D177" s="125"/>
      <c r="E177" s="126"/>
    </row>
    <row r="178" spans="1:6" s="130" customFormat="1" ht="14.25">
      <c r="A178" s="127"/>
      <c r="B178" s="123"/>
      <c r="C178" s="124"/>
      <c r="D178" s="125"/>
      <c r="E178" s="126"/>
    </row>
    <row r="179" spans="1:6" s="130" customFormat="1" ht="14.25">
      <c r="A179" s="127"/>
      <c r="B179" s="131" t="s">
        <v>39</v>
      </c>
      <c r="C179" s="124"/>
      <c r="D179" s="125"/>
      <c r="E179" s="126"/>
    </row>
    <row r="180" spans="1:6" s="130" customFormat="1" ht="14.25">
      <c r="A180" s="127"/>
      <c r="B180" s="131"/>
      <c r="C180" s="124"/>
      <c r="D180" s="125"/>
      <c r="E180" s="126"/>
    </row>
    <row r="181" spans="1:6" s="130" customFormat="1" ht="14.25">
      <c r="A181" s="127"/>
      <c r="B181" s="131" t="s">
        <v>40</v>
      </c>
      <c r="C181" s="124"/>
      <c r="D181" s="125"/>
      <c r="E181" s="126"/>
    </row>
    <row r="182" spans="1:6" s="130" customFormat="1" ht="14.25">
      <c r="A182" s="127"/>
      <c r="B182" s="131"/>
      <c r="C182" s="124"/>
      <c r="D182" s="125"/>
      <c r="E182" s="126"/>
    </row>
    <row r="183" spans="1:6" s="130" customFormat="1" ht="14.25">
      <c r="A183" s="122">
        <f>MAX(A174:A181)+0.01</f>
        <v>3.01</v>
      </c>
      <c r="B183" s="123" t="s">
        <v>81</v>
      </c>
      <c r="C183" s="124"/>
      <c r="D183" s="125"/>
      <c r="E183" s="126"/>
    </row>
    <row r="184" spans="1:6" s="130" customFormat="1" ht="28.5">
      <c r="A184" s="128"/>
      <c r="B184" s="123" t="s">
        <v>82</v>
      </c>
      <c r="C184" s="124"/>
      <c r="D184" s="125"/>
      <c r="E184" s="126"/>
    </row>
    <row r="185" spans="1:6" s="130" customFormat="1" ht="28.5">
      <c r="A185" s="183" t="s">
        <v>24</v>
      </c>
      <c r="B185" s="123" t="s">
        <v>248</v>
      </c>
      <c r="C185" s="124"/>
      <c r="D185" s="125"/>
      <c r="E185" s="126"/>
    </row>
    <row r="186" spans="1:6" s="130" customFormat="1" ht="14.25">
      <c r="A186" s="128"/>
      <c r="B186" s="123" t="s">
        <v>42</v>
      </c>
      <c r="C186" s="124">
        <v>65.900000000000006</v>
      </c>
      <c r="D186" s="125"/>
      <c r="E186" s="126">
        <f>C186*D186</f>
        <v>0</v>
      </c>
      <c r="F186" s="338"/>
    </row>
    <row r="187" spans="1:6" s="130" customFormat="1" ht="14.25">
      <c r="A187" s="127"/>
      <c r="B187" s="131"/>
      <c r="C187" s="124"/>
      <c r="D187" s="125"/>
      <c r="E187" s="126"/>
    </row>
    <row r="188" spans="1:6" s="130" customFormat="1" ht="14.25">
      <c r="A188" s="122">
        <f>MAX(A179:A186)+0.01</f>
        <v>3.0199999999999996</v>
      </c>
      <c r="B188" s="282" t="s">
        <v>81</v>
      </c>
      <c r="C188" s="124"/>
      <c r="D188" s="125"/>
      <c r="E188" s="126"/>
    </row>
    <row r="189" spans="1:6" s="130" customFormat="1" ht="28.5">
      <c r="A189" s="128"/>
      <c r="B189" s="282" t="s">
        <v>82</v>
      </c>
      <c r="C189" s="124"/>
      <c r="D189" s="125"/>
      <c r="E189" s="126"/>
    </row>
    <row r="190" spans="1:6" s="130" customFormat="1" ht="14.25">
      <c r="A190" s="183" t="s">
        <v>24</v>
      </c>
      <c r="B190" s="282" t="s">
        <v>249</v>
      </c>
      <c r="C190" s="124"/>
      <c r="D190" s="125"/>
      <c r="E190" s="126"/>
    </row>
    <row r="191" spans="1:6" s="130" customFormat="1" ht="14.25">
      <c r="A191" s="128"/>
      <c r="B191" s="282" t="s">
        <v>42</v>
      </c>
      <c r="C191" s="124">
        <v>77.3</v>
      </c>
      <c r="D191" s="125"/>
      <c r="E191" s="126">
        <f>C191*D191</f>
        <v>0</v>
      </c>
      <c r="F191" s="338"/>
    </row>
    <row r="192" spans="1:6" s="130" customFormat="1" ht="14.25">
      <c r="A192" s="127"/>
      <c r="B192" s="131"/>
      <c r="C192" s="124"/>
      <c r="D192" s="125"/>
      <c r="E192" s="126"/>
    </row>
    <row r="193" spans="1:6" s="130" customFormat="1" ht="14.25">
      <c r="A193" s="122">
        <f>MAX(A179:A186)+0.01</f>
        <v>3.0199999999999996</v>
      </c>
      <c r="B193" s="282" t="s">
        <v>41</v>
      </c>
      <c r="C193" s="124"/>
      <c r="D193" s="125"/>
      <c r="E193" s="126"/>
    </row>
    <row r="194" spans="1:6" s="130" customFormat="1" ht="28.5">
      <c r="A194" s="128"/>
      <c r="B194" s="282" t="s">
        <v>244</v>
      </c>
      <c r="C194" s="124"/>
      <c r="D194" s="125"/>
      <c r="E194" s="126"/>
    </row>
    <row r="195" spans="1:6" s="130" customFormat="1" ht="14.25">
      <c r="A195" s="183" t="s">
        <v>24</v>
      </c>
      <c r="B195" s="282" t="s">
        <v>247</v>
      </c>
      <c r="C195" s="124"/>
      <c r="D195" s="125"/>
      <c r="E195" s="126"/>
    </row>
    <row r="196" spans="1:6" s="130" customFormat="1" ht="14.25">
      <c r="A196" s="128"/>
      <c r="B196" s="282" t="s">
        <v>42</v>
      </c>
      <c r="C196" s="124">
        <v>30.6</v>
      </c>
      <c r="D196" s="125"/>
      <c r="E196" s="126">
        <f>C196*D196</f>
        <v>0</v>
      </c>
      <c r="F196" s="338"/>
    </row>
    <row r="197" spans="1:6" s="130" customFormat="1" ht="14.25">
      <c r="A197" s="127"/>
      <c r="B197" s="131"/>
      <c r="C197" s="124"/>
      <c r="D197" s="125"/>
      <c r="E197" s="126"/>
    </row>
    <row r="198" spans="1:6" s="130" customFormat="1" ht="14.25">
      <c r="A198" s="122">
        <f>MAX(A184:A196)+0.01</f>
        <v>3.0299999999999994</v>
      </c>
      <c r="B198" s="282" t="s">
        <v>245</v>
      </c>
      <c r="C198" s="124"/>
      <c r="D198" s="125"/>
      <c r="E198" s="126"/>
    </row>
    <row r="199" spans="1:6" s="130" customFormat="1" ht="28.5">
      <c r="A199" s="128"/>
      <c r="B199" s="282" t="s">
        <v>246</v>
      </c>
      <c r="C199" s="124"/>
      <c r="D199" s="125"/>
      <c r="E199" s="126"/>
    </row>
    <row r="200" spans="1:6" s="130" customFormat="1" ht="14.25">
      <c r="A200" s="183" t="s">
        <v>24</v>
      </c>
      <c r="B200" s="282" t="s">
        <v>250</v>
      </c>
      <c r="C200" s="124"/>
      <c r="D200" s="125"/>
      <c r="E200" s="126"/>
    </row>
    <row r="201" spans="1:6" s="130" customFormat="1" ht="14.25">
      <c r="A201" s="128"/>
      <c r="B201" s="282" t="s">
        <v>42</v>
      </c>
      <c r="C201" s="124">
        <v>178</v>
      </c>
      <c r="D201" s="125"/>
      <c r="E201" s="126">
        <f>C201*D201</f>
        <v>0</v>
      </c>
      <c r="F201" s="338"/>
    </row>
    <row r="202" spans="1:6" s="130" customFormat="1" ht="14.25">
      <c r="A202" s="127"/>
      <c r="B202" s="131"/>
      <c r="C202" s="124"/>
      <c r="D202" s="125"/>
      <c r="E202" s="126"/>
    </row>
    <row r="203" spans="1:6" s="112" customFormat="1" ht="15" customHeight="1">
      <c r="A203" s="127"/>
      <c r="B203" s="131" t="s">
        <v>43</v>
      </c>
      <c r="C203" s="124"/>
      <c r="D203" s="125"/>
      <c r="E203" s="126"/>
    </row>
    <row r="204" spans="1:6" s="112" customFormat="1" ht="15" customHeight="1">
      <c r="A204" s="127"/>
      <c r="B204" s="123"/>
      <c r="C204" s="124"/>
      <c r="D204" s="125"/>
      <c r="E204" s="126"/>
    </row>
    <row r="205" spans="1:6" s="112" customFormat="1" ht="14.25">
      <c r="A205" s="122">
        <f>MAX(A173:A204)+0.01</f>
        <v>3.0399999999999991</v>
      </c>
      <c r="B205" s="123" t="s">
        <v>251</v>
      </c>
      <c r="C205" s="124"/>
      <c r="D205" s="125"/>
      <c r="E205" s="126"/>
    </row>
    <row r="206" spans="1:6" s="112" customFormat="1" ht="28.5">
      <c r="A206" s="127"/>
      <c r="B206" s="123" t="s">
        <v>318</v>
      </c>
      <c r="C206" s="124"/>
      <c r="D206" s="125"/>
      <c r="E206" s="126"/>
    </row>
    <row r="207" spans="1:6" s="112" customFormat="1" ht="14.25">
      <c r="A207" s="183" t="s">
        <v>24</v>
      </c>
      <c r="B207" s="123" t="s">
        <v>252</v>
      </c>
      <c r="C207" s="124"/>
      <c r="D207" s="125"/>
      <c r="E207" s="126"/>
    </row>
    <row r="208" spans="1:6" s="112" customFormat="1" ht="14.25">
      <c r="A208" s="127"/>
      <c r="B208" s="123" t="s">
        <v>44</v>
      </c>
      <c r="C208" s="124">
        <v>716</v>
      </c>
      <c r="D208" s="125"/>
      <c r="E208" s="126">
        <f>C208*D208</f>
        <v>0</v>
      </c>
      <c r="F208" s="338"/>
    </row>
    <row r="209" spans="1:6" s="135" customFormat="1" ht="14.25">
      <c r="A209" s="127"/>
      <c r="B209" s="123"/>
      <c r="C209" s="124"/>
      <c r="D209" s="125"/>
      <c r="E209" s="126"/>
      <c r="F209" s="134"/>
    </row>
    <row r="210" spans="1:6" s="135" customFormat="1" ht="14.25">
      <c r="A210" s="127"/>
      <c r="B210" s="131" t="s">
        <v>45</v>
      </c>
      <c r="C210" s="154"/>
      <c r="D210" s="153"/>
      <c r="E210" s="155"/>
      <c r="F210" s="134"/>
    </row>
    <row r="211" spans="1:6" s="135" customFormat="1" ht="14.25">
      <c r="A211" s="127"/>
      <c r="B211" s="123"/>
      <c r="C211" s="154"/>
      <c r="D211" s="153"/>
      <c r="E211" s="155"/>
      <c r="F211" s="134"/>
    </row>
    <row r="212" spans="1:6" s="135" customFormat="1" ht="28.5">
      <c r="A212" s="127"/>
      <c r="B212" s="131" t="s">
        <v>46</v>
      </c>
      <c r="C212" s="154"/>
      <c r="D212" s="153"/>
      <c r="E212" s="155"/>
      <c r="F212" s="134"/>
    </row>
    <row r="213" spans="1:6" s="112" customFormat="1" ht="14.25">
      <c r="A213" s="127"/>
      <c r="B213" s="131"/>
      <c r="C213" s="154"/>
      <c r="D213" s="153"/>
      <c r="E213" s="155"/>
    </row>
    <row r="214" spans="1:6" s="192" customFormat="1" ht="15" customHeight="1">
      <c r="A214" s="122">
        <f>MAX(A203:A208)+0.01</f>
        <v>3.0499999999999989</v>
      </c>
      <c r="B214" s="123" t="s">
        <v>163</v>
      </c>
      <c r="C214" s="124"/>
      <c r="D214" s="125"/>
      <c r="E214" s="126"/>
      <c r="F214" s="129"/>
    </row>
    <row r="215" spans="1:6" s="192" customFormat="1" ht="28.5">
      <c r="A215" s="127"/>
      <c r="B215" s="123" t="s">
        <v>164</v>
      </c>
      <c r="C215" s="124"/>
      <c r="D215" s="125"/>
      <c r="E215" s="126"/>
      <c r="F215" s="129"/>
    </row>
    <row r="216" spans="1:6" s="192" customFormat="1" ht="14.25">
      <c r="A216" s="183" t="s">
        <v>24</v>
      </c>
      <c r="B216" s="123" t="s">
        <v>95</v>
      </c>
      <c r="C216" s="124"/>
      <c r="D216" s="125"/>
      <c r="E216" s="126"/>
      <c r="F216" s="129"/>
    </row>
    <row r="217" spans="1:6" s="192" customFormat="1" ht="14.25">
      <c r="A217" s="127"/>
      <c r="B217" s="123" t="s">
        <v>44</v>
      </c>
      <c r="C217" s="124">
        <v>10.5</v>
      </c>
      <c r="D217" s="125"/>
      <c r="E217" s="126">
        <f>C217*D217</f>
        <v>0</v>
      </c>
      <c r="F217" s="129"/>
    </row>
    <row r="218" spans="1:6" s="192" customFormat="1" ht="14.25">
      <c r="A218" s="127"/>
      <c r="B218" s="131"/>
      <c r="C218" s="154"/>
      <c r="D218" s="153"/>
      <c r="E218" s="155"/>
      <c r="F218" s="129"/>
    </row>
    <row r="219" spans="1:6" s="135" customFormat="1" ht="14.25">
      <c r="A219" s="122">
        <f>MAX(A214:A215)+0.01</f>
        <v>3.0599999999999987</v>
      </c>
      <c r="B219" s="123" t="s">
        <v>161</v>
      </c>
      <c r="C219" s="124"/>
      <c r="D219" s="125"/>
      <c r="E219" s="126"/>
      <c r="F219" s="134"/>
    </row>
    <row r="220" spans="1:6" s="135" customFormat="1" ht="14.25">
      <c r="A220" s="127"/>
      <c r="B220" s="123" t="s">
        <v>162</v>
      </c>
      <c r="C220" s="124"/>
      <c r="D220" s="125"/>
      <c r="E220" s="126"/>
      <c r="F220" s="134"/>
    </row>
    <row r="221" spans="1:6" s="135" customFormat="1" ht="14.25">
      <c r="A221" s="183" t="s">
        <v>24</v>
      </c>
      <c r="B221" s="123" t="s">
        <v>95</v>
      </c>
      <c r="C221" s="124"/>
      <c r="D221" s="125"/>
      <c r="E221" s="126"/>
      <c r="F221" s="134"/>
    </row>
    <row r="222" spans="1:6" s="135" customFormat="1" ht="14.25">
      <c r="A222" s="127"/>
      <c r="B222" s="123" t="s">
        <v>44</v>
      </c>
      <c r="C222" s="124">
        <v>10.5</v>
      </c>
      <c r="D222" s="125"/>
      <c r="E222" s="126">
        <f>C222*D222</f>
        <v>0</v>
      </c>
      <c r="F222" s="156"/>
    </row>
    <row r="223" spans="1:6" s="135" customFormat="1" ht="15" customHeight="1">
      <c r="A223" s="127"/>
      <c r="B223" s="123"/>
      <c r="C223" s="124"/>
      <c r="D223" s="125"/>
      <c r="E223" s="126"/>
      <c r="F223" s="156"/>
    </row>
    <row r="224" spans="1:6" s="135" customFormat="1" ht="14.25">
      <c r="A224" s="122">
        <f>MAX(A179:A223)+0.01</f>
        <v>3.0699999999999985</v>
      </c>
      <c r="B224" s="123" t="s">
        <v>165</v>
      </c>
      <c r="C224" s="124"/>
      <c r="D224" s="125"/>
      <c r="E224" s="126"/>
      <c r="F224" s="156"/>
    </row>
    <row r="225" spans="1:6" s="135" customFormat="1" ht="28.5">
      <c r="A225" s="127"/>
      <c r="B225" s="123" t="s">
        <v>317</v>
      </c>
      <c r="C225" s="124"/>
      <c r="D225" s="125"/>
      <c r="E225" s="126"/>
      <c r="F225" s="134"/>
    </row>
    <row r="226" spans="1:6" s="135" customFormat="1" ht="14.25">
      <c r="A226" s="127" t="s">
        <v>24</v>
      </c>
      <c r="B226" s="282" t="s">
        <v>252</v>
      </c>
      <c r="C226" s="124"/>
      <c r="D226" s="125"/>
      <c r="E226" s="126"/>
      <c r="F226" s="134"/>
    </row>
    <row r="227" spans="1:6" s="135" customFormat="1" ht="14.25">
      <c r="A227" s="127"/>
      <c r="B227" s="123" t="s">
        <v>44</v>
      </c>
      <c r="C227" s="124">
        <v>716</v>
      </c>
      <c r="D227" s="125"/>
      <c r="E227" s="126">
        <f>C227*D227</f>
        <v>0</v>
      </c>
      <c r="F227" s="340"/>
    </row>
    <row r="228" spans="1:6" s="135" customFormat="1" ht="14.25">
      <c r="A228" s="127"/>
      <c r="B228" s="123"/>
      <c r="C228" s="124"/>
      <c r="D228" s="125"/>
      <c r="E228" s="126"/>
      <c r="F228" s="134"/>
    </row>
    <row r="229" spans="1:6" s="135" customFormat="1" ht="14.25">
      <c r="A229" s="127"/>
      <c r="B229" s="131" t="s">
        <v>74</v>
      </c>
      <c r="C229" s="124"/>
      <c r="D229" s="125"/>
      <c r="E229" s="126"/>
      <c r="F229" s="134"/>
    </row>
    <row r="230" spans="1:6" s="135" customFormat="1" ht="14.25">
      <c r="A230" s="127"/>
      <c r="B230" s="131"/>
      <c r="C230" s="124"/>
      <c r="D230" s="125"/>
      <c r="E230" s="126"/>
      <c r="F230" s="134"/>
    </row>
    <row r="231" spans="1:6" s="135" customFormat="1" ht="14.25">
      <c r="A231" s="122">
        <f>MAX(A180:A230)+0.01</f>
        <v>3.0799999999999983</v>
      </c>
      <c r="B231" s="123" t="s">
        <v>256</v>
      </c>
      <c r="C231" s="124"/>
      <c r="D231" s="125"/>
      <c r="E231" s="126"/>
      <c r="F231" s="156"/>
    </row>
    <row r="232" spans="1:6" s="112" customFormat="1" ht="29.25" customHeight="1">
      <c r="A232" s="128"/>
      <c r="B232" s="282" t="s">
        <v>255</v>
      </c>
      <c r="C232" s="282"/>
      <c r="D232" s="125"/>
      <c r="E232" s="126"/>
    </row>
    <row r="233" spans="1:6" s="112" customFormat="1" ht="29.25" customHeight="1">
      <c r="A233" s="183" t="s">
        <v>24</v>
      </c>
      <c r="B233" s="282" t="s">
        <v>257</v>
      </c>
      <c r="C233" s="282"/>
      <c r="D233" s="125"/>
      <c r="E233" s="126"/>
    </row>
    <row r="234" spans="1:6" s="112" customFormat="1" ht="14.25">
      <c r="A234" s="128"/>
      <c r="B234" s="123" t="s">
        <v>44</v>
      </c>
      <c r="C234" s="124">
        <v>547</v>
      </c>
      <c r="D234" s="125"/>
      <c r="E234" s="126">
        <f>C234*D234</f>
        <v>0</v>
      </c>
    </row>
    <row r="235" spans="1:6" s="112" customFormat="1" ht="15" customHeight="1">
      <c r="A235" s="128"/>
      <c r="B235" s="123"/>
      <c r="C235" s="124"/>
      <c r="D235" s="125"/>
      <c r="E235" s="126"/>
      <c r="F235" s="161"/>
    </row>
    <row r="236" spans="1:6" s="112" customFormat="1" ht="15" customHeight="1">
      <c r="A236" s="122">
        <f>MAX(A221:A235)+0.01</f>
        <v>3.0899999999999981</v>
      </c>
      <c r="B236" s="123" t="s">
        <v>254</v>
      </c>
      <c r="C236" s="157"/>
      <c r="D236" s="158"/>
      <c r="E236" s="159"/>
      <c r="F236" s="161"/>
    </row>
    <row r="237" spans="1:6" s="112" customFormat="1" ht="47.25" customHeight="1">
      <c r="A237" s="128"/>
      <c r="B237" s="123" t="s">
        <v>320</v>
      </c>
      <c r="C237" s="123"/>
      <c r="D237" s="158"/>
      <c r="E237" s="159"/>
      <c r="F237" s="161"/>
    </row>
    <row r="238" spans="1:6" s="112" customFormat="1" ht="15" customHeight="1">
      <c r="A238" s="183" t="s">
        <v>24</v>
      </c>
      <c r="B238" s="123" t="s">
        <v>260</v>
      </c>
      <c r="C238" s="124"/>
      <c r="D238" s="125"/>
      <c r="E238" s="126"/>
      <c r="F238" s="161"/>
    </row>
    <row r="239" spans="1:6" s="112" customFormat="1" ht="15" customHeight="1">
      <c r="A239" s="128"/>
      <c r="B239" s="123" t="s">
        <v>25</v>
      </c>
      <c r="C239" s="157">
        <v>102</v>
      </c>
      <c r="D239" s="158"/>
      <c r="E239" s="159">
        <f>C239*D239</f>
        <v>0</v>
      </c>
      <c r="F239" s="161"/>
    </row>
    <row r="240" spans="1:6" s="112" customFormat="1" ht="15" customHeight="1">
      <c r="A240" s="128"/>
      <c r="B240" s="282"/>
      <c r="C240" s="124"/>
      <c r="D240" s="125"/>
      <c r="E240" s="126"/>
      <c r="F240" s="161"/>
    </row>
    <row r="241" spans="1:6" s="112" customFormat="1" ht="15" customHeight="1">
      <c r="A241" s="122">
        <f>MAX(A226:A240)+0.01</f>
        <v>3.0999999999999979</v>
      </c>
      <c r="B241" s="282" t="s">
        <v>23</v>
      </c>
      <c r="C241" s="157"/>
      <c r="D241" s="158"/>
      <c r="E241" s="159"/>
      <c r="F241" s="161"/>
    </row>
    <row r="242" spans="1:6" s="112" customFormat="1" ht="61.5" customHeight="1">
      <c r="A242" s="128"/>
      <c r="B242" s="282" t="s">
        <v>319</v>
      </c>
      <c r="C242" s="282"/>
      <c r="D242" s="158"/>
      <c r="E242" s="159"/>
      <c r="F242" s="161"/>
    </row>
    <row r="243" spans="1:6" s="112" customFormat="1" ht="15" customHeight="1">
      <c r="A243" s="183" t="s">
        <v>24</v>
      </c>
      <c r="B243" s="282" t="s">
        <v>258</v>
      </c>
      <c r="C243" s="124"/>
      <c r="D243" s="125"/>
      <c r="E243" s="126"/>
      <c r="F243" s="161"/>
    </row>
    <row r="244" spans="1:6" s="112" customFormat="1" ht="15" customHeight="1">
      <c r="A244" s="128"/>
      <c r="B244" s="282" t="s">
        <v>25</v>
      </c>
      <c r="C244" s="157">
        <v>445</v>
      </c>
      <c r="D244" s="158"/>
      <c r="E244" s="159">
        <f>C244*D244</f>
        <v>0</v>
      </c>
      <c r="F244" s="161"/>
    </row>
    <row r="245" spans="1:6" s="112" customFormat="1" ht="15" customHeight="1">
      <c r="A245" s="127"/>
      <c r="B245" s="131"/>
      <c r="C245" s="124"/>
      <c r="D245" s="125"/>
      <c r="E245" s="126"/>
      <c r="F245" s="161"/>
    </row>
    <row r="246" spans="1:6" s="112" customFormat="1" ht="15" customHeight="1">
      <c r="A246" s="127"/>
      <c r="B246" s="131" t="s">
        <v>47</v>
      </c>
      <c r="C246" s="124"/>
      <c r="D246" s="125"/>
      <c r="E246" s="126"/>
      <c r="F246" s="161"/>
    </row>
    <row r="247" spans="1:6" s="112" customFormat="1" ht="15" customHeight="1">
      <c r="A247" s="127"/>
      <c r="B247" s="131"/>
      <c r="C247" s="124"/>
      <c r="D247" s="125"/>
      <c r="E247" s="126"/>
      <c r="F247" s="161"/>
    </row>
    <row r="248" spans="1:6" s="112" customFormat="1" ht="15" customHeight="1">
      <c r="A248" s="127"/>
      <c r="B248" s="131" t="s">
        <v>48</v>
      </c>
      <c r="C248" s="136"/>
      <c r="D248" s="137"/>
      <c r="E248" s="140"/>
      <c r="F248" s="161"/>
    </row>
    <row r="249" spans="1:6" s="112" customFormat="1" ht="15" customHeight="1">
      <c r="A249" s="127"/>
      <c r="B249" s="131"/>
      <c r="C249" s="136"/>
      <c r="D249" s="137"/>
      <c r="E249" s="140"/>
      <c r="F249" s="161"/>
    </row>
    <row r="250" spans="1:6" s="112" customFormat="1" ht="15" customHeight="1">
      <c r="A250" s="122">
        <f>MAX(A203:A249)+0.01</f>
        <v>3.1099999999999977</v>
      </c>
      <c r="B250" s="123" t="s">
        <v>49</v>
      </c>
      <c r="C250" s="136"/>
      <c r="D250" s="137"/>
      <c r="E250" s="140"/>
      <c r="F250" s="161"/>
    </row>
    <row r="251" spans="1:6" s="112" customFormat="1" ht="30" customHeight="1">
      <c r="A251" s="127"/>
      <c r="B251" s="164" t="s">
        <v>122</v>
      </c>
      <c r="C251" s="136"/>
      <c r="D251" s="137"/>
      <c r="E251" s="140"/>
    </row>
    <row r="252" spans="1:6" s="112" customFormat="1" ht="15" customHeight="1">
      <c r="A252" s="183" t="s">
        <v>24</v>
      </c>
      <c r="B252" s="164" t="s">
        <v>50</v>
      </c>
      <c r="C252" s="136"/>
      <c r="D252" s="137"/>
      <c r="E252" s="140"/>
    </row>
    <row r="253" spans="1:6" s="112" customFormat="1" ht="15" customHeight="1">
      <c r="A253" s="150"/>
      <c r="B253" s="160" t="s">
        <v>51</v>
      </c>
      <c r="C253" s="165">
        <v>78</v>
      </c>
      <c r="D253" s="162"/>
      <c r="E253" s="163">
        <f>C253*D253</f>
        <v>0</v>
      </c>
      <c r="F253" s="338"/>
    </row>
    <row r="254" spans="1:6" s="112" customFormat="1" ht="15" customHeight="1">
      <c r="A254" s="150"/>
      <c r="B254" s="160"/>
      <c r="C254" s="165"/>
      <c r="D254" s="162"/>
      <c r="E254" s="163"/>
    </row>
    <row r="255" spans="1:6" s="139" customFormat="1" ht="14.25">
      <c r="A255" s="122">
        <f>MAX(A209:A253)+0.01</f>
        <v>3.1199999999999974</v>
      </c>
      <c r="B255" s="123" t="s">
        <v>23</v>
      </c>
      <c r="C255" s="136"/>
      <c r="D255" s="137"/>
      <c r="E255" s="140"/>
    </row>
    <row r="256" spans="1:6" s="139" customFormat="1" ht="30" customHeight="1">
      <c r="A256" s="127"/>
      <c r="B256" s="164" t="s">
        <v>136</v>
      </c>
      <c r="C256" s="136"/>
      <c r="D256" s="137"/>
      <c r="E256" s="140"/>
    </row>
    <row r="257" spans="1:6" s="112" customFormat="1" ht="14.25">
      <c r="A257" s="183" t="s">
        <v>24</v>
      </c>
      <c r="B257" s="164" t="s">
        <v>286</v>
      </c>
      <c r="C257" s="136"/>
      <c r="D257" s="137"/>
      <c r="E257" s="140"/>
    </row>
    <row r="258" spans="1:6" s="112" customFormat="1" ht="14.25">
      <c r="A258" s="150"/>
      <c r="B258" s="160" t="s">
        <v>51</v>
      </c>
      <c r="C258" s="165">
        <v>50</v>
      </c>
      <c r="D258" s="162"/>
      <c r="E258" s="163">
        <f>C258*D258</f>
        <v>0</v>
      </c>
      <c r="F258" s="338"/>
    </row>
    <row r="259" spans="1:6" s="112" customFormat="1" ht="14.25">
      <c r="A259" s="127"/>
      <c r="B259" s="131"/>
      <c r="C259" s="136"/>
      <c r="D259" s="137"/>
      <c r="E259" s="140"/>
    </row>
    <row r="260" spans="1:6" s="112" customFormat="1" ht="15" customHeight="1">
      <c r="A260" s="122">
        <f>MAX(A215:A259)+0.01</f>
        <v>3.1299999999999972</v>
      </c>
      <c r="B260" s="123" t="s">
        <v>23</v>
      </c>
      <c r="C260" s="136"/>
      <c r="D260" s="137"/>
      <c r="E260" s="140"/>
      <c r="F260" s="161"/>
    </row>
    <row r="261" spans="1:6" s="112" customFormat="1" ht="30" customHeight="1">
      <c r="A261" s="127"/>
      <c r="B261" s="164" t="s">
        <v>138</v>
      </c>
      <c r="C261" s="136"/>
      <c r="D261" s="137"/>
      <c r="E261" s="140"/>
    </row>
    <row r="262" spans="1:6" s="112" customFormat="1" ht="15" customHeight="1">
      <c r="A262" s="183" t="s">
        <v>24</v>
      </c>
      <c r="B262" s="164" t="s">
        <v>50</v>
      </c>
      <c r="C262" s="136"/>
      <c r="D262" s="137"/>
      <c r="E262" s="140"/>
    </row>
    <row r="263" spans="1:6" s="112" customFormat="1" ht="15" customHeight="1">
      <c r="A263" s="183" t="s">
        <v>24</v>
      </c>
      <c r="B263" s="283" t="s">
        <v>287</v>
      </c>
      <c r="C263" s="136"/>
      <c r="D263" s="137"/>
      <c r="E263" s="140"/>
    </row>
    <row r="264" spans="1:6" s="112" customFormat="1" ht="15" customHeight="1">
      <c r="A264" s="150"/>
      <c r="B264" s="160" t="s">
        <v>51</v>
      </c>
      <c r="C264" s="165">
        <v>10</v>
      </c>
      <c r="D264" s="162"/>
      <c r="E264" s="163">
        <f>C264*D264</f>
        <v>0</v>
      </c>
    </row>
    <row r="265" spans="1:6" s="112" customFormat="1" ht="15" customHeight="1">
      <c r="A265" s="150"/>
      <c r="B265" s="160"/>
      <c r="C265" s="165"/>
      <c r="D265" s="162"/>
      <c r="E265" s="163"/>
    </row>
    <row r="266" spans="1:6" s="112" customFormat="1" ht="14.25">
      <c r="A266" s="122">
        <f>MAX(A206:A265)+0.01</f>
        <v>3.139999999999997</v>
      </c>
      <c r="B266" s="123" t="s">
        <v>23</v>
      </c>
      <c r="C266" s="136"/>
      <c r="D266" s="137"/>
      <c r="E266" s="140"/>
    </row>
    <row r="267" spans="1:6" s="112" customFormat="1" ht="28.5">
      <c r="A267" s="128"/>
      <c r="B267" s="164" t="s">
        <v>253</v>
      </c>
      <c r="C267" s="136"/>
      <c r="D267" s="137"/>
      <c r="E267" s="140"/>
    </row>
    <row r="268" spans="1:6" s="112" customFormat="1" ht="14.25">
      <c r="A268" s="183" t="s">
        <v>24</v>
      </c>
      <c r="B268" s="164" t="s">
        <v>137</v>
      </c>
      <c r="C268" s="136"/>
      <c r="D268" s="137"/>
      <c r="E268" s="140"/>
    </row>
    <row r="269" spans="1:6" s="112" customFormat="1" ht="15" customHeight="1">
      <c r="A269" s="128"/>
      <c r="B269" s="123" t="s">
        <v>51</v>
      </c>
      <c r="C269" s="136">
        <v>188</v>
      </c>
      <c r="D269" s="137"/>
      <c r="E269" s="140">
        <f>C269*D269</f>
        <v>0</v>
      </c>
      <c r="F269" s="338"/>
    </row>
    <row r="270" spans="1:6" s="112" customFormat="1" ht="15" customHeight="1">
      <c r="A270" s="128"/>
      <c r="B270" s="190"/>
      <c r="C270" s="136"/>
      <c r="D270" s="137"/>
      <c r="E270" s="140"/>
    </row>
    <row r="271" spans="1:6" s="135" customFormat="1" ht="15" customHeight="1">
      <c r="A271" s="150"/>
      <c r="B271" s="131" t="s">
        <v>52</v>
      </c>
      <c r="C271" s="165"/>
      <c r="D271" s="162"/>
      <c r="E271" s="163"/>
      <c r="F271" s="134"/>
    </row>
    <row r="272" spans="1:6" s="135" customFormat="1" ht="15" customHeight="1">
      <c r="A272" s="150"/>
      <c r="B272" s="131"/>
      <c r="C272" s="165"/>
      <c r="D272" s="162"/>
      <c r="E272" s="163"/>
      <c r="F272" s="134"/>
    </row>
    <row r="273" spans="1:5" s="112" customFormat="1" ht="15" customHeight="1">
      <c r="A273" s="122">
        <f>MAX(A227:A272)+0.01</f>
        <v>3.1499999999999968</v>
      </c>
      <c r="B273" s="123" t="s">
        <v>79</v>
      </c>
      <c r="C273" s="136"/>
      <c r="D273" s="137"/>
      <c r="E273" s="140"/>
    </row>
    <row r="274" spans="1:5" s="112" customFormat="1" ht="15" customHeight="1">
      <c r="A274" s="127"/>
      <c r="B274" s="164" t="s">
        <v>80</v>
      </c>
      <c r="C274" s="136"/>
      <c r="D274" s="137"/>
      <c r="E274" s="140"/>
    </row>
    <row r="275" spans="1:5" s="112" customFormat="1" ht="15" customHeight="1">
      <c r="A275" s="141"/>
      <c r="B275" s="193" t="s">
        <v>25</v>
      </c>
      <c r="C275" s="142">
        <v>75</v>
      </c>
      <c r="D275" s="143"/>
      <c r="E275" s="144">
        <f>C275*D275</f>
        <v>0</v>
      </c>
    </row>
    <row r="276" spans="1:5" s="112" customFormat="1" ht="15" customHeight="1">
      <c r="A276" s="127"/>
      <c r="B276" s="123"/>
      <c r="C276" s="136"/>
      <c r="D276" s="137"/>
      <c r="E276" s="140"/>
    </row>
    <row r="277" spans="1:5" s="112" customFormat="1" ht="15" customHeight="1" thickBot="1">
      <c r="A277" s="169" t="s">
        <v>53</v>
      </c>
      <c r="B277" s="195"/>
      <c r="C277" s="196"/>
      <c r="D277" s="197"/>
      <c r="E277" s="173">
        <f>SUM(E186:E276)</f>
        <v>0</v>
      </c>
    </row>
    <row r="278" spans="1:5" s="130" customFormat="1" ht="15" customHeight="1">
      <c r="A278" s="167"/>
      <c r="B278" s="168"/>
      <c r="C278" s="154"/>
      <c r="D278" s="153"/>
      <c r="E278" s="155"/>
    </row>
    <row r="279" spans="1:5" s="112" customFormat="1" ht="15" customHeight="1">
      <c r="A279" s="187">
        <v>4</v>
      </c>
      <c r="B279" s="188" t="s">
        <v>146</v>
      </c>
      <c r="C279" s="90"/>
      <c r="D279" s="91"/>
      <c r="E279" s="92"/>
    </row>
    <row r="280" spans="1:5" s="300" customFormat="1" ht="16.5">
      <c r="A280" s="296"/>
      <c r="B280" s="297"/>
      <c r="C280" s="298"/>
      <c r="D280" s="299"/>
      <c r="E280" s="299"/>
    </row>
    <row r="281" spans="1:5" s="300" customFormat="1" ht="16.5">
      <c r="A281" s="290"/>
      <c r="B281" s="297" t="s">
        <v>259</v>
      </c>
      <c r="C281" s="298"/>
      <c r="D281" s="299"/>
      <c r="E281" s="299"/>
    </row>
    <row r="282" spans="1:5" s="300" customFormat="1" ht="16.5">
      <c r="A282" s="290"/>
      <c r="B282" s="297"/>
      <c r="C282" s="298"/>
      <c r="D282" s="299"/>
      <c r="E282" s="299"/>
    </row>
    <row r="283" spans="1:5" s="106" customFormat="1" ht="16.5">
      <c r="A283" s="122">
        <f>MAX(A237:A282)+0.01</f>
        <v>4.01</v>
      </c>
      <c r="B283" s="302" t="s">
        <v>23</v>
      </c>
      <c r="C283" s="303"/>
      <c r="D283" s="304"/>
      <c r="E283" s="305"/>
    </row>
    <row r="284" spans="1:5" s="106" customFormat="1" ht="87.75" customHeight="1">
      <c r="A284" s="306"/>
      <c r="B284" s="331" t="s">
        <v>330</v>
      </c>
      <c r="C284" s="307"/>
      <c r="D284" s="308"/>
      <c r="E284" s="309"/>
    </row>
    <row r="285" spans="1:5" s="106" customFormat="1" ht="16.5">
      <c r="A285" s="310"/>
      <c r="B285" s="332" t="s">
        <v>27</v>
      </c>
      <c r="C285" s="333">
        <v>2.1</v>
      </c>
      <c r="D285" s="334"/>
      <c r="E285" s="334">
        <f>C285*D285</f>
        <v>0</v>
      </c>
    </row>
    <row r="286" spans="1:5" s="300" customFormat="1" ht="16.5">
      <c r="A286" s="290"/>
      <c r="B286" s="297"/>
      <c r="C286" s="298"/>
      <c r="D286" s="299"/>
      <c r="E286" s="299"/>
    </row>
    <row r="287" spans="1:5" s="106" customFormat="1" ht="16.5">
      <c r="A287" s="122">
        <f>MAX(A241:A286)+0.01</f>
        <v>4.0199999999999996</v>
      </c>
      <c r="B287" s="302" t="s">
        <v>23</v>
      </c>
      <c r="C287" s="303"/>
      <c r="D287" s="304"/>
      <c r="E287" s="305"/>
    </row>
    <row r="288" spans="1:5" s="106" customFormat="1" ht="87.75" customHeight="1">
      <c r="A288" s="306"/>
      <c r="B288" s="331" t="s">
        <v>331</v>
      </c>
      <c r="C288" s="307"/>
      <c r="D288" s="308"/>
      <c r="E288" s="309"/>
    </row>
    <row r="289" spans="1:5" s="106" customFormat="1" ht="16.5">
      <c r="A289" s="310"/>
      <c r="B289" s="332" t="s">
        <v>21</v>
      </c>
      <c r="C289" s="333">
        <v>28</v>
      </c>
      <c r="D289" s="334"/>
      <c r="E289" s="334">
        <f>C289*D289</f>
        <v>0</v>
      </c>
    </row>
    <row r="290" spans="1:5" s="300" customFormat="1" ht="16.5">
      <c r="A290" s="296"/>
      <c r="B290" s="297"/>
      <c r="C290" s="298"/>
      <c r="D290" s="299"/>
      <c r="E290" s="299"/>
    </row>
    <row r="291" spans="1:5" s="106" customFormat="1" ht="16.5">
      <c r="A291" s="301">
        <f>MAX(A279)+0.01</f>
        <v>4.01</v>
      </c>
      <c r="B291" s="302" t="s">
        <v>23</v>
      </c>
      <c r="C291" s="303"/>
      <c r="D291" s="304"/>
      <c r="E291" s="305"/>
    </row>
    <row r="292" spans="1:5" s="106" customFormat="1" ht="73.5" customHeight="1">
      <c r="A292" s="306"/>
      <c r="B292" s="302" t="s">
        <v>329</v>
      </c>
      <c r="C292" s="307"/>
      <c r="D292" s="308"/>
      <c r="E292" s="309"/>
    </row>
    <row r="293" spans="1:5" s="106" customFormat="1" ht="16.5">
      <c r="A293" s="311"/>
      <c r="B293" s="312" t="s">
        <v>27</v>
      </c>
      <c r="C293" s="313">
        <v>2.7</v>
      </c>
      <c r="D293" s="314"/>
      <c r="E293" s="314">
        <f>C293*D293</f>
        <v>0</v>
      </c>
    </row>
    <row r="294" spans="1:5" s="112" customFormat="1" ht="14.25">
      <c r="A294" s="198"/>
      <c r="B294" s="199"/>
      <c r="C294" s="200"/>
      <c r="D294" s="201"/>
      <c r="E294" s="202"/>
    </row>
    <row r="295" spans="1:5" s="112" customFormat="1" thickBot="1">
      <c r="A295" s="169" t="s">
        <v>147</v>
      </c>
      <c r="B295" s="170"/>
      <c r="C295" s="171"/>
      <c r="D295" s="172"/>
      <c r="E295" s="173">
        <f>SUM(E290:E293)</f>
        <v>0</v>
      </c>
    </row>
    <row r="296" spans="1:5" s="112" customFormat="1" ht="14.25">
      <c r="A296" s="150"/>
      <c r="B296" s="174"/>
      <c r="C296" s="175"/>
      <c r="D296" s="176"/>
      <c r="E296" s="177"/>
    </row>
    <row r="297" spans="1:5" s="112" customFormat="1" ht="14.25">
      <c r="A297" s="166">
        <v>5</v>
      </c>
      <c r="B297" s="131" t="s">
        <v>58</v>
      </c>
      <c r="C297" s="124"/>
      <c r="D297" s="125"/>
      <c r="E297" s="126"/>
    </row>
    <row r="298" spans="1:5" s="112" customFormat="1" ht="14.25">
      <c r="A298" s="127"/>
      <c r="B298" s="123"/>
      <c r="C298" s="124"/>
      <c r="D298" s="125"/>
      <c r="E298" s="126"/>
    </row>
    <row r="299" spans="1:5" s="112" customFormat="1" ht="14.25">
      <c r="A299" s="127"/>
      <c r="B299" s="131" t="s">
        <v>59</v>
      </c>
      <c r="C299" s="124"/>
      <c r="D299" s="125"/>
      <c r="E299" s="126"/>
    </row>
    <row r="300" spans="1:5" s="112" customFormat="1" ht="14.25" customHeight="1">
      <c r="A300" s="127"/>
      <c r="B300" s="131" t="s">
        <v>151</v>
      </c>
      <c r="C300" s="124"/>
      <c r="D300" s="125"/>
      <c r="E300" s="126"/>
    </row>
    <row r="301" spans="1:5" s="112" customFormat="1" ht="14.25">
      <c r="A301" s="127"/>
      <c r="B301" s="123"/>
      <c r="C301" s="124"/>
      <c r="D301" s="125"/>
      <c r="E301" s="126"/>
    </row>
    <row r="302" spans="1:5" s="112" customFormat="1" ht="14.25">
      <c r="A302" s="122">
        <f>MAX(A279:A301)+0.01</f>
        <v>5.01</v>
      </c>
      <c r="B302" s="123" t="s">
        <v>148</v>
      </c>
      <c r="C302" s="124"/>
      <c r="D302" s="125"/>
      <c r="E302" s="126"/>
    </row>
    <row r="303" spans="1:5" s="112" customFormat="1" ht="28.5">
      <c r="A303" s="127"/>
      <c r="B303" s="123" t="s">
        <v>149</v>
      </c>
      <c r="C303" s="124"/>
      <c r="D303" s="125"/>
      <c r="E303" s="126"/>
    </row>
    <row r="304" spans="1:5" s="112" customFormat="1" ht="14.25">
      <c r="A304" s="127"/>
      <c r="B304" s="123" t="s">
        <v>60</v>
      </c>
      <c r="C304" s="124">
        <v>4</v>
      </c>
      <c r="D304" s="125"/>
      <c r="E304" s="126">
        <f>C304*D304</f>
        <v>0</v>
      </c>
    </row>
    <row r="305" spans="1:6" s="112" customFormat="1" ht="14.25">
      <c r="A305" s="127"/>
      <c r="B305" s="123"/>
      <c r="C305" s="124"/>
      <c r="D305" s="125"/>
      <c r="E305" s="126"/>
    </row>
    <row r="306" spans="1:6">
      <c r="A306" s="122">
        <f>MAX(A297:A302)+0.01</f>
        <v>5.0199999999999996</v>
      </c>
      <c r="B306" s="123" t="s">
        <v>200</v>
      </c>
      <c r="C306" s="124"/>
      <c r="D306" s="125"/>
      <c r="E306" s="126"/>
      <c r="F306" s="112"/>
    </row>
    <row r="307" spans="1:6" ht="28.5">
      <c r="A307" s="127"/>
      <c r="B307" s="123" t="s">
        <v>201</v>
      </c>
      <c r="C307" s="124"/>
      <c r="D307" s="125"/>
      <c r="E307" s="126"/>
      <c r="F307" s="112"/>
    </row>
    <row r="308" spans="1:6">
      <c r="A308" s="127"/>
      <c r="B308" s="123" t="s">
        <v>61</v>
      </c>
      <c r="C308" s="124">
        <v>1</v>
      </c>
      <c r="D308" s="125"/>
      <c r="E308" s="126">
        <f>C308*D308</f>
        <v>0</v>
      </c>
      <c r="F308" s="338"/>
    </row>
    <row r="309" spans="1:6" s="112" customFormat="1" ht="14.25">
      <c r="A309" s="127"/>
      <c r="B309" s="123"/>
      <c r="C309" s="124"/>
      <c r="D309" s="125"/>
      <c r="E309" s="126"/>
    </row>
    <row r="310" spans="1:6">
      <c r="A310" s="122">
        <f>MAX(A301:A309)+0.01</f>
        <v>5.0299999999999994</v>
      </c>
      <c r="B310" s="123" t="s">
        <v>202</v>
      </c>
      <c r="C310" s="124"/>
      <c r="D310" s="125"/>
      <c r="E310" s="126"/>
      <c r="F310" s="112"/>
    </row>
    <row r="311" spans="1:6" ht="28.5">
      <c r="A311" s="127"/>
      <c r="B311" s="123" t="s">
        <v>203</v>
      </c>
      <c r="C311" s="124"/>
      <c r="D311" s="125"/>
      <c r="E311" s="126"/>
      <c r="F311" s="112"/>
    </row>
    <row r="312" spans="1:6">
      <c r="A312" s="127"/>
      <c r="B312" s="123" t="s">
        <v>61</v>
      </c>
      <c r="C312" s="124">
        <v>2</v>
      </c>
      <c r="D312" s="125"/>
      <c r="E312" s="126">
        <f>C312*D312</f>
        <v>0</v>
      </c>
      <c r="F312" s="338"/>
    </row>
    <row r="313" spans="1:6" s="112" customFormat="1" ht="14.25">
      <c r="A313" s="127"/>
      <c r="B313" s="123"/>
      <c r="C313" s="124"/>
      <c r="D313" s="125"/>
      <c r="E313" s="126"/>
    </row>
    <row r="314" spans="1:6">
      <c r="A314" s="122">
        <f>MAX(A305:A313)+0.01</f>
        <v>5.0399999999999991</v>
      </c>
      <c r="B314" s="123" t="s">
        <v>23</v>
      </c>
      <c r="C314" s="124"/>
      <c r="D314" s="125"/>
      <c r="E314" s="126"/>
      <c r="F314" s="112"/>
    </row>
    <row r="315" spans="1:6" ht="28.5">
      <c r="A315" s="127"/>
      <c r="B315" s="160" t="s">
        <v>123</v>
      </c>
      <c r="C315" s="124"/>
      <c r="D315" s="125"/>
      <c r="E315" s="126"/>
      <c r="F315" s="112"/>
    </row>
    <row r="316" spans="1:6" ht="14.25" customHeight="1">
      <c r="A316" s="183" t="s">
        <v>24</v>
      </c>
      <c r="B316" s="160" t="s">
        <v>341</v>
      </c>
      <c r="C316" s="124"/>
      <c r="D316" s="125"/>
      <c r="E316" s="126"/>
      <c r="F316" s="112"/>
    </row>
    <row r="317" spans="1:6">
      <c r="A317" s="127"/>
      <c r="B317" s="123" t="s">
        <v>21</v>
      </c>
      <c r="C317" s="124">
        <v>1</v>
      </c>
      <c r="D317" s="125"/>
      <c r="E317" s="126">
        <f>C317*D317</f>
        <v>0</v>
      </c>
      <c r="F317" s="338"/>
    </row>
    <row r="318" spans="1:6">
      <c r="A318" s="127"/>
      <c r="B318" s="123"/>
      <c r="C318" s="124"/>
      <c r="D318" s="125"/>
      <c r="E318" s="126"/>
      <c r="F318" s="112"/>
    </row>
    <row r="319" spans="1:6">
      <c r="A319" s="122">
        <f>MAX(A294:A317)+0.01</f>
        <v>5.0499999999999989</v>
      </c>
      <c r="B319" s="123" t="s">
        <v>261</v>
      </c>
      <c r="C319" s="124"/>
      <c r="D319" s="125"/>
      <c r="E319" s="126"/>
      <c r="F319" s="112"/>
    </row>
    <row r="320" spans="1:6" s="112" customFormat="1" ht="30" customHeight="1">
      <c r="A320" s="127"/>
      <c r="B320" s="160" t="s">
        <v>262</v>
      </c>
      <c r="C320" s="124"/>
      <c r="D320" s="125"/>
      <c r="E320" s="126"/>
    </row>
    <row r="321" spans="1:7" s="112" customFormat="1" ht="15" customHeight="1">
      <c r="A321" s="183" t="s">
        <v>24</v>
      </c>
      <c r="B321" s="160" t="s">
        <v>342</v>
      </c>
      <c r="C321" s="124"/>
      <c r="D321" s="125"/>
      <c r="E321" s="126"/>
    </row>
    <row r="322" spans="1:7" s="112" customFormat="1" ht="15" customHeight="1">
      <c r="A322" s="127"/>
      <c r="B322" s="123" t="s">
        <v>75</v>
      </c>
      <c r="C322" s="124">
        <v>2</v>
      </c>
      <c r="D322" s="125"/>
      <c r="E322" s="126">
        <f>C322*D322</f>
        <v>0</v>
      </c>
      <c r="F322" s="338"/>
    </row>
    <row r="323" spans="1:7">
      <c r="A323" s="127"/>
      <c r="B323" s="123"/>
      <c r="C323" s="124"/>
      <c r="D323" s="125"/>
      <c r="E323" s="126"/>
      <c r="F323" s="112"/>
    </row>
    <row r="324" spans="1:7">
      <c r="A324" s="122">
        <f>MAX(A314:A323)+0.01</f>
        <v>5.0599999999999987</v>
      </c>
      <c r="B324" s="123" t="s">
        <v>204</v>
      </c>
      <c r="C324" s="124"/>
      <c r="D324" s="125"/>
      <c r="E324" s="126"/>
      <c r="F324" s="112"/>
    </row>
    <row r="325" spans="1:7" ht="28.5">
      <c r="A325" s="127"/>
      <c r="B325" s="160" t="s">
        <v>150</v>
      </c>
      <c r="C325" s="124"/>
      <c r="D325" s="125"/>
      <c r="E325" s="126"/>
    </row>
    <row r="326" spans="1:7">
      <c r="A326" s="183" t="s">
        <v>24</v>
      </c>
      <c r="B326" s="160" t="s">
        <v>343</v>
      </c>
      <c r="C326" s="124"/>
      <c r="D326" s="125"/>
      <c r="E326" s="126"/>
    </row>
    <row r="327" spans="1:7">
      <c r="A327" s="150"/>
      <c r="B327" s="160" t="s">
        <v>75</v>
      </c>
      <c r="C327" s="186">
        <v>2</v>
      </c>
      <c r="D327" s="151"/>
      <c r="E327" s="152">
        <f>C327*D327</f>
        <v>0</v>
      </c>
      <c r="F327" s="341"/>
    </row>
    <row r="328" spans="1:7" s="342" customFormat="1" ht="16.5">
      <c r="A328" s="364"/>
      <c r="B328" s="359"/>
      <c r="C328" s="360"/>
      <c r="D328" s="361"/>
      <c r="E328" s="362"/>
      <c r="F328" s="362"/>
      <c r="G328" s="362"/>
    </row>
    <row r="329" spans="1:7" s="365" customFormat="1" ht="16.5">
      <c r="A329" s="366"/>
      <c r="B329" s="352" t="s">
        <v>344</v>
      </c>
      <c r="C329" s="358"/>
      <c r="D329" s="367"/>
      <c r="E329" s="357"/>
      <c r="F329" s="357"/>
      <c r="G329" s="357"/>
    </row>
    <row r="330" spans="1:7" s="365" customFormat="1" ht="16.5">
      <c r="A330" s="366"/>
      <c r="B330" s="352"/>
      <c r="C330" s="358"/>
      <c r="D330" s="367"/>
      <c r="E330" s="357"/>
      <c r="F330" s="357"/>
      <c r="G330" s="357"/>
    </row>
    <row r="331" spans="1:7" s="365" customFormat="1" ht="16.5">
      <c r="A331" s="363">
        <f>MAX(A248:A329)+0.01</f>
        <v>5.0699999999999985</v>
      </c>
      <c r="B331" s="369" t="s">
        <v>345</v>
      </c>
      <c r="C331" s="349"/>
      <c r="D331" s="350"/>
      <c r="E331" s="351"/>
      <c r="F331" s="351"/>
      <c r="G331" s="351"/>
    </row>
    <row r="332" spans="1:7" s="365" customFormat="1" ht="85.5">
      <c r="A332" s="356"/>
      <c r="B332" s="160" t="s">
        <v>346</v>
      </c>
      <c r="C332" s="353"/>
      <c r="D332" s="354"/>
      <c r="E332" s="355"/>
      <c r="F332" s="355"/>
      <c r="G332" s="355"/>
    </row>
    <row r="333" spans="1:7" s="365" customFormat="1" ht="16.5">
      <c r="A333" s="368" t="s">
        <v>24</v>
      </c>
      <c r="B333" s="160" t="s">
        <v>347</v>
      </c>
      <c r="C333" s="358"/>
      <c r="D333" s="367"/>
      <c r="E333" s="357"/>
      <c r="F333" s="357"/>
      <c r="G333" s="357"/>
    </row>
    <row r="334" spans="1:7" s="365" customFormat="1" ht="16.5">
      <c r="A334" s="356"/>
      <c r="B334" s="160" t="s">
        <v>51</v>
      </c>
      <c r="C334" s="186">
        <v>5</v>
      </c>
      <c r="D334" s="151"/>
      <c r="E334" s="152">
        <f>C334*D334</f>
        <v>0</v>
      </c>
      <c r="F334" s="351"/>
      <c r="G334" s="351"/>
    </row>
    <row r="335" spans="1:7" s="365" customFormat="1" ht="16.5">
      <c r="A335" s="356"/>
      <c r="B335" s="369"/>
      <c r="C335" s="349"/>
      <c r="D335" s="350"/>
      <c r="E335" s="351"/>
      <c r="F335" s="351"/>
      <c r="G335" s="351"/>
    </row>
    <row r="336" spans="1:7" s="365" customFormat="1" ht="16.5">
      <c r="A336" s="363">
        <f>MAX(A250:A333)+0.01</f>
        <v>5.0799999999999983</v>
      </c>
      <c r="B336" s="369" t="s">
        <v>23</v>
      </c>
      <c r="C336" s="349"/>
      <c r="D336" s="350"/>
      <c r="E336" s="351"/>
      <c r="F336" s="351"/>
      <c r="G336" s="351"/>
    </row>
    <row r="337" spans="1:7" s="365" customFormat="1" ht="57">
      <c r="A337" s="356"/>
      <c r="B337" s="160" t="s">
        <v>348</v>
      </c>
      <c r="C337" s="353"/>
      <c r="D337" s="354"/>
      <c r="E337" s="355"/>
      <c r="F337" s="351"/>
      <c r="G337" s="351"/>
    </row>
    <row r="338" spans="1:7" s="365" customFormat="1" ht="16.5">
      <c r="A338" s="368" t="s">
        <v>24</v>
      </c>
      <c r="B338" s="160" t="s">
        <v>349</v>
      </c>
      <c r="C338" s="358"/>
      <c r="D338" s="367"/>
      <c r="E338" s="357"/>
      <c r="F338" s="351"/>
      <c r="G338" s="351"/>
    </row>
    <row r="339" spans="1:7" s="365" customFormat="1" ht="16.5">
      <c r="A339" s="356"/>
      <c r="B339" s="160" t="s">
        <v>51</v>
      </c>
      <c r="C339" s="186">
        <v>12</v>
      </c>
      <c r="D339" s="151"/>
      <c r="E339" s="152">
        <f>C339*D339</f>
        <v>0</v>
      </c>
      <c r="F339" s="347"/>
      <c r="G339" s="351"/>
    </row>
    <row r="340" spans="1:7" s="365" customFormat="1" ht="16.5">
      <c r="A340" s="356"/>
      <c r="B340" s="369"/>
      <c r="C340" s="349"/>
      <c r="D340" s="350"/>
      <c r="E340" s="351"/>
      <c r="F340" s="351"/>
      <c r="G340" s="351"/>
    </row>
    <row r="341" spans="1:7" s="365" customFormat="1" ht="16.5">
      <c r="A341" s="363">
        <f>MAX(A255:A338)+0.01</f>
        <v>5.0899999999999981</v>
      </c>
      <c r="B341" s="369" t="s">
        <v>23</v>
      </c>
      <c r="C341" s="349"/>
      <c r="D341" s="350"/>
      <c r="E341" s="351"/>
      <c r="F341" s="351"/>
      <c r="G341" s="351"/>
    </row>
    <row r="342" spans="1:7" s="365" customFormat="1" ht="77.25" customHeight="1">
      <c r="A342" s="356"/>
      <c r="B342" s="160" t="s">
        <v>350</v>
      </c>
      <c r="C342" s="353"/>
      <c r="D342" s="354"/>
      <c r="E342" s="355"/>
      <c r="F342" s="351"/>
      <c r="G342" s="351"/>
    </row>
    <row r="343" spans="1:7" s="365" customFormat="1" ht="16.5">
      <c r="A343" s="368" t="s">
        <v>24</v>
      </c>
      <c r="B343" s="160" t="s">
        <v>351</v>
      </c>
      <c r="C343" s="358"/>
      <c r="D343" s="367"/>
      <c r="E343" s="357"/>
      <c r="F343" s="351"/>
      <c r="G343" s="351"/>
    </row>
    <row r="344" spans="1:7" s="365" customFormat="1" ht="16.5">
      <c r="A344" s="356"/>
      <c r="B344" s="160" t="s">
        <v>51</v>
      </c>
      <c r="C344" s="186">
        <v>30.3</v>
      </c>
      <c r="D344" s="151"/>
      <c r="E344" s="152">
        <f>C344*D344</f>
        <v>0</v>
      </c>
      <c r="F344" s="351"/>
      <c r="G344" s="351"/>
    </row>
    <row r="345" spans="1:7" s="365" customFormat="1" ht="16.5">
      <c r="A345" s="356"/>
      <c r="B345" s="369"/>
      <c r="C345" s="349"/>
      <c r="D345" s="350"/>
      <c r="E345" s="351"/>
      <c r="F345" s="347"/>
      <c r="G345" s="351"/>
    </row>
    <row r="346" spans="1:7" s="365" customFormat="1" ht="16.5">
      <c r="A346" s="363">
        <f>MAX(A260:A343)+0.01</f>
        <v>5.0999999999999979</v>
      </c>
      <c r="B346" s="369" t="s">
        <v>23</v>
      </c>
      <c r="C346" s="349"/>
      <c r="D346" s="350"/>
      <c r="E346" s="351"/>
      <c r="F346" s="351"/>
      <c r="G346" s="351"/>
    </row>
    <row r="347" spans="1:7" s="365" customFormat="1" ht="57">
      <c r="A347" s="356"/>
      <c r="B347" s="160" t="s">
        <v>352</v>
      </c>
      <c r="C347" s="353"/>
      <c r="D347" s="354"/>
      <c r="E347" s="355"/>
      <c r="F347" s="351"/>
      <c r="G347" s="351"/>
    </row>
    <row r="348" spans="1:7" s="365" customFormat="1" ht="16.5">
      <c r="A348" s="368" t="s">
        <v>24</v>
      </c>
      <c r="B348" s="160" t="s">
        <v>353</v>
      </c>
      <c r="C348" s="358"/>
      <c r="D348" s="367"/>
      <c r="E348" s="357"/>
      <c r="F348" s="351"/>
      <c r="G348" s="351"/>
    </row>
    <row r="349" spans="1:7" s="365" customFormat="1" ht="16.5">
      <c r="A349" s="356"/>
      <c r="B349" s="160" t="s">
        <v>25</v>
      </c>
      <c r="C349" s="186">
        <v>10</v>
      </c>
      <c r="D349" s="151"/>
      <c r="E349" s="152">
        <f>C349*D349</f>
        <v>0</v>
      </c>
      <c r="F349" s="347"/>
      <c r="G349" s="351"/>
    </row>
    <row r="350" spans="1:7">
      <c r="A350" s="346"/>
      <c r="B350" s="345"/>
      <c r="C350" s="344"/>
      <c r="D350" s="343"/>
      <c r="E350" s="348"/>
    </row>
    <row r="351" spans="1:7" ht="15.75" thickBot="1">
      <c r="A351" s="169" t="s">
        <v>62</v>
      </c>
      <c r="B351" s="170"/>
      <c r="C351" s="171"/>
      <c r="D351" s="172"/>
      <c r="E351" s="173">
        <f>SUM(E304:E349)</f>
        <v>0</v>
      </c>
    </row>
    <row r="352" spans="1:7">
      <c r="A352" s="150"/>
      <c r="B352" s="174"/>
      <c r="C352" s="175"/>
      <c r="D352" s="176"/>
      <c r="E352" s="177"/>
    </row>
    <row r="353" spans="1:6" ht="14.25">
      <c r="A353" s="166">
        <v>6</v>
      </c>
      <c r="B353" s="131" t="s">
        <v>93</v>
      </c>
      <c r="C353" s="136"/>
      <c r="D353" s="137"/>
      <c r="E353" s="140"/>
    </row>
    <row r="354" spans="1:6" ht="45" customHeight="1">
      <c r="A354" s="127"/>
      <c r="B354" s="282" t="s">
        <v>205</v>
      </c>
      <c r="C354" s="136"/>
      <c r="D354" s="137"/>
      <c r="E354" s="140"/>
    </row>
    <row r="355" spans="1:6" ht="15.75" thickBot="1">
      <c r="A355" s="273"/>
      <c r="B355" s="274" t="s">
        <v>89</v>
      </c>
      <c r="C355" s="275">
        <v>5</v>
      </c>
      <c r="D355" s="276"/>
      <c r="E355" s="173">
        <f>D355*0.05</f>
        <v>0</v>
      </c>
    </row>
    <row r="356" spans="1:6">
      <c r="A356" s="150"/>
      <c r="B356" s="174"/>
      <c r="C356" s="175"/>
      <c r="D356" s="176"/>
      <c r="E356" s="177"/>
    </row>
    <row r="357" spans="1:6">
      <c r="A357" s="166">
        <v>7</v>
      </c>
      <c r="B357" s="131" t="s">
        <v>14</v>
      </c>
      <c r="C357" s="124"/>
      <c r="D357" s="125"/>
      <c r="E357" s="126"/>
    </row>
    <row r="358" spans="1:6">
      <c r="A358" s="127"/>
      <c r="B358" s="282"/>
      <c r="C358" s="124"/>
      <c r="D358" s="125"/>
      <c r="E358" s="155"/>
    </row>
    <row r="359" spans="1:6">
      <c r="A359" s="127"/>
      <c r="B359" s="131" t="s">
        <v>63</v>
      </c>
      <c r="C359" s="124"/>
      <c r="D359" s="125"/>
      <c r="E359" s="126"/>
    </row>
    <row r="360" spans="1:6">
      <c r="A360" s="127"/>
      <c r="B360" s="131"/>
      <c r="C360" s="124"/>
      <c r="D360" s="125"/>
      <c r="E360" s="126"/>
    </row>
    <row r="361" spans="1:6">
      <c r="A361" s="122">
        <f>MAX(A350:A360)+0.01</f>
        <v>7.01</v>
      </c>
      <c r="B361" s="282" t="s">
        <v>65</v>
      </c>
      <c r="C361" s="124"/>
      <c r="D361" s="125"/>
      <c r="E361" s="126"/>
    </row>
    <row r="362" spans="1:6">
      <c r="A362" s="127"/>
      <c r="B362" s="282" t="s">
        <v>66</v>
      </c>
      <c r="C362" s="124"/>
      <c r="D362" s="125"/>
      <c r="E362" s="126"/>
    </row>
    <row r="363" spans="1:6">
      <c r="A363" s="127"/>
      <c r="B363" s="282" t="s">
        <v>64</v>
      </c>
      <c r="C363" s="124">
        <v>10</v>
      </c>
      <c r="D363" s="125"/>
      <c r="E363" s="126">
        <f>C363*D363</f>
        <v>0</v>
      </c>
      <c r="F363" s="341"/>
    </row>
    <row r="364" spans="1:6">
      <c r="A364" s="127"/>
      <c r="B364" s="131"/>
      <c r="C364" s="124"/>
      <c r="D364" s="125"/>
      <c r="E364" s="126"/>
    </row>
    <row r="365" spans="1:6">
      <c r="A365" s="122">
        <f>MAX(A354:A364)+0.01</f>
        <v>7.02</v>
      </c>
      <c r="B365" s="282" t="s">
        <v>65</v>
      </c>
      <c r="C365" s="124"/>
      <c r="D365" s="125"/>
      <c r="E365" s="126"/>
    </row>
    <row r="366" spans="1:6">
      <c r="A366" s="127"/>
      <c r="B366" s="282" t="s">
        <v>339</v>
      </c>
      <c r="C366" s="124"/>
      <c r="D366" s="125"/>
      <c r="E366" s="126"/>
    </row>
    <row r="367" spans="1:6">
      <c r="A367" s="127"/>
      <c r="B367" s="282" t="s">
        <v>64</v>
      </c>
      <c r="C367" s="124">
        <v>4</v>
      </c>
      <c r="D367" s="125"/>
      <c r="E367" s="126">
        <f>C367*D367</f>
        <v>0</v>
      </c>
      <c r="F367" s="341"/>
    </row>
    <row r="368" spans="1:6">
      <c r="A368" s="127"/>
      <c r="B368" s="282"/>
      <c r="C368" s="124"/>
      <c r="D368" s="125"/>
      <c r="E368" s="126"/>
    </row>
    <row r="369" spans="1:6">
      <c r="A369" s="122">
        <f>MAX(A354:A368)+0.01</f>
        <v>7.0299999999999994</v>
      </c>
      <c r="B369" s="282" t="s">
        <v>23</v>
      </c>
      <c r="C369" s="124"/>
      <c r="D369" s="125"/>
      <c r="E369" s="126"/>
    </row>
    <row r="370" spans="1:6">
      <c r="A370" s="128"/>
      <c r="B370" s="282" t="s">
        <v>263</v>
      </c>
      <c r="C370" s="124"/>
      <c r="D370" s="125"/>
      <c r="E370" s="126"/>
    </row>
    <row r="371" spans="1:6">
      <c r="A371" s="128"/>
      <c r="B371" s="282" t="s">
        <v>64</v>
      </c>
      <c r="C371" s="124">
        <v>2</v>
      </c>
      <c r="D371" s="125"/>
      <c r="E371" s="126">
        <f>C371*D371</f>
        <v>0</v>
      </c>
      <c r="F371" s="341"/>
    </row>
    <row r="372" spans="1:6">
      <c r="A372" s="127"/>
      <c r="B372" s="282"/>
      <c r="C372" s="124"/>
      <c r="D372" s="125"/>
      <c r="E372" s="126"/>
    </row>
    <row r="373" spans="1:6">
      <c r="A373" s="122">
        <f>MAX(A350:A372)+0.01</f>
        <v>7.0399999999999991</v>
      </c>
      <c r="B373" s="282" t="s">
        <v>23</v>
      </c>
      <c r="C373" s="124"/>
      <c r="D373" s="125"/>
      <c r="E373" s="126"/>
    </row>
    <row r="374" spans="1:6">
      <c r="A374" s="127"/>
      <c r="B374" s="190" t="s">
        <v>94</v>
      </c>
      <c r="C374" s="124"/>
      <c r="D374" s="125"/>
      <c r="E374" s="126"/>
    </row>
    <row r="375" spans="1:6">
      <c r="A375" s="127"/>
      <c r="B375" s="190" t="s">
        <v>21</v>
      </c>
      <c r="C375" s="124">
        <v>1</v>
      </c>
      <c r="D375" s="125"/>
      <c r="E375" s="126">
        <f>C375*D375</f>
        <v>0</v>
      </c>
      <c r="F375" s="341"/>
    </row>
    <row r="376" spans="1:6">
      <c r="A376" s="127"/>
      <c r="B376" s="190"/>
      <c r="C376" s="124"/>
      <c r="D376" s="125"/>
      <c r="E376" s="126"/>
    </row>
    <row r="377" spans="1:6">
      <c r="A377" s="122">
        <f>MAX(A350:A376)+0.01</f>
        <v>7.0499999999999989</v>
      </c>
      <c r="B377" s="190" t="s">
        <v>67</v>
      </c>
      <c r="C377" s="124"/>
      <c r="D377" s="125"/>
      <c r="E377" s="126"/>
    </row>
    <row r="378" spans="1:6">
      <c r="A378" s="127"/>
      <c r="B378" s="190" t="s">
        <v>68</v>
      </c>
      <c r="C378" s="124"/>
      <c r="D378" s="125"/>
      <c r="E378" s="126"/>
    </row>
    <row r="379" spans="1:6" ht="42.75">
      <c r="A379" s="128" t="s">
        <v>24</v>
      </c>
      <c r="B379" s="190" t="s">
        <v>313</v>
      </c>
      <c r="C379" s="124"/>
      <c r="D379" s="125"/>
      <c r="E379" s="126"/>
    </row>
    <row r="380" spans="1:6">
      <c r="A380" s="127"/>
      <c r="B380" s="190" t="s">
        <v>21</v>
      </c>
      <c r="C380" s="124">
        <v>1</v>
      </c>
      <c r="D380" s="125"/>
      <c r="E380" s="126">
        <f>C380*D380</f>
        <v>0</v>
      </c>
      <c r="F380" s="341"/>
    </row>
    <row r="381" spans="1:6">
      <c r="A381" s="277"/>
      <c r="B381" s="278"/>
      <c r="C381" s="279"/>
      <c r="D381" s="280"/>
      <c r="E381" s="281"/>
    </row>
    <row r="382" spans="1:6" ht="15.75" thickBot="1">
      <c r="A382" s="169" t="s">
        <v>69</v>
      </c>
      <c r="B382" s="170"/>
      <c r="C382" s="171"/>
      <c r="D382" s="172"/>
      <c r="E382" s="173">
        <f>SUM(E361:E380)</f>
        <v>0</v>
      </c>
    </row>
    <row r="383" spans="1:6">
      <c r="A383" s="145"/>
      <c r="B383" s="146"/>
      <c r="C383" s="147"/>
      <c r="D383" s="148"/>
      <c r="E383" s="149"/>
    </row>
    <row r="384" spans="1:6">
      <c r="A384" s="88"/>
      <c r="B384" s="89"/>
      <c r="C384" s="77"/>
      <c r="D384" s="78"/>
      <c r="E384" s="79"/>
    </row>
    <row r="385" spans="1:5">
      <c r="A385" s="88"/>
      <c r="B385" s="89"/>
      <c r="C385" s="77"/>
      <c r="D385" s="78"/>
      <c r="E385" s="79"/>
    </row>
    <row r="386" spans="1:5">
      <c r="A386" s="88"/>
      <c r="B386" s="83"/>
      <c r="C386" s="77"/>
      <c r="D386" s="78"/>
      <c r="E386" s="79"/>
    </row>
    <row r="387" spans="1:5">
      <c r="A387" s="88"/>
      <c r="B387" s="83"/>
      <c r="C387" s="71"/>
      <c r="D387" s="72"/>
      <c r="E387" s="73"/>
    </row>
    <row r="388" spans="1:5">
      <c r="A388" s="88"/>
      <c r="B388" s="83"/>
      <c r="C388" s="77"/>
      <c r="D388" s="78"/>
      <c r="E388" s="79"/>
    </row>
    <row r="389" spans="1:5">
      <c r="B389" s="85"/>
      <c r="C389" s="77"/>
      <c r="D389" s="78"/>
      <c r="E389" s="79"/>
    </row>
    <row r="390" spans="1:5" ht="15.75" thickBot="1">
      <c r="A390" s="672"/>
      <c r="B390" s="673"/>
      <c r="C390" s="74"/>
      <c r="D390" s="75"/>
      <c r="E390" s="76"/>
    </row>
    <row r="391" spans="1:5">
      <c r="B391" s="82"/>
      <c r="C391" s="69"/>
      <c r="D391" s="70"/>
      <c r="E391" s="79"/>
    </row>
    <row r="392" spans="1:5">
      <c r="B392" s="86"/>
    </row>
  </sheetData>
  <sheetProtection selectLockedCells="1" selectUnlockedCells="1"/>
  <mergeCells count="3">
    <mergeCell ref="A390:B390"/>
    <mergeCell ref="D4:D5"/>
    <mergeCell ref="A2:E2"/>
  </mergeCells>
  <phoneticPr fontId="13" type="noConversion"/>
  <pageMargins left="1.1023622047244095" right="0.19685039370078741" top="0.59055118110236227" bottom="0.59055118110236227" header="0.39370078740157483" footer="3.937007874015748E-2"/>
  <pageSetup paperSize="9" scale="86" firstPageNumber="2" orientation="portrait" r:id="rId1"/>
  <headerFooter alignWithMargins="0">
    <oddHeader>&amp;C&amp;"Arial CE,Običajno"Postajališče za avtodome (ob regionalni cesti Pluska – Trebnje)</oddHeader>
    <oddFooter>&amp;C&amp;"Arial CE,Običajno"Stran &amp;P</oddFooter>
  </headerFooter>
  <rowBreaks count="7" manualBreakCount="7">
    <brk id="46" max="16383" man="1"/>
    <brk id="85" max="16383" man="1"/>
    <brk id="105" max="16383" man="1"/>
    <brk id="154" max="16383" man="1"/>
    <brk id="176" max="16383" man="1"/>
    <brk id="296" max="16383" man="1"/>
    <brk id="3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8"/>
  <sheetViews>
    <sheetView view="pageBreakPreview" zoomScale="85" zoomScaleNormal="85" zoomScaleSheetLayoutView="85" workbookViewId="0">
      <selection activeCell="C17" sqref="C17:F17"/>
    </sheetView>
  </sheetViews>
  <sheetFormatPr defaultRowHeight="11.25"/>
  <cols>
    <col min="1" max="1" width="11.140625" style="4" customWidth="1"/>
    <col min="2" max="2" width="6.140625" style="1" customWidth="1"/>
    <col min="3" max="3" width="37.140625" style="2" customWidth="1"/>
    <col min="4" max="4" width="7" style="3" customWidth="1"/>
    <col min="5" max="5" width="4.7109375" style="4" customWidth="1"/>
    <col min="6" max="6" width="20.7109375" style="5" customWidth="1"/>
    <col min="7" max="9" width="10.28515625" style="4" customWidth="1"/>
    <col min="10" max="16384" width="9.140625" style="4"/>
  </cols>
  <sheetData>
    <row r="1" spans="2:10">
      <c r="B1" s="6"/>
      <c r="C1" s="7"/>
      <c r="D1" s="8"/>
      <c r="E1" s="9"/>
      <c r="F1" s="10"/>
    </row>
    <row r="2" spans="2:10" ht="50.1" customHeight="1">
      <c r="B2" s="668" t="s">
        <v>209</v>
      </c>
      <c r="C2" s="668"/>
      <c r="D2" s="668"/>
      <c r="E2" s="668"/>
      <c r="F2" s="668"/>
    </row>
    <row r="3" spans="2:10" ht="15" customHeight="1">
      <c r="B3" s="6"/>
      <c r="C3" s="97"/>
      <c r="D3" s="98"/>
      <c r="E3" s="98"/>
      <c r="F3" s="98"/>
    </row>
    <row r="4" spans="2:10" ht="50.1" customHeight="1">
      <c r="B4" s="669" t="s">
        <v>10</v>
      </c>
      <c r="C4" s="669"/>
      <c r="D4" s="669"/>
      <c r="E4" s="669"/>
      <c r="F4" s="669"/>
    </row>
    <row r="5" spans="2:10">
      <c r="B5" s="6"/>
      <c r="C5" s="7"/>
      <c r="D5" s="8"/>
      <c r="E5" s="9"/>
      <c r="F5" s="10"/>
    </row>
    <row r="6" spans="2:10" ht="12" thickBot="1">
      <c r="B6" s="6"/>
      <c r="C6" s="7"/>
      <c r="D6" s="8"/>
      <c r="E6" s="9"/>
      <c r="F6" s="10"/>
    </row>
    <row r="7" spans="2:10" s="16" customFormat="1" ht="20.100000000000001" customHeight="1" thickBot="1">
      <c r="B7" s="11" t="s">
        <v>0</v>
      </c>
      <c r="C7" s="12" t="s">
        <v>1</v>
      </c>
      <c r="D7" s="13"/>
      <c r="E7" s="14"/>
      <c r="F7" s="15" t="s">
        <v>2</v>
      </c>
    </row>
    <row r="8" spans="2:10" s="22" customFormat="1" ht="30" customHeight="1">
      <c r="B8" s="23" t="s">
        <v>3</v>
      </c>
      <c r="C8" s="24" t="s">
        <v>6</v>
      </c>
      <c r="D8" s="25"/>
      <c r="E8" s="26"/>
      <c r="F8" s="27">
        <f>ODVODNJAVANJE!$E$55</f>
        <v>0</v>
      </c>
    </row>
    <row r="9" spans="2:10" s="22" customFormat="1" ht="30" customHeight="1">
      <c r="B9" s="23" t="s">
        <v>5</v>
      </c>
      <c r="C9" s="24" t="s">
        <v>10</v>
      </c>
      <c r="D9" s="25"/>
      <c r="E9" s="26"/>
      <c r="F9" s="27">
        <f>ODVODNJAVANJE!$E$124</f>
        <v>0</v>
      </c>
    </row>
    <row r="10" spans="2:10" s="22" customFormat="1" ht="30" customHeight="1" thickBot="1">
      <c r="B10" s="23" t="s">
        <v>7</v>
      </c>
      <c r="C10" s="24" t="s">
        <v>594</v>
      </c>
      <c r="D10" s="25"/>
      <c r="E10" s="26"/>
      <c r="F10" s="27">
        <f>ODVODNJAVANJE!$E$128</f>
        <v>0</v>
      </c>
    </row>
    <row r="11" spans="2:10" s="22" customFormat="1" ht="30" customHeight="1">
      <c r="B11" s="28"/>
      <c r="C11" s="29" t="s">
        <v>15</v>
      </c>
      <c r="D11" s="30"/>
      <c r="E11" s="31"/>
      <c r="F11" s="32">
        <f>SUM(F8:F10)</f>
        <v>0</v>
      </c>
    </row>
    <row r="12" spans="2:10" s="33" customFormat="1" ht="20.100000000000001" customHeight="1" thickBot="1">
      <c r="B12" s="34"/>
      <c r="C12" s="35" t="s">
        <v>16</v>
      </c>
      <c r="D12" s="36">
        <v>0.22</v>
      </c>
      <c r="E12" s="37"/>
      <c r="F12" s="38">
        <f>F11*D12</f>
        <v>0</v>
      </c>
    </row>
    <row r="13" spans="2:10" s="39" customFormat="1" ht="20.100000000000001" customHeight="1" thickBot="1">
      <c r="B13" s="40"/>
      <c r="C13" s="41" t="s">
        <v>17</v>
      </c>
      <c r="D13" s="42"/>
      <c r="E13" s="43"/>
      <c r="F13" s="44">
        <f>F12+F11</f>
        <v>0</v>
      </c>
      <c r="J13" s="103"/>
    </row>
    <row r="14" spans="2:10" s="46" customFormat="1" ht="20.100000000000001" customHeight="1">
      <c r="B14" s="47"/>
      <c r="C14" s="48"/>
      <c r="D14" s="49"/>
      <c r="E14" s="50"/>
      <c r="F14" s="51"/>
      <c r="G14" s="45"/>
    </row>
    <row r="15" spans="2:10" s="46" customFormat="1" ht="20.100000000000001" customHeight="1">
      <c r="B15" s="53"/>
      <c r="C15" s="54"/>
      <c r="D15" s="55"/>
      <c r="E15" s="56"/>
      <c r="F15" s="57"/>
      <c r="G15" s="45"/>
      <c r="I15" s="52"/>
    </row>
    <row r="16" spans="2:10" s="33" customFormat="1" ht="30" customHeight="1">
      <c r="B16" s="93" t="s">
        <v>96</v>
      </c>
      <c r="C16" s="670" t="s">
        <v>97</v>
      </c>
      <c r="D16" s="671"/>
      <c r="E16" s="671"/>
      <c r="F16" s="671"/>
    </row>
    <row r="17" spans="2:6" s="58" customFormat="1" ht="45" customHeight="1">
      <c r="B17" s="93" t="s">
        <v>98</v>
      </c>
      <c r="C17" s="666" t="s">
        <v>105</v>
      </c>
      <c r="D17" s="667"/>
      <c r="E17" s="667"/>
      <c r="F17" s="667"/>
    </row>
    <row r="18" spans="2:6" s="58" customFormat="1" ht="45" customHeight="1">
      <c r="B18" s="94" t="s">
        <v>99</v>
      </c>
      <c r="C18" s="666" t="s">
        <v>100</v>
      </c>
      <c r="D18" s="667"/>
      <c r="E18" s="667"/>
      <c r="F18" s="667"/>
    </row>
    <row r="19" spans="2:6" s="58" customFormat="1" ht="45" customHeight="1">
      <c r="B19" s="94" t="s">
        <v>101</v>
      </c>
      <c r="C19" s="666" t="s">
        <v>102</v>
      </c>
      <c r="D19" s="667"/>
      <c r="E19" s="667"/>
      <c r="F19" s="667"/>
    </row>
    <row r="20" spans="2:6" s="58" customFormat="1" ht="90" customHeight="1">
      <c r="B20" s="94" t="s">
        <v>103</v>
      </c>
      <c r="C20" s="666" t="s">
        <v>104</v>
      </c>
      <c r="D20" s="667"/>
      <c r="E20" s="667"/>
      <c r="F20" s="667"/>
    </row>
    <row r="21" spans="2:6" s="58" customFormat="1">
      <c r="B21" s="59"/>
      <c r="C21" s="2"/>
      <c r="D21" s="60"/>
      <c r="F21" s="61"/>
    </row>
    <row r="22" spans="2:6" s="58" customFormat="1">
      <c r="B22" s="59"/>
      <c r="C22" s="2"/>
      <c r="D22" s="60"/>
      <c r="F22" s="61"/>
    </row>
    <row r="23" spans="2:6" s="58" customFormat="1">
      <c r="B23" s="59"/>
      <c r="C23" s="2"/>
      <c r="D23" s="60"/>
      <c r="F23" s="61"/>
    </row>
    <row r="24" spans="2:6" s="58" customFormat="1">
      <c r="B24" s="59"/>
      <c r="C24" s="2"/>
      <c r="D24" s="60"/>
      <c r="F24" s="61"/>
    </row>
    <row r="25" spans="2:6" s="58" customFormat="1">
      <c r="B25" s="59"/>
      <c r="C25" s="2"/>
      <c r="D25" s="60"/>
      <c r="F25" s="61"/>
    </row>
    <row r="26" spans="2:6" s="58" customFormat="1">
      <c r="B26" s="59"/>
      <c r="C26" s="2"/>
      <c r="D26" s="60"/>
      <c r="F26" s="61"/>
    </row>
    <row r="27" spans="2:6" s="58" customFormat="1">
      <c r="B27" s="59"/>
      <c r="C27" s="2"/>
      <c r="D27" s="60"/>
      <c r="F27" s="61"/>
    </row>
    <row r="28" spans="2:6" s="58" customFormat="1">
      <c r="B28" s="59"/>
      <c r="C28" s="2"/>
      <c r="D28" s="60"/>
      <c r="F28" s="61"/>
    </row>
    <row r="29" spans="2:6" s="58" customFormat="1">
      <c r="B29" s="59"/>
      <c r="C29" s="2"/>
      <c r="D29" s="60"/>
      <c r="F29" s="61"/>
    </row>
    <row r="30" spans="2:6" s="58" customFormat="1">
      <c r="B30" s="59"/>
      <c r="C30" s="2"/>
      <c r="D30" s="60"/>
      <c r="F30" s="61"/>
    </row>
    <row r="31" spans="2:6" s="58" customFormat="1">
      <c r="B31" s="59"/>
      <c r="C31" s="2"/>
      <c r="D31" s="60"/>
      <c r="F31" s="61"/>
    </row>
    <row r="32" spans="2:6" s="58" customFormat="1">
      <c r="B32" s="59"/>
      <c r="C32" s="2"/>
      <c r="D32" s="60"/>
      <c r="F32" s="61"/>
    </row>
    <row r="33" spans="2:6" s="58" customFormat="1">
      <c r="B33" s="59"/>
      <c r="C33" s="2"/>
      <c r="D33" s="60"/>
      <c r="F33" s="61"/>
    </row>
    <row r="34" spans="2:6" s="58" customFormat="1">
      <c r="B34" s="59"/>
      <c r="C34" s="2"/>
      <c r="D34" s="60"/>
      <c r="F34" s="61"/>
    </row>
    <row r="35" spans="2:6" s="58" customFormat="1">
      <c r="B35" s="59"/>
      <c r="C35" s="2"/>
      <c r="D35" s="60"/>
      <c r="F35" s="61"/>
    </row>
    <row r="36" spans="2:6" s="58" customFormat="1">
      <c r="B36" s="59"/>
      <c r="C36" s="2"/>
      <c r="D36" s="60"/>
      <c r="F36" s="61"/>
    </row>
    <row r="37" spans="2:6" s="58" customFormat="1">
      <c r="B37" s="59"/>
      <c r="C37" s="2"/>
      <c r="D37" s="60"/>
      <c r="F37" s="61"/>
    </row>
    <row r="38" spans="2:6" s="58" customFormat="1">
      <c r="B38" s="59"/>
      <c r="C38" s="2"/>
      <c r="D38" s="60"/>
      <c r="F38" s="61"/>
    </row>
    <row r="39" spans="2:6" s="58" customFormat="1">
      <c r="B39" s="59"/>
      <c r="C39" s="2"/>
      <c r="D39" s="60"/>
      <c r="F39" s="61"/>
    </row>
    <row r="40" spans="2:6" s="58" customFormat="1">
      <c r="B40" s="59"/>
      <c r="C40" s="2"/>
      <c r="D40" s="60"/>
      <c r="F40" s="61"/>
    </row>
    <row r="41" spans="2:6" s="58" customFormat="1">
      <c r="B41" s="59"/>
      <c r="C41" s="2"/>
      <c r="D41" s="60"/>
      <c r="F41" s="61"/>
    </row>
    <row r="42" spans="2:6" s="58" customFormat="1">
      <c r="B42" s="59"/>
      <c r="C42" s="2"/>
      <c r="D42" s="60"/>
      <c r="F42" s="61"/>
    </row>
    <row r="43" spans="2:6" s="58" customFormat="1">
      <c r="B43" s="59"/>
      <c r="C43" s="2"/>
      <c r="D43" s="60"/>
      <c r="F43" s="61"/>
    </row>
    <row r="44" spans="2:6" s="58" customFormat="1">
      <c r="B44" s="59"/>
      <c r="C44" s="2"/>
      <c r="D44" s="60"/>
      <c r="F44" s="61"/>
    </row>
    <row r="45" spans="2:6" s="58" customFormat="1">
      <c r="B45" s="59"/>
      <c r="C45" s="2"/>
      <c r="D45" s="60"/>
      <c r="F45" s="61"/>
    </row>
    <row r="46" spans="2:6" s="58" customFormat="1">
      <c r="B46" s="59"/>
      <c r="C46" s="2"/>
      <c r="D46" s="60"/>
      <c r="F46" s="61"/>
    </row>
    <row r="47" spans="2:6" s="58" customFormat="1">
      <c r="B47" s="59"/>
      <c r="C47" s="2"/>
      <c r="D47" s="60"/>
      <c r="F47" s="61"/>
    </row>
    <row r="48" spans="2:6" s="58" customFormat="1">
      <c r="B48" s="59"/>
      <c r="C48" s="2"/>
      <c r="D48" s="60"/>
      <c r="F48" s="61"/>
    </row>
    <row r="49" spans="2:6" s="58" customFormat="1">
      <c r="B49" s="59"/>
      <c r="C49" s="2"/>
      <c r="D49" s="60"/>
      <c r="F49" s="61"/>
    </row>
    <row r="50" spans="2:6" s="58" customFormat="1">
      <c r="B50" s="59"/>
      <c r="C50" s="2"/>
      <c r="D50" s="60"/>
      <c r="F50" s="61"/>
    </row>
    <row r="51" spans="2:6" s="58" customFormat="1">
      <c r="B51" s="59"/>
      <c r="C51" s="2"/>
      <c r="D51" s="60"/>
      <c r="F51" s="61"/>
    </row>
    <row r="52" spans="2:6" s="58" customFormat="1">
      <c r="B52" s="59"/>
      <c r="C52" s="2"/>
      <c r="D52" s="60"/>
      <c r="F52" s="61"/>
    </row>
    <row r="53" spans="2:6" s="58" customFormat="1">
      <c r="B53" s="59"/>
      <c r="C53" s="2"/>
      <c r="D53" s="60"/>
      <c r="F53" s="61"/>
    </row>
    <row r="54" spans="2:6" s="58" customFormat="1">
      <c r="B54" s="59"/>
      <c r="C54" s="2"/>
      <c r="D54" s="60"/>
      <c r="F54" s="61"/>
    </row>
    <row r="55" spans="2:6" s="58" customFormat="1">
      <c r="B55" s="59"/>
      <c r="C55" s="2"/>
      <c r="D55" s="60"/>
      <c r="F55" s="61"/>
    </row>
    <row r="56" spans="2:6" s="58" customFormat="1">
      <c r="B56" s="59"/>
      <c r="C56" s="2"/>
      <c r="D56" s="60"/>
      <c r="F56" s="61"/>
    </row>
    <row r="57" spans="2:6" s="58" customFormat="1">
      <c r="B57" s="59"/>
      <c r="C57" s="2"/>
      <c r="D57" s="60"/>
      <c r="F57" s="61"/>
    </row>
    <row r="58" spans="2:6" s="58" customFormat="1">
      <c r="B58" s="59"/>
      <c r="C58" s="2"/>
      <c r="D58" s="60"/>
      <c r="F58" s="61"/>
    </row>
    <row r="59" spans="2:6" s="58" customFormat="1">
      <c r="B59" s="59"/>
      <c r="C59" s="2"/>
      <c r="D59" s="60"/>
      <c r="F59" s="61"/>
    </row>
    <row r="60" spans="2:6" s="58" customFormat="1">
      <c r="B60" s="59"/>
      <c r="C60" s="2"/>
      <c r="D60" s="60"/>
      <c r="F60" s="61"/>
    </row>
    <row r="61" spans="2:6" s="58" customFormat="1">
      <c r="B61" s="59"/>
      <c r="C61" s="2"/>
      <c r="D61" s="60"/>
      <c r="F61" s="61"/>
    </row>
    <row r="62" spans="2:6" s="58" customFormat="1">
      <c r="B62" s="59"/>
      <c r="C62" s="2"/>
      <c r="D62" s="60"/>
      <c r="F62" s="61"/>
    </row>
    <row r="63" spans="2:6" s="58" customFormat="1">
      <c r="B63" s="59"/>
      <c r="C63" s="2"/>
      <c r="D63" s="60"/>
      <c r="F63" s="61"/>
    </row>
    <row r="64" spans="2:6" s="58" customFormat="1">
      <c r="B64" s="59"/>
      <c r="C64" s="2"/>
      <c r="D64" s="60"/>
      <c r="F64" s="61"/>
    </row>
    <row r="65" spans="2:6" s="58" customFormat="1">
      <c r="B65" s="59"/>
      <c r="C65" s="2"/>
      <c r="D65" s="60"/>
      <c r="F65" s="61"/>
    </row>
    <row r="66" spans="2:6" s="58" customFormat="1">
      <c r="B66" s="59"/>
      <c r="C66" s="2"/>
      <c r="D66" s="60"/>
      <c r="F66" s="61"/>
    </row>
    <row r="67" spans="2:6" s="58" customFormat="1">
      <c r="B67" s="59"/>
      <c r="C67" s="2"/>
      <c r="D67" s="60"/>
      <c r="F67" s="61"/>
    </row>
    <row r="68" spans="2:6" s="58" customFormat="1">
      <c r="B68" s="59"/>
      <c r="C68" s="2"/>
      <c r="D68" s="60"/>
      <c r="F68" s="61"/>
    </row>
    <row r="69" spans="2:6" s="58" customFormat="1">
      <c r="B69" s="59"/>
      <c r="C69" s="2"/>
      <c r="D69" s="60"/>
      <c r="F69" s="61"/>
    </row>
    <row r="70" spans="2:6" s="58" customFormat="1">
      <c r="B70" s="59"/>
      <c r="C70" s="2"/>
      <c r="D70" s="60"/>
      <c r="F70" s="61"/>
    </row>
    <row r="71" spans="2:6" s="58" customFormat="1">
      <c r="B71" s="59"/>
      <c r="C71" s="2"/>
      <c r="D71" s="60"/>
      <c r="F71" s="61"/>
    </row>
    <row r="72" spans="2:6" s="58" customFormat="1">
      <c r="B72" s="59"/>
      <c r="C72" s="2"/>
      <c r="D72" s="60"/>
      <c r="F72" s="61"/>
    </row>
    <row r="73" spans="2:6" s="58" customFormat="1">
      <c r="B73" s="59"/>
      <c r="C73" s="2"/>
      <c r="D73" s="60"/>
      <c r="F73" s="61"/>
    </row>
    <row r="74" spans="2:6" s="58" customFormat="1">
      <c r="B74" s="59"/>
      <c r="C74" s="2"/>
      <c r="D74" s="60"/>
      <c r="F74" s="61"/>
    </row>
    <row r="75" spans="2:6" s="58" customFormat="1">
      <c r="B75" s="59"/>
      <c r="C75" s="2"/>
      <c r="D75" s="60"/>
      <c r="F75" s="61"/>
    </row>
    <row r="76" spans="2:6" s="58" customFormat="1">
      <c r="B76" s="59"/>
      <c r="C76" s="2"/>
      <c r="D76" s="60"/>
      <c r="F76" s="61"/>
    </row>
    <row r="77" spans="2:6" s="58" customFormat="1">
      <c r="B77" s="59"/>
      <c r="C77" s="2"/>
      <c r="D77" s="60"/>
      <c r="F77" s="61"/>
    </row>
    <row r="78" spans="2:6" s="58" customFormat="1">
      <c r="B78" s="59"/>
      <c r="C78" s="2"/>
      <c r="D78" s="60"/>
      <c r="F78" s="61"/>
    </row>
    <row r="79" spans="2:6" s="58" customFormat="1">
      <c r="B79" s="59"/>
      <c r="C79" s="2"/>
      <c r="D79" s="60"/>
      <c r="F79" s="61"/>
    </row>
    <row r="80" spans="2:6" s="58" customFormat="1">
      <c r="B80" s="59"/>
      <c r="C80" s="2"/>
      <c r="D80" s="60"/>
      <c r="F80" s="61"/>
    </row>
    <row r="81" spans="2:6" s="58" customFormat="1">
      <c r="B81" s="59"/>
      <c r="C81" s="2"/>
      <c r="D81" s="60"/>
      <c r="F81" s="61"/>
    </row>
    <row r="82" spans="2:6" s="58" customFormat="1">
      <c r="B82" s="59"/>
      <c r="C82" s="2"/>
      <c r="D82" s="60"/>
      <c r="F82" s="61"/>
    </row>
    <row r="83" spans="2:6" s="58" customFormat="1">
      <c r="B83" s="59"/>
      <c r="C83" s="2"/>
      <c r="D83" s="60"/>
      <c r="F83" s="61"/>
    </row>
    <row r="84" spans="2:6" s="58" customFormat="1">
      <c r="B84" s="59"/>
      <c r="C84" s="2"/>
      <c r="D84" s="60"/>
      <c r="F84" s="61"/>
    </row>
    <row r="85" spans="2:6" s="58" customFormat="1">
      <c r="B85" s="59"/>
      <c r="C85" s="2"/>
      <c r="D85" s="60"/>
      <c r="F85" s="61"/>
    </row>
    <row r="86" spans="2:6" s="58" customFormat="1">
      <c r="B86" s="59"/>
      <c r="C86" s="2"/>
      <c r="D86" s="60"/>
      <c r="F86" s="61"/>
    </row>
    <row r="87" spans="2:6" s="58" customFormat="1">
      <c r="B87" s="59"/>
      <c r="C87" s="2"/>
      <c r="D87" s="60"/>
      <c r="F87" s="61"/>
    </row>
    <row r="88" spans="2:6" s="58" customFormat="1">
      <c r="B88" s="59"/>
      <c r="C88" s="2"/>
      <c r="D88" s="60"/>
      <c r="F88" s="61"/>
    </row>
    <row r="89" spans="2:6" s="58" customFormat="1">
      <c r="B89" s="59"/>
      <c r="C89" s="2"/>
      <c r="D89" s="60"/>
      <c r="F89" s="61"/>
    </row>
    <row r="90" spans="2:6" s="58" customFormat="1">
      <c r="B90" s="59"/>
      <c r="C90" s="2"/>
      <c r="D90" s="60"/>
      <c r="F90" s="61"/>
    </row>
    <row r="91" spans="2:6" s="58" customFormat="1">
      <c r="B91" s="59"/>
      <c r="C91" s="2"/>
      <c r="D91" s="60"/>
      <c r="F91" s="61"/>
    </row>
    <row r="92" spans="2:6" s="58" customFormat="1">
      <c r="B92" s="59"/>
      <c r="C92" s="2"/>
      <c r="D92" s="60"/>
      <c r="F92" s="61"/>
    </row>
    <row r="93" spans="2:6" s="58" customFormat="1">
      <c r="B93" s="59"/>
      <c r="C93" s="2"/>
      <c r="D93" s="60"/>
      <c r="F93" s="61"/>
    </row>
    <row r="94" spans="2:6" s="58" customFormat="1">
      <c r="B94" s="59"/>
      <c r="C94" s="2"/>
      <c r="D94" s="60"/>
      <c r="F94" s="61"/>
    </row>
    <row r="95" spans="2:6" s="58" customFormat="1">
      <c r="B95" s="59"/>
      <c r="C95" s="2"/>
      <c r="D95" s="60"/>
      <c r="F95" s="61"/>
    </row>
    <row r="96" spans="2:6" s="58" customFormat="1">
      <c r="B96" s="59"/>
      <c r="C96" s="2"/>
      <c r="D96" s="60"/>
      <c r="F96" s="61"/>
    </row>
    <row r="97" spans="2:6" s="58" customFormat="1">
      <c r="B97" s="59"/>
      <c r="C97" s="2"/>
      <c r="D97" s="60"/>
      <c r="F97" s="61"/>
    </row>
    <row r="98" spans="2:6" s="58" customFormat="1">
      <c r="B98" s="59"/>
      <c r="C98" s="2"/>
      <c r="D98" s="60"/>
      <c r="F98" s="61"/>
    </row>
    <row r="99" spans="2:6" s="58" customFormat="1">
      <c r="B99" s="59"/>
      <c r="C99" s="2"/>
      <c r="D99" s="60"/>
      <c r="F99" s="61"/>
    </row>
    <row r="100" spans="2:6" s="58" customFormat="1">
      <c r="B100" s="59"/>
      <c r="C100" s="2"/>
      <c r="D100" s="60"/>
      <c r="F100" s="61"/>
    </row>
    <row r="101" spans="2:6" s="58" customFormat="1">
      <c r="B101" s="59"/>
      <c r="C101" s="2"/>
      <c r="D101" s="60"/>
      <c r="F101" s="61"/>
    </row>
    <row r="102" spans="2:6" s="58" customFormat="1">
      <c r="B102" s="59"/>
      <c r="C102" s="2"/>
      <c r="D102" s="60"/>
      <c r="F102" s="61"/>
    </row>
    <row r="103" spans="2:6" s="58" customFormat="1">
      <c r="B103" s="59"/>
      <c r="C103" s="2"/>
      <c r="D103" s="60"/>
      <c r="F103" s="61"/>
    </row>
    <row r="104" spans="2:6" s="58" customFormat="1">
      <c r="B104" s="59"/>
      <c r="C104" s="2"/>
      <c r="D104" s="60"/>
      <c r="F104" s="61"/>
    </row>
    <row r="105" spans="2:6" s="58" customFormat="1">
      <c r="B105" s="59"/>
      <c r="C105" s="2"/>
      <c r="D105" s="60"/>
      <c r="F105" s="61"/>
    </row>
    <row r="106" spans="2:6" s="58" customFormat="1">
      <c r="B106" s="59"/>
      <c r="C106" s="2"/>
      <c r="D106" s="60"/>
      <c r="F106" s="61"/>
    </row>
    <row r="107" spans="2:6" s="58" customFormat="1">
      <c r="B107" s="59"/>
      <c r="C107" s="2"/>
      <c r="D107" s="60"/>
      <c r="F107" s="61"/>
    </row>
    <row r="108" spans="2:6" s="58" customFormat="1">
      <c r="B108" s="59"/>
      <c r="C108" s="2"/>
      <c r="D108" s="60"/>
      <c r="F108" s="61"/>
    </row>
    <row r="109" spans="2:6" s="58" customFormat="1">
      <c r="B109" s="59"/>
      <c r="C109" s="2"/>
      <c r="D109" s="60"/>
      <c r="F109" s="61"/>
    </row>
    <row r="110" spans="2:6" s="58" customFormat="1">
      <c r="B110" s="59"/>
      <c r="C110" s="2"/>
      <c r="D110" s="60"/>
      <c r="F110" s="61"/>
    </row>
    <row r="111" spans="2:6" s="58" customFormat="1">
      <c r="B111" s="59"/>
      <c r="C111" s="2"/>
      <c r="D111" s="60"/>
      <c r="F111" s="61"/>
    </row>
    <row r="112" spans="2:6" s="58" customFormat="1">
      <c r="B112" s="59"/>
      <c r="C112" s="2"/>
      <c r="D112" s="60"/>
      <c r="F112" s="61"/>
    </row>
    <row r="113" spans="2:6" s="58" customFormat="1">
      <c r="B113" s="59"/>
      <c r="C113" s="2"/>
      <c r="D113" s="60"/>
      <c r="F113" s="61"/>
    </row>
    <row r="114" spans="2:6" s="58" customFormat="1">
      <c r="B114" s="59"/>
      <c r="C114" s="2"/>
      <c r="D114" s="60"/>
      <c r="F114" s="61"/>
    </row>
    <row r="115" spans="2:6" s="58" customFormat="1">
      <c r="B115" s="59"/>
      <c r="C115" s="2"/>
      <c r="D115" s="60"/>
      <c r="F115" s="61"/>
    </row>
    <row r="116" spans="2:6" s="58" customFormat="1">
      <c r="B116" s="59"/>
      <c r="C116" s="2"/>
      <c r="D116" s="60"/>
      <c r="F116" s="61"/>
    </row>
    <row r="117" spans="2:6" s="58" customFormat="1">
      <c r="B117" s="59"/>
      <c r="C117" s="2"/>
      <c r="D117" s="60"/>
      <c r="F117" s="61"/>
    </row>
    <row r="118" spans="2:6" s="58" customFormat="1">
      <c r="B118" s="59"/>
      <c r="C118" s="2"/>
      <c r="D118" s="60"/>
      <c r="F118" s="61"/>
    </row>
    <row r="119" spans="2:6" s="58" customFormat="1">
      <c r="B119" s="59"/>
      <c r="C119" s="2"/>
      <c r="D119" s="60"/>
      <c r="F119" s="61"/>
    </row>
    <row r="120" spans="2:6" s="58" customFormat="1">
      <c r="B120" s="59"/>
      <c r="C120" s="2"/>
      <c r="D120" s="60"/>
      <c r="F120" s="61"/>
    </row>
    <row r="121" spans="2:6" s="58" customFormat="1">
      <c r="B121" s="59"/>
      <c r="C121" s="2"/>
      <c r="D121" s="60"/>
      <c r="F121" s="61"/>
    </row>
    <row r="122" spans="2:6" s="58" customFormat="1">
      <c r="B122" s="59"/>
      <c r="C122" s="2"/>
      <c r="D122" s="60"/>
      <c r="F122" s="61"/>
    </row>
    <row r="123" spans="2:6" s="58" customFormat="1">
      <c r="B123" s="59"/>
      <c r="C123" s="2"/>
      <c r="D123" s="60"/>
      <c r="F123" s="61"/>
    </row>
    <row r="124" spans="2:6" s="58" customFormat="1">
      <c r="B124" s="59"/>
      <c r="C124" s="2"/>
      <c r="D124" s="60"/>
      <c r="F124" s="61"/>
    </row>
    <row r="125" spans="2:6" s="58" customFormat="1">
      <c r="B125" s="59"/>
      <c r="C125" s="2"/>
      <c r="D125" s="60"/>
      <c r="F125" s="61"/>
    </row>
    <row r="126" spans="2:6" s="58" customFormat="1">
      <c r="B126" s="59"/>
      <c r="C126" s="2"/>
      <c r="D126" s="60"/>
      <c r="F126" s="61"/>
    </row>
    <row r="127" spans="2:6" s="58" customFormat="1">
      <c r="B127" s="59"/>
      <c r="C127" s="2"/>
      <c r="D127" s="60"/>
      <c r="F127" s="61"/>
    </row>
    <row r="128" spans="2:6" s="58" customFormat="1">
      <c r="B128" s="59"/>
      <c r="C128" s="2"/>
      <c r="D128" s="60"/>
      <c r="F128" s="61"/>
    </row>
    <row r="129" spans="2:6" s="58" customFormat="1">
      <c r="B129" s="59"/>
      <c r="C129" s="2"/>
      <c r="D129" s="60"/>
      <c r="F129" s="61"/>
    </row>
    <row r="130" spans="2:6" s="58" customFormat="1">
      <c r="B130" s="59"/>
      <c r="C130" s="2"/>
      <c r="D130" s="60"/>
      <c r="F130" s="61"/>
    </row>
    <row r="131" spans="2:6" s="58" customFormat="1">
      <c r="B131" s="59"/>
      <c r="C131" s="2"/>
      <c r="D131" s="60"/>
      <c r="F131" s="61"/>
    </row>
    <row r="132" spans="2:6" s="58" customFormat="1">
      <c r="B132" s="59"/>
      <c r="C132" s="2"/>
      <c r="D132" s="60"/>
      <c r="F132" s="61"/>
    </row>
    <row r="133" spans="2:6" s="58" customFormat="1">
      <c r="B133" s="59"/>
      <c r="C133" s="2"/>
      <c r="D133" s="60"/>
      <c r="F133" s="61"/>
    </row>
    <row r="134" spans="2:6" s="58" customFormat="1">
      <c r="B134" s="59"/>
      <c r="C134" s="2"/>
      <c r="D134" s="60"/>
      <c r="F134" s="61"/>
    </row>
    <row r="135" spans="2:6" s="58" customFormat="1">
      <c r="B135" s="59"/>
      <c r="C135" s="2"/>
      <c r="D135" s="60"/>
      <c r="F135" s="61"/>
    </row>
    <row r="136" spans="2:6" s="58" customFormat="1">
      <c r="B136" s="59"/>
      <c r="C136" s="2"/>
      <c r="D136" s="60"/>
      <c r="F136" s="61"/>
    </row>
    <row r="137" spans="2:6" s="58" customFormat="1">
      <c r="B137" s="59"/>
      <c r="C137" s="2"/>
      <c r="D137" s="60"/>
      <c r="F137" s="61"/>
    </row>
    <row r="138" spans="2:6" s="58" customFormat="1">
      <c r="B138" s="59"/>
      <c r="C138" s="2"/>
      <c r="D138" s="60"/>
      <c r="F138" s="61"/>
    </row>
    <row r="139" spans="2:6" s="58" customFormat="1">
      <c r="B139" s="59"/>
      <c r="C139" s="2"/>
      <c r="D139" s="60"/>
      <c r="F139" s="61"/>
    </row>
    <row r="140" spans="2:6" s="58" customFormat="1">
      <c r="B140" s="59"/>
      <c r="C140" s="2"/>
      <c r="D140" s="60"/>
      <c r="F140" s="61"/>
    </row>
    <row r="141" spans="2:6" s="58" customFormat="1">
      <c r="B141" s="59"/>
      <c r="C141" s="2"/>
      <c r="D141" s="60"/>
      <c r="F141" s="61"/>
    </row>
    <row r="142" spans="2:6" s="58" customFormat="1">
      <c r="B142" s="59"/>
      <c r="C142" s="2"/>
      <c r="D142" s="60"/>
      <c r="F142" s="61"/>
    </row>
    <row r="143" spans="2:6" s="58" customFormat="1">
      <c r="B143" s="59"/>
      <c r="C143" s="2"/>
      <c r="D143" s="60"/>
      <c r="F143" s="61"/>
    </row>
    <row r="144" spans="2:6" s="58" customFormat="1">
      <c r="B144" s="59"/>
      <c r="C144" s="2"/>
      <c r="D144" s="60"/>
      <c r="F144" s="61"/>
    </row>
    <row r="145" spans="2:6" s="58" customFormat="1">
      <c r="B145" s="59"/>
      <c r="C145" s="2"/>
      <c r="D145" s="60"/>
      <c r="F145" s="61"/>
    </row>
    <row r="146" spans="2:6" s="58" customFormat="1">
      <c r="B146" s="59"/>
      <c r="C146" s="2"/>
      <c r="D146" s="60"/>
      <c r="F146" s="61"/>
    </row>
    <row r="147" spans="2:6" s="58" customFormat="1">
      <c r="B147" s="59"/>
      <c r="C147" s="2"/>
      <c r="D147" s="60"/>
      <c r="F147" s="61"/>
    </row>
    <row r="148" spans="2:6" s="58" customFormat="1">
      <c r="B148" s="59"/>
      <c r="C148" s="2"/>
      <c r="D148" s="60"/>
      <c r="F148" s="61"/>
    </row>
    <row r="149" spans="2:6" s="58" customFormat="1">
      <c r="B149" s="59"/>
      <c r="C149" s="2"/>
      <c r="D149" s="60"/>
      <c r="F149" s="61"/>
    </row>
    <row r="150" spans="2:6" s="58" customFormat="1">
      <c r="B150" s="59"/>
      <c r="C150" s="2"/>
      <c r="D150" s="60"/>
      <c r="F150" s="61"/>
    </row>
    <row r="151" spans="2:6" s="58" customFormat="1">
      <c r="B151" s="59"/>
      <c r="C151" s="2"/>
      <c r="D151" s="60"/>
      <c r="F151" s="61"/>
    </row>
    <row r="152" spans="2:6" s="58" customFormat="1">
      <c r="B152" s="59"/>
      <c r="C152" s="2"/>
      <c r="D152" s="60"/>
      <c r="F152" s="61"/>
    </row>
    <row r="153" spans="2:6" s="58" customFormat="1">
      <c r="B153" s="59"/>
      <c r="C153" s="2"/>
      <c r="D153" s="60"/>
      <c r="F153" s="61"/>
    </row>
    <row r="154" spans="2:6" s="58" customFormat="1">
      <c r="B154" s="59"/>
      <c r="C154" s="2"/>
      <c r="D154" s="60"/>
      <c r="F154" s="61"/>
    </row>
    <row r="155" spans="2:6" s="58" customFormat="1">
      <c r="B155" s="59"/>
      <c r="C155" s="2"/>
      <c r="D155" s="60"/>
      <c r="F155" s="61"/>
    </row>
    <row r="156" spans="2:6" s="58" customFormat="1">
      <c r="B156" s="59"/>
      <c r="C156" s="2"/>
      <c r="D156" s="60"/>
      <c r="F156" s="61"/>
    </row>
    <row r="157" spans="2:6" s="58" customFormat="1">
      <c r="B157" s="59"/>
      <c r="C157" s="2"/>
      <c r="D157" s="60"/>
      <c r="F157" s="61"/>
    </row>
    <row r="158" spans="2:6" s="58" customFormat="1">
      <c r="B158" s="59"/>
      <c r="C158" s="2"/>
      <c r="D158" s="60"/>
      <c r="F158" s="61"/>
    </row>
    <row r="159" spans="2:6" s="58" customFormat="1">
      <c r="B159" s="59"/>
      <c r="C159" s="2"/>
      <c r="D159" s="60"/>
      <c r="F159" s="61"/>
    </row>
    <row r="160" spans="2:6" s="58" customFormat="1">
      <c r="B160" s="59"/>
      <c r="C160" s="2"/>
      <c r="D160" s="60"/>
      <c r="F160" s="61"/>
    </row>
    <row r="161" spans="2:6" s="58" customFormat="1">
      <c r="B161" s="59"/>
      <c r="C161" s="2"/>
      <c r="D161" s="60"/>
      <c r="F161" s="61"/>
    </row>
    <row r="162" spans="2:6" s="58" customFormat="1">
      <c r="B162" s="59"/>
      <c r="C162" s="2"/>
      <c r="D162" s="60"/>
      <c r="F162" s="61"/>
    </row>
    <row r="163" spans="2:6" s="58" customFormat="1">
      <c r="B163" s="59"/>
      <c r="C163" s="2"/>
      <c r="D163" s="60"/>
      <c r="F163" s="61"/>
    </row>
    <row r="164" spans="2:6" s="58" customFormat="1">
      <c r="B164" s="59"/>
      <c r="C164" s="2"/>
      <c r="D164" s="60"/>
      <c r="F164" s="61"/>
    </row>
    <row r="165" spans="2:6" s="58" customFormat="1">
      <c r="B165" s="59"/>
      <c r="C165" s="2"/>
      <c r="D165" s="60"/>
      <c r="F165" s="61"/>
    </row>
    <row r="166" spans="2:6" s="58" customFormat="1">
      <c r="B166" s="59"/>
      <c r="C166" s="2"/>
      <c r="D166" s="60"/>
      <c r="F166" s="61"/>
    </row>
    <row r="167" spans="2:6" s="58" customFormat="1">
      <c r="B167" s="59"/>
      <c r="C167" s="2"/>
      <c r="D167" s="60"/>
      <c r="F167" s="61"/>
    </row>
    <row r="168" spans="2:6" s="58" customFormat="1">
      <c r="B168" s="59"/>
      <c r="C168" s="2"/>
      <c r="D168" s="60"/>
      <c r="F168" s="61"/>
    </row>
    <row r="169" spans="2:6" s="58" customFormat="1">
      <c r="B169" s="59"/>
      <c r="C169" s="2"/>
      <c r="D169" s="60"/>
      <c r="F169" s="61"/>
    </row>
    <row r="170" spans="2:6" s="58" customFormat="1">
      <c r="B170" s="59"/>
      <c r="C170" s="2"/>
      <c r="D170" s="60"/>
      <c r="F170" s="61"/>
    </row>
    <row r="171" spans="2:6" s="58" customFormat="1">
      <c r="B171" s="59"/>
      <c r="C171" s="2"/>
      <c r="D171" s="60"/>
      <c r="F171" s="61"/>
    </row>
    <row r="172" spans="2:6" s="58" customFormat="1">
      <c r="B172" s="59"/>
      <c r="C172" s="2"/>
      <c r="D172" s="60"/>
      <c r="F172" s="61"/>
    </row>
    <row r="173" spans="2:6" s="58" customFormat="1">
      <c r="B173" s="59"/>
      <c r="C173" s="2"/>
      <c r="D173" s="60"/>
      <c r="F173" s="61"/>
    </row>
    <row r="174" spans="2:6" s="58" customFormat="1">
      <c r="B174" s="59"/>
      <c r="C174" s="2"/>
      <c r="D174" s="60"/>
      <c r="F174" s="61"/>
    </row>
    <row r="175" spans="2:6" s="58" customFormat="1">
      <c r="B175" s="59"/>
      <c r="C175" s="2"/>
      <c r="D175" s="60"/>
      <c r="F175" s="61"/>
    </row>
    <row r="176" spans="2:6" s="58" customFormat="1">
      <c r="B176" s="59"/>
      <c r="C176" s="2"/>
      <c r="D176" s="60"/>
      <c r="F176" s="61"/>
    </row>
    <row r="177" spans="2:6" s="58" customFormat="1">
      <c r="B177" s="59"/>
      <c r="C177" s="2"/>
      <c r="D177" s="60"/>
      <c r="F177" s="61"/>
    </row>
    <row r="178" spans="2:6" s="58" customFormat="1">
      <c r="B178" s="59"/>
      <c r="C178" s="2"/>
      <c r="D178" s="60"/>
      <c r="F178" s="61"/>
    </row>
    <row r="179" spans="2:6" s="58" customFormat="1">
      <c r="B179" s="59"/>
      <c r="C179" s="2"/>
      <c r="D179" s="60"/>
      <c r="F179" s="61"/>
    </row>
    <row r="180" spans="2:6" s="58" customFormat="1">
      <c r="B180" s="59"/>
      <c r="C180" s="2"/>
      <c r="D180" s="60"/>
      <c r="F180" s="61"/>
    </row>
    <row r="181" spans="2:6" s="58" customFormat="1">
      <c r="B181" s="59"/>
      <c r="C181" s="2"/>
      <c r="D181" s="60"/>
      <c r="F181" s="61"/>
    </row>
    <row r="182" spans="2:6" s="58" customFormat="1">
      <c r="B182" s="59"/>
      <c r="C182" s="2"/>
      <c r="D182" s="60"/>
      <c r="F182" s="61"/>
    </row>
    <row r="183" spans="2:6" s="58" customFormat="1">
      <c r="B183" s="59"/>
      <c r="C183" s="2"/>
      <c r="D183" s="60"/>
      <c r="F183" s="61"/>
    </row>
    <row r="184" spans="2:6" s="58" customFormat="1">
      <c r="B184" s="59"/>
      <c r="C184" s="2"/>
      <c r="D184" s="60"/>
      <c r="F184" s="61"/>
    </row>
    <row r="185" spans="2:6" s="58" customFormat="1">
      <c r="B185" s="59"/>
      <c r="C185" s="2"/>
      <c r="D185" s="60"/>
      <c r="F185" s="61"/>
    </row>
    <row r="186" spans="2:6" s="58" customFormat="1">
      <c r="B186" s="59"/>
      <c r="C186" s="2"/>
      <c r="D186" s="60"/>
      <c r="F186" s="61"/>
    </row>
    <row r="187" spans="2:6" s="58" customFormat="1">
      <c r="B187" s="59"/>
      <c r="C187" s="2"/>
      <c r="D187" s="60"/>
      <c r="F187" s="61"/>
    </row>
    <row r="188" spans="2:6" s="58" customFormat="1">
      <c r="B188" s="59"/>
      <c r="C188" s="2"/>
      <c r="D188" s="60"/>
      <c r="F188" s="61"/>
    </row>
    <row r="189" spans="2:6" s="58" customFormat="1">
      <c r="B189" s="59"/>
      <c r="C189" s="2"/>
      <c r="D189" s="60"/>
      <c r="F189" s="61"/>
    </row>
    <row r="190" spans="2:6" s="58" customFormat="1">
      <c r="B190" s="59"/>
      <c r="C190" s="2"/>
      <c r="D190" s="60"/>
      <c r="F190" s="61"/>
    </row>
    <row r="191" spans="2:6" s="58" customFormat="1">
      <c r="B191" s="59"/>
      <c r="C191" s="2"/>
      <c r="D191" s="60"/>
      <c r="F191" s="61"/>
    </row>
    <row r="192" spans="2:6" s="58" customFormat="1">
      <c r="B192" s="59"/>
      <c r="C192" s="2"/>
      <c r="D192" s="60"/>
      <c r="F192" s="61"/>
    </row>
    <row r="193" spans="2:6" s="58" customFormat="1">
      <c r="B193" s="59"/>
      <c r="C193" s="2"/>
      <c r="D193" s="60"/>
      <c r="F193" s="61"/>
    </row>
    <row r="194" spans="2:6" s="58" customFormat="1">
      <c r="B194" s="59"/>
      <c r="C194" s="2"/>
      <c r="D194" s="60"/>
      <c r="F194" s="61"/>
    </row>
    <row r="195" spans="2:6" s="58" customFormat="1">
      <c r="B195" s="59"/>
      <c r="C195" s="2"/>
      <c r="D195" s="60"/>
      <c r="F195" s="61"/>
    </row>
    <row r="196" spans="2:6" s="58" customFormat="1">
      <c r="B196" s="59"/>
      <c r="C196" s="2"/>
      <c r="D196" s="60"/>
      <c r="F196" s="61"/>
    </row>
    <row r="197" spans="2:6" s="58" customFormat="1">
      <c r="B197" s="59"/>
      <c r="C197" s="2"/>
      <c r="D197" s="60"/>
      <c r="F197" s="61"/>
    </row>
    <row r="198" spans="2:6" s="58" customFormat="1">
      <c r="B198" s="1"/>
      <c r="C198" s="2"/>
      <c r="D198" s="3"/>
      <c r="E198" s="4"/>
      <c r="F198" s="5"/>
    </row>
  </sheetData>
  <mergeCells count="7">
    <mergeCell ref="C20:F20"/>
    <mergeCell ref="B2:F2"/>
    <mergeCell ref="B4:F4"/>
    <mergeCell ref="C16:F16"/>
    <mergeCell ref="C17:F17"/>
    <mergeCell ref="C18:F18"/>
    <mergeCell ref="C19:F19"/>
  </mergeCells>
  <pageMargins left="1.1811023622047245" right="0.78740157480314965" top="1.1811023622047245" bottom="0.78740157480314965" header="1.1811023622047245" footer="0.51181102362204722"/>
  <pageSetup paperSize="9" scale="85" orientation="portrait" r:id="rId1"/>
  <headerFooter alignWithMargins="0">
    <oddFooter>&amp;CStran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view="pageBreakPreview" topLeftCell="A106" zoomScaleNormal="100" zoomScaleSheetLayoutView="100" workbookViewId="0">
      <selection activeCell="E128" sqref="E128"/>
    </sheetView>
  </sheetViews>
  <sheetFormatPr defaultRowHeight="12.75"/>
  <cols>
    <col min="1" max="1" width="6.85546875" customWidth="1"/>
    <col min="2" max="2" width="58.140625" customWidth="1"/>
    <col min="3" max="3" width="10.5703125" customWidth="1"/>
    <col min="4" max="4" width="12.140625" customWidth="1"/>
    <col min="5" max="5" width="15.5703125" customWidth="1"/>
  </cols>
  <sheetData>
    <row r="1" spans="1:5" ht="16.5">
      <c r="A1" s="203" t="s">
        <v>109</v>
      </c>
      <c r="B1" s="204" t="s">
        <v>110</v>
      </c>
      <c r="C1" s="205" t="s">
        <v>111</v>
      </c>
      <c r="D1" s="679" t="s">
        <v>112</v>
      </c>
      <c r="E1" s="205" t="s">
        <v>113</v>
      </c>
    </row>
    <row r="2" spans="1:5" ht="16.5">
      <c r="A2" s="203"/>
      <c r="B2" s="204" t="s">
        <v>114</v>
      </c>
      <c r="C2" s="205"/>
      <c r="D2" s="679"/>
      <c r="E2" s="205"/>
    </row>
    <row r="3" spans="1:5" ht="14.25">
      <c r="A3" s="206"/>
      <c r="B3" s="207"/>
      <c r="C3" s="208"/>
      <c r="D3" s="209"/>
      <c r="E3" s="210"/>
    </row>
    <row r="4" spans="1:5" ht="14.25">
      <c r="A4" s="211">
        <v>1</v>
      </c>
      <c r="B4" s="212" t="s">
        <v>30</v>
      </c>
      <c r="C4" s="213"/>
      <c r="D4" s="209"/>
      <c r="E4" s="210"/>
    </row>
    <row r="5" spans="1:5" ht="14.25">
      <c r="A5" s="214"/>
      <c r="B5" s="212"/>
      <c r="C5" s="213"/>
      <c r="D5" s="209"/>
      <c r="E5" s="210"/>
    </row>
    <row r="6" spans="1:5" ht="14.25">
      <c r="A6" s="214"/>
      <c r="B6" s="212" t="s">
        <v>31</v>
      </c>
      <c r="C6" s="213"/>
      <c r="D6" s="209"/>
      <c r="E6" s="210"/>
    </row>
    <row r="7" spans="1:5" ht="14.25">
      <c r="A7" s="214"/>
      <c r="B7" s="215"/>
      <c r="C7" s="213"/>
      <c r="D7" s="209"/>
      <c r="E7" s="210"/>
    </row>
    <row r="8" spans="1:5" ht="14.25">
      <c r="A8" s="262">
        <f>MAX(A3:A7)+0.01</f>
        <v>1.01</v>
      </c>
      <c r="B8" s="215" t="s">
        <v>32</v>
      </c>
      <c r="C8" s="213"/>
      <c r="D8" s="217"/>
      <c r="E8" s="218"/>
    </row>
    <row r="9" spans="1:5" ht="28.5">
      <c r="A9" s="214"/>
      <c r="B9" s="215" t="s">
        <v>166</v>
      </c>
      <c r="C9" s="213"/>
      <c r="D9" s="217"/>
      <c r="E9" s="218"/>
    </row>
    <row r="10" spans="1:5" ht="14.25">
      <c r="A10" s="268" t="s">
        <v>24</v>
      </c>
      <c r="B10" s="215" t="s">
        <v>167</v>
      </c>
      <c r="C10" s="213"/>
      <c r="D10" s="217"/>
      <c r="E10" s="218"/>
    </row>
    <row r="11" spans="1:5" ht="14.25">
      <c r="A11" s="214"/>
      <c r="B11" s="215" t="s">
        <v>34</v>
      </c>
      <c r="C11" s="213">
        <v>1.3</v>
      </c>
      <c r="D11" s="217"/>
      <c r="E11" s="218">
        <f>C11*D11</f>
        <v>0</v>
      </c>
    </row>
    <row r="12" spans="1:5" ht="14.25">
      <c r="A12" s="214"/>
      <c r="B12" s="215"/>
      <c r="C12" s="213"/>
      <c r="D12" s="217"/>
      <c r="E12" s="218"/>
    </row>
    <row r="13" spans="1:5" ht="14.25">
      <c r="A13" s="262">
        <f>MAX(A8:A12)+0.01</f>
        <v>1.02</v>
      </c>
      <c r="B13" s="215" t="s">
        <v>23</v>
      </c>
      <c r="C13" s="213"/>
      <c r="D13" s="217"/>
      <c r="E13" s="218"/>
    </row>
    <row r="14" spans="1:5" ht="28.5">
      <c r="A14" s="214"/>
      <c r="B14" s="215" t="s">
        <v>168</v>
      </c>
      <c r="C14" s="213"/>
      <c r="D14" s="217"/>
      <c r="E14" s="218"/>
    </row>
    <row r="15" spans="1:5" ht="14.25">
      <c r="A15" s="268" t="s">
        <v>24</v>
      </c>
      <c r="B15" s="215" t="s">
        <v>167</v>
      </c>
      <c r="C15" s="213"/>
      <c r="D15" s="217"/>
      <c r="E15" s="218"/>
    </row>
    <row r="16" spans="1:5" ht="14.25">
      <c r="A16" s="214"/>
      <c r="B16" s="215" t="s">
        <v>34</v>
      </c>
      <c r="C16" s="213">
        <v>53.9</v>
      </c>
      <c r="D16" s="217"/>
      <c r="E16" s="218">
        <f>C16*D16</f>
        <v>0</v>
      </c>
    </row>
    <row r="17" spans="1:5" ht="14.25">
      <c r="A17" s="214"/>
      <c r="B17" s="215"/>
      <c r="C17" s="213"/>
      <c r="D17" s="217"/>
      <c r="E17" s="218"/>
    </row>
    <row r="18" spans="1:5" ht="14.25">
      <c r="A18" s="262">
        <f>MAX(A13:A16)+0.01</f>
        <v>1.03</v>
      </c>
      <c r="B18" s="216" t="s">
        <v>169</v>
      </c>
      <c r="C18" s="213"/>
      <c r="D18" s="217"/>
      <c r="E18" s="218"/>
    </row>
    <row r="19" spans="1:5" ht="45" customHeight="1">
      <c r="A19" s="214"/>
      <c r="B19" s="215" t="s">
        <v>170</v>
      </c>
      <c r="C19" s="213"/>
      <c r="D19" s="217"/>
      <c r="E19" s="218"/>
    </row>
    <row r="20" spans="1:5" ht="14.25">
      <c r="A20" s="272" t="s">
        <v>24</v>
      </c>
      <c r="B20" s="215" t="s">
        <v>167</v>
      </c>
      <c r="C20" s="213"/>
      <c r="D20" s="217"/>
      <c r="E20" s="218"/>
    </row>
    <row r="21" spans="1:5" ht="14.25">
      <c r="A21" s="214"/>
      <c r="B21" s="216" t="s">
        <v>34</v>
      </c>
      <c r="C21" s="213">
        <v>5.6</v>
      </c>
      <c r="D21" s="217"/>
      <c r="E21" s="218">
        <f>C21*D21</f>
        <v>0</v>
      </c>
    </row>
    <row r="22" spans="1:5" ht="14.25">
      <c r="A22" s="214"/>
      <c r="B22" s="215"/>
      <c r="C22" s="213"/>
      <c r="D22" s="217"/>
      <c r="E22" s="218"/>
    </row>
    <row r="23" spans="1:5" ht="14.25">
      <c r="A23" s="262">
        <f>MAX(A18:A21)+0.01</f>
        <v>1.04</v>
      </c>
      <c r="B23" s="216" t="s">
        <v>169</v>
      </c>
      <c r="C23" s="213"/>
      <c r="D23" s="217"/>
      <c r="E23" s="218"/>
    </row>
    <row r="24" spans="1:5" ht="45" customHeight="1">
      <c r="A24" s="214"/>
      <c r="B24" s="215" t="s">
        <v>170</v>
      </c>
      <c r="C24" s="213"/>
      <c r="D24" s="217"/>
      <c r="E24" s="218"/>
    </row>
    <row r="25" spans="1:5" ht="42.75">
      <c r="A25" s="272" t="s">
        <v>24</v>
      </c>
      <c r="B25" s="215" t="s">
        <v>267</v>
      </c>
      <c r="C25" s="213"/>
      <c r="D25" s="217"/>
      <c r="E25" s="218"/>
    </row>
    <row r="26" spans="1:5" ht="14.25">
      <c r="A26" s="214"/>
      <c r="B26" s="216" t="s">
        <v>34</v>
      </c>
      <c r="C26" s="213">
        <v>42.9</v>
      </c>
      <c r="D26" s="217"/>
      <c r="E26" s="218">
        <f>C26*D26</f>
        <v>0</v>
      </c>
    </row>
    <row r="27" spans="1:5" ht="14.25">
      <c r="A27" s="214"/>
      <c r="B27" s="216"/>
      <c r="C27" s="213"/>
      <c r="D27" s="217"/>
      <c r="E27" s="218"/>
    </row>
    <row r="28" spans="1:5" ht="14.25">
      <c r="A28" s="262">
        <f>MAX(A17:A20)+0.01</f>
        <v>1.04</v>
      </c>
      <c r="B28" s="216" t="s">
        <v>171</v>
      </c>
      <c r="C28" s="213"/>
      <c r="D28" s="217"/>
      <c r="E28" s="218"/>
    </row>
    <row r="29" spans="1:5" ht="28.5">
      <c r="A29" s="214"/>
      <c r="B29" s="215" t="s">
        <v>172</v>
      </c>
      <c r="C29" s="213"/>
      <c r="D29" s="217"/>
      <c r="E29" s="218"/>
    </row>
    <row r="30" spans="1:5" ht="42.75">
      <c r="A30" s="272" t="s">
        <v>24</v>
      </c>
      <c r="B30" s="215" t="s">
        <v>266</v>
      </c>
      <c r="C30" s="213"/>
      <c r="D30" s="217"/>
      <c r="E30" s="218"/>
    </row>
    <row r="31" spans="1:5" ht="14.25">
      <c r="A31" s="214"/>
      <c r="B31" s="216" t="s">
        <v>34</v>
      </c>
      <c r="C31" s="213">
        <v>6.2</v>
      </c>
      <c r="D31" s="217"/>
      <c r="E31" s="218">
        <f>C31*D31</f>
        <v>0</v>
      </c>
    </row>
    <row r="32" spans="1:5" ht="14.25">
      <c r="A32" s="214"/>
      <c r="B32" s="216"/>
      <c r="C32" s="213"/>
      <c r="D32" s="217"/>
      <c r="E32" s="218"/>
    </row>
    <row r="33" spans="1:5" ht="14.25">
      <c r="A33" s="214"/>
      <c r="B33" s="212" t="s">
        <v>36</v>
      </c>
      <c r="C33" s="213"/>
      <c r="D33" s="217"/>
      <c r="E33" s="218"/>
    </row>
    <row r="34" spans="1:5" ht="14.25">
      <c r="A34" s="219"/>
      <c r="B34" s="223"/>
      <c r="C34" s="224"/>
      <c r="D34" s="225"/>
      <c r="E34" s="226"/>
    </row>
    <row r="35" spans="1:5" ht="14.25">
      <c r="A35" s="269">
        <f>MAX(A27:A34)+0.01</f>
        <v>1.05</v>
      </c>
      <c r="B35" s="215" t="s">
        <v>23</v>
      </c>
      <c r="C35" s="213"/>
      <c r="D35" s="221"/>
      <c r="E35" s="222"/>
    </row>
    <row r="36" spans="1:5" ht="28.5">
      <c r="A36" s="219"/>
      <c r="B36" s="215" t="s">
        <v>173</v>
      </c>
      <c r="C36" s="213"/>
      <c r="D36" s="221"/>
      <c r="E36" s="222"/>
    </row>
    <row r="37" spans="1:5" ht="14.25">
      <c r="A37" s="268" t="s">
        <v>24</v>
      </c>
      <c r="B37" s="215" t="s">
        <v>174</v>
      </c>
      <c r="C37" s="213"/>
      <c r="D37" s="221"/>
      <c r="E37" s="222"/>
    </row>
    <row r="38" spans="1:5" ht="14.25">
      <c r="A38" s="270"/>
      <c r="B38" s="249" t="s">
        <v>37</v>
      </c>
      <c r="C38" s="224">
        <v>53.9</v>
      </c>
      <c r="D38" s="225"/>
      <c r="E38" s="226">
        <f>C38*D38</f>
        <v>0</v>
      </c>
    </row>
    <row r="39" spans="1:5" ht="14.25">
      <c r="A39" s="214"/>
      <c r="B39" s="212"/>
      <c r="C39" s="213"/>
      <c r="D39" s="217"/>
      <c r="E39" s="218"/>
    </row>
    <row r="40" spans="1:5" ht="14.25">
      <c r="A40" s="269">
        <f>MAX(A35:A39)+0.01</f>
        <v>1.06</v>
      </c>
      <c r="B40" s="215" t="s">
        <v>175</v>
      </c>
      <c r="C40" s="213"/>
      <c r="D40" s="217"/>
      <c r="E40" s="218"/>
    </row>
    <row r="41" spans="1:5" ht="14.25">
      <c r="A41" s="214"/>
      <c r="B41" s="215" t="s">
        <v>176</v>
      </c>
      <c r="C41" s="213"/>
      <c r="D41" s="217"/>
      <c r="E41" s="218"/>
    </row>
    <row r="42" spans="1:5" ht="28.5">
      <c r="A42" s="268" t="s">
        <v>24</v>
      </c>
      <c r="B42" s="215" t="s">
        <v>177</v>
      </c>
      <c r="C42" s="213"/>
      <c r="D42" s="217"/>
      <c r="E42" s="218"/>
    </row>
    <row r="43" spans="1:5" ht="14.25">
      <c r="A43" s="214"/>
      <c r="B43" s="215" t="s">
        <v>37</v>
      </c>
      <c r="C43" s="213">
        <v>13.9</v>
      </c>
      <c r="D43" s="217"/>
      <c r="E43" s="218">
        <f>C43*D43</f>
        <v>0</v>
      </c>
    </row>
    <row r="44" spans="1:5" ht="14.25">
      <c r="A44" s="214"/>
      <c r="B44" s="212"/>
      <c r="C44" s="213"/>
      <c r="D44" s="217"/>
      <c r="E44" s="218"/>
    </row>
    <row r="45" spans="1:5" ht="14.25">
      <c r="A45" s="269">
        <f>MAX(A39:A44)+0.01</f>
        <v>1.07</v>
      </c>
      <c r="B45" s="215" t="s">
        <v>264</v>
      </c>
      <c r="C45" s="213"/>
      <c r="D45" s="217"/>
      <c r="E45" s="218"/>
    </row>
    <row r="46" spans="1:5" ht="14.25">
      <c r="A46" s="214"/>
      <c r="B46" s="215" t="s">
        <v>265</v>
      </c>
      <c r="C46" s="213"/>
      <c r="D46" s="217"/>
      <c r="E46" s="218"/>
    </row>
    <row r="47" spans="1:5" ht="28.5">
      <c r="A47" s="268" t="s">
        <v>24</v>
      </c>
      <c r="B47" s="215" t="s">
        <v>268</v>
      </c>
      <c r="C47" s="213"/>
      <c r="D47" s="217"/>
      <c r="E47" s="218"/>
    </row>
    <row r="48" spans="1:5" ht="14.25">
      <c r="A48" s="214"/>
      <c r="B48" s="215" t="s">
        <v>37</v>
      </c>
      <c r="C48" s="213">
        <v>5.6</v>
      </c>
      <c r="D48" s="217"/>
      <c r="E48" s="218">
        <f>C48*D48</f>
        <v>0</v>
      </c>
    </row>
    <row r="49" spans="1:5" ht="14.25">
      <c r="A49" s="214"/>
      <c r="B49" s="212"/>
      <c r="C49" s="213"/>
      <c r="D49" s="217"/>
      <c r="E49" s="218"/>
    </row>
    <row r="50" spans="1:5" ht="14.25">
      <c r="A50" s="269">
        <f>MAX(A44:A49)+0.01</f>
        <v>1.08</v>
      </c>
      <c r="B50" s="215" t="s">
        <v>23</v>
      </c>
      <c r="C50" s="213"/>
      <c r="D50" s="217"/>
      <c r="E50" s="218"/>
    </row>
    <row r="51" spans="1:5" ht="14.25">
      <c r="A51" s="214"/>
      <c r="B51" s="215" t="s">
        <v>178</v>
      </c>
      <c r="C51" s="213"/>
      <c r="D51" s="217"/>
      <c r="E51" s="218"/>
    </row>
    <row r="52" spans="1:5" ht="14.25">
      <c r="A52" s="214"/>
      <c r="B52" s="215" t="s">
        <v>25</v>
      </c>
      <c r="C52" s="213">
        <v>6.5</v>
      </c>
      <c r="D52" s="217"/>
      <c r="E52" s="218">
        <f>C52*D52</f>
        <v>0</v>
      </c>
    </row>
    <row r="53" spans="1:5" ht="14.25">
      <c r="A53" s="227"/>
      <c r="B53" s="228"/>
      <c r="C53" s="229"/>
      <c r="D53" s="230"/>
      <c r="E53" s="231"/>
    </row>
    <row r="54" spans="1:5" ht="14.25">
      <c r="A54" s="232"/>
      <c r="B54" s="233"/>
      <c r="C54" s="234"/>
      <c r="D54" s="235"/>
      <c r="E54" s="236"/>
    </row>
    <row r="55" spans="1:5" ht="14.25" customHeight="1" thickBot="1">
      <c r="A55" s="680" t="s">
        <v>38</v>
      </c>
      <c r="B55" s="680"/>
      <c r="C55" s="237"/>
      <c r="D55" s="238"/>
      <c r="E55" s="239">
        <f>SUM(E11:E53)</f>
        <v>0</v>
      </c>
    </row>
    <row r="56" spans="1:5" ht="14.25">
      <c r="A56" s="240"/>
      <c r="B56" s="241"/>
      <c r="C56" s="242"/>
      <c r="D56" s="243"/>
      <c r="E56" s="244"/>
    </row>
    <row r="57" spans="1:5" ht="14.25">
      <c r="A57" s="211">
        <v>2</v>
      </c>
      <c r="B57" s="212" t="s">
        <v>10</v>
      </c>
      <c r="C57" s="213"/>
      <c r="D57" s="217"/>
      <c r="E57" s="218"/>
    </row>
    <row r="58" spans="1:5" ht="14.25">
      <c r="A58" s="211"/>
      <c r="B58" s="212"/>
      <c r="C58" s="213"/>
      <c r="D58" s="217"/>
      <c r="E58" s="218"/>
    </row>
    <row r="59" spans="1:5" ht="14.25">
      <c r="A59" s="214"/>
      <c r="B59" s="212" t="s">
        <v>54</v>
      </c>
      <c r="C59" s="213"/>
      <c r="D59" s="217"/>
      <c r="E59" s="218"/>
    </row>
    <row r="60" spans="1:5" ht="14.25">
      <c r="A60" s="219"/>
      <c r="B60" s="220"/>
      <c r="C60" s="213"/>
      <c r="D60" s="221"/>
      <c r="E60" s="222"/>
    </row>
    <row r="61" spans="1:5" ht="14.25">
      <c r="A61" s="269">
        <f>MAX(A53:A60)+0.01</f>
        <v>2.0099999999999998</v>
      </c>
      <c r="B61" s="220" t="s">
        <v>23</v>
      </c>
      <c r="C61" s="213"/>
      <c r="D61" s="221"/>
      <c r="E61" s="222"/>
    </row>
    <row r="62" spans="1:5" ht="42.75">
      <c r="A62" s="219"/>
      <c r="B62" s="215" t="s">
        <v>269</v>
      </c>
      <c r="C62" s="213"/>
      <c r="D62" s="221"/>
      <c r="E62" s="222"/>
    </row>
    <row r="63" spans="1:5" ht="14.25">
      <c r="A63" s="272" t="s">
        <v>55</v>
      </c>
      <c r="B63" s="220" t="s">
        <v>140</v>
      </c>
      <c r="C63" s="213"/>
      <c r="D63" s="221"/>
      <c r="E63" s="222"/>
    </row>
    <row r="64" spans="1:5" ht="14.25">
      <c r="A64" s="219"/>
      <c r="B64" s="220" t="s">
        <v>51</v>
      </c>
      <c r="C64" s="213">
        <v>26.3</v>
      </c>
      <c r="D64" s="221"/>
      <c r="E64" s="222">
        <f>C64*D64</f>
        <v>0</v>
      </c>
    </row>
    <row r="65" spans="1:5" ht="14.25">
      <c r="A65" s="219"/>
      <c r="B65" s="220"/>
      <c r="C65" s="213"/>
      <c r="D65" s="221"/>
      <c r="E65" s="222"/>
    </row>
    <row r="66" spans="1:5" ht="14.25">
      <c r="A66" s="269">
        <f>MAX(A58:A64)+0.01</f>
        <v>2.0199999999999996</v>
      </c>
      <c r="B66" s="220" t="s">
        <v>23</v>
      </c>
      <c r="C66" s="213"/>
      <c r="D66" s="221"/>
      <c r="E66" s="222"/>
    </row>
    <row r="67" spans="1:5" ht="42.75">
      <c r="A67" s="219"/>
      <c r="B67" s="215" t="s">
        <v>270</v>
      </c>
      <c r="C67" s="213"/>
      <c r="D67" s="221"/>
      <c r="E67" s="222"/>
    </row>
    <row r="68" spans="1:5" ht="14.25">
      <c r="A68" s="272" t="s">
        <v>55</v>
      </c>
      <c r="B68" s="220" t="s">
        <v>139</v>
      </c>
      <c r="C68" s="213"/>
      <c r="D68" s="221"/>
      <c r="E68" s="222"/>
    </row>
    <row r="69" spans="1:5" ht="14.25">
      <c r="A69" s="219"/>
      <c r="B69" s="220" t="s">
        <v>51</v>
      </c>
      <c r="C69" s="213">
        <v>21.2</v>
      </c>
      <c r="D69" s="221"/>
      <c r="E69" s="222">
        <f>C69*D69</f>
        <v>0</v>
      </c>
    </row>
    <row r="70" spans="1:5" ht="14.25">
      <c r="A70" s="219"/>
      <c r="B70" s="220"/>
      <c r="C70" s="213"/>
      <c r="D70" s="221"/>
      <c r="E70" s="222"/>
    </row>
    <row r="71" spans="1:5" ht="14.25">
      <c r="A71" s="269">
        <f>MAX(A57:A70)+0.01</f>
        <v>2.0299999999999994</v>
      </c>
      <c r="B71" s="215" t="s">
        <v>179</v>
      </c>
      <c r="C71" s="213"/>
      <c r="D71" s="217"/>
      <c r="E71" s="218"/>
    </row>
    <row r="72" spans="1:5" ht="28.5">
      <c r="A72" s="214"/>
      <c r="B72" s="215" t="s">
        <v>141</v>
      </c>
      <c r="C72" s="213"/>
      <c r="D72" s="217"/>
      <c r="E72" s="218"/>
    </row>
    <row r="73" spans="1:5" ht="14.25">
      <c r="A73" s="214"/>
      <c r="B73" s="215" t="s">
        <v>27</v>
      </c>
      <c r="C73" s="213">
        <v>47.5</v>
      </c>
      <c r="D73" s="217"/>
      <c r="E73" s="218">
        <f>C73*D73</f>
        <v>0</v>
      </c>
    </row>
    <row r="74" spans="1:5" ht="14.25">
      <c r="A74" s="214"/>
      <c r="B74" s="215"/>
      <c r="C74" s="213"/>
      <c r="D74" s="217"/>
      <c r="E74" s="218"/>
    </row>
    <row r="75" spans="1:5" ht="14.25">
      <c r="A75" s="219"/>
      <c r="B75" s="253" t="s">
        <v>124</v>
      </c>
      <c r="C75" s="248"/>
      <c r="D75" s="254"/>
      <c r="E75" s="255"/>
    </row>
    <row r="76" spans="1:5" ht="14.25">
      <c r="A76" s="219"/>
      <c r="B76" s="253"/>
      <c r="C76" s="248"/>
      <c r="D76" s="254"/>
      <c r="E76" s="255"/>
    </row>
    <row r="77" spans="1:5" ht="14.25">
      <c r="A77" s="269">
        <f>MAX(A61:A76)+0.01</f>
        <v>2.0399999999999991</v>
      </c>
      <c r="B77" s="216" t="s">
        <v>23</v>
      </c>
      <c r="C77" s="248"/>
      <c r="D77" s="254"/>
      <c r="E77" s="255"/>
    </row>
    <row r="78" spans="1:5" ht="28.5">
      <c r="A78" s="219"/>
      <c r="B78" s="215" t="s">
        <v>181</v>
      </c>
      <c r="C78" s="248"/>
      <c r="D78" s="254"/>
      <c r="E78" s="255"/>
    </row>
    <row r="79" spans="1:5" ht="14.25">
      <c r="A79" s="219"/>
      <c r="B79" s="216" t="s">
        <v>27</v>
      </c>
      <c r="C79" s="248">
        <v>24.1</v>
      </c>
      <c r="D79" s="254"/>
      <c r="E79" s="255">
        <f>C79*D79</f>
        <v>0</v>
      </c>
    </row>
    <row r="80" spans="1:5" ht="14.25">
      <c r="A80" s="219"/>
      <c r="B80" s="253"/>
      <c r="C80" s="248"/>
      <c r="D80" s="254"/>
      <c r="E80" s="255"/>
    </row>
    <row r="81" spans="1:5" ht="14.25">
      <c r="A81" s="269">
        <f>MAX(A61:A80)+0.01</f>
        <v>2.0499999999999989</v>
      </c>
      <c r="B81" s="216" t="s">
        <v>23</v>
      </c>
      <c r="C81" s="248"/>
      <c r="D81" s="254"/>
      <c r="E81" s="255"/>
    </row>
    <row r="82" spans="1:5" ht="28.5">
      <c r="A82" s="219"/>
      <c r="B82" s="215" t="s">
        <v>182</v>
      </c>
      <c r="C82" s="248"/>
      <c r="D82" s="254"/>
      <c r="E82" s="255"/>
    </row>
    <row r="83" spans="1:5" ht="14.25">
      <c r="A83" s="219"/>
      <c r="B83" s="216" t="s">
        <v>27</v>
      </c>
      <c r="C83" s="248">
        <v>25.2</v>
      </c>
      <c r="D83" s="254"/>
      <c r="E83" s="255">
        <f>C83*D83</f>
        <v>0</v>
      </c>
    </row>
    <row r="84" spans="1:5" ht="14.25">
      <c r="A84" s="219"/>
      <c r="B84" s="216"/>
      <c r="C84" s="248"/>
      <c r="D84" s="254"/>
      <c r="E84" s="255"/>
    </row>
    <row r="85" spans="1:5" ht="14.25">
      <c r="A85" s="269">
        <f>MAX(A77:A84)+0.01</f>
        <v>2.0599999999999987</v>
      </c>
      <c r="B85" s="216" t="s">
        <v>183</v>
      </c>
      <c r="C85" s="248"/>
      <c r="D85" s="254"/>
      <c r="E85" s="255"/>
    </row>
    <row r="86" spans="1:5" ht="28.5">
      <c r="A86" s="219"/>
      <c r="B86" s="215" t="s">
        <v>186</v>
      </c>
      <c r="C86" s="248"/>
      <c r="D86" s="254"/>
      <c r="E86" s="255"/>
    </row>
    <row r="87" spans="1:5" ht="14.25">
      <c r="A87" s="219"/>
      <c r="B87" s="215" t="s">
        <v>187</v>
      </c>
      <c r="C87" s="248"/>
      <c r="D87" s="254"/>
      <c r="E87" s="255"/>
    </row>
    <row r="88" spans="1:5" ht="14.25">
      <c r="A88" s="219"/>
      <c r="B88" s="216" t="s">
        <v>27</v>
      </c>
      <c r="C88" s="248">
        <v>24.1</v>
      </c>
      <c r="D88" s="254"/>
      <c r="E88" s="255">
        <f>C88*D88</f>
        <v>0</v>
      </c>
    </row>
    <row r="89" spans="1:5" ht="14.25">
      <c r="A89" s="219"/>
      <c r="B89" s="216"/>
      <c r="C89" s="248"/>
      <c r="D89" s="254"/>
      <c r="E89" s="255"/>
    </row>
    <row r="90" spans="1:5" ht="14.25">
      <c r="A90" s="269">
        <f>MAX(A78:A89)+0.01</f>
        <v>2.0699999999999985</v>
      </c>
      <c r="B90" s="216" t="s">
        <v>183</v>
      </c>
      <c r="C90" s="248"/>
      <c r="D90" s="254"/>
      <c r="E90" s="255"/>
    </row>
    <row r="91" spans="1:5" ht="28.5">
      <c r="A91" s="219"/>
      <c r="B91" s="215" t="s">
        <v>188</v>
      </c>
      <c r="C91" s="248"/>
      <c r="D91" s="254"/>
      <c r="E91" s="255"/>
    </row>
    <row r="92" spans="1:5" ht="14.25">
      <c r="A92" s="219"/>
      <c r="B92" s="215" t="s">
        <v>189</v>
      </c>
      <c r="C92" s="248"/>
      <c r="D92" s="254"/>
      <c r="E92" s="255"/>
    </row>
    <row r="93" spans="1:5" ht="14.25">
      <c r="A93" s="219"/>
      <c r="B93" s="216" t="s">
        <v>27</v>
      </c>
      <c r="C93" s="248">
        <v>25.2</v>
      </c>
      <c r="D93" s="254"/>
      <c r="E93" s="255">
        <f>C93*D93</f>
        <v>0</v>
      </c>
    </row>
    <row r="94" spans="1:5" ht="14.25">
      <c r="A94" s="219"/>
      <c r="B94" s="216"/>
      <c r="C94" s="248"/>
      <c r="D94" s="254"/>
      <c r="E94" s="255"/>
    </row>
    <row r="95" spans="1:5" ht="14.25">
      <c r="A95" s="214"/>
      <c r="B95" s="212" t="s">
        <v>56</v>
      </c>
      <c r="C95" s="213"/>
      <c r="D95" s="217"/>
      <c r="E95" s="218"/>
    </row>
    <row r="96" spans="1:5" ht="14.25">
      <c r="A96" s="214"/>
      <c r="B96" s="215"/>
      <c r="C96" s="213"/>
      <c r="D96" s="217"/>
      <c r="E96" s="218"/>
    </row>
    <row r="97" spans="1:5" ht="14.25">
      <c r="A97" s="269">
        <f>MAX(A75:A96)+0.01</f>
        <v>2.0799999999999983</v>
      </c>
      <c r="B97" s="216" t="s">
        <v>142</v>
      </c>
      <c r="C97" s="248"/>
      <c r="D97" s="254"/>
      <c r="E97" s="256"/>
    </row>
    <row r="98" spans="1:5" ht="28.5">
      <c r="A98" s="219"/>
      <c r="B98" s="216" t="s">
        <v>191</v>
      </c>
      <c r="C98" s="248"/>
      <c r="D98" s="254"/>
      <c r="E98" s="255"/>
    </row>
    <row r="99" spans="1:5" ht="14.25">
      <c r="A99" s="271" t="s">
        <v>24</v>
      </c>
      <c r="B99" s="216" t="s">
        <v>190</v>
      </c>
      <c r="C99" s="248"/>
      <c r="D99" s="254"/>
      <c r="E99" s="256"/>
    </row>
    <row r="100" spans="1:5" ht="14.25">
      <c r="A100" s="219"/>
      <c r="B100" s="216" t="s">
        <v>21</v>
      </c>
      <c r="C100" s="248">
        <v>6</v>
      </c>
      <c r="D100" s="254"/>
      <c r="E100" s="256">
        <f>C100*D100</f>
        <v>0</v>
      </c>
    </row>
    <row r="101" spans="1:5" ht="14.25">
      <c r="A101" s="219"/>
      <c r="B101" s="216"/>
      <c r="C101" s="248"/>
      <c r="D101" s="254"/>
      <c r="E101" s="256"/>
    </row>
    <row r="102" spans="1:5" ht="14.25">
      <c r="A102" s="269">
        <f>MAX(A84:A101)+0.01</f>
        <v>2.0899999999999981</v>
      </c>
      <c r="B102" s="216" t="s">
        <v>193</v>
      </c>
      <c r="C102" s="248"/>
      <c r="D102" s="254"/>
      <c r="E102" s="256"/>
    </row>
    <row r="103" spans="1:5" ht="28.5">
      <c r="A103" s="219"/>
      <c r="B103" s="216" t="s">
        <v>194</v>
      </c>
      <c r="C103" s="248"/>
      <c r="D103" s="254"/>
      <c r="E103" s="255"/>
    </row>
    <row r="104" spans="1:5" ht="14.25">
      <c r="A104" s="271" t="s">
        <v>24</v>
      </c>
      <c r="B104" s="216" t="s">
        <v>192</v>
      </c>
      <c r="C104" s="248"/>
      <c r="D104" s="254"/>
      <c r="E104" s="256"/>
    </row>
    <row r="105" spans="1:5" ht="14.25">
      <c r="A105" s="219"/>
      <c r="B105" s="216" t="s">
        <v>21</v>
      </c>
      <c r="C105" s="248">
        <v>1</v>
      </c>
      <c r="D105" s="254"/>
      <c r="E105" s="256">
        <f>C105*D105</f>
        <v>0</v>
      </c>
    </row>
    <row r="106" spans="1:5" ht="14.25">
      <c r="A106" s="219"/>
      <c r="B106" s="216"/>
      <c r="C106" s="248"/>
      <c r="D106" s="254"/>
      <c r="E106" s="256"/>
    </row>
    <row r="107" spans="1:5" ht="14.25">
      <c r="A107" s="269">
        <f>MAX(A95:A106)+0.01</f>
        <v>2.0999999999999979</v>
      </c>
      <c r="B107" s="220" t="s">
        <v>143</v>
      </c>
      <c r="C107" s="248"/>
      <c r="D107" s="254"/>
      <c r="E107" s="256"/>
    </row>
    <row r="108" spans="1:5" ht="28.5">
      <c r="A108" s="219"/>
      <c r="B108" s="216" t="s">
        <v>195</v>
      </c>
      <c r="C108" s="248"/>
      <c r="D108" s="254"/>
      <c r="E108" s="256"/>
    </row>
    <row r="109" spans="1:5" ht="14.25">
      <c r="A109" s="271" t="s">
        <v>24</v>
      </c>
      <c r="B109" s="216" t="s">
        <v>196</v>
      </c>
      <c r="C109" s="248"/>
      <c r="D109" s="254"/>
      <c r="E109" s="256"/>
    </row>
    <row r="110" spans="1:5" ht="14.25">
      <c r="A110" s="219"/>
      <c r="B110" s="216" t="s">
        <v>21</v>
      </c>
      <c r="C110" s="248">
        <v>6</v>
      </c>
      <c r="D110" s="254"/>
      <c r="E110" s="256">
        <f>C110*D110</f>
        <v>0</v>
      </c>
    </row>
    <row r="111" spans="1:5" ht="14.25">
      <c r="A111" s="257"/>
      <c r="B111" s="258"/>
      <c r="C111" s="259"/>
      <c r="D111" s="260"/>
      <c r="E111" s="261"/>
    </row>
    <row r="112" spans="1:5" ht="14.25">
      <c r="A112" s="269">
        <f>MAX(A59:A111)+0.01</f>
        <v>2.1099999999999977</v>
      </c>
      <c r="B112" s="215" t="s">
        <v>144</v>
      </c>
      <c r="C112" s="213"/>
      <c r="D112" s="217"/>
      <c r="E112" s="218"/>
    </row>
    <row r="113" spans="1:5" ht="28.5">
      <c r="A113" s="262"/>
      <c r="B113" s="220" t="s">
        <v>197</v>
      </c>
      <c r="C113" s="213"/>
      <c r="D113" s="217"/>
      <c r="E113" s="218"/>
    </row>
    <row r="114" spans="1:5" ht="14.25">
      <c r="A114" s="271" t="s">
        <v>24</v>
      </c>
      <c r="B114" s="216" t="s">
        <v>196</v>
      </c>
      <c r="C114" s="245"/>
      <c r="D114" s="246"/>
      <c r="E114" s="247"/>
    </row>
    <row r="115" spans="1:5" ht="14.25">
      <c r="A115" s="262"/>
      <c r="B115" s="215" t="s">
        <v>21</v>
      </c>
      <c r="C115" s="213">
        <v>1</v>
      </c>
      <c r="D115" s="217"/>
      <c r="E115" s="218">
        <f>C115*D115</f>
        <v>0</v>
      </c>
    </row>
    <row r="116" spans="1:5" ht="14.25">
      <c r="A116" s="214"/>
      <c r="B116" s="215"/>
      <c r="C116" s="213"/>
      <c r="D116" s="217"/>
      <c r="E116" s="218"/>
    </row>
    <row r="117" spans="1:5" ht="14.25">
      <c r="A117" s="240"/>
      <c r="B117" s="241" t="s">
        <v>199</v>
      </c>
      <c r="C117" s="224"/>
      <c r="D117" s="251"/>
      <c r="E117" s="252"/>
    </row>
    <row r="118" spans="1:5" ht="14.25">
      <c r="A118" s="240"/>
      <c r="B118" s="241"/>
      <c r="C118" s="224"/>
      <c r="D118" s="251"/>
      <c r="E118" s="252"/>
    </row>
    <row r="119" spans="1:5" ht="14.25">
      <c r="A119" s="269">
        <f>MAX(A107:A117)+0.01</f>
        <v>2.1199999999999974</v>
      </c>
      <c r="B119" s="220" t="s">
        <v>23</v>
      </c>
      <c r="C119" s="248"/>
      <c r="D119" s="254"/>
      <c r="E119" s="256"/>
    </row>
    <row r="120" spans="1:5" ht="14.25">
      <c r="A120" s="219"/>
      <c r="B120" s="220" t="s">
        <v>271</v>
      </c>
      <c r="C120" s="248"/>
      <c r="D120" s="254"/>
      <c r="E120" s="256"/>
    </row>
    <row r="121" spans="1:5" ht="14.25">
      <c r="A121" s="272" t="s">
        <v>24</v>
      </c>
      <c r="B121" s="215" t="s">
        <v>272</v>
      </c>
      <c r="C121" s="248"/>
      <c r="D121" s="254"/>
      <c r="E121" s="256"/>
    </row>
    <row r="122" spans="1:5" ht="14.25">
      <c r="A122" s="219"/>
      <c r="B122" s="216" t="s">
        <v>75</v>
      </c>
      <c r="C122" s="248">
        <v>1</v>
      </c>
      <c r="D122" s="254"/>
      <c r="E122" s="256">
        <f>C122*D122</f>
        <v>0</v>
      </c>
    </row>
    <row r="123" spans="1:5" ht="14.25">
      <c r="A123" s="263"/>
      <c r="B123" s="264"/>
      <c r="C123" s="265"/>
      <c r="D123" s="266"/>
      <c r="E123" s="267"/>
    </row>
    <row r="124" spans="1:5" ht="14.25" customHeight="1" thickBot="1">
      <c r="A124" s="680" t="s">
        <v>57</v>
      </c>
      <c r="B124" s="680"/>
      <c r="C124" s="237"/>
      <c r="D124" s="238"/>
      <c r="E124" s="239">
        <f>SUM(E59:E122)</f>
        <v>0</v>
      </c>
    </row>
    <row r="126" spans="1:5" s="65" customFormat="1" ht="14.25">
      <c r="A126" s="166">
        <v>3</v>
      </c>
      <c r="B126" s="131" t="s">
        <v>93</v>
      </c>
      <c r="C126" s="136"/>
      <c r="D126" s="137"/>
      <c r="E126" s="140"/>
    </row>
    <row r="127" spans="1:5" s="65" customFormat="1" ht="45.75" customHeight="1">
      <c r="A127" s="127"/>
      <c r="B127" s="190" t="s">
        <v>208</v>
      </c>
      <c r="C127" s="136"/>
      <c r="D127" s="137"/>
      <c r="E127" s="140"/>
    </row>
    <row r="128" spans="1:5" s="65" customFormat="1" ht="15.75" thickBot="1">
      <c r="A128" s="273"/>
      <c r="B128" s="274" t="s">
        <v>89</v>
      </c>
      <c r="C128" s="275">
        <v>5</v>
      </c>
      <c r="D128" s="276"/>
      <c r="E128" s="173">
        <f>D128*0.05</f>
        <v>0</v>
      </c>
    </row>
  </sheetData>
  <mergeCells count="3">
    <mergeCell ref="D1:D2"/>
    <mergeCell ref="A55:B55"/>
    <mergeCell ref="A124:B124"/>
  </mergeCells>
  <pageMargins left="0.70866141732283472" right="0.70866141732283472" top="0.74803149606299213" bottom="0.74803149606299213" header="0.31496062992125984" footer="0.31496062992125984"/>
  <pageSetup paperSize="9" scale="86" firstPageNumber="2" orientation="portrait" r:id="rId1"/>
  <headerFooter>
    <oddHeader>&amp;CPostajališče za avtodome (ob regionalni cesti Pluska – Trebnje)</oddHeader>
    <oddFooter>&amp;CStran &amp;P</oddFooter>
  </headerFooter>
  <rowBreaks count="2" manualBreakCount="2">
    <brk id="44" max="16383" man="1"/>
    <brk id="5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8"/>
  <sheetViews>
    <sheetView view="pageBreakPreview" zoomScale="85" zoomScaleNormal="85" zoomScaleSheetLayoutView="85" workbookViewId="0">
      <selection activeCell="C17" sqref="C17:F17"/>
    </sheetView>
  </sheetViews>
  <sheetFormatPr defaultRowHeight="11.25"/>
  <cols>
    <col min="1" max="1" width="11.140625" style="4" customWidth="1"/>
    <col min="2" max="2" width="6.140625" style="1" customWidth="1"/>
    <col min="3" max="3" width="37.140625" style="2" customWidth="1"/>
    <col min="4" max="4" width="7" style="3" customWidth="1"/>
    <col min="5" max="5" width="4.7109375" style="4" customWidth="1"/>
    <col min="6" max="6" width="20.7109375" style="5" customWidth="1"/>
    <col min="7" max="9" width="10.28515625" style="4" customWidth="1"/>
    <col min="10" max="16384" width="9.140625" style="4"/>
  </cols>
  <sheetData>
    <row r="1" spans="2:10">
      <c r="B1" s="6"/>
      <c r="C1" s="7"/>
      <c r="D1" s="8"/>
      <c r="E1" s="9"/>
      <c r="F1" s="10"/>
    </row>
    <row r="2" spans="2:10" ht="50.1" customHeight="1">
      <c r="B2" s="668" t="s">
        <v>209</v>
      </c>
      <c r="C2" s="668"/>
      <c r="D2" s="668"/>
      <c r="E2" s="668"/>
      <c r="F2" s="668"/>
    </row>
    <row r="3" spans="2:10" ht="15" customHeight="1">
      <c r="B3" s="6"/>
      <c r="C3" s="97"/>
      <c r="D3" s="98"/>
      <c r="E3" s="98"/>
      <c r="F3" s="98"/>
    </row>
    <row r="4" spans="2:10" ht="50.1" customHeight="1">
      <c r="B4" s="669" t="s">
        <v>273</v>
      </c>
      <c r="C4" s="669"/>
      <c r="D4" s="669"/>
      <c r="E4" s="669"/>
      <c r="F4" s="669"/>
    </row>
    <row r="5" spans="2:10">
      <c r="B5" s="6"/>
      <c r="C5" s="7"/>
      <c r="D5" s="8"/>
      <c r="E5" s="9"/>
      <c r="F5" s="10"/>
    </row>
    <row r="6" spans="2:10" ht="12" thickBot="1">
      <c r="B6" s="6"/>
      <c r="C6" s="7"/>
      <c r="D6" s="8"/>
      <c r="E6" s="9"/>
      <c r="F6" s="10"/>
    </row>
    <row r="7" spans="2:10" s="16" customFormat="1" ht="20.100000000000001" customHeight="1" thickBot="1">
      <c r="B7" s="11" t="s">
        <v>0</v>
      </c>
      <c r="C7" s="12" t="s">
        <v>1</v>
      </c>
      <c r="D7" s="13"/>
      <c r="E7" s="14"/>
      <c r="F7" s="15" t="s">
        <v>2</v>
      </c>
    </row>
    <row r="8" spans="2:10" s="22" customFormat="1" ht="30" customHeight="1">
      <c r="B8" s="23" t="s">
        <v>3</v>
      </c>
      <c r="C8" s="24" t="s">
        <v>6</v>
      </c>
      <c r="D8" s="25"/>
      <c r="E8" s="26"/>
      <c r="F8" s="27">
        <f>KANALIZACIJA!E40</f>
        <v>0</v>
      </c>
    </row>
    <row r="9" spans="2:10" s="22" customFormat="1" ht="30" customHeight="1">
      <c r="B9" s="23" t="s">
        <v>5</v>
      </c>
      <c r="C9" s="24" t="s">
        <v>274</v>
      </c>
      <c r="D9" s="25"/>
      <c r="E9" s="26"/>
      <c r="F9" s="27">
        <f>KANALIZACIJA!E101</f>
        <v>0</v>
      </c>
    </row>
    <row r="10" spans="2:10" s="22" customFormat="1" ht="30" customHeight="1" thickBot="1">
      <c r="B10" s="23" t="s">
        <v>7</v>
      </c>
      <c r="C10" s="24" t="s">
        <v>594</v>
      </c>
      <c r="D10" s="25"/>
      <c r="E10" s="26"/>
      <c r="F10" s="27">
        <f>KANALIZACIJA!E105</f>
        <v>0</v>
      </c>
    </row>
    <row r="11" spans="2:10" s="22" customFormat="1" ht="30" customHeight="1">
      <c r="B11" s="28"/>
      <c r="C11" s="29" t="s">
        <v>15</v>
      </c>
      <c r="D11" s="30"/>
      <c r="E11" s="31"/>
      <c r="F11" s="32">
        <f>SUM(F8:F10)</f>
        <v>0</v>
      </c>
    </row>
    <row r="12" spans="2:10" s="33" customFormat="1" ht="20.100000000000001" customHeight="1" thickBot="1">
      <c r="B12" s="34"/>
      <c r="C12" s="35" t="s">
        <v>16</v>
      </c>
      <c r="D12" s="36">
        <v>0.22</v>
      </c>
      <c r="E12" s="37"/>
      <c r="F12" s="38">
        <f>F11*D12</f>
        <v>0</v>
      </c>
    </row>
    <row r="13" spans="2:10" s="39" customFormat="1" ht="20.100000000000001" customHeight="1" thickBot="1">
      <c r="B13" s="40"/>
      <c r="C13" s="41" t="s">
        <v>17</v>
      </c>
      <c r="D13" s="42"/>
      <c r="E13" s="43"/>
      <c r="F13" s="44">
        <f>F12+F11</f>
        <v>0</v>
      </c>
      <c r="J13" s="103"/>
    </row>
    <row r="14" spans="2:10" s="46" customFormat="1" ht="20.100000000000001" customHeight="1">
      <c r="B14" s="47"/>
      <c r="C14" s="48"/>
      <c r="D14" s="49"/>
      <c r="E14" s="50"/>
      <c r="F14" s="51"/>
      <c r="G14" s="45"/>
    </row>
    <row r="15" spans="2:10" s="46" customFormat="1" ht="20.100000000000001" customHeight="1">
      <c r="B15" s="53"/>
      <c r="C15" s="54"/>
      <c r="D15" s="55"/>
      <c r="E15" s="56"/>
      <c r="F15" s="57"/>
      <c r="G15" s="45"/>
      <c r="I15" s="52"/>
    </row>
    <row r="16" spans="2:10" s="33" customFormat="1" ht="30" customHeight="1">
      <c r="B16" s="93" t="s">
        <v>96</v>
      </c>
      <c r="C16" s="670" t="s">
        <v>97</v>
      </c>
      <c r="D16" s="671"/>
      <c r="E16" s="671"/>
      <c r="F16" s="671"/>
    </row>
    <row r="17" spans="2:6" s="58" customFormat="1" ht="45" customHeight="1">
      <c r="B17" s="93" t="s">
        <v>98</v>
      </c>
      <c r="C17" s="666" t="s">
        <v>105</v>
      </c>
      <c r="D17" s="667"/>
      <c r="E17" s="667"/>
      <c r="F17" s="667"/>
    </row>
    <row r="18" spans="2:6" s="58" customFormat="1" ht="45" customHeight="1">
      <c r="B18" s="94" t="s">
        <v>99</v>
      </c>
      <c r="C18" s="666" t="s">
        <v>100</v>
      </c>
      <c r="D18" s="667"/>
      <c r="E18" s="667"/>
      <c r="F18" s="667"/>
    </row>
    <row r="19" spans="2:6" s="58" customFormat="1" ht="45" customHeight="1">
      <c r="B19" s="94" t="s">
        <v>101</v>
      </c>
      <c r="C19" s="666" t="s">
        <v>102</v>
      </c>
      <c r="D19" s="667"/>
      <c r="E19" s="667"/>
      <c r="F19" s="667"/>
    </row>
    <row r="20" spans="2:6" s="58" customFormat="1" ht="90" customHeight="1">
      <c r="B20" s="94" t="s">
        <v>103</v>
      </c>
      <c r="C20" s="666" t="s">
        <v>104</v>
      </c>
      <c r="D20" s="667"/>
      <c r="E20" s="667"/>
      <c r="F20" s="667"/>
    </row>
    <row r="21" spans="2:6" s="58" customFormat="1">
      <c r="B21" s="59"/>
      <c r="C21" s="2"/>
      <c r="D21" s="60"/>
      <c r="F21" s="61"/>
    </row>
    <row r="22" spans="2:6" s="58" customFormat="1">
      <c r="B22" s="59"/>
      <c r="C22" s="2"/>
      <c r="D22" s="60"/>
      <c r="F22" s="61"/>
    </row>
    <row r="23" spans="2:6" s="58" customFormat="1">
      <c r="B23" s="59"/>
      <c r="C23" s="2"/>
      <c r="D23" s="60"/>
      <c r="F23" s="61"/>
    </row>
    <row r="24" spans="2:6" s="58" customFormat="1">
      <c r="B24" s="59"/>
      <c r="C24" s="2"/>
      <c r="D24" s="60"/>
      <c r="F24" s="61"/>
    </row>
    <row r="25" spans="2:6" s="58" customFormat="1">
      <c r="B25" s="59"/>
      <c r="C25" s="2"/>
      <c r="D25" s="60"/>
      <c r="F25" s="61"/>
    </row>
    <row r="26" spans="2:6" s="58" customFormat="1">
      <c r="B26" s="59"/>
      <c r="C26" s="2"/>
      <c r="D26" s="60"/>
      <c r="F26" s="61"/>
    </row>
    <row r="27" spans="2:6" s="58" customFormat="1">
      <c r="B27" s="59"/>
      <c r="C27" s="2"/>
      <c r="D27" s="60"/>
      <c r="F27" s="61"/>
    </row>
    <row r="28" spans="2:6" s="58" customFormat="1">
      <c r="B28" s="59"/>
      <c r="C28" s="2"/>
      <c r="D28" s="60"/>
      <c r="F28" s="61"/>
    </row>
    <row r="29" spans="2:6" s="58" customFormat="1">
      <c r="B29" s="59"/>
      <c r="C29" s="2"/>
      <c r="D29" s="60"/>
      <c r="F29" s="61"/>
    </row>
    <row r="30" spans="2:6" s="58" customFormat="1">
      <c r="B30" s="59"/>
      <c r="C30" s="2"/>
      <c r="D30" s="60"/>
      <c r="F30" s="61"/>
    </row>
    <row r="31" spans="2:6" s="58" customFormat="1">
      <c r="B31" s="59"/>
      <c r="C31" s="2"/>
      <c r="D31" s="60"/>
      <c r="F31" s="61"/>
    </row>
    <row r="32" spans="2:6" s="58" customFormat="1">
      <c r="B32" s="59"/>
      <c r="C32" s="2"/>
      <c r="D32" s="60"/>
      <c r="F32" s="61"/>
    </row>
    <row r="33" spans="2:6" s="58" customFormat="1">
      <c r="B33" s="59"/>
      <c r="C33" s="2"/>
      <c r="D33" s="60"/>
      <c r="F33" s="61"/>
    </row>
    <row r="34" spans="2:6" s="58" customFormat="1">
      <c r="B34" s="59"/>
      <c r="C34" s="2"/>
      <c r="D34" s="60"/>
      <c r="F34" s="61"/>
    </row>
    <row r="35" spans="2:6" s="58" customFormat="1">
      <c r="B35" s="59"/>
      <c r="C35" s="2"/>
      <c r="D35" s="60"/>
      <c r="F35" s="61"/>
    </row>
    <row r="36" spans="2:6" s="58" customFormat="1">
      <c r="B36" s="59"/>
      <c r="C36" s="2"/>
      <c r="D36" s="60"/>
      <c r="F36" s="61"/>
    </row>
    <row r="37" spans="2:6" s="58" customFormat="1">
      <c r="B37" s="59"/>
      <c r="C37" s="2"/>
      <c r="D37" s="60"/>
      <c r="F37" s="61"/>
    </row>
    <row r="38" spans="2:6" s="58" customFormat="1">
      <c r="B38" s="59"/>
      <c r="C38" s="2"/>
      <c r="D38" s="60"/>
      <c r="F38" s="61"/>
    </row>
    <row r="39" spans="2:6" s="58" customFormat="1">
      <c r="B39" s="59"/>
      <c r="C39" s="2"/>
      <c r="D39" s="60"/>
      <c r="F39" s="61"/>
    </row>
    <row r="40" spans="2:6" s="58" customFormat="1">
      <c r="B40" s="59"/>
      <c r="C40" s="2"/>
      <c r="D40" s="60"/>
      <c r="F40" s="61"/>
    </row>
    <row r="41" spans="2:6" s="58" customFormat="1">
      <c r="B41" s="59"/>
      <c r="C41" s="2"/>
      <c r="D41" s="60"/>
      <c r="F41" s="61"/>
    </row>
    <row r="42" spans="2:6" s="58" customFormat="1">
      <c r="B42" s="59"/>
      <c r="C42" s="2"/>
      <c r="D42" s="60"/>
      <c r="F42" s="61"/>
    </row>
    <row r="43" spans="2:6" s="58" customFormat="1">
      <c r="B43" s="59"/>
      <c r="C43" s="2"/>
      <c r="D43" s="60"/>
      <c r="F43" s="61"/>
    </row>
    <row r="44" spans="2:6" s="58" customFormat="1">
      <c r="B44" s="59"/>
      <c r="C44" s="2"/>
      <c r="D44" s="60"/>
      <c r="F44" s="61"/>
    </row>
    <row r="45" spans="2:6" s="58" customFormat="1">
      <c r="B45" s="59"/>
      <c r="C45" s="2"/>
      <c r="D45" s="60"/>
      <c r="F45" s="61"/>
    </row>
    <row r="46" spans="2:6" s="58" customFormat="1">
      <c r="B46" s="59"/>
      <c r="C46" s="2"/>
      <c r="D46" s="60"/>
      <c r="F46" s="61"/>
    </row>
    <row r="47" spans="2:6" s="58" customFormat="1">
      <c r="B47" s="59"/>
      <c r="C47" s="2"/>
      <c r="D47" s="60"/>
      <c r="F47" s="61"/>
    </row>
    <row r="48" spans="2:6" s="58" customFormat="1">
      <c r="B48" s="59"/>
      <c r="C48" s="2"/>
      <c r="D48" s="60"/>
      <c r="F48" s="61"/>
    </row>
    <row r="49" spans="2:6" s="58" customFormat="1">
      <c r="B49" s="59"/>
      <c r="C49" s="2"/>
      <c r="D49" s="60"/>
      <c r="F49" s="61"/>
    </row>
    <row r="50" spans="2:6" s="58" customFormat="1">
      <c r="B50" s="59"/>
      <c r="C50" s="2"/>
      <c r="D50" s="60"/>
      <c r="F50" s="61"/>
    </row>
    <row r="51" spans="2:6" s="58" customFormat="1">
      <c r="B51" s="59"/>
      <c r="C51" s="2"/>
      <c r="D51" s="60"/>
      <c r="F51" s="61"/>
    </row>
    <row r="52" spans="2:6" s="58" customFormat="1">
      <c r="B52" s="59"/>
      <c r="C52" s="2"/>
      <c r="D52" s="60"/>
      <c r="F52" s="61"/>
    </row>
    <row r="53" spans="2:6" s="58" customFormat="1">
      <c r="B53" s="59"/>
      <c r="C53" s="2"/>
      <c r="D53" s="60"/>
      <c r="F53" s="61"/>
    </row>
    <row r="54" spans="2:6" s="58" customFormat="1">
      <c r="B54" s="59"/>
      <c r="C54" s="2"/>
      <c r="D54" s="60"/>
      <c r="F54" s="61"/>
    </row>
    <row r="55" spans="2:6" s="58" customFormat="1">
      <c r="B55" s="59"/>
      <c r="C55" s="2"/>
      <c r="D55" s="60"/>
      <c r="F55" s="61"/>
    </row>
    <row r="56" spans="2:6" s="58" customFormat="1">
      <c r="B56" s="59"/>
      <c r="C56" s="2"/>
      <c r="D56" s="60"/>
      <c r="F56" s="61"/>
    </row>
    <row r="57" spans="2:6" s="58" customFormat="1">
      <c r="B57" s="59"/>
      <c r="C57" s="2"/>
      <c r="D57" s="60"/>
      <c r="F57" s="61"/>
    </row>
    <row r="58" spans="2:6" s="58" customFormat="1">
      <c r="B58" s="59"/>
      <c r="C58" s="2"/>
      <c r="D58" s="60"/>
      <c r="F58" s="61"/>
    </row>
    <row r="59" spans="2:6" s="58" customFormat="1">
      <c r="B59" s="59"/>
      <c r="C59" s="2"/>
      <c r="D59" s="60"/>
      <c r="F59" s="61"/>
    </row>
    <row r="60" spans="2:6" s="58" customFormat="1">
      <c r="B60" s="59"/>
      <c r="C60" s="2"/>
      <c r="D60" s="60"/>
      <c r="F60" s="61"/>
    </row>
    <row r="61" spans="2:6" s="58" customFormat="1">
      <c r="B61" s="59"/>
      <c r="C61" s="2"/>
      <c r="D61" s="60"/>
      <c r="F61" s="61"/>
    </row>
    <row r="62" spans="2:6" s="58" customFormat="1">
      <c r="B62" s="59"/>
      <c r="C62" s="2"/>
      <c r="D62" s="60"/>
      <c r="F62" s="61"/>
    </row>
    <row r="63" spans="2:6" s="58" customFormat="1">
      <c r="B63" s="59"/>
      <c r="C63" s="2"/>
      <c r="D63" s="60"/>
      <c r="F63" s="61"/>
    </row>
    <row r="64" spans="2:6" s="58" customFormat="1">
      <c r="B64" s="59"/>
      <c r="C64" s="2"/>
      <c r="D64" s="60"/>
      <c r="F64" s="61"/>
    </row>
    <row r="65" spans="2:6" s="58" customFormat="1">
      <c r="B65" s="59"/>
      <c r="C65" s="2"/>
      <c r="D65" s="60"/>
      <c r="F65" s="61"/>
    </row>
    <row r="66" spans="2:6" s="58" customFormat="1">
      <c r="B66" s="59"/>
      <c r="C66" s="2"/>
      <c r="D66" s="60"/>
      <c r="F66" s="61"/>
    </row>
    <row r="67" spans="2:6" s="58" customFormat="1">
      <c r="B67" s="59"/>
      <c r="C67" s="2"/>
      <c r="D67" s="60"/>
      <c r="F67" s="61"/>
    </row>
    <row r="68" spans="2:6" s="58" customFormat="1">
      <c r="B68" s="59"/>
      <c r="C68" s="2"/>
      <c r="D68" s="60"/>
      <c r="F68" s="61"/>
    </row>
    <row r="69" spans="2:6" s="58" customFormat="1">
      <c r="B69" s="59"/>
      <c r="C69" s="2"/>
      <c r="D69" s="60"/>
      <c r="F69" s="61"/>
    </row>
    <row r="70" spans="2:6" s="58" customFormat="1">
      <c r="B70" s="59"/>
      <c r="C70" s="2"/>
      <c r="D70" s="60"/>
      <c r="F70" s="61"/>
    </row>
    <row r="71" spans="2:6" s="58" customFormat="1">
      <c r="B71" s="59"/>
      <c r="C71" s="2"/>
      <c r="D71" s="60"/>
      <c r="F71" s="61"/>
    </row>
    <row r="72" spans="2:6" s="58" customFormat="1">
      <c r="B72" s="59"/>
      <c r="C72" s="2"/>
      <c r="D72" s="60"/>
      <c r="F72" s="61"/>
    </row>
    <row r="73" spans="2:6" s="58" customFormat="1">
      <c r="B73" s="59"/>
      <c r="C73" s="2"/>
      <c r="D73" s="60"/>
      <c r="F73" s="61"/>
    </row>
    <row r="74" spans="2:6" s="58" customFormat="1">
      <c r="B74" s="59"/>
      <c r="C74" s="2"/>
      <c r="D74" s="60"/>
      <c r="F74" s="61"/>
    </row>
    <row r="75" spans="2:6" s="58" customFormat="1">
      <c r="B75" s="59"/>
      <c r="C75" s="2"/>
      <c r="D75" s="60"/>
      <c r="F75" s="61"/>
    </row>
    <row r="76" spans="2:6" s="58" customFormat="1">
      <c r="B76" s="59"/>
      <c r="C76" s="2"/>
      <c r="D76" s="60"/>
      <c r="F76" s="61"/>
    </row>
    <row r="77" spans="2:6" s="58" customFormat="1">
      <c r="B77" s="59"/>
      <c r="C77" s="2"/>
      <c r="D77" s="60"/>
      <c r="F77" s="61"/>
    </row>
    <row r="78" spans="2:6" s="58" customFormat="1">
      <c r="B78" s="59"/>
      <c r="C78" s="2"/>
      <c r="D78" s="60"/>
      <c r="F78" s="61"/>
    </row>
    <row r="79" spans="2:6" s="58" customFormat="1">
      <c r="B79" s="59"/>
      <c r="C79" s="2"/>
      <c r="D79" s="60"/>
      <c r="F79" s="61"/>
    </row>
    <row r="80" spans="2:6" s="58" customFormat="1">
      <c r="B80" s="59"/>
      <c r="C80" s="2"/>
      <c r="D80" s="60"/>
      <c r="F80" s="61"/>
    </row>
    <row r="81" spans="2:6" s="58" customFormat="1">
      <c r="B81" s="59"/>
      <c r="C81" s="2"/>
      <c r="D81" s="60"/>
      <c r="F81" s="61"/>
    </row>
    <row r="82" spans="2:6" s="58" customFormat="1">
      <c r="B82" s="59"/>
      <c r="C82" s="2"/>
      <c r="D82" s="60"/>
      <c r="F82" s="61"/>
    </row>
    <row r="83" spans="2:6" s="58" customFormat="1">
      <c r="B83" s="59"/>
      <c r="C83" s="2"/>
      <c r="D83" s="60"/>
      <c r="F83" s="61"/>
    </row>
    <row r="84" spans="2:6" s="58" customFormat="1">
      <c r="B84" s="59"/>
      <c r="C84" s="2"/>
      <c r="D84" s="60"/>
      <c r="F84" s="61"/>
    </row>
    <row r="85" spans="2:6" s="58" customFormat="1">
      <c r="B85" s="59"/>
      <c r="C85" s="2"/>
      <c r="D85" s="60"/>
      <c r="F85" s="61"/>
    </row>
    <row r="86" spans="2:6" s="58" customFormat="1">
      <c r="B86" s="59"/>
      <c r="C86" s="2"/>
      <c r="D86" s="60"/>
      <c r="F86" s="61"/>
    </row>
    <row r="87" spans="2:6" s="58" customFormat="1">
      <c r="B87" s="59"/>
      <c r="C87" s="2"/>
      <c r="D87" s="60"/>
      <c r="F87" s="61"/>
    </row>
    <row r="88" spans="2:6" s="58" customFormat="1">
      <c r="B88" s="59"/>
      <c r="C88" s="2"/>
      <c r="D88" s="60"/>
      <c r="F88" s="61"/>
    </row>
    <row r="89" spans="2:6" s="58" customFormat="1">
      <c r="B89" s="59"/>
      <c r="C89" s="2"/>
      <c r="D89" s="60"/>
      <c r="F89" s="61"/>
    </row>
    <row r="90" spans="2:6" s="58" customFormat="1">
      <c r="B90" s="59"/>
      <c r="C90" s="2"/>
      <c r="D90" s="60"/>
      <c r="F90" s="61"/>
    </row>
    <row r="91" spans="2:6" s="58" customFormat="1">
      <c r="B91" s="59"/>
      <c r="C91" s="2"/>
      <c r="D91" s="60"/>
      <c r="F91" s="61"/>
    </row>
    <row r="92" spans="2:6" s="58" customFormat="1">
      <c r="B92" s="59"/>
      <c r="C92" s="2"/>
      <c r="D92" s="60"/>
      <c r="F92" s="61"/>
    </row>
    <row r="93" spans="2:6" s="58" customFormat="1">
      <c r="B93" s="59"/>
      <c r="C93" s="2"/>
      <c r="D93" s="60"/>
      <c r="F93" s="61"/>
    </row>
    <row r="94" spans="2:6" s="58" customFormat="1">
      <c r="B94" s="59"/>
      <c r="C94" s="2"/>
      <c r="D94" s="60"/>
      <c r="F94" s="61"/>
    </row>
    <row r="95" spans="2:6" s="58" customFormat="1">
      <c r="B95" s="59"/>
      <c r="C95" s="2"/>
      <c r="D95" s="60"/>
      <c r="F95" s="61"/>
    </row>
    <row r="96" spans="2:6" s="58" customFormat="1">
      <c r="B96" s="59"/>
      <c r="C96" s="2"/>
      <c r="D96" s="60"/>
      <c r="F96" s="61"/>
    </row>
    <row r="97" spans="2:6" s="58" customFormat="1">
      <c r="B97" s="59"/>
      <c r="C97" s="2"/>
      <c r="D97" s="60"/>
      <c r="F97" s="61"/>
    </row>
    <row r="98" spans="2:6" s="58" customFormat="1">
      <c r="B98" s="59"/>
      <c r="C98" s="2"/>
      <c r="D98" s="60"/>
      <c r="F98" s="61"/>
    </row>
    <row r="99" spans="2:6" s="58" customFormat="1">
      <c r="B99" s="59"/>
      <c r="C99" s="2"/>
      <c r="D99" s="60"/>
      <c r="F99" s="61"/>
    </row>
    <row r="100" spans="2:6" s="58" customFormat="1">
      <c r="B100" s="59"/>
      <c r="C100" s="2"/>
      <c r="D100" s="60"/>
      <c r="F100" s="61"/>
    </row>
    <row r="101" spans="2:6" s="58" customFormat="1">
      <c r="B101" s="59"/>
      <c r="C101" s="2"/>
      <c r="D101" s="60"/>
      <c r="F101" s="61"/>
    </row>
    <row r="102" spans="2:6" s="58" customFormat="1">
      <c r="B102" s="59"/>
      <c r="C102" s="2"/>
      <c r="D102" s="60"/>
      <c r="F102" s="61"/>
    </row>
    <row r="103" spans="2:6" s="58" customFormat="1">
      <c r="B103" s="59"/>
      <c r="C103" s="2"/>
      <c r="D103" s="60"/>
      <c r="F103" s="61"/>
    </row>
    <row r="104" spans="2:6" s="58" customFormat="1">
      <c r="B104" s="59"/>
      <c r="C104" s="2"/>
      <c r="D104" s="60"/>
      <c r="F104" s="61"/>
    </row>
    <row r="105" spans="2:6" s="58" customFormat="1">
      <c r="B105" s="59"/>
      <c r="C105" s="2"/>
      <c r="D105" s="60"/>
      <c r="F105" s="61"/>
    </row>
    <row r="106" spans="2:6" s="58" customFormat="1">
      <c r="B106" s="59"/>
      <c r="C106" s="2"/>
      <c r="D106" s="60"/>
      <c r="F106" s="61"/>
    </row>
    <row r="107" spans="2:6" s="58" customFormat="1">
      <c r="B107" s="59"/>
      <c r="C107" s="2"/>
      <c r="D107" s="60"/>
      <c r="F107" s="61"/>
    </row>
    <row r="108" spans="2:6" s="58" customFormat="1">
      <c r="B108" s="59"/>
      <c r="C108" s="2"/>
      <c r="D108" s="60"/>
      <c r="F108" s="61"/>
    </row>
    <row r="109" spans="2:6" s="58" customFormat="1">
      <c r="B109" s="59"/>
      <c r="C109" s="2"/>
      <c r="D109" s="60"/>
      <c r="F109" s="61"/>
    </row>
    <row r="110" spans="2:6" s="58" customFormat="1">
      <c r="B110" s="59"/>
      <c r="C110" s="2"/>
      <c r="D110" s="60"/>
      <c r="F110" s="61"/>
    </row>
    <row r="111" spans="2:6" s="58" customFormat="1">
      <c r="B111" s="59"/>
      <c r="C111" s="2"/>
      <c r="D111" s="60"/>
      <c r="F111" s="61"/>
    </row>
    <row r="112" spans="2:6" s="58" customFormat="1">
      <c r="B112" s="59"/>
      <c r="C112" s="2"/>
      <c r="D112" s="60"/>
      <c r="F112" s="61"/>
    </row>
    <row r="113" spans="2:6" s="58" customFormat="1">
      <c r="B113" s="59"/>
      <c r="C113" s="2"/>
      <c r="D113" s="60"/>
      <c r="F113" s="61"/>
    </row>
    <row r="114" spans="2:6" s="58" customFormat="1">
      <c r="B114" s="59"/>
      <c r="C114" s="2"/>
      <c r="D114" s="60"/>
      <c r="F114" s="61"/>
    </row>
    <row r="115" spans="2:6" s="58" customFormat="1">
      <c r="B115" s="59"/>
      <c r="C115" s="2"/>
      <c r="D115" s="60"/>
      <c r="F115" s="61"/>
    </row>
    <row r="116" spans="2:6" s="58" customFormat="1">
      <c r="B116" s="59"/>
      <c r="C116" s="2"/>
      <c r="D116" s="60"/>
      <c r="F116" s="61"/>
    </row>
    <row r="117" spans="2:6" s="58" customFormat="1">
      <c r="B117" s="59"/>
      <c r="C117" s="2"/>
      <c r="D117" s="60"/>
      <c r="F117" s="61"/>
    </row>
    <row r="118" spans="2:6" s="58" customFormat="1">
      <c r="B118" s="59"/>
      <c r="C118" s="2"/>
      <c r="D118" s="60"/>
      <c r="F118" s="61"/>
    </row>
    <row r="119" spans="2:6" s="58" customFormat="1">
      <c r="B119" s="59"/>
      <c r="C119" s="2"/>
      <c r="D119" s="60"/>
      <c r="F119" s="61"/>
    </row>
    <row r="120" spans="2:6" s="58" customFormat="1">
      <c r="B120" s="59"/>
      <c r="C120" s="2"/>
      <c r="D120" s="60"/>
      <c r="F120" s="61"/>
    </row>
    <row r="121" spans="2:6" s="58" customFormat="1">
      <c r="B121" s="59"/>
      <c r="C121" s="2"/>
      <c r="D121" s="60"/>
      <c r="F121" s="61"/>
    </row>
    <row r="122" spans="2:6" s="58" customFormat="1">
      <c r="B122" s="59"/>
      <c r="C122" s="2"/>
      <c r="D122" s="60"/>
      <c r="F122" s="61"/>
    </row>
    <row r="123" spans="2:6" s="58" customFormat="1">
      <c r="B123" s="59"/>
      <c r="C123" s="2"/>
      <c r="D123" s="60"/>
      <c r="F123" s="61"/>
    </row>
    <row r="124" spans="2:6" s="58" customFormat="1">
      <c r="B124" s="59"/>
      <c r="C124" s="2"/>
      <c r="D124" s="60"/>
      <c r="F124" s="61"/>
    </row>
    <row r="125" spans="2:6" s="58" customFormat="1">
      <c r="B125" s="59"/>
      <c r="C125" s="2"/>
      <c r="D125" s="60"/>
      <c r="F125" s="61"/>
    </row>
    <row r="126" spans="2:6" s="58" customFormat="1">
      <c r="B126" s="59"/>
      <c r="C126" s="2"/>
      <c r="D126" s="60"/>
      <c r="F126" s="61"/>
    </row>
    <row r="127" spans="2:6" s="58" customFormat="1">
      <c r="B127" s="59"/>
      <c r="C127" s="2"/>
      <c r="D127" s="60"/>
      <c r="F127" s="61"/>
    </row>
    <row r="128" spans="2:6" s="58" customFormat="1">
      <c r="B128" s="59"/>
      <c r="C128" s="2"/>
      <c r="D128" s="60"/>
      <c r="F128" s="61"/>
    </row>
    <row r="129" spans="2:6" s="58" customFormat="1">
      <c r="B129" s="59"/>
      <c r="C129" s="2"/>
      <c r="D129" s="60"/>
      <c r="F129" s="61"/>
    </row>
    <row r="130" spans="2:6" s="58" customFormat="1">
      <c r="B130" s="59"/>
      <c r="C130" s="2"/>
      <c r="D130" s="60"/>
      <c r="F130" s="61"/>
    </row>
    <row r="131" spans="2:6" s="58" customFormat="1">
      <c r="B131" s="59"/>
      <c r="C131" s="2"/>
      <c r="D131" s="60"/>
      <c r="F131" s="61"/>
    </row>
    <row r="132" spans="2:6" s="58" customFormat="1">
      <c r="B132" s="59"/>
      <c r="C132" s="2"/>
      <c r="D132" s="60"/>
      <c r="F132" s="61"/>
    </row>
    <row r="133" spans="2:6" s="58" customFormat="1">
      <c r="B133" s="59"/>
      <c r="C133" s="2"/>
      <c r="D133" s="60"/>
      <c r="F133" s="61"/>
    </row>
    <row r="134" spans="2:6" s="58" customFormat="1">
      <c r="B134" s="59"/>
      <c r="C134" s="2"/>
      <c r="D134" s="60"/>
      <c r="F134" s="61"/>
    </row>
    <row r="135" spans="2:6" s="58" customFormat="1">
      <c r="B135" s="59"/>
      <c r="C135" s="2"/>
      <c r="D135" s="60"/>
      <c r="F135" s="61"/>
    </row>
    <row r="136" spans="2:6" s="58" customFormat="1">
      <c r="B136" s="59"/>
      <c r="C136" s="2"/>
      <c r="D136" s="60"/>
      <c r="F136" s="61"/>
    </row>
    <row r="137" spans="2:6" s="58" customFormat="1">
      <c r="B137" s="59"/>
      <c r="C137" s="2"/>
      <c r="D137" s="60"/>
      <c r="F137" s="61"/>
    </row>
    <row r="138" spans="2:6" s="58" customFormat="1">
      <c r="B138" s="59"/>
      <c r="C138" s="2"/>
      <c r="D138" s="60"/>
      <c r="F138" s="61"/>
    </row>
    <row r="139" spans="2:6" s="58" customFormat="1">
      <c r="B139" s="59"/>
      <c r="C139" s="2"/>
      <c r="D139" s="60"/>
      <c r="F139" s="61"/>
    </row>
    <row r="140" spans="2:6" s="58" customFormat="1">
      <c r="B140" s="59"/>
      <c r="C140" s="2"/>
      <c r="D140" s="60"/>
      <c r="F140" s="61"/>
    </row>
    <row r="141" spans="2:6" s="58" customFormat="1">
      <c r="B141" s="59"/>
      <c r="C141" s="2"/>
      <c r="D141" s="60"/>
      <c r="F141" s="61"/>
    </row>
    <row r="142" spans="2:6" s="58" customFormat="1">
      <c r="B142" s="59"/>
      <c r="C142" s="2"/>
      <c r="D142" s="60"/>
      <c r="F142" s="61"/>
    </row>
    <row r="143" spans="2:6" s="58" customFormat="1">
      <c r="B143" s="59"/>
      <c r="C143" s="2"/>
      <c r="D143" s="60"/>
      <c r="F143" s="61"/>
    </row>
    <row r="144" spans="2:6" s="58" customFormat="1">
      <c r="B144" s="59"/>
      <c r="C144" s="2"/>
      <c r="D144" s="60"/>
      <c r="F144" s="61"/>
    </row>
    <row r="145" spans="2:6" s="58" customFormat="1">
      <c r="B145" s="59"/>
      <c r="C145" s="2"/>
      <c r="D145" s="60"/>
      <c r="F145" s="61"/>
    </row>
    <row r="146" spans="2:6" s="58" customFormat="1">
      <c r="B146" s="59"/>
      <c r="C146" s="2"/>
      <c r="D146" s="60"/>
      <c r="F146" s="61"/>
    </row>
    <row r="147" spans="2:6" s="58" customFormat="1">
      <c r="B147" s="59"/>
      <c r="C147" s="2"/>
      <c r="D147" s="60"/>
      <c r="F147" s="61"/>
    </row>
    <row r="148" spans="2:6" s="58" customFormat="1">
      <c r="B148" s="59"/>
      <c r="C148" s="2"/>
      <c r="D148" s="60"/>
      <c r="F148" s="61"/>
    </row>
    <row r="149" spans="2:6" s="58" customFormat="1">
      <c r="B149" s="59"/>
      <c r="C149" s="2"/>
      <c r="D149" s="60"/>
      <c r="F149" s="61"/>
    </row>
    <row r="150" spans="2:6" s="58" customFormat="1">
      <c r="B150" s="59"/>
      <c r="C150" s="2"/>
      <c r="D150" s="60"/>
      <c r="F150" s="61"/>
    </row>
    <row r="151" spans="2:6" s="58" customFormat="1">
      <c r="B151" s="59"/>
      <c r="C151" s="2"/>
      <c r="D151" s="60"/>
      <c r="F151" s="61"/>
    </row>
    <row r="152" spans="2:6" s="58" customFormat="1">
      <c r="B152" s="59"/>
      <c r="C152" s="2"/>
      <c r="D152" s="60"/>
      <c r="F152" s="61"/>
    </row>
    <row r="153" spans="2:6" s="58" customFormat="1">
      <c r="B153" s="59"/>
      <c r="C153" s="2"/>
      <c r="D153" s="60"/>
      <c r="F153" s="61"/>
    </row>
    <row r="154" spans="2:6" s="58" customFormat="1">
      <c r="B154" s="59"/>
      <c r="C154" s="2"/>
      <c r="D154" s="60"/>
      <c r="F154" s="61"/>
    </row>
    <row r="155" spans="2:6" s="58" customFormat="1">
      <c r="B155" s="59"/>
      <c r="C155" s="2"/>
      <c r="D155" s="60"/>
      <c r="F155" s="61"/>
    </row>
    <row r="156" spans="2:6" s="58" customFormat="1">
      <c r="B156" s="59"/>
      <c r="C156" s="2"/>
      <c r="D156" s="60"/>
      <c r="F156" s="61"/>
    </row>
    <row r="157" spans="2:6" s="58" customFormat="1">
      <c r="B157" s="59"/>
      <c r="C157" s="2"/>
      <c r="D157" s="60"/>
      <c r="F157" s="61"/>
    </row>
    <row r="158" spans="2:6" s="58" customFormat="1">
      <c r="B158" s="59"/>
      <c r="C158" s="2"/>
      <c r="D158" s="60"/>
      <c r="F158" s="61"/>
    </row>
    <row r="159" spans="2:6" s="58" customFormat="1">
      <c r="B159" s="59"/>
      <c r="C159" s="2"/>
      <c r="D159" s="60"/>
      <c r="F159" s="61"/>
    </row>
    <row r="160" spans="2:6" s="58" customFormat="1">
      <c r="B160" s="59"/>
      <c r="C160" s="2"/>
      <c r="D160" s="60"/>
      <c r="F160" s="61"/>
    </row>
    <row r="161" spans="2:6" s="58" customFormat="1">
      <c r="B161" s="59"/>
      <c r="C161" s="2"/>
      <c r="D161" s="60"/>
      <c r="F161" s="61"/>
    </row>
    <row r="162" spans="2:6" s="58" customFormat="1">
      <c r="B162" s="59"/>
      <c r="C162" s="2"/>
      <c r="D162" s="60"/>
      <c r="F162" s="61"/>
    </row>
    <row r="163" spans="2:6" s="58" customFormat="1">
      <c r="B163" s="59"/>
      <c r="C163" s="2"/>
      <c r="D163" s="60"/>
      <c r="F163" s="61"/>
    </row>
    <row r="164" spans="2:6" s="58" customFormat="1">
      <c r="B164" s="59"/>
      <c r="C164" s="2"/>
      <c r="D164" s="60"/>
      <c r="F164" s="61"/>
    </row>
    <row r="165" spans="2:6" s="58" customFormat="1">
      <c r="B165" s="59"/>
      <c r="C165" s="2"/>
      <c r="D165" s="60"/>
      <c r="F165" s="61"/>
    </row>
    <row r="166" spans="2:6" s="58" customFormat="1">
      <c r="B166" s="59"/>
      <c r="C166" s="2"/>
      <c r="D166" s="60"/>
      <c r="F166" s="61"/>
    </row>
    <row r="167" spans="2:6" s="58" customFormat="1">
      <c r="B167" s="59"/>
      <c r="C167" s="2"/>
      <c r="D167" s="60"/>
      <c r="F167" s="61"/>
    </row>
    <row r="168" spans="2:6" s="58" customFormat="1">
      <c r="B168" s="59"/>
      <c r="C168" s="2"/>
      <c r="D168" s="60"/>
      <c r="F168" s="61"/>
    </row>
    <row r="169" spans="2:6" s="58" customFormat="1">
      <c r="B169" s="59"/>
      <c r="C169" s="2"/>
      <c r="D169" s="60"/>
      <c r="F169" s="61"/>
    </row>
    <row r="170" spans="2:6" s="58" customFormat="1">
      <c r="B170" s="59"/>
      <c r="C170" s="2"/>
      <c r="D170" s="60"/>
      <c r="F170" s="61"/>
    </row>
    <row r="171" spans="2:6" s="58" customFormat="1">
      <c r="B171" s="59"/>
      <c r="C171" s="2"/>
      <c r="D171" s="60"/>
      <c r="F171" s="61"/>
    </row>
    <row r="172" spans="2:6" s="58" customFormat="1">
      <c r="B172" s="59"/>
      <c r="C172" s="2"/>
      <c r="D172" s="60"/>
      <c r="F172" s="61"/>
    </row>
    <row r="173" spans="2:6" s="58" customFormat="1">
      <c r="B173" s="59"/>
      <c r="C173" s="2"/>
      <c r="D173" s="60"/>
      <c r="F173" s="61"/>
    </row>
    <row r="174" spans="2:6" s="58" customFormat="1">
      <c r="B174" s="59"/>
      <c r="C174" s="2"/>
      <c r="D174" s="60"/>
      <c r="F174" s="61"/>
    </row>
    <row r="175" spans="2:6" s="58" customFormat="1">
      <c r="B175" s="59"/>
      <c r="C175" s="2"/>
      <c r="D175" s="60"/>
      <c r="F175" s="61"/>
    </row>
    <row r="176" spans="2:6" s="58" customFormat="1">
      <c r="B176" s="59"/>
      <c r="C176" s="2"/>
      <c r="D176" s="60"/>
      <c r="F176" s="61"/>
    </row>
    <row r="177" spans="2:6" s="58" customFormat="1">
      <c r="B177" s="59"/>
      <c r="C177" s="2"/>
      <c r="D177" s="60"/>
      <c r="F177" s="61"/>
    </row>
    <row r="178" spans="2:6" s="58" customFormat="1">
      <c r="B178" s="59"/>
      <c r="C178" s="2"/>
      <c r="D178" s="60"/>
      <c r="F178" s="61"/>
    </row>
    <row r="179" spans="2:6" s="58" customFormat="1">
      <c r="B179" s="59"/>
      <c r="C179" s="2"/>
      <c r="D179" s="60"/>
      <c r="F179" s="61"/>
    </row>
    <row r="180" spans="2:6" s="58" customFormat="1">
      <c r="B180" s="59"/>
      <c r="C180" s="2"/>
      <c r="D180" s="60"/>
      <c r="F180" s="61"/>
    </row>
    <row r="181" spans="2:6" s="58" customFormat="1">
      <c r="B181" s="59"/>
      <c r="C181" s="2"/>
      <c r="D181" s="60"/>
      <c r="F181" s="61"/>
    </row>
    <row r="182" spans="2:6" s="58" customFormat="1">
      <c r="B182" s="59"/>
      <c r="C182" s="2"/>
      <c r="D182" s="60"/>
      <c r="F182" s="61"/>
    </row>
    <row r="183" spans="2:6" s="58" customFormat="1">
      <c r="B183" s="59"/>
      <c r="C183" s="2"/>
      <c r="D183" s="60"/>
      <c r="F183" s="61"/>
    </row>
    <row r="184" spans="2:6" s="58" customFormat="1">
      <c r="B184" s="59"/>
      <c r="C184" s="2"/>
      <c r="D184" s="60"/>
      <c r="F184" s="61"/>
    </row>
    <row r="185" spans="2:6" s="58" customFormat="1">
      <c r="B185" s="59"/>
      <c r="C185" s="2"/>
      <c r="D185" s="60"/>
      <c r="F185" s="61"/>
    </row>
    <row r="186" spans="2:6" s="58" customFormat="1">
      <c r="B186" s="59"/>
      <c r="C186" s="2"/>
      <c r="D186" s="60"/>
      <c r="F186" s="61"/>
    </row>
    <row r="187" spans="2:6" s="58" customFormat="1">
      <c r="B187" s="59"/>
      <c r="C187" s="2"/>
      <c r="D187" s="60"/>
      <c r="F187" s="61"/>
    </row>
    <row r="188" spans="2:6" s="58" customFormat="1">
      <c r="B188" s="59"/>
      <c r="C188" s="2"/>
      <c r="D188" s="60"/>
      <c r="F188" s="61"/>
    </row>
    <row r="189" spans="2:6" s="58" customFormat="1">
      <c r="B189" s="59"/>
      <c r="C189" s="2"/>
      <c r="D189" s="60"/>
      <c r="F189" s="61"/>
    </row>
    <row r="190" spans="2:6" s="58" customFormat="1">
      <c r="B190" s="59"/>
      <c r="C190" s="2"/>
      <c r="D190" s="60"/>
      <c r="F190" s="61"/>
    </row>
    <row r="191" spans="2:6" s="58" customFormat="1">
      <c r="B191" s="59"/>
      <c r="C191" s="2"/>
      <c r="D191" s="60"/>
      <c r="F191" s="61"/>
    </row>
    <row r="192" spans="2:6" s="58" customFormat="1">
      <c r="B192" s="59"/>
      <c r="C192" s="2"/>
      <c r="D192" s="60"/>
      <c r="F192" s="61"/>
    </row>
    <row r="193" spans="2:6" s="58" customFormat="1">
      <c r="B193" s="59"/>
      <c r="C193" s="2"/>
      <c r="D193" s="60"/>
      <c r="F193" s="61"/>
    </row>
    <row r="194" spans="2:6" s="58" customFormat="1">
      <c r="B194" s="59"/>
      <c r="C194" s="2"/>
      <c r="D194" s="60"/>
      <c r="F194" s="61"/>
    </row>
    <row r="195" spans="2:6" s="58" customFormat="1">
      <c r="B195" s="59"/>
      <c r="C195" s="2"/>
      <c r="D195" s="60"/>
      <c r="F195" s="61"/>
    </row>
    <row r="196" spans="2:6" s="58" customFormat="1">
      <c r="B196" s="59"/>
      <c r="C196" s="2"/>
      <c r="D196" s="60"/>
      <c r="F196" s="61"/>
    </row>
    <row r="197" spans="2:6" s="58" customFormat="1">
      <c r="B197" s="59"/>
      <c r="C197" s="2"/>
      <c r="D197" s="60"/>
      <c r="F197" s="61"/>
    </row>
    <row r="198" spans="2:6" s="58" customFormat="1">
      <c r="B198" s="1"/>
      <c r="C198" s="2"/>
      <c r="D198" s="3"/>
      <c r="E198" s="4"/>
      <c r="F198" s="5"/>
    </row>
  </sheetData>
  <mergeCells count="7">
    <mergeCell ref="C20:F20"/>
    <mergeCell ref="B2:F2"/>
    <mergeCell ref="B4:F4"/>
    <mergeCell ref="C16:F16"/>
    <mergeCell ref="C17:F17"/>
    <mergeCell ref="C18:F18"/>
    <mergeCell ref="C19:F19"/>
  </mergeCells>
  <pageMargins left="1.1811023622047245" right="0.78740157480314965" top="1.1811023622047245" bottom="0.78740157480314965" header="1.1811023622047245" footer="0.51181102362204722"/>
  <pageSetup paperSize="9" scale="85" orientation="portrait" r:id="rId1"/>
  <headerFooter alignWithMargins="0">
    <oddFooter>&amp;CStran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5"/>
  <sheetViews>
    <sheetView view="pageBreakPreview" topLeftCell="A28" zoomScale="96" zoomScaleNormal="100" zoomScaleSheetLayoutView="96" workbookViewId="0">
      <selection activeCell="B104" sqref="B104"/>
    </sheetView>
  </sheetViews>
  <sheetFormatPr defaultRowHeight="12.75"/>
  <cols>
    <col min="1" max="1" width="6.85546875" customWidth="1"/>
    <col min="2" max="2" width="58.140625" customWidth="1"/>
    <col min="3" max="3" width="10.5703125" customWidth="1"/>
    <col min="4" max="4" width="12.140625" customWidth="1"/>
    <col min="5" max="5" width="15.5703125" customWidth="1"/>
  </cols>
  <sheetData>
    <row r="1" spans="1:5" ht="16.5">
      <c r="A1" s="203" t="s">
        <v>109</v>
      </c>
      <c r="B1" s="295" t="s">
        <v>110</v>
      </c>
      <c r="C1" s="205" t="s">
        <v>111</v>
      </c>
      <c r="D1" s="679" t="s">
        <v>112</v>
      </c>
      <c r="E1" s="205" t="s">
        <v>113</v>
      </c>
    </row>
    <row r="2" spans="1:5" ht="16.5">
      <c r="A2" s="203"/>
      <c r="B2" s="295" t="s">
        <v>114</v>
      </c>
      <c r="C2" s="205"/>
      <c r="D2" s="679"/>
      <c r="E2" s="205"/>
    </row>
    <row r="3" spans="1:5" ht="14.25">
      <c r="A3" s="206"/>
      <c r="B3" s="207"/>
      <c r="C3" s="208"/>
      <c r="D3" s="209"/>
      <c r="E3" s="210"/>
    </row>
    <row r="4" spans="1:5" ht="14.25">
      <c r="A4" s="211">
        <v>1</v>
      </c>
      <c r="B4" s="212" t="s">
        <v>30</v>
      </c>
      <c r="C4" s="213"/>
      <c r="D4" s="209"/>
      <c r="E4" s="210"/>
    </row>
    <row r="5" spans="1:5" ht="14.25">
      <c r="A5" s="214"/>
      <c r="B5" s="212"/>
      <c r="C5" s="213"/>
      <c r="D5" s="209"/>
      <c r="E5" s="210"/>
    </row>
    <row r="6" spans="1:5" ht="14.25">
      <c r="A6" s="214"/>
      <c r="B6" s="212" t="s">
        <v>31</v>
      </c>
      <c r="C6" s="213"/>
      <c r="D6" s="209"/>
      <c r="E6" s="210"/>
    </row>
    <row r="7" spans="1:5" ht="14.25">
      <c r="A7" s="214"/>
      <c r="B7" s="215"/>
      <c r="C7" s="213"/>
      <c r="D7" s="209"/>
      <c r="E7" s="210"/>
    </row>
    <row r="8" spans="1:5" ht="14.25">
      <c r="A8" s="269">
        <f>MAX(A2:A7)+0.01</f>
        <v>1.01</v>
      </c>
      <c r="B8" s="215" t="s">
        <v>23</v>
      </c>
      <c r="C8" s="213"/>
      <c r="D8" s="217"/>
      <c r="E8" s="218"/>
    </row>
    <row r="9" spans="1:5" ht="28.5">
      <c r="A9" s="214"/>
      <c r="B9" s="215" t="s">
        <v>168</v>
      </c>
      <c r="C9" s="213"/>
      <c r="D9" s="217"/>
      <c r="E9" s="218"/>
    </row>
    <row r="10" spans="1:5" ht="14.25">
      <c r="A10" s="268" t="s">
        <v>24</v>
      </c>
      <c r="B10" s="215" t="s">
        <v>167</v>
      </c>
      <c r="C10" s="213"/>
      <c r="D10" s="217"/>
      <c r="E10" s="218"/>
    </row>
    <row r="11" spans="1:5" ht="14.25">
      <c r="A11" s="214"/>
      <c r="B11" s="215" t="s">
        <v>34</v>
      </c>
      <c r="C11" s="213">
        <v>40.5</v>
      </c>
      <c r="D11" s="217"/>
      <c r="E11" s="218">
        <f>C11*D11</f>
        <v>0</v>
      </c>
    </row>
    <row r="12" spans="1:5" ht="14.25">
      <c r="A12" s="214"/>
      <c r="B12" s="215"/>
      <c r="C12" s="213"/>
      <c r="D12" s="217"/>
      <c r="E12" s="218"/>
    </row>
    <row r="13" spans="1:5" ht="14.25">
      <c r="A13" s="262">
        <f>MAX(A8:A11)+0.01</f>
        <v>1.02</v>
      </c>
      <c r="B13" s="216" t="s">
        <v>169</v>
      </c>
      <c r="C13" s="213"/>
      <c r="D13" s="217"/>
      <c r="E13" s="218"/>
    </row>
    <row r="14" spans="1:5" ht="45" customHeight="1">
      <c r="A14" s="214"/>
      <c r="B14" s="215" t="s">
        <v>170</v>
      </c>
      <c r="C14" s="213"/>
      <c r="D14" s="217"/>
      <c r="E14" s="218"/>
    </row>
    <row r="15" spans="1:5" ht="14.25">
      <c r="A15" s="272" t="s">
        <v>24</v>
      </c>
      <c r="B15" s="215" t="s">
        <v>167</v>
      </c>
      <c r="C15" s="213"/>
      <c r="D15" s="217"/>
      <c r="E15" s="218"/>
    </row>
    <row r="16" spans="1:5" ht="14.25">
      <c r="A16" s="214"/>
      <c r="B16" s="216" t="s">
        <v>34</v>
      </c>
      <c r="C16" s="213">
        <v>8</v>
      </c>
      <c r="D16" s="217"/>
      <c r="E16" s="218">
        <f>C16*D16</f>
        <v>0</v>
      </c>
    </row>
    <row r="17" spans="1:5" ht="14.25">
      <c r="A17" s="214"/>
      <c r="B17" s="215"/>
      <c r="C17" s="213"/>
      <c r="D17" s="217"/>
      <c r="E17" s="218"/>
    </row>
    <row r="18" spans="1:5" ht="14.25">
      <c r="A18" s="262">
        <f>MAX(A13:A16)+0.01</f>
        <v>1.03</v>
      </c>
      <c r="B18" s="216" t="s">
        <v>169</v>
      </c>
      <c r="C18" s="213"/>
      <c r="D18" s="217"/>
      <c r="E18" s="218"/>
    </row>
    <row r="19" spans="1:5" ht="45" customHeight="1">
      <c r="A19" s="214"/>
      <c r="B19" s="215" t="s">
        <v>170</v>
      </c>
      <c r="C19" s="213"/>
      <c r="D19" s="217"/>
      <c r="E19" s="218"/>
    </row>
    <row r="20" spans="1:5" ht="42.75">
      <c r="A20" s="272" t="s">
        <v>24</v>
      </c>
      <c r="B20" s="215" t="s">
        <v>297</v>
      </c>
      <c r="C20" s="213"/>
      <c r="D20" s="217"/>
      <c r="E20" s="218"/>
    </row>
    <row r="21" spans="1:5" ht="14.25">
      <c r="A21" s="214"/>
      <c r="B21" s="216" t="s">
        <v>34</v>
      </c>
      <c r="C21" s="213">
        <v>15</v>
      </c>
      <c r="D21" s="217"/>
      <c r="E21" s="218">
        <f>C21*D21</f>
        <v>0</v>
      </c>
    </row>
    <row r="22" spans="1:5" ht="14.25">
      <c r="A22" s="214"/>
      <c r="B22" s="216"/>
      <c r="C22" s="213"/>
      <c r="D22" s="217"/>
      <c r="E22" s="218"/>
    </row>
    <row r="23" spans="1:5" ht="14.25">
      <c r="A23" s="262">
        <f>MAX(A12:A15)+0.01</f>
        <v>1.03</v>
      </c>
      <c r="B23" s="216" t="s">
        <v>171</v>
      </c>
      <c r="C23" s="213"/>
      <c r="D23" s="217"/>
      <c r="E23" s="218"/>
    </row>
    <row r="24" spans="1:5" ht="28.5">
      <c r="A24" s="214"/>
      <c r="B24" s="215" t="s">
        <v>172</v>
      </c>
      <c r="C24" s="213"/>
      <c r="D24" s="217"/>
      <c r="E24" s="218"/>
    </row>
    <row r="25" spans="1:5" ht="42.75">
      <c r="A25" s="272" t="s">
        <v>24</v>
      </c>
      <c r="B25" s="215" t="s">
        <v>291</v>
      </c>
      <c r="C25" s="213"/>
      <c r="D25" s="217"/>
      <c r="E25" s="218"/>
    </row>
    <row r="26" spans="1:5" ht="14.25">
      <c r="A26" s="214"/>
      <c r="B26" s="216" t="s">
        <v>34</v>
      </c>
      <c r="C26" s="213">
        <v>9.8000000000000007</v>
      </c>
      <c r="D26" s="217"/>
      <c r="E26" s="218">
        <f>C26*D26</f>
        <v>0</v>
      </c>
    </row>
    <row r="27" spans="1:5" ht="14.25">
      <c r="A27" s="214"/>
      <c r="B27" s="216"/>
      <c r="C27" s="213"/>
      <c r="D27" s="217"/>
      <c r="E27" s="218"/>
    </row>
    <row r="28" spans="1:5" ht="14.25">
      <c r="A28" s="214"/>
      <c r="B28" s="212" t="s">
        <v>36</v>
      </c>
      <c r="C28" s="213"/>
      <c r="D28" s="217"/>
      <c r="E28" s="218"/>
    </row>
    <row r="29" spans="1:5" ht="14.25">
      <c r="A29" s="219"/>
      <c r="B29" s="223"/>
      <c r="C29" s="224"/>
      <c r="D29" s="225"/>
      <c r="E29" s="226"/>
    </row>
    <row r="30" spans="1:5" ht="14.25">
      <c r="A30" s="269">
        <f>MAX(A22:A29)+0.01</f>
        <v>1.04</v>
      </c>
      <c r="B30" s="215" t="s">
        <v>23</v>
      </c>
      <c r="C30" s="213"/>
      <c r="D30" s="221"/>
      <c r="E30" s="222"/>
    </row>
    <row r="31" spans="1:5" ht="28.5">
      <c r="A31" s="219"/>
      <c r="B31" s="215" t="s">
        <v>292</v>
      </c>
      <c r="C31" s="213"/>
      <c r="D31" s="221"/>
      <c r="E31" s="222"/>
    </row>
    <row r="32" spans="1:5" ht="14.25">
      <c r="A32" s="268" t="s">
        <v>24</v>
      </c>
      <c r="B32" s="215" t="s">
        <v>174</v>
      </c>
      <c r="C32" s="213"/>
      <c r="D32" s="221"/>
      <c r="E32" s="222"/>
    </row>
    <row r="33" spans="1:5" ht="14.25">
      <c r="A33" s="270"/>
      <c r="B33" s="249" t="s">
        <v>37</v>
      </c>
      <c r="C33" s="224">
        <v>40.5</v>
      </c>
      <c r="D33" s="225"/>
      <c r="E33" s="226">
        <f>C33*D33</f>
        <v>0</v>
      </c>
    </row>
    <row r="34" spans="1:5" ht="14.25">
      <c r="A34" s="214"/>
      <c r="B34" s="212"/>
      <c r="C34" s="213"/>
      <c r="D34" s="217"/>
      <c r="E34" s="218"/>
    </row>
    <row r="35" spans="1:5" ht="14.25">
      <c r="A35" s="269">
        <f>MAX(A34:A34)+0.01</f>
        <v>0.01</v>
      </c>
      <c r="B35" s="215" t="s">
        <v>264</v>
      </c>
      <c r="C35" s="213"/>
      <c r="D35" s="217"/>
      <c r="E35" s="218"/>
    </row>
    <row r="36" spans="1:5" ht="14.25">
      <c r="A36" s="214"/>
      <c r="B36" s="215" t="s">
        <v>265</v>
      </c>
      <c r="C36" s="213"/>
      <c r="D36" s="217"/>
      <c r="E36" s="218"/>
    </row>
    <row r="37" spans="1:5" ht="14.25">
      <c r="A37" s="268" t="s">
        <v>24</v>
      </c>
      <c r="B37" s="215" t="s">
        <v>298</v>
      </c>
      <c r="C37" s="213"/>
      <c r="D37" s="217"/>
      <c r="E37" s="218"/>
    </row>
    <row r="38" spans="1:5" ht="14.25">
      <c r="A38" s="319"/>
      <c r="B38" s="320" t="s">
        <v>37</v>
      </c>
      <c r="C38" s="321">
        <v>8</v>
      </c>
      <c r="D38" s="322"/>
      <c r="E38" s="323">
        <f>C38*D38</f>
        <v>0</v>
      </c>
    </row>
    <row r="39" spans="1:5" ht="14.25">
      <c r="A39" s="232"/>
      <c r="B39" s="233"/>
      <c r="C39" s="234"/>
      <c r="D39" s="235"/>
      <c r="E39" s="236"/>
    </row>
    <row r="40" spans="1:5" ht="14.25" customHeight="1" thickBot="1">
      <c r="A40" s="680" t="s">
        <v>38</v>
      </c>
      <c r="B40" s="680"/>
      <c r="C40" s="237"/>
      <c r="D40" s="238"/>
      <c r="E40" s="239">
        <f>SUM(E8:E38)</f>
        <v>0</v>
      </c>
    </row>
    <row r="41" spans="1:5" ht="14.25">
      <c r="A41" s="240"/>
      <c r="B41" s="241"/>
      <c r="C41" s="242"/>
      <c r="D41" s="243"/>
      <c r="E41" s="244"/>
    </row>
    <row r="42" spans="1:5" ht="14.25">
      <c r="A42" s="211">
        <v>2</v>
      </c>
      <c r="B42" s="212" t="s">
        <v>274</v>
      </c>
      <c r="C42" s="213"/>
      <c r="D42" s="217"/>
      <c r="E42" s="218"/>
    </row>
    <row r="43" spans="1:5" ht="14.25">
      <c r="A43" s="211"/>
      <c r="B43" s="212"/>
      <c r="C43" s="213"/>
      <c r="D43" s="217"/>
      <c r="E43" s="218"/>
    </row>
    <row r="44" spans="1:5" ht="14.25">
      <c r="A44" s="219"/>
      <c r="B44" s="253"/>
      <c r="C44" s="248"/>
      <c r="D44" s="254"/>
      <c r="E44" s="255"/>
    </row>
    <row r="45" spans="1:5" s="315" customFormat="1" ht="14.25">
      <c r="A45" s="269">
        <f>MAX(A39:A44)+0.01</f>
        <v>2.0099999999999998</v>
      </c>
      <c r="B45" s="216" t="s">
        <v>23</v>
      </c>
      <c r="C45" s="248"/>
      <c r="D45" s="254"/>
      <c r="E45" s="255"/>
    </row>
    <row r="46" spans="1:5" s="315" customFormat="1" ht="28.5">
      <c r="A46" s="219"/>
      <c r="B46" s="215" t="s">
        <v>180</v>
      </c>
      <c r="C46" s="248"/>
      <c r="D46" s="254"/>
      <c r="E46" s="255"/>
    </row>
    <row r="47" spans="1:5" s="315" customFormat="1" ht="14.25">
      <c r="A47" s="219"/>
      <c r="B47" s="216" t="s">
        <v>27</v>
      </c>
      <c r="C47" s="248">
        <v>65.3</v>
      </c>
      <c r="D47" s="254"/>
      <c r="E47" s="255">
        <f>C47*D47</f>
        <v>0</v>
      </c>
    </row>
    <row r="48" spans="1:5" s="315" customFormat="1" ht="14.25">
      <c r="A48" s="219"/>
      <c r="B48" s="253"/>
      <c r="C48" s="248"/>
      <c r="D48" s="254"/>
      <c r="E48" s="255"/>
    </row>
    <row r="49" spans="1:5" s="315" customFormat="1" ht="14.25">
      <c r="A49" s="269">
        <f>MAX(A44:A48)+0.01</f>
        <v>2.0199999999999996</v>
      </c>
      <c r="B49" s="216" t="s">
        <v>183</v>
      </c>
      <c r="C49" s="248"/>
      <c r="D49" s="254"/>
      <c r="E49" s="255"/>
    </row>
    <row r="50" spans="1:5" s="315" customFormat="1" ht="28.5">
      <c r="A50" s="219"/>
      <c r="B50" s="215" t="s">
        <v>184</v>
      </c>
      <c r="C50" s="248"/>
      <c r="D50" s="254"/>
      <c r="E50" s="255"/>
    </row>
    <row r="51" spans="1:5" s="315" customFormat="1" ht="14.25">
      <c r="A51" s="219"/>
      <c r="B51" s="215" t="s">
        <v>185</v>
      </c>
      <c r="C51" s="248"/>
      <c r="D51" s="254"/>
      <c r="E51" s="255"/>
    </row>
    <row r="52" spans="1:5" s="315" customFormat="1" ht="14.25">
      <c r="A52" s="219"/>
      <c r="B52" s="216" t="s">
        <v>27</v>
      </c>
      <c r="C52" s="248">
        <v>65.3</v>
      </c>
      <c r="D52" s="254"/>
      <c r="E52" s="255">
        <f>C52*D52</f>
        <v>0</v>
      </c>
    </row>
    <row r="53" spans="1:5" s="315" customFormat="1" ht="14.25">
      <c r="A53" s="219"/>
      <c r="B53" s="216"/>
      <c r="C53" s="248"/>
      <c r="D53" s="254"/>
      <c r="E53" s="255"/>
    </row>
    <row r="54" spans="1:5" s="315" customFormat="1" ht="14.25">
      <c r="A54" s="269">
        <f>MAX(A48:A53)+0.01</f>
        <v>2.0299999999999994</v>
      </c>
      <c r="B54" s="216" t="s">
        <v>23</v>
      </c>
      <c r="C54" s="248"/>
      <c r="D54" s="254"/>
      <c r="E54" s="255"/>
    </row>
    <row r="55" spans="1:5" s="315" customFormat="1" ht="61.5" customHeight="1">
      <c r="A55" s="316"/>
      <c r="B55" s="220" t="s">
        <v>296</v>
      </c>
      <c r="C55" s="213"/>
      <c r="D55" s="217"/>
      <c r="E55" s="218"/>
    </row>
    <row r="56" spans="1:5" s="315" customFormat="1" ht="14.25">
      <c r="A56" s="262"/>
      <c r="B56" s="215" t="s">
        <v>27</v>
      </c>
      <c r="C56" s="213">
        <v>65.3</v>
      </c>
      <c r="D56" s="217"/>
      <c r="E56" s="218">
        <f>C56*D56</f>
        <v>0</v>
      </c>
    </row>
    <row r="57" spans="1:5" s="315" customFormat="1" ht="14.25">
      <c r="A57" s="219"/>
      <c r="B57" s="216"/>
      <c r="C57" s="248"/>
      <c r="D57" s="254"/>
      <c r="E57" s="255"/>
    </row>
    <row r="58" spans="1:5" ht="14.25">
      <c r="A58" s="214"/>
      <c r="B58" s="212" t="s">
        <v>56</v>
      </c>
      <c r="C58" s="213"/>
      <c r="D58" s="217"/>
      <c r="E58" s="218"/>
    </row>
    <row r="59" spans="1:5" ht="14.25">
      <c r="A59" s="214"/>
      <c r="B59" s="215"/>
      <c r="C59" s="213"/>
      <c r="D59" s="217"/>
      <c r="E59" s="218"/>
    </row>
    <row r="60" spans="1:5" ht="14.25">
      <c r="A60" s="269">
        <f>MAX(A44:A59)+0.01</f>
        <v>2.0399999999999991</v>
      </c>
      <c r="B60" s="216" t="s">
        <v>23</v>
      </c>
      <c r="C60" s="248"/>
      <c r="D60" s="254"/>
      <c r="E60" s="256"/>
    </row>
    <row r="61" spans="1:5" ht="28.5">
      <c r="A61" s="219"/>
      <c r="B61" s="216" t="s">
        <v>275</v>
      </c>
      <c r="C61" s="248"/>
      <c r="D61" s="254"/>
      <c r="E61" s="255"/>
    </row>
    <row r="62" spans="1:5" ht="14.25">
      <c r="A62" s="271" t="s">
        <v>24</v>
      </c>
      <c r="B62" s="216" t="s">
        <v>190</v>
      </c>
      <c r="C62" s="248"/>
      <c r="D62" s="254"/>
      <c r="E62" s="256"/>
    </row>
    <row r="63" spans="1:5" ht="14.25">
      <c r="A63" s="219"/>
      <c r="B63" s="216" t="s">
        <v>21</v>
      </c>
      <c r="C63" s="248">
        <v>1</v>
      </c>
      <c r="D63" s="254"/>
      <c r="E63" s="256">
        <f>C63*D63</f>
        <v>0</v>
      </c>
    </row>
    <row r="64" spans="1:5" ht="14.25">
      <c r="A64" s="214"/>
      <c r="B64" s="215"/>
      <c r="C64" s="213"/>
      <c r="D64" s="217"/>
      <c r="E64" s="218"/>
    </row>
    <row r="65" spans="1:5" ht="14.25">
      <c r="A65" s="269">
        <f>MAX(A49:A64)+0.01</f>
        <v>2.0499999999999989</v>
      </c>
      <c r="B65" s="216" t="s">
        <v>23</v>
      </c>
      <c r="C65" s="248"/>
      <c r="D65" s="254"/>
      <c r="E65" s="256"/>
    </row>
    <row r="66" spans="1:5" ht="28.5">
      <c r="A66" s="219"/>
      <c r="B66" s="216" t="s">
        <v>276</v>
      </c>
      <c r="C66" s="248"/>
      <c r="D66" s="254"/>
      <c r="E66" s="255"/>
    </row>
    <row r="67" spans="1:5" ht="14.25">
      <c r="A67" s="271" t="s">
        <v>24</v>
      </c>
      <c r="B67" s="216" t="s">
        <v>190</v>
      </c>
      <c r="C67" s="248"/>
      <c r="D67" s="254"/>
      <c r="E67" s="256"/>
    </row>
    <row r="68" spans="1:5" ht="14.25">
      <c r="A68" s="219"/>
      <c r="B68" s="216" t="s">
        <v>21</v>
      </c>
      <c r="C68" s="248">
        <v>1</v>
      </c>
      <c r="D68" s="254"/>
      <c r="E68" s="256">
        <f>C68*D68</f>
        <v>0</v>
      </c>
    </row>
    <row r="69" spans="1:5" ht="14.25">
      <c r="A69" s="214"/>
      <c r="B69" s="215"/>
      <c r="C69" s="213"/>
      <c r="D69" s="217"/>
      <c r="E69" s="218"/>
    </row>
    <row r="70" spans="1:5" ht="14.25">
      <c r="A70" s="269">
        <f>MAX(A60:A69)+0.01</f>
        <v>2.0599999999999987</v>
      </c>
      <c r="B70" s="216" t="s">
        <v>23</v>
      </c>
      <c r="C70" s="248"/>
      <c r="D70" s="254"/>
      <c r="E70" s="256"/>
    </row>
    <row r="71" spans="1:5" ht="28.5">
      <c r="A71" s="219"/>
      <c r="B71" s="216" t="s">
        <v>326</v>
      </c>
      <c r="C71" s="248"/>
      <c r="D71" s="254"/>
      <c r="E71" s="255"/>
    </row>
    <row r="72" spans="1:5" ht="14.25">
      <c r="A72" s="271" t="s">
        <v>24</v>
      </c>
      <c r="B72" s="216" t="s">
        <v>290</v>
      </c>
      <c r="C72" s="248"/>
      <c r="D72" s="254"/>
      <c r="E72" s="256"/>
    </row>
    <row r="73" spans="1:5" ht="14.25">
      <c r="A73" s="219"/>
      <c r="B73" s="216" t="s">
        <v>21</v>
      </c>
      <c r="C73" s="248">
        <v>1</v>
      </c>
      <c r="D73" s="254"/>
      <c r="E73" s="256">
        <f>C73*D73</f>
        <v>0</v>
      </c>
    </row>
    <row r="74" spans="1:5" ht="14.25">
      <c r="A74" s="257"/>
      <c r="B74" s="258"/>
      <c r="C74" s="259"/>
      <c r="D74" s="260"/>
      <c r="E74" s="261"/>
    </row>
    <row r="75" spans="1:5" ht="14.25">
      <c r="A75" s="269">
        <f>MAX(A64:A74)+0.01</f>
        <v>2.0699999999999985</v>
      </c>
      <c r="B75" s="215" t="s">
        <v>145</v>
      </c>
      <c r="C75" s="213"/>
      <c r="D75" s="217"/>
      <c r="E75" s="218"/>
    </row>
    <row r="76" spans="1:5" ht="28.5">
      <c r="A76" s="262"/>
      <c r="B76" s="220" t="s">
        <v>198</v>
      </c>
      <c r="C76" s="213"/>
      <c r="D76" s="217"/>
      <c r="E76" s="218"/>
    </row>
    <row r="77" spans="1:5" ht="14.25">
      <c r="A77" s="271" t="s">
        <v>24</v>
      </c>
      <c r="B77" s="216" t="s">
        <v>196</v>
      </c>
      <c r="C77" s="245"/>
      <c r="D77" s="246"/>
      <c r="E77" s="247"/>
    </row>
    <row r="78" spans="1:5" ht="14.25">
      <c r="A78" s="262"/>
      <c r="B78" s="215" t="s">
        <v>21</v>
      </c>
      <c r="C78" s="213">
        <v>2</v>
      </c>
      <c r="D78" s="217"/>
      <c r="E78" s="218">
        <f>C78*D78</f>
        <v>0</v>
      </c>
    </row>
    <row r="79" spans="1:5" ht="14.25">
      <c r="A79" s="219"/>
      <c r="B79" s="216"/>
      <c r="C79" s="248"/>
      <c r="D79" s="254"/>
      <c r="E79" s="256"/>
    </row>
    <row r="80" spans="1:5" ht="14.25">
      <c r="A80" s="214"/>
      <c r="B80" s="212" t="s">
        <v>278</v>
      </c>
      <c r="C80" s="213"/>
      <c r="D80" s="217"/>
      <c r="E80" s="218"/>
    </row>
    <row r="81" spans="1:5" ht="14.25">
      <c r="A81" s="262"/>
      <c r="B81" s="215"/>
      <c r="C81" s="213"/>
      <c r="D81" s="217"/>
      <c r="E81" s="218"/>
    </row>
    <row r="82" spans="1:5" ht="14.25">
      <c r="A82" s="269">
        <f>MAX(A66:A81)+0.01</f>
        <v>2.0799999999999983</v>
      </c>
      <c r="B82" s="216" t="s">
        <v>23</v>
      </c>
      <c r="C82" s="248"/>
      <c r="D82" s="254"/>
      <c r="E82" s="256"/>
    </row>
    <row r="83" spans="1:5" ht="14.25">
      <c r="A83" s="219"/>
      <c r="B83" s="216" t="s">
        <v>279</v>
      </c>
      <c r="C83" s="248"/>
      <c r="D83" s="254"/>
      <c r="E83" s="255"/>
    </row>
    <row r="84" spans="1:5" ht="99.75">
      <c r="A84" s="271" t="s">
        <v>24</v>
      </c>
      <c r="B84" s="216" t="s">
        <v>280</v>
      </c>
      <c r="C84" s="248"/>
      <c r="D84" s="254"/>
      <c r="E84" s="256"/>
    </row>
    <row r="85" spans="1:5" ht="42.75">
      <c r="A85" s="271" t="s">
        <v>24</v>
      </c>
      <c r="B85" s="216" t="s">
        <v>281</v>
      </c>
      <c r="C85" s="248"/>
      <c r="D85" s="254"/>
      <c r="E85" s="256"/>
    </row>
    <row r="86" spans="1:5" ht="14.25">
      <c r="A86" s="219"/>
      <c r="B86" s="216" t="s">
        <v>21</v>
      </c>
      <c r="C86" s="248">
        <v>1</v>
      </c>
      <c r="D86" s="254"/>
      <c r="E86" s="256">
        <f>C86*D86</f>
        <v>0</v>
      </c>
    </row>
    <row r="87" spans="1:5" ht="14.25">
      <c r="A87" s="262"/>
      <c r="B87" s="215"/>
      <c r="C87" s="213"/>
      <c r="D87" s="217"/>
      <c r="E87" s="218"/>
    </row>
    <row r="88" spans="1:5" ht="14.25">
      <c r="A88" s="269">
        <f>MAX(A77:A87)+0.01</f>
        <v>2.0899999999999981</v>
      </c>
      <c r="B88" s="216" t="s">
        <v>23</v>
      </c>
      <c r="C88" s="248"/>
      <c r="D88" s="254"/>
      <c r="E88" s="256"/>
    </row>
    <row r="89" spans="1:5" ht="14.25">
      <c r="A89" s="219"/>
      <c r="B89" s="216" t="s">
        <v>289</v>
      </c>
      <c r="C89" s="248"/>
      <c r="D89" s="254"/>
      <c r="E89" s="255"/>
    </row>
    <row r="90" spans="1:5" ht="28.5">
      <c r="A90" s="271" t="s">
        <v>24</v>
      </c>
      <c r="B90" s="216" t="s">
        <v>282</v>
      </c>
      <c r="C90" s="248"/>
      <c r="D90" s="254"/>
      <c r="E90" s="256"/>
    </row>
    <row r="91" spans="1:5" ht="14.25">
      <c r="A91" s="271" t="s">
        <v>24</v>
      </c>
      <c r="B91" s="216" t="s">
        <v>283</v>
      </c>
      <c r="C91" s="248"/>
      <c r="D91" s="254"/>
      <c r="E91" s="256"/>
    </row>
    <row r="92" spans="1:5" ht="14.25">
      <c r="A92" s="219"/>
      <c r="B92" s="216" t="s">
        <v>21</v>
      </c>
      <c r="C92" s="248">
        <v>1</v>
      </c>
      <c r="D92" s="254"/>
      <c r="E92" s="256">
        <f>C92*D92</f>
        <v>0</v>
      </c>
    </row>
    <row r="93" spans="1:5" ht="14.25">
      <c r="A93" s="262"/>
      <c r="B93" s="215"/>
      <c r="C93" s="213"/>
      <c r="D93" s="217"/>
      <c r="E93" s="218"/>
    </row>
    <row r="94" spans="1:5" ht="14.25">
      <c r="A94" s="269">
        <f>MAX(A80:A93)+0.01</f>
        <v>2.0999999999999979</v>
      </c>
      <c r="B94" s="216" t="s">
        <v>23</v>
      </c>
      <c r="C94" s="248"/>
      <c r="D94" s="254"/>
      <c r="E94" s="256"/>
    </row>
    <row r="95" spans="1:5" ht="14.25">
      <c r="A95" s="219"/>
      <c r="B95" s="216" t="s">
        <v>288</v>
      </c>
      <c r="C95" s="248"/>
      <c r="D95" s="254"/>
      <c r="E95" s="255"/>
    </row>
    <row r="96" spans="1:5" ht="14.25">
      <c r="A96" s="271" t="s">
        <v>24</v>
      </c>
      <c r="B96" s="216" t="s">
        <v>285</v>
      </c>
      <c r="C96" s="248"/>
      <c r="D96" s="254"/>
      <c r="E96" s="256"/>
    </row>
    <row r="97" spans="1:5" ht="28.5">
      <c r="A97" s="271"/>
      <c r="B97" s="216" t="s">
        <v>284</v>
      </c>
      <c r="C97" s="248"/>
      <c r="D97" s="254"/>
      <c r="E97" s="256"/>
    </row>
    <row r="98" spans="1:5" ht="14.25">
      <c r="A98" s="271" t="s">
        <v>24</v>
      </c>
      <c r="B98" s="216" t="s">
        <v>283</v>
      </c>
      <c r="C98" s="248"/>
      <c r="D98" s="254"/>
      <c r="E98" s="256"/>
    </row>
    <row r="99" spans="1:5" ht="14.25">
      <c r="A99" s="219"/>
      <c r="B99" s="216" t="s">
        <v>21</v>
      </c>
      <c r="C99" s="248">
        <v>1</v>
      </c>
      <c r="D99" s="254"/>
      <c r="E99" s="256">
        <f>C99*D99</f>
        <v>0</v>
      </c>
    </row>
    <row r="100" spans="1:5" ht="14.25">
      <c r="A100" s="263"/>
      <c r="B100" s="264"/>
      <c r="C100" s="265"/>
      <c r="D100" s="266"/>
      <c r="E100" s="267"/>
    </row>
    <row r="101" spans="1:5" ht="14.25" customHeight="1" thickBot="1">
      <c r="A101" s="680" t="s">
        <v>277</v>
      </c>
      <c r="B101" s="680"/>
      <c r="C101" s="237"/>
      <c r="D101" s="238"/>
      <c r="E101" s="239">
        <f>SUM(E44:E99)</f>
        <v>0</v>
      </c>
    </row>
    <row r="103" spans="1:5" s="65" customFormat="1" ht="14.25">
      <c r="A103" s="166">
        <v>3</v>
      </c>
      <c r="B103" s="131" t="s">
        <v>93</v>
      </c>
      <c r="C103" s="136"/>
      <c r="D103" s="137"/>
      <c r="E103" s="140"/>
    </row>
    <row r="104" spans="1:5" s="65" customFormat="1" ht="45.75" customHeight="1">
      <c r="A104" s="127"/>
      <c r="B104" s="282" t="s">
        <v>208</v>
      </c>
      <c r="C104" s="136"/>
      <c r="D104" s="137"/>
      <c r="E104" s="140"/>
    </row>
    <row r="105" spans="1:5" s="65" customFormat="1" ht="15.75" thickBot="1">
      <c r="A105" s="273"/>
      <c r="B105" s="274" t="s">
        <v>89</v>
      </c>
      <c r="C105" s="275">
        <v>5</v>
      </c>
      <c r="D105" s="276"/>
      <c r="E105" s="173">
        <f>D105*0.05</f>
        <v>0</v>
      </c>
    </row>
  </sheetData>
  <mergeCells count="3">
    <mergeCell ref="D1:D2"/>
    <mergeCell ref="A40:B40"/>
    <mergeCell ref="A101:B101"/>
  </mergeCells>
  <pageMargins left="0.70866141732283472" right="0.70866141732283472" top="0.74803149606299213" bottom="0.74803149606299213" header="0.31496062992125984" footer="0.31496062992125984"/>
  <pageSetup paperSize="9" scale="86" firstPageNumber="2" orientation="portrait" r:id="rId1"/>
  <headerFooter>
    <oddHeader>&amp;CPostajališče za avtodome (ob regionalni cesti Pluska – Trebnje)</oddHeader>
    <oddFooter>&amp;CStran &amp;P</oddFooter>
  </headerFooter>
  <rowBreaks count="2" manualBreakCount="2">
    <brk id="41"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98"/>
  <sheetViews>
    <sheetView view="pageBreakPreview" zoomScale="85" zoomScaleNormal="85" zoomScaleSheetLayoutView="85" workbookViewId="0">
      <selection activeCell="C17" sqref="C17:F17"/>
    </sheetView>
  </sheetViews>
  <sheetFormatPr defaultRowHeight="11.25"/>
  <cols>
    <col min="1" max="1" width="11.140625" style="4" customWidth="1"/>
    <col min="2" max="2" width="6.140625" style="1" customWidth="1"/>
    <col min="3" max="3" width="37.140625" style="2" customWidth="1"/>
    <col min="4" max="4" width="7" style="3" customWidth="1"/>
    <col min="5" max="5" width="4.7109375" style="4" customWidth="1"/>
    <col min="6" max="6" width="20.7109375" style="5" customWidth="1"/>
    <col min="7" max="9" width="10.28515625" style="4" customWidth="1"/>
    <col min="10" max="16384" width="9.140625" style="4"/>
  </cols>
  <sheetData>
    <row r="1" spans="2:10">
      <c r="B1" s="6"/>
      <c r="C1" s="7"/>
      <c r="D1" s="8"/>
      <c r="E1" s="9"/>
      <c r="F1" s="10"/>
    </row>
    <row r="2" spans="2:10" ht="50.1" customHeight="1">
      <c r="B2" s="668" t="s">
        <v>209</v>
      </c>
      <c r="C2" s="668"/>
      <c r="D2" s="668"/>
      <c r="E2" s="668"/>
      <c r="F2" s="668"/>
    </row>
    <row r="3" spans="2:10" ht="15" customHeight="1">
      <c r="B3" s="6"/>
      <c r="C3" s="97"/>
      <c r="D3" s="98"/>
      <c r="E3" s="98"/>
      <c r="F3" s="98"/>
    </row>
    <row r="4" spans="2:10" ht="50.1" customHeight="1">
      <c r="B4" s="669" t="s">
        <v>301</v>
      </c>
      <c r="C4" s="669"/>
      <c r="D4" s="669"/>
      <c r="E4" s="669"/>
      <c r="F4" s="669"/>
    </row>
    <row r="5" spans="2:10">
      <c r="B5" s="6"/>
      <c r="C5" s="7"/>
      <c r="D5" s="8"/>
      <c r="E5" s="9"/>
      <c r="F5" s="10"/>
    </row>
    <row r="6" spans="2:10" ht="12" thickBot="1">
      <c r="B6" s="6"/>
      <c r="C6" s="7"/>
      <c r="D6" s="8"/>
      <c r="E6" s="9"/>
      <c r="F6" s="10"/>
    </row>
    <row r="7" spans="2:10" s="16" customFormat="1" ht="20.100000000000001" customHeight="1" thickBot="1">
      <c r="B7" s="11" t="s">
        <v>0</v>
      </c>
      <c r="C7" s="12" t="s">
        <v>1</v>
      </c>
      <c r="D7" s="13"/>
      <c r="E7" s="14"/>
      <c r="F7" s="15" t="s">
        <v>2</v>
      </c>
    </row>
    <row r="8" spans="2:10" s="22" customFormat="1" ht="30" customHeight="1">
      <c r="B8" s="23" t="s">
        <v>3</v>
      </c>
      <c r="C8" s="24" t="s">
        <v>6</v>
      </c>
      <c r="D8" s="25"/>
      <c r="E8" s="26"/>
      <c r="F8" s="27">
        <f>VODOVOD!E53</f>
        <v>0</v>
      </c>
    </row>
    <row r="9" spans="2:10" s="22" customFormat="1" ht="30" customHeight="1">
      <c r="B9" s="23" t="s">
        <v>5</v>
      </c>
      <c r="C9" s="24" t="s">
        <v>299</v>
      </c>
      <c r="D9" s="25"/>
      <c r="E9" s="26"/>
      <c r="F9" s="27">
        <f>VODOVOD!E105</f>
        <v>0</v>
      </c>
    </row>
    <row r="10" spans="2:10" s="22" customFormat="1" ht="30" customHeight="1" thickBot="1">
      <c r="B10" s="23" t="s">
        <v>7</v>
      </c>
      <c r="C10" s="24" t="s">
        <v>594</v>
      </c>
      <c r="D10" s="25"/>
      <c r="E10" s="26"/>
      <c r="F10" s="27">
        <f>VODOVOD!E109</f>
        <v>0</v>
      </c>
    </row>
    <row r="11" spans="2:10" s="22" customFormat="1" ht="30" customHeight="1">
      <c r="B11" s="28"/>
      <c r="C11" s="29" t="s">
        <v>15</v>
      </c>
      <c r="D11" s="30"/>
      <c r="E11" s="31"/>
      <c r="F11" s="32">
        <f>SUM(F8:F10)</f>
        <v>0</v>
      </c>
    </row>
    <row r="12" spans="2:10" s="33" customFormat="1" ht="20.100000000000001" customHeight="1" thickBot="1">
      <c r="B12" s="34"/>
      <c r="C12" s="35" t="s">
        <v>16</v>
      </c>
      <c r="D12" s="36">
        <v>0.22</v>
      </c>
      <c r="E12" s="37"/>
      <c r="F12" s="38">
        <f>F11*D12</f>
        <v>0</v>
      </c>
    </row>
    <row r="13" spans="2:10" s="39" customFormat="1" ht="20.100000000000001" customHeight="1" thickBot="1">
      <c r="B13" s="40"/>
      <c r="C13" s="41" t="s">
        <v>17</v>
      </c>
      <c r="D13" s="42"/>
      <c r="E13" s="43"/>
      <c r="F13" s="44">
        <f>F12+F11</f>
        <v>0</v>
      </c>
      <c r="J13" s="103"/>
    </row>
    <row r="14" spans="2:10" s="46" customFormat="1" ht="20.100000000000001" customHeight="1">
      <c r="B14" s="47"/>
      <c r="C14" s="48"/>
      <c r="D14" s="49"/>
      <c r="E14" s="50"/>
      <c r="F14" s="51"/>
      <c r="G14" s="45"/>
    </row>
    <row r="15" spans="2:10" s="46" customFormat="1" ht="20.100000000000001" customHeight="1">
      <c r="B15" s="53"/>
      <c r="C15" s="54"/>
      <c r="D15" s="55"/>
      <c r="E15" s="56"/>
      <c r="F15" s="57"/>
      <c r="G15" s="45"/>
      <c r="I15" s="52"/>
    </row>
    <row r="16" spans="2:10" s="33" customFormat="1" ht="30" customHeight="1">
      <c r="B16" s="93" t="s">
        <v>96</v>
      </c>
      <c r="C16" s="670" t="s">
        <v>97</v>
      </c>
      <c r="D16" s="671"/>
      <c r="E16" s="671"/>
      <c r="F16" s="671"/>
    </row>
    <row r="17" spans="2:6" s="58" customFormat="1" ht="45" customHeight="1">
      <c r="B17" s="93" t="s">
        <v>98</v>
      </c>
      <c r="C17" s="666" t="s">
        <v>105</v>
      </c>
      <c r="D17" s="667"/>
      <c r="E17" s="667"/>
      <c r="F17" s="667"/>
    </row>
    <row r="18" spans="2:6" s="58" customFormat="1" ht="45" customHeight="1">
      <c r="B18" s="94" t="s">
        <v>99</v>
      </c>
      <c r="C18" s="666" t="s">
        <v>100</v>
      </c>
      <c r="D18" s="667"/>
      <c r="E18" s="667"/>
      <c r="F18" s="667"/>
    </row>
    <row r="19" spans="2:6" s="58" customFormat="1" ht="45" customHeight="1">
      <c r="B19" s="94" t="s">
        <v>101</v>
      </c>
      <c r="C19" s="666" t="s">
        <v>102</v>
      </c>
      <c r="D19" s="667"/>
      <c r="E19" s="667"/>
      <c r="F19" s="667"/>
    </row>
    <row r="20" spans="2:6" s="58" customFormat="1" ht="90" customHeight="1">
      <c r="B20" s="94" t="s">
        <v>103</v>
      </c>
      <c r="C20" s="666" t="s">
        <v>104</v>
      </c>
      <c r="D20" s="667"/>
      <c r="E20" s="667"/>
      <c r="F20" s="667"/>
    </row>
    <row r="21" spans="2:6" s="58" customFormat="1">
      <c r="B21" s="59"/>
      <c r="C21" s="2"/>
      <c r="D21" s="60"/>
      <c r="F21" s="61"/>
    </row>
    <row r="22" spans="2:6" s="58" customFormat="1">
      <c r="B22" s="59"/>
      <c r="C22" s="2"/>
      <c r="D22" s="60"/>
      <c r="F22" s="61"/>
    </row>
    <row r="23" spans="2:6" s="58" customFormat="1">
      <c r="B23" s="59"/>
      <c r="C23" s="2"/>
      <c r="D23" s="60"/>
      <c r="F23" s="61"/>
    </row>
    <row r="24" spans="2:6" s="58" customFormat="1">
      <c r="B24" s="59"/>
      <c r="C24" s="2"/>
      <c r="D24" s="60"/>
      <c r="F24" s="61"/>
    </row>
    <row r="25" spans="2:6" s="58" customFormat="1">
      <c r="B25" s="59"/>
      <c r="C25" s="2"/>
      <c r="D25" s="60"/>
      <c r="F25" s="61"/>
    </row>
    <row r="26" spans="2:6" s="58" customFormat="1">
      <c r="B26" s="59"/>
      <c r="C26" s="2"/>
      <c r="D26" s="60"/>
      <c r="F26" s="61"/>
    </row>
    <row r="27" spans="2:6" s="58" customFormat="1">
      <c r="B27" s="59"/>
      <c r="C27" s="2"/>
      <c r="D27" s="60"/>
      <c r="F27" s="61"/>
    </row>
    <row r="28" spans="2:6" s="58" customFormat="1">
      <c r="B28" s="59"/>
      <c r="C28" s="2"/>
      <c r="D28" s="60"/>
      <c r="F28" s="61"/>
    </row>
    <row r="29" spans="2:6" s="58" customFormat="1">
      <c r="B29" s="59"/>
      <c r="C29" s="2"/>
      <c r="D29" s="60"/>
      <c r="F29" s="61"/>
    </row>
    <row r="30" spans="2:6" s="58" customFormat="1">
      <c r="B30" s="59"/>
      <c r="C30" s="2"/>
      <c r="D30" s="60"/>
      <c r="F30" s="61"/>
    </row>
    <row r="31" spans="2:6" s="58" customFormat="1">
      <c r="B31" s="59"/>
      <c r="C31" s="2"/>
      <c r="D31" s="60"/>
      <c r="F31" s="61"/>
    </row>
    <row r="32" spans="2:6" s="58" customFormat="1">
      <c r="B32" s="59"/>
      <c r="C32" s="2"/>
      <c r="D32" s="60"/>
      <c r="F32" s="61"/>
    </row>
    <row r="33" spans="2:6" s="58" customFormat="1">
      <c r="B33" s="59"/>
      <c r="C33" s="2"/>
      <c r="D33" s="60"/>
      <c r="F33" s="61"/>
    </row>
    <row r="34" spans="2:6" s="58" customFormat="1">
      <c r="B34" s="59"/>
      <c r="C34" s="2"/>
      <c r="D34" s="60"/>
      <c r="F34" s="61"/>
    </row>
    <row r="35" spans="2:6" s="58" customFormat="1">
      <c r="B35" s="59"/>
      <c r="C35" s="2"/>
      <c r="D35" s="60"/>
      <c r="F35" s="61"/>
    </row>
    <row r="36" spans="2:6" s="58" customFormat="1">
      <c r="B36" s="59"/>
      <c r="C36" s="2"/>
      <c r="D36" s="60"/>
      <c r="F36" s="61"/>
    </row>
    <row r="37" spans="2:6" s="58" customFormat="1">
      <c r="B37" s="59"/>
      <c r="C37" s="2"/>
      <c r="D37" s="60"/>
      <c r="F37" s="61"/>
    </row>
    <row r="38" spans="2:6" s="58" customFormat="1">
      <c r="B38" s="59"/>
      <c r="C38" s="2"/>
      <c r="D38" s="60"/>
      <c r="F38" s="61"/>
    </row>
    <row r="39" spans="2:6" s="58" customFormat="1">
      <c r="B39" s="59"/>
      <c r="C39" s="2"/>
      <c r="D39" s="60"/>
      <c r="F39" s="61"/>
    </row>
    <row r="40" spans="2:6" s="58" customFormat="1">
      <c r="B40" s="59"/>
      <c r="C40" s="2"/>
      <c r="D40" s="60"/>
      <c r="F40" s="61"/>
    </row>
    <row r="41" spans="2:6" s="58" customFormat="1">
      <c r="B41" s="59"/>
      <c r="C41" s="2"/>
      <c r="D41" s="60"/>
      <c r="F41" s="61"/>
    </row>
    <row r="42" spans="2:6" s="58" customFormat="1">
      <c r="B42" s="59"/>
      <c r="C42" s="2"/>
      <c r="D42" s="60"/>
      <c r="F42" s="61"/>
    </row>
    <row r="43" spans="2:6" s="58" customFormat="1">
      <c r="B43" s="59"/>
      <c r="C43" s="2"/>
      <c r="D43" s="60"/>
      <c r="F43" s="61"/>
    </row>
    <row r="44" spans="2:6" s="58" customFormat="1">
      <c r="B44" s="59"/>
      <c r="C44" s="2"/>
      <c r="D44" s="60"/>
      <c r="F44" s="61"/>
    </row>
    <row r="45" spans="2:6" s="58" customFormat="1">
      <c r="B45" s="59"/>
      <c r="C45" s="2"/>
      <c r="D45" s="60"/>
      <c r="F45" s="61"/>
    </row>
    <row r="46" spans="2:6" s="58" customFormat="1">
      <c r="B46" s="59"/>
      <c r="C46" s="2"/>
      <c r="D46" s="60"/>
      <c r="F46" s="61"/>
    </row>
    <row r="47" spans="2:6" s="58" customFormat="1">
      <c r="B47" s="59"/>
      <c r="C47" s="2"/>
      <c r="D47" s="60"/>
      <c r="F47" s="61"/>
    </row>
    <row r="48" spans="2:6" s="58" customFormat="1">
      <c r="B48" s="59"/>
      <c r="C48" s="2"/>
      <c r="D48" s="60"/>
      <c r="F48" s="61"/>
    </row>
    <row r="49" spans="2:6" s="58" customFormat="1">
      <c r="B49" s="59"/>
      <c r="C49" s="2"/>
      <c r="D49" s="60"/>
      <c r="F49" s="61"/>
    </row>
    <row r="50" spans="2:6" s="58" customFormat="1">
      <c r="B50" s="59"/>
      <c r="C50" s="2"/>
      <c r="D50" s="60"/>
      <c r="F50" s="61"/>
    </row>
    <row r="51" spans="2:6" s="58" customFormat="1">
      <c r="B51" s="59"/>
      <c r="C51" s="2"/>
      <c r="D51" s="60"/>
      <c r="F51" s="61"/>
    </row>
    <row r="52" spans="2:6" s="58" customFormat="1">
      <c r="B52" s="59"/>
      <c r="C52" s="2"/>
      <c r="D52" s="60"/>
      <c r="F52" s="61"/>
    </row>
    <row r="53" spans="2:6" s="58" customFormat="1">
      <c r="B53" s="59"/>
      <c r="C53" s="2"/>
      <c r="D53" s="60"/>
      <c r="F53" s="61"/>
    </row>
    <row r="54" spans="2:6" s="58" customFormat="1">
      <c r="B54" s="59"/>
      <c r="C54" s="2"/>
      <c r="D54" s="60"/>
      <c r="F54" s="61"/>
    </row>
    <row r="55" spans="2:6" s="58" customFormat="1">
      <c r="B55" s="59"/>
      <c r="C55" s="2"/>
      <c r="D55" s="60"/>
      <c r="F55" s="61"/>
    </row>
    <row r="56" spans="2:6" s="58" customFormat="1">
      <c r="B56" s="59"/>
      <c r="C56" s="2"/>
      <c r="D56" s="60"/>
      <c r="F56" s="61"/>
    </row>
    <row r="57" spans="2:6" s="58" customFormat="1">
      <c r="B57" s="59"/>
      <c r="C57" s="2"/>
      <c r="D57" s="60"/>
      <c r="F57" s="61"/>
    </row>
    <row r="58" spans="2:6" s="58" customFormat="1">
      <c r="B58" s="59"/>
      <c r="C58" s="2"/>
      <c r="D58" s="60"/>
      <c r="F58" s="61"/>
    </row>
    <row r="59" spans="2:6" s="58" customFormat="1">
      <c r="B59" s="59"/>
      <c r="C59" s="2"/>
      <c r="D59" s="60"/>
      <c r="F59" s="61"/>
    </row>
    <row r="60" spans="2:6" s="58" customFormat="1">
      <c r="B60" s="59"/>
      <c r="C60" s="2"/>
      <c r="D60" s="60"/>
      <c r="F60" s="61"/>
    </row>
    <row r="61" spans="2:6" s="58" customFormat="1">
      <c r="B61" s="59"/>
      <c r="C61" s="2"/>
      <c r="D61" s="60"/>
      <c r="F61" s="61"/>
    </row>
    <row r="62" spans="2:6" s="58" customFormat="1">
      <c r="B62" s="59"/>
      <c r="C62" s="2"/>
      <c r="D62" s="60"/>
      <c r="F62" s="61"/>
    </row>
    <row r="63" spans="2:6" s="58" customFormat="1">
      <c r="B63" s="59"/>
      <c r="C63" s="2"/>
      <c r="D63" s="60"/>
      <c r="F63" s="61"/>
    </row>
    <row r="64" spans="2:6" s="58" customFormat="1">
      <c r="B64" s="59"/>
      <c r="C64" s="2"/>
      <c r="D64" s="60"/>
      <c r="F64" s="61"/>
    </row>
    <row r="65" spans="2:6" s="58" customFormat="1">
      <c r="B65" s="59"/>
      <c r="C65" s="2"/>
      <c r="D65" s="60"/>
      <c r="F65" s="61"/>
    </row>
    <row r="66" spans="2:6" s="58" customFormat="1">
      <c r="B66" s="59"/>
      <c r="C66" s="2"/>
      <c r="D66" s="60"/>
      <c r="F66" s="61"/>
    </row>
    <row r="67" spans="2:6" s="58" customFormat="1">
      <c r="B67" s="59"/>
      <c r="C67" s="2"/>
      <c r="D67" s="60"/>
      <c r="F67" s="61"/>
    </row>
    <row r="68" spans="2:6" s="58" customFormat="1">
      <c r="B68" s="59"/>
      <c r="C68" s="2"/>
      <c r="D68" s="60"/>
      <c r="F68" s="61"/>
    </row>
    <row r="69" spans="2:6" s="58" customFormat="1">
      <c r="B69" s="59"/>
      <c r="C69" s="2"/>
      <c r="D69" s="60"/>
      <c r="F69" s="61"/>
    </row>
    <row r="70" spans="2:6" s="58" customFormat="1">
      <c r="B70" s="59"/>
      <c r="C70" s="2"/>
      <c r="D70" s="60"/>
      <c r="F70" s="61"/>
    </row>
    <row r="71" spans="2:6" s="58" customFormat="1">
      <c r="B71" s="59"/>
      <c r="C71" s="2"/>
      <c r="D71" s="60"/>
      <c r="F71" s="61"/>
    </row>
    <row r="72" spans="2:6" s="58" customFormat="1">
      <c r="B72" s="59"/>
      <c r="C72" s="2"/>
      <c r="D72" s="60"/>
      <c r="F72" s="61"/>
    </row>
    <row r="73" spans="2:6" s="58" customFormat="1">
      <c r="B73" s="59"/>
      <c r="C73" s="2"/>
      <c r="D73" s="60"/>
      <c r="F73" s="61"/>
    </row>
    <row r="74" spans="2:6" s="58" customFormat="1">
      <c r="B74" s="59"/>
      <c r="C74" s="2"/>
      <c r="D74" s="60"/>
      <c r="F74" s="61"/>
    </row>
    <row r="75" spans="2:6" s="58" customFormat="1">
      <c r="B75" s="59"/>
      <c r="C75" s="2"/>
      <c r="D75" s="60"/>
      <c r="F75" s="61"/>
    </row>
    <row r="76" spans="2:6" s="58" customFormat="1">
      <c r="B76" s="59"/>
      <c r="C76" s="2"/>
      <c r="D76" s="60"/>
      <c r="F76" s="61"/>
    </row>
    <row r="77" spans="2:6" s="58" customFormat="1">
      <c r="B77" s="59"/>
      <c r="C77" s="2"/>
      <c r="D77" s="60"/>
      <c r="F77" s="61"/>
    </row>
    <row r="78" spans="2:6" s="58" customFormat="1">
      <c r="B78" s="59"/>
      <c r="C78" s="2"/>
      <c r="D78" s="60"/>
      <c r="F78" s="61"/>
    </row>
    <row r="79" spans="2:6" s="58" customFormat="1">
      <c r="B79" s="59"/>
      <c r="C79" s="2"/>
      <c r="D79" s="60"/>
      <c r="F79" s="61"/>
    </row>
    <row r="80" spans="2:6" s="58" customFormat="1">
      <c r="B80" s="59"/>
      <c r="C80" s="2"/>
      <c r="D80" s="60"/>
      <c r="F80" s="61"/>
    </row>
    <row r="81" spans="2:6" s="58" customFormat="1">
      <c r="B81" s="59"/>
      <c r="C81" s="2"/>
      <c r="D81" s="60"/>
      <c r="F81" s="61"/>
    </row>
    <row r="82" spans="2:6" s="58" customFormat="1">
      <c r="B82" s="59"/>
      <c r="C82" s="2"/>
      <c r="D82" s="60"/>
      <c r="F82" s="61"/>
    </row>
    <row r="83" spans="2:6" s="58" customFormat="1">
      <c r="B83" s="59"/>
      <c r="C83" s="2"/>
      <c r="D83" s="60"/>
      <c r="F83" s="61"/>
    </row>
    <row r="84" spans="2:6" s="58" customFormat="1">
      <c r="B84" s="59"/>
      <c r="C84" s="2"/>
      <c r="D84" s="60"/>
      <c r="F84" s="61"/>
    </row>
    <row r="85" spans="2:6" s="58" customFormat="1">
      <c r="B85" s="59"/>
      <c r="C85" s="2"/>
      <c r="D85" s="60"/>
      <c r="F85" s="61"/>
    </row>
    <row r="86" spans="2:6" s="58" customFormat="1">
      <c r="B86" s="59"/>
      <c r="C86" s="2"/>
      <c r="D86" s="60"/>
      <c r="F86" s="61"/>
    </row>
    <row r="87" spans="2:6" s="58" customFormat="1">
      <c r="B87" s="59"/>
      <c r="C87" s="2"/>
      <c r="D87" s="60"/>
      <c r="F87" s="61"/>
    </row>
    <row r="88" spans="2:6" s="58" customFormat="1">
      <c r="B88" s="59"/>
      <c r="C88" s="2"/>
      <c r="D88" s="60"/>
      <c r="F88" s="61"/>
    </row>
    <row r="89" spans="2:6" s="58" customFormat="1">
      <c r="B89" s="59"/>
      <c r="C89" s="2"/>
      <c r="D89" s="60"/>
      <c r="F89" s="61"/>
    </row>
    <row r="90" spans="2:6" s="58" customFormat="1">
      <c r="B90" s="59"/>
      <c r="C90" s="2"/>
      <c r="D90" s="60"/>
      <c r="F90" s="61"/>
    </row>
    <row r="91" spans="2:6" s="58" customFormat="1">
      <c r="B91" s="59"/>
      <c r="C91" s="2"/>
      <c r="D91" s="60"/>
      <c r="F91" s="61"/>
    </row>
    <row r="92" spans="2:6" s="58" customFormat="1">
      <c r="B92" s="59"/>
      <c r="C92" s="2"/>
      <c r="D92" s="60"/>
      <c r="F92" s="61"/>
    </row>
    <row r="93" spans="2:6" s="58" customFormat="1">
      <c r="B93" s="59"/>
      <c r="C93" s="2"/>
      <c r="D93" s="60"/>
      <c r="F93" s="61"/>
    </row>
    <row r="94" spans="2:6" s="58" customFormat="1">
      <c r="B94" s="59"/>
      <c r="C94" s="2"/>
      <c r="D94" s="60"/>
      <c r="F94" s="61"/>
    </row>
    <row r="95" spans="2:6" s="58" customFormat="1">
      <c r="B95" s="59"/>
      <c r="C95" s="2"/>
      <c r="D95" s="60"/>
      <c r="F95" s="61"/>
    </row>
    <row r="96" spans="2:6" s="58" customFormat="1">
      <c r="B96" s="59"/>
      <c r="C96" s="2"/>
      <c r="D96" s="60"/>
      <c r="F96" s="61"/>
    </row>
    <row r="97" spans="2:6" s="58" customFormat="1">
      <c r="B97" s="59"/>
      <c r="C97" s="2"/>
      <c r="D97" s="60"/>
      <c r="F97" s="61"/>
    </row>
    <row r="98" spans="2:6" s="58" customFormat="1">
      <c r="B98" s="59"/>
      <c r="C98" s="2"/>
      <c r="D98" s="60"/>
      <c r="F98" s="61"/>
    </row>
    <row r="99" spans="2:6" s="58" customFormat="1">
      <c r="B99" s="59"/>
      <c r="C99" s="2"/>
      <c r="D99" s="60"/>
      <c r="F99" s="61"/>
    </row>
    <row r="100" spans="2:6" s="58" customFormat="1">
      <c r="B100" s="59"/>
      <c r="C100" s="2"/>
      <c r="D100" s="60"/>
      <c r="F100" s="61"/>
    </row>
    <row r="101" spans="2:6" s="58" customFormat="1">
      <c r="B101" s="59"/>
      <c r="C101" s="2"/>
      <c r="D101" s="60"/>
      <c r="F101" s="61"/>
    </row>
    <row r="102" spans="2:6" s="58" customFormat="1">
      <c r="B102" s="59"/>
      <c r="C102" s="2"/>
      <c r="D102" s="60"/>
      <c r="F102" s="61"/>
    </row>
    <row r="103" spans="2:6" s="58" customFormat="1">
      <c r="B103" s="59"/>
      <c r="C103" s="2"/>
      <c r="D103" s="60"/>
      <c r="F103" s="61"/>
    </row>
    <row r="104" spans="2:6" s="58" customFormat="1">
      <c r="B104" s="59"/>
      <c r="C104" s="2"/>
      <c r="D104" s="60"/>
      <c r="F104" s="61"/>
    </row>
    <row r="105" spans="2:6" s="58" customFormat="1">
      <c r="B105" s="59"/>
      <c r="C105" s="2"/>
      <c r="D105" s="60"/>
      <c r="F105" s="61"/>
    </row>
    <row r="106" spans="2:6" s="58" customFormat="1">
      <c r="B106" s="59"/>
      <c r="C106" s="2"/>
      <c r="D106" s="60"/>
      <c r="F106" s="61"/>
    </row>
    <row r="107" spans="2:6" s="58" customFormat="1">
      <c r="B107" s="59"/>
      <c r="C107" s="2"/>
      <c r="D107" s="60"/>
      <c r="F107" s="61"/>
    </row>
    <row r="108" spans="2:6" s="58" customFormat="1">
      <c r="B108" s="59"/>
      <c r="C108" s="2"/>
      <c r="D108" s="60"/>
      <c r="F108" s="61"/>
    </row>
    <row r="109" spans="2:6" s="58" customFormat="1">
      <c r="B109" s="59"/>
      <c r="C109" s="2"/>
      <c r="D109" s="60"/>
      <c r="F109" s="61"/>
    </row>
    <row r="110" spans="2:6" s="58" customFormat="1">
      <c r="B110" s="59"/>
      <c r="C110" s="2"/>
      <c r="D110" s="60"/>
      <c r="F110" s="61"/>
    </row>
    <row r="111" spans="2:6" s="58" customFormat="1">
      <c r="B111" s="59"/>
      <c r="C111" s="2"/>
      <c r="D111" s="60"/>
      <c r="F111" s="61"/>
    </row>
    <row r="112" spans="2:6" s="58" customFormat="1">
      <c r="B112" s="59"/>
      <c r="C112" s="2"/>
      <c r="D112" s="60"/>
      <c r="F112" s="61"/>
    </row>
    <row r="113" spans="2:6" s="58" customFormat="1">
      <c r="B113" s="59"/>
      <c r="C113" s="2"/>
      <c r="D113" s="60"/>
      <c r="F113" s="61"/>
    </row>
    <row r="114" spans="2:6" s="58" customFormat="1">
      <c r="B114" s="59"/>
      <c r="C114" s="2"/>
      <c r="D114" s="60"/>
      <c r="F114" s="61"/>
    </row>
    <row r="115" spans="2:6" s="58" customFormat="1">
      <c r="B115" s="59"/>
      <c r="C115" s="2"/>
      <c r="D115" s="60"/>
      <c r="F115" s="61"/>
    </row>
    <row r="116" spans="2:6" s="58" customFormat="1">
      <c r="B116" s="59"/>
      <c r="C116" s="2"/>
      <c r="D116" s="60"/>
      <c r="F116" s="61"/>
    </row>
    <row r="117" spans="2:6" s="58" customFormat="1">
      <c r="B117" s="59"/>
      <c r="C117" s="2"/>
      <c r="D117" s="60"/>
      <c r="F117" s="61"/>
    </row>
    <row r="118" spans="2:6" s="58" customFormat="1">
      <c r="B118" s="59"/>
      <c r="C118" s="2"/>
      <c r="D118" s="60"/>
      <c r="F118" s="61"/>
    </row>
    <row r="119" spans="2:6" s="58" customFormat="1">
      <c r="B119" s="59"/>
      <c r="C119" s="2"/>
      <c r="D119" s="60"/>
      <c r="F119" s="61"/>
    </row>
    <row r="120" spans="2:6" s="58" customFormat="1">
      <c r="B120" s="59"/>
      <c r="C120" s="2"/>
      <c r="D120" s="60"/>
      <c r="F120" s="61"/>
    </row>
    <row r="121" spans="2:6" s="58" customFormat="1">
      <c r="B121" s="59"/>
      <c r="C121" s="2"/>
      <c r="D121" s="60"/>
      <c r="F121" s="61"/>
    </row>
    <row r="122" spans="2:6" s="58" customFormat="1">
      <c r="B122" s="59"/>
      <c r="C122" s="2"/>
      <c r="D122" s="60"/>
      <c r="F122" s="61"/>
    </row>
    <row r="123" spans="2:6" s="58" customFormat="1">
      <c r="B123" s="59"/>
      <c r="C123" s="2"/>
      <c r="D123" s="60"/>
      <c r="F123" s="61"/>
    </row>
    <row r="124" spans="2:6" s="58" customFormat="1">
      <c r="B124" s="59"/>
      <c r="C124" s="2"/>
      <c r="D124" s="60"/>
      <c r="F124" s="61"/>
    </row>
    <row r="125" spans="2:6" s="58" customFormat="1">
      <c r="B125" s="59"/>
      <c r="C125" s="2"/>
      <c r="D125" s="60"/>
      <c r="F125" s="61"/>
    </row>
    <row r="126" spans="2:6" s="58" customFormat="1">
      <c r="B126" s="59"/>
      <c r="C126" s="2"/>
      <c r="D126" s="60"/>
      <c r="F126" s="61"/>
    </row>
    <row r="127" spans="2:6" s="58" customFormat="1">
      <c r="B127" s="59"/>
      <c r="C127" s="2"/>
      <c r="D127" s="60"/>
      <c r="F127" s="61"/>
    </row>
    <row r="128" spans="2:6" s="58" customFormat="1">
      <c r="B128" s="59"/>
      <c r="C128" s="2"/>
      <c r="D128" s="60"/>
      <c r="F128" s="61"/>
    </row>
    <row r="129" spans="2:6" s="58" customFormat="1">
      <c r="B129" s="59"/>
      <c r="C129" s="2"/>
      <c r="D129" s="60"/>
      <c r="F129" s="61"/>
    </row>
    <row r="130" spans="2:6" s="58" customFormat="1">
      <c r="B130" s="59"/>
      <c r="C130" s="2"/>
      <c r="D130" s="60"/>
      <c r="F130" s="61"/>
    </row>
    <row r="131" spans="2:6" s="58" customFormat="1">
      <c r="B131" s="59"/>
      <c r="C131" s="2"/>
      <c r="D131" s="60"/>
      <c r="F131" s="61"/>
    </row>
    <row r="132" spans="2:6" s="58" customFormat="1">
      <c r="B132" s="59"/>
      <c r="C132" s="2"/>
      <c r="D132" s="60"/>
      <c r="F132" s="61"/>
    </row>
    <row r="133" spans="2:6" s="58" customFormat="1">
      <c r="B133" s="59"/>
      <c r="C133" s="2"/>
      <c r="D133" s="60"/>
      <c r="F133" s="61"/>
    </row>
    <row r="134" spans="2:6" s="58" customFormat="1">
      <c r="B134" s="59"/>
      <c r="C134" s="2"/>
      <c r="D134" s="60"/>
      <c r="F134" s="61"/>
    </row>
    <row r="135" spans="2:6" s="58" customFormat="1">
      <c r="B135" s="59"/>
      <c r="C135" s="2"/>
      <c r="D135" s="60"/>
      <c r="F135" s="61"/>
    </row>
    <row r="136" spans="2:6" s="58" customFormat="1">
      <c r="B136" s="59"/>
      <c r="C136" s="2"/>
      <c r="D136" s="60"/>
      <c r="F136" s="61"/>
    </row>
    <row r="137" spans="2:6" s="58" customFormat="1">
      <c r="B137" s="59"/>
      <c r="C137" s="2"/>
      <c r="D137" s="60"/>
      <c r="F137" s="61"/>
    </row>
    <row r="138" spans="2:6" s="58" customFormat="1">
      <c r="B138" s="59"/>
      <c r="C138" s="2"/>
      <c r="D138" s="60"/>
      <c r="F138" s="61"/>
    </row>
    <row r="139" spans="2:6" s="58" customFormat="1">
      <c r="B139" s="59"/>
      <c r="C139" s="2"/>
      <c r="D139" s="60"/>
      <c r="F139" s="61"/>
    </row>
    <row r="140" spans="2:6" s="58" customFormat="1">
      <c r="B140" s="59"/>
      <c r="C140" s="2"/>
      <c r="D140" s="60"/>
      <c r="F140" s="61"/>
    </row>
    <row r="141" spans="2:6" s="58" customFormat="1">
      <c r="B141" s="59"/>
      <c r="C141" s="2"/>
      <c r="D141" s="60"/>
      <c r="F141" s="61"/>
    </row>
    <row r="142" spans="2:6" s="58" customFormat="1">
      <c r="B142" s="59"/>
      <c r="C142" s="2"/>
      <c r="D142" s="60"/>
      <c r="F142" s="61"/>
    </row>
    <row r="143" spans="2:6" s="58" customFormat="1">
      <c r="B143" s="59"/>
      <c r="C143" s="2"/>
      <c r="D143" s="60"/>
      <c r="F143" s="61"/>
    </row>
    <row r="144" spans="2:6" s="58" customFormat="1">
      <c r="B144" s="59"/>
      <c r="C144" s="2"/>
      <c r="D144" s="60"/>
      <c r="F144" s="61"/>
    </row>
    <row r="145" spans="2:6" s="58" customFormat="1">
      <c r="B145" s="59"/>
      <c r="C145" s="2"/>
      <c r="D145" s="60"/>
      <c r="F145" s="61"/>
    </row>
    <row r="146" spans="2:6" s="58" customFormat="1">
      <c r="B146" s="59"/>
      <c r="C146" s="2"/>
      <c r="D146" s="60"/>
      <c r="F146" s="61"/>
    </row>
    <row r="147" spans="2:6" s="58" customFormat="1">
      <c r="B147" s="59"/>
      <c r="C147" s="2"/>
      <c r="D147" s="60"/>
      <c r="F147" s="61"/>
    </row>
    <row r="148" spans="2:6" s="58" customFormat="1">
      <c r="B148" s="59"/>
      <c r="C148" s="2"/>
      <c r="D148" s="60"/>
      <c r="F148" s="61"/>
    </row>
    <row r="149" spans="2:6" s="58" customFormat="1">
      <c r="B149" s="59"/>
      <c r="C149" s="2"/>
      <c r="D149" s="60"/>
      <c r="F149" s="61"/>
    </row>
    <row r="150" spans="2:6" s="58" customFormat="1">
      <c r="B150" s="59"/>
      <c r="C150" s="2"/>
      <c r="D150" s="60"/>
      <c r="F150" s="61"/>
    </row>
    <row r="151" spans="2:6" s="58" customFormat="1">
      <c r="B151" s="59"/>
      <c r="C151" s="2"/>
      <c r="D151" s="60"/>
      <c r="F151" s="61"/>
    </row>
    <row r="152" spans="2:6" s="58" customFormat="1">
      <c r="B152" s="59"/>
      <c r="C152" s="2"/>
      <c r="D152" s="60"/>
      <c r="F152" s="61"/>
    </row>
    <row r="153" spans="2:6" s="58" customFormat="1">
      <c r="B153" s="59"/>
      <c r="C153" s="2"/>
      <c r="D153" s="60"/>
      <c r="F153" s="61"/>
    </row>
    <row r="154" spans="2:6" s="58" customFormat="1">
      <c r="B154" s="59"/>
      <c r="C154" s="2"/>
      <c r="D154" s="60"/>
      <c r="F154" s="61"/>
    </row>
    <row r="155" spans="2:6" s="58" customFormat="1">
      <c r="B155" s="59"/>
      <c r="C155" s="2"/>
      <c r="D155" s="60"/>
      <c r="F155" s="61"/>
    </row>
    <row r="156" spans="2:6" s="58" customFormat="1">
      <c r="B156" s="59"/>
      <c r="C156" s="2"/>
      <c r="D156" s="60"/>
      <c r="F156" s="61"/>
    </row>
    <row r="157" spans="2:6" s="58" customFormat="1">
      <c r="B157" s="59"/>
      <c r="C157" s="2"/>
      <c r="D157" s="60"/>
      <c r="F157" s="61"/>
    </row>
    <row r="158" spans="2:6" s="58" customFormat="1">
      <c r="B158" s="59"/>
      <c r="C158" s="2"/>
      <c r="D158" s="60"/>
      <c r="F158" s="61"/>
    </row>
    <row r="159" spans="2:6" s="58" customFormat="1">
      <c r="B159" s="59"/>
      <c r="C159" s="2"/>
      <c r="D159" s="60"/>
      <c r="F159" s="61"/>
    </row>
    <row r="160" spans="2:6" s="58" customFormat="1">
      <c r="B160" s="59"/>
      <c r="C160" s="2"/>
      <c r="D160" s="60"/>
      <c r="F160" s="61"/>
    </row>
    <row r="161" spans="2:6" s="58" customFormat="1">
      <c r="B161" s="59"/>
      <c r="C161" s="2"/>
      <c r="D161" s="60"/>
      <c r="F161" s="61"/>
    </row>
    <row r="162" spans="2:6" s="58" customFormat="1">
      <c r="B162" s="59"/>
      <c r="C162" s="2"/>
      <c r="D162" s="60"/>
      <c r="F162" s="61"/>
    </row>
    <row r="163" spans="2:6" s="58" customFormat="1">
      <c r="B163" s="59"/>
      <c r="C163" s="2"/>
      <c r="D163" s="60"/>
      <c r="F163" s="61"/>
    </row>
    <row r="164" spans="2:6" s="58" customFormat="1">
      <c r="B164" s="59"/>
      <c r="C164" s="2"/>
      <c r="D164" s="60"/>
      <c r="F164" s="61"/>
    </row>
    <row r="165" spans="2:6" s="58" customFormat="1">
      <c r="B165" s="59"/>
      <c r="C165" s="2"/>
      <c r="D165" s="60"/>
      <c r="F165" s="61"/>
    </row>
    <row r="166" spans="2:6" s="58" customFormat="1">
      <c r="B166" s="59"/>
      <c r="C166" s="2"/>
      <c r="D166" s="60"/>
      <c r="F166" s="61"/>
    </row>
    <row r="167" spans="2:6" s="58" customFormat="1">
      <c r="B167" s="59"/>
      <c r="C167" s="2"/>
      <c r="D167" s="60"/>
      <c r="F167" s="61"/>
    </row>
    <row r="168" spans="2:6" s="58" customFormat="1">
      <c r="B168" s="59"/>
      <c r="C168" s="2"/>
      <c r="D168" s="60"/>
      <c r="F168" s="61"/>
    </row>
    <row r="169" spans="2:6" s="58" customFormat="1">
      <c r="B169" s="59"/>
      <c r="C169" s="2"/>
      <c r="D169" s="60"/>
      <c r="F169" s="61"/>
    </row>
    <row r="170" spans="2:6" s="58" customFormat="1">
      <c r="B170" s="59"/>
      <c r="C170" s="2"/>
      <c r="D170" s="60"/>
      <c r="F170" s="61"/>
    </row>
    <row r="171" spans="2:6" s="58" customFormat="1">
      <c r="B171" s="59"/>
      <c r="C171" s="2"/>
      <c r="D171" s="60"/>
      <c r="F171" s="61"/>
    </row>
    <row r="172" spans="2:6" s="58" customFormat="1">
      <c r="B172" s="59"/>
      <c r="C172" s="2"/>
      <c r="D172" s="60"/>
      <c r="F172" s="61"/>
    </row>
    <row r="173" spans="2:6" s="58" customFormat="1">
      <c r="B173" s="59"/>
      <c r="C173" s="2"/>
      <c r="D173" s="60"/>
      <c r="F173" s="61"/>
    </row>
    <row r="174" spans="2:6" s="58" customFormat="1">
      <c r="B174" s="59"/>
      <c r="C174" s="2"/>
      <c r="D174" s="60"/>
      <c r="F174" s="61"/>
    </row>
    <row r="175" spans="2:6" s="58" customFormat="1">
      <c r="B175" s="59"/>
      <c r="C175" s="2"/>
      <c r="D175" s="60"/>
      <c r="F175" s="61"/>
    </row>
    <row r="176" spans="2:6" s="58" customFormat="1">
      <c r="B176" s="59"/>
      <c r="C176" s="2"/>
      <c r="D176" s="60"/>
      <c r="F176" s="61"/>
    </row>
    <row r="177" spans="2:6" s="58" customFormat="1">
      <c r="B177" s="59"/>
      <c r="C177" s="2"/>
      <c r="D177" s="60"/>
      <c r="F177" s="61"/>
    </row>
    <row r="178" spans="2:6" s="58" customFormat="1">
      <c r="B178" s="59"/>
      <c r="C178" s="2"/>
      <c r="D178" s="60"/>
      <c r="F178" s="61"/>
    </row>
    <row r="179" spans="2:6" s="58" customFormat="1">
      <c r="B179" s="59"/>
      <c r="C179" s="2"/>
      <c r="D179" s="60"/>
      <c r="F179" s="61"/>
    </row>
    <row r="180" spans="2:6" s="58" customFormat="1">
      <c r="B180" s="59"/>
      <c r="C180" s="2"/>
      <c r="D180" s="60"/>
      <c r="F180" s="61"/>
    </row>
    <row r="181" spans="2:6" s="58" customFormat="1">
      <c r="B181" s="59"/>
      <c r="C181" s="2"/>
      <c r="D181" s="60"/>
      <c r="F181" s="61"/>
    </row>
    <row r="182" spans="2:6" s="58" customFormat="1">
      <c r="B182" s="59"/>
      <c r="C182" s="2"/>
      <c r="D182" s="60"/>
      <c r="F182" s="61"/>
    </row>
    <row r="183" spans="2:6" s="58" customFormat="1">
      <c r="B183" s="59"/>
      <c r="C183" s="2"/>
      <c r="D183" s="60"/>
      <c r="F183" s="61"/>
    </row>
    <row r="184" spans="2:6" s="58" customFormat="1">
      <c r="B184" s="59"/>
      <c r="C184" s="2"/>
      <c r="D184" s="60"/>
      <c r="F184" s="61"/>
    </row>
    <row r="185" spans="2:6" s="58" customFormat="1">
      <c r="B185" s="59"/>
      <c r="C185" s="2"/>
      <c r="D185" s="60"/>
      <c r="F185" s="61"/>
    </row>
    <row r="186" spans="2:6" s="58" customFormat="1">
      <c r="B186" s="59"/>
      <c r="C186" s="2"/>
      <c r="D186" s="60"/>
      <c r="F186" s="61"/>
    </row>
    <row r="187" spans="2:6" s="58" customFormat="1">
      <c r="B187" s="59"/>
      <c r="C187" s="2"/>
      <c r="D187" s="60"/>
      <c r="F187" s="61"/>
    </row>
    <row r="188" spans="2:6" s="58" customFormat="1">
      <c r="B188" s="59"/>
      <c r="C188" s="2"/>
      <c r="D188" s="60"/>
      <c r="F188" s="61"/>
    </row>
    <row r="189" spans="2:6" s="58" customFormat="1">
      <c r="B189" s="59"/>
      <c r="C189" s="2"/>
      <c r="D189" s="60"/>
      <c r="F189" s="61"/>
    </row>
    <row r="190" spans="2:6" s="58" customFormat="1">
      <c r="B190" s="59"/>
      <c r="C190" s="2"/>
      <c r="D190" s="60"/>
      <c r="F190" s="61"/>
    </row>
    <row r="191" spans="2:6" s="58" customFormat="1">
      <c r="B191" s="59"/>
      <c r="C191" s="2"/>
      <c r="D191" s="60"/>
      <c r="F191" s="61"/>
    </row>
    <row r="192" spans="2:6" s="58" customFormat="1">
      <c r="B192" s="59"/>
      <c r="C192" s="2"/>
      <c r="D192" s="60"/>
      <c r="F192" s="61"/>
    </row>
    <row r="193" spans="2:6" s="58" customFormat="1">
      <c r="B193" s="59"/>
      <c r="C193" s="2"/>
      <c r="D193" s="60"/>
      <c r="F193" s="61"/>
    </row>
    <row r="194" spans="2:6" s="58" customFormat="1">
      <c r="B194" s="59"/>
      <c r="C194" s="2"/>
      <c r="D194" s="60"/>
      <c r="F194" s="61"/>
    </row>
    <row r="195" spans="2:6" s="58" customFormat="1">
      <c r="B195" s="59"/>
      <c r="C195" s="2"/>
      <c r="D195" s="60"/>
      <c r="F195" s="61"/>
    </row>
    <row r="196" spans="2:6" s="58" customFormat="1">
      <c r="B196" s="59"/>
      <c r="C196" s="2"/>
      <c r="D196" s="60"/>
      <c r="F196" s="61"/>
    </row>
    <row r="197" spans="2:6" s="58" customFormat="1">
      <c r="B197" s="59"/>
      <c r="C197" s="2"/>
      <c r="D197" s="60"/>
      <c r="F197" s="61"/>
    </row>
    <row r="198" spans="2:6" s="58" customFormat="1">
      <c r="B198" s="1"/>
      <c r="C198" s="2"/>
      <c r="D198" s="3"/>
      <c r="E198" s="4"/>
      <c r="F198" s="5"/>
    </row>
  </sheetData>
  <mergeCells count="7">
    <mergeCell ref="C20:F20"/>
    <mergeCell ref="B2:F2"/>
    <mergeCell ref="B4:F4"/>
    <mergeCell ref="C16:F16"/>
    <mergeCell ref="C17:F17"/>
    <mergeCell ref="C18:F18"/>
    <mergeCell ref="C19:F19"/>
  </mergeCells>
  <pageMargins left="1.1811023622047245" right="0.78740157480314965" top="1.1811023622047245" bottom="0.78740157480314965" header="1.1811023622047245" footer="0.51181102362204722"/>
  <pageSetup paperSize="9" scale="85" orientation="portrait" r:id="rId1"/>
  <headerFooter alignWithMargins="0">
    <oddFooter>&amp;CStran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view="pageBreakPreview" topLeftCell="A94" zoomScale="115" zoomScaleNormal="100" zoomScaleSheetLayoutView="115" workbookViewId="0">
      <selection activeCell="C109" sqref="C109"/>
    </sheetView>
  </sheetViews>
  <sheetFormatPr defaultRowHeight="12.75"/>
  <cols>
    <col min="1" max="1" width="6.85546875" customWidth="1"/>
    <col min="2" max="2" width="58.140625" customWidth="1"/>
    <col min="3" max="3" width="10.5703125" customWidth="1"/>
    <col min="4" max="4" width="12.140625" customWidth="1"/>
    <col min="5" max="5" width="15.5703125" customWidth="1"/>
  </cols>
  <sheetData>
    <row r="1" spans="1:5" ht="16.5">
      <c r="A1" s="203" t="s">
        <v>109</v>
      </c>
      <c r="B1" s="295" t="s">
        <v>110</v>
      </c>
      <c r="C1" s="205" t="s">
        <v>111</v>
      </c>
      <c r="D1" s="679" t="s">
        <v>112</v>
      </c>
      <c r="E1" s="205" t="s">
        <v>113</v>
      </c>
    </row>
    <row r="2" spans="1:5" ht="16.5">
      <c r="A2" s="203"/>
      <c r="B2" s="295" t="s">
        <v>114</v>
      </c>
      <c r="C2" s="205"/>
      <c r="D2" s="679"/>
      <c r="E2" s="205"/>
    </row>
    <row r="3" spans="1:5" ht="14.25">
      <c r="A3" s="206"/>
      <c r="B3" s="207"/>
      <c r="C3" s="208"/>
      <c r="D3" s="209"/>
      <c r="E3" s="210"/>
    </row>
    <row r="4" spans="1:5" ht="14.25">
      <c r="A4" s="211">
        <v>1</v>
      </c>
      <c r="B4" s="212" t="s">
        <v>305</v>
      </c>
      <c r="C4" s="213"/>
      <c r="D4" s="209"/>
      <c r="E4" s="210"/>
    </row>
    <row r="5" spans="1:5" ht="14.25">
      <c r="A5" s="214"/>
      <c r="B5" s="212"/>
      <c r="C5" s="213"/>
      <c r="D5" s="209"/>
      <c r="E5" s="210"/>
    </row>
    <row r="6" spans="1:5" ht="14.25">
      <c r="A6" s="214"/>
      <c r="B6" s="212" t="s">
        <v>31</v>
      </c>
      <c r="C6" s="213"/>
      <c r="D6" s="209"/>
      <c r="E6" s="210"/>
    </row>
    <row r="7" spans="1:5" ht="14.25">
      <c r="A7" s="214"/>
      <c r="B7" s="215"/>
      <c r="C7" s="213"/>
      <c r="D7" s="209"/>
      <c r="E7" s="210"/>
    </row>
    <row r="8" spans="1:5" ht="14.25">
      <c r="A8" s="269">
        <f>MAX(A2:A7)+0.01</f>
        <v>1.01</v>
      </c>
      <c r="B8" s="215" t="s">
        <v>23</v>
      </c>
      <c r="C8" s="213"/>
      <c r="D8" s="217"/>
      <c r="E8" s="218"/>
    </row>
    <row r="9" spans="1:5" ht="28.5">
      <c r="A9" s="214"/>
      <c r="B9" s="215" t="s">
        <v>168</v>
      </c>
      <c r="C9" s="213"/>
      <c r="D9" s="217"/>
      <c r="E9" s="218"/>
    </row>
    <row r="10" spans="1:5" ht="14.25">
      <c r="A10" s="268" t="s">
        <v>24</v>
      </c>
      <c r="B10" s="215" t="s">
        <v>167</v>
      </c>
      <c r="C10" s="213"/>
      <c r="D10" s="217"/>
      <c r="E10" s="218"/>
    </row>
    <row r="11" spans="1:5" ht="14.25">
      <c r="A11" s="214"/>
      <c r="B11" s="215" t="s">
        <v>34</v>
      </c>
      <c r="C11" s="213">
        <v>7.6</v>
      </c>
      <c r="D11" s="217"/>
      <c r="E11" s="218">
        <f>C11*D11</f>
        <v>0</v>
      </c>
    </row>
    <row r="12" spans="1:5" ht="14.25">
      <c r="A12" s="214"/>
      <c r="B12" s="215"/>
      <c r="C12" s="213"/>
      <c r="D12" s="209"/>
      <c r="E12" s="210"/>
    </row>
    <row r="13" spans="1:5" ht="14.25">
      <c r="A13" s="269">
        <f>MAX(A7:A12)+0.01</f>
        <v>1.02</v>
      </c>
      <c r="B13" s="215" t="s">
        <v>23</v>
      </c>
      <c r="C13" s="213"/>
      <c r="D13" s="217"/>
      <c r="E13" s="218"/>
    </row>
    <row r="14" spans="1:5" ht="28.5">
      <c r="A14" s="214"/>
      <c r="B14" s="215" t="s">
        <v>168</v>
      </c>
      <c r="C14" s="213"/>
      <c r="D14" s="217"/>
      <c r="E14" s="218"/>
    </row>
    <row r="15" spans="1:5" ht="42.75">
      <c r="A15" s="268" t="s">
        <v>24</v>
      </c>
      <c r="B15" s="215" t="s">
        <v>304</v>
      </c>
      <c r="C15" s="213"/>
      <c r="D15" s="217"/>
      <c r="E15" s="218"/>
    </row>
    <row r="16" spans="1:5" ht="14.25">
      <c r="A16" s="214"/>
      <c r="B16" s="215" t="s">
        <v>34</v>
      </c>
      <c r="C16" s="213">
        <v>6.4</v>
      </c>
      <c r="D16" s="217"/>
      <c r="E16" s="218">
        <f>C16*D16</f>
        <v>0</v>
      </c>
    </row>
    <row r="17" spans="1:5" ht="14.25">
      <c r="A17" s="214"/>
      <c r="B17" s="215"/>
      <c r="C17" s="213"/>
      <c r="D17" s="217"/>
      <c r="E17" s="218"/>
    </row>
    <row r="18" spans="1:5" ht="14.25">
      <c r="A18" s="262">
        <f>MAX(A8:A11)+0.01</f>
        <v>1.02</v>
      </c>
      <c r="B18" s="216" t="s">
        <v>169</v>
      </c>
      <c r="C18" s="213"/>
      <c r="D18" s="217"/>
      <c r="E18" s="218"/>
    </row>
    <row r="19" spans="1:5" ht="45" customHeight="1">
      <c r="A19" s="214"/>
      <c r="B19" s="215" t="s">
        <v>170</v>
      </c>
      <c r="C19" s="213"/>
      <c r="D19" s="217"/>
      <c r="E19" s="218"/>
    </row>
    <row r="20" spans="1:5" ht="14.25">
      <c r="A20" s="272" t="s">
        <v>24</v>
      </c>
      <c r="B20" s="215" t="s">
        <v>167</v>
      </c>
      <c r="C20" s="213"/>
      <c r="D20" s="217"/>
      <c r="E20" s="218"/>
    </row>
    <row r="21" spans="1:5" ht="14.25">
      <c r="A21" s="214"/>
      <c r="B21" s="216" t="s">
        <v>34</v>
      </c>
      <c r="C21" s="213">
        <v>22.2</v>
      </c>
      <c r="D21" s="217"/>
      <c r="E21" s="218">
        <f>C21*D21</f>
        <v>0</v>
      </c>
    </row>
    <row r="22" spans="1:5" ht="14.25">
      <c r="A22" s="214"/>
      <c r="B22" s="215"/>
      <c r="C22" s="213"/>
      <c r="D22" s="217"/>
      <c r="E22" s="218"/>
    </row>
    <row r="23" spans="1:5" ht="14.25">
      <c r="A23" s="262">
        <f>MAX(A18:A21)+0.01</f>
        <v>1.03</v>
      </c>
      <c r="B23" s="216" t="s">
        <v>169</v>
      </c>
      <c r="C23" s="213"/>
      <c r="D23" s="217"/>
      <c r="E23" s="218"/>
    </row>
    <row r="24" spans="1:5" ht="45" customHeight="1">
      <c r="A24" s="214"/>
      <c r="B24" s="215" t="s">
        <v>170</v>
      </c>
      <c r="C24" s="213"/>
      <c r="D24" s="217"/>
      <c r="E24" s="218"/>
    </row>
    <row r="25" spans="1:5" ht="42.75">
      <c r="A25" s="272" t="s">
        <v>24</v>
      </c>
      <c r="B25" s="215" t="s">
        <v>302</v>
      </c>
      <c r="C25" s="213"/>
      <c r="D25" s="217"/>
      <c r="E25" s="218"/>
    </row>
    <row r="26" spans="1:5" ht="14.25">
      <c r="A26" s="214"/>
      <c r="B26" s="216" t="s">
        <v>34</v>
      </c>
      <c r="C26" s="213">
        <v>12.5</v>
      </c>
      <c r="D26" s="217"/>
      <c r="E26" s="218">
        <f>C26*D26</f>
        <v>0</v>
      </c>
    </row>
    <row r="27" spans="1:5" ht="14.25">
      <c r="A27" s="214"/>
      <c r="B27" s="216"/>
      <c r="C27" s="213"/>
      <c r="D27" s="217"/>
      <c r="E27" s="218"/>
    </row>
    <row r="28" spans="1:5" ht="14.25">
      <c r="A28" s="262">
        <f>MAX(A17:A20)+0.01</f>
        <v>1.03</v>
      </c>
      <c r="B28" s="216" t="s">
        <v>171</v>
      </c>
      <c r="C28" s="213"/>
      <c r="D28" s="217"/>
      <c r="E28" s="218"/>
    </row>
    <row r="29" spans="1:5" ht="28.5">
      <c r="A29" s="214"/>
      <c r="B29" s="215" t="s">
        <v>172</v>
      </c>
      <c r="C29" s="213"/>
      <c r="D29" s="217"/>
      <c r="E29" s="218"/>
    </row>
    <row r="30" spans="1:5" ht="42.75">
      <c r="A30" s="272" t="s">
        <v>24</v>
      </c>
      <c r="B30" s="215" t="s">
        <v>303</v>
      </c>
      <c r="C30" s="213"/>
      <c r="D30" s="217"/>
      <c r="E30" s="218"/>
    </row>
    <row r="31" spans="1:5" ht="14.25">
      <c r="A31" s="214"/>
      <c r="B31" s="216" t="s">
        <v>34</v>
      </c>
      <c r="C31" s="213">
        <v>6.7</v>
      </c>
      <c r="D31" s="217"/>
      <c r="E31" s="218">
        <f>C31*D31</f>
        <v>0</v>
      </c>
    </row>
    <row r="32" spans="1:5" ht="14.25">
      <c r="A32" s="214"/>
      <c r="B32" s="216"/>
      <c r="C32" s="213"/>
      <c r="D32" s="217"/>
      <c r="E32" s="218"/>
    </row>
    <row r="33" spans="1:5" ht="14.25">
      <c r="A33" s="214"/>
      <c r="B33" s="212" t="s">
        <v>36</v>
      </c>
      <c r="C33" s="213"/>
      <c r="D33" s="217"/>
      <c r="E33" s="218"/>
    </row>
    <row r="34" spans="1:5" ht="14.25">
      <c r="A34" s="219"/>
      <c r="B34" s="223"/>
      <c r="C34" s="224"/>
      <c r="D34" s="225"/>
      <c r="E34" s="226"/>
    </row>
    <row r="35" spans="1:5" ht="14.25">
      <c r="A35" s="269">
        <f>MAX(A27:A34)+0.01</f>
        <v>1.04</v>
      </c>
      <c r="B35" s="215" t="s">
        <v>23</v>
      </c>
      <c r="C35" s="213"/>
      <c r="D35" s="221"/>
      <c r="E35" s="222"/>
    </row>
    <row r="36" spans="1:5" ht="28.5">
      <c r="A36" s="219"/>
      <c r="B36" s="215" t="s">
        <v>292</v>
      </c>
      <c r="C36" s="213"/>
      <c r="D36" s="221"/>
      <c r="E36" s="222"/>
    </row>
    <row r="37" spans="1:5" ht="14.25">
      <c r="A37" s="268" t="s">
        <v>24</v>
      </c>
      <c r="B37" s="215" t="s">
        <v>174</v>
      </c>
      <c r="C37" s="213"/>
      <c r="D37" s="221"/>
      <c r="E37" s="222"/>
    </row>
    <row r="38" spans="1:5" ht="14.25">
      <c r="A38" s="270"/>
      <c r="B38" s="249" t="s">
        <v>37</v>
      </c>
      <c r="C38" s="224">
        <v>7.6</v>
      </c>
      <c r="D38" s="225"/>
      <c r="E38" s="226">
        <f>C38*D38</f>
        <v>0</v>
      </c>
    </row>
    <row r="39" spans="1:5" ht="14.25">
      <c r="A39" s="214"/>
      <c r="B39" s="212"/>
      <c r="C39" s="213"/>
      <c r="D39" s="217"/>
      <c r="E39" s="218"/>
    </row>
    <row r="40" spans="1:5" ht="14.25">
      <c r="A40" s="269">
        <f>MAX(A39:A39)+0.01</f>
        <v>0.01</v>
      </c>
      <c r="B40" s="215" t="s">
        <v>264</v>
      </c>
      <c r="C40" s="213"/>
      <c r="D40" s="217"/>
      <c r="E40" s="218"/>
    </row>
    <row r="41" spans="1:5" ht="14.25">
      <c r="A41" s="214"/>
      <c r="B41" s="215" t="s">
        <v>265</v>
      </c>
      <c r="C41" s="213"/>
      <c r="D41" s="217"/>
      <c r="E41" s="218"/>
    </row>
    <row r="42" spans="1:5" ht="14.25">
      <c r="A42" s="268" t="s">
        <v>24</v>
      </c>
      <c r="B42" s="215" t="s">
        <v>298</v>
      </c>
      <c r="C42" s="213"/>
      <c r="D42" s="217"/>
      <c r="E42" s="218"/>
    </row>
    <row r="43" spans="1:5" ht="14.25">
      <c r="A43" s="240"/>
      <c r="B43" s="250" t="s">
        <v>37</v>
      </c>
      <c r="C43" s="224">
        <v>22.2</v>
      </c>
      <c r="D43" s="251"/>
      <c r="E43" s="252">
        <f>C43*D43</f>
        <v>0</v>
      </c>
    </row>
    <row r="44" spans="1:5" ht="14.25">
      <c r="A44" s="240"/>
      <c r="B44" s="250"/>
      <c r="C44" s="224"/>
      <c r="D44" s="251"/>
      <c r="E44" s="252"/>
    </row>
    <row r="45" spans="1:5" ht="14.25">
      <c r="A45" s="269">
        <f>MAX(A37:A44)+0.01</f>
        <v>0.02</v>
      </c>
      <c r="B45" s="215" t="s">
        <v>23</v>
      </c>
      <c r="C45" s="213"/>
      <c r="D45" s="221"/>
      <c r="E45" s="222"/>
    </row>
    <row r="46" spans="1:5" ht="57">
      <c r="A46" s="219"/>
      <c r="B46" s="215" t="s">
        <v>311</v>
      </c>
      <c r="C46" s="213"/>
      <c r="D46" s="221"/>
      <c r="E46" s="222"/>
    </row>
    <row r="47" spans="1:5" ht="14.25">
      <c r="A47" s="270"/>
      <c r="B47" s="249" t="s">
        <v>37</v>
      </c>
      <c r="C47" s="224">
        <v>5.7</v>
      </c>
      <c r="D47" s="225"/>
      <c r="E47" s="226">
        <f>C47*D47</f>
        <v>0</v>
      </c>
    </row>
    <row r="48" spans="1:5" ht="14.25">
      <c r="A48" s="240"/>
      <c r="B48" s="250"/>
      <c r="C48" s="224"/>
      <c r="D48" s="251"/>
      <c r="E48" s="252"/>
    </row>
    <row r="49" spans="1:5" ht="14.25">
      <c r="A49" s="269">
        <f>MAX(A42:A48)+0.01</f>
        <v>0.03</v>
      </c>
      <c r="B49" s="215" t="s">
        <v>23</v>
      </c>
      <c r="C49" s="213"/>
      <c r="D49" s="221"/>
      <c r="E49" s="222"/>
    </row>
    <row r="50" spans="1:5" ht="42.75">
      <c r="A50" s="219"/>
      <c r="B50" s="215" t="s">
        <v>312</v>
      </c>
      <c r="C50" s="213"/>
      <c r="D50" s="221"/>
      <c r="E50" s="222"/>
    </row>
    <row r="51" spans="1:5" ht="14.25">
      <c r="A51" s="270"/>
      <c r="B51" s="249" t="s">
        <v>37</v>
      </c>
      <c r="C51" s="224">
        <v>5.7</v>
      </c>
      <c r="D51" s="225"/>
      <c r="E51" s="226">
        <f>C51*D51</f>
        <v>0</v>
      </c>
    </row>
    <row r="52" spans="1:5" ht="14.25">
      <c r="A52" s="324"/>
      <c r="B52" s="325"/>
      <c r="C52" s="326"/>
      <c r="D52" s="327"/>
      <c r="E52" s="328"/>
    </row>
    <row r="53" spans="1:5" ht="14.25" customHeight="1" thickBot="1">
      <c r="A53" s="680" t="s">
        <v>316</v>
      </c>
      <c r="B53" s="680"/>
      <c r="C53" s="237"/>
      <c r="D53" s="238"/>
      <c r="E53" s="239">
        <f>SUM(E8:E51)</f>
        <v>0</v>
      </c>
    </row>
    <row r="54" spans="1:5" ht="14.25">
      <c r="A54" s="240"/>
      <c r="B54" s="241"/>
      <c r="C54" s="242"/>
      <c r="D54" s="243"/>
      <c r="E54" s="244"/>
    </row>
    <row r="55" spans="1:5" ht="14.25">
      <c r="A55" s="211">
        <v>2</v>
      </c>
      <c r="B55" s="212" t="s">
        <v>306</v>
      </c>
      <c r="C55" s="213"/>
      <c r="D55" s="217"/>
      <c r="E55" s="218"/>
    </row>
    <row r="56" spans="1:5" ht="14.25">
      <c r="A56" s="211"/>
      <c r="B56" s="212"/>
      <c r="C56" s="213"/>
      <c r="D56" s="217"/>
      <c r="E56" s="218"/>
    </row>
    <row r="57" spans="1:5" s="315" customFormat="1" ht="14.25">
      <c r="A57" s="269">
        <f>MAX(A52:A56)+0.01</f>
        <v>2.0099999999999998</v>
      </c>
      <c r="B57" s="216" t="s">
        <v>23</v>
      </c>
      <c r="C57" s="248"/>
      <c r="D57" s="254"/>
      <c r="E57" s="255"/>
    </row>
    <row r="58" spans="1:5" s="315" customFormat="1" ht="28.5">
      <c r="A58" s="219"/>
      <c r="B58" s="215" t="s">
        <v>307</v>
      </c>
      <c r="C58" s="248"/>
      <c r="D58" s="254"/>
      <c r="E58" s="255"/>
    </row>
    <row r="59" spans="1:5" s="315" customFormat="1" ht="14.25">
      <c r="A59" s="219" t="s">
        <v>24</v>
      </c>
      <c r="B59" s="215" t="s">
        <v>308</v>
      </c>
      <c r="C59" s="248"/>
      <c r="D59" s="254"/>
      <c r="E59" s="255"/>
    </row>
    <row r="60" spans="1:5" s="315" customFormat="1" ht="14.25">
      <c r="A60" s="219"/>
      <c r="B60" s="216" t="s">
        <v>27</v>
      </c>
      <c r="C60" s="248">
        <v>109.6</v>
      </c>
      <c r="D60" s="254"/>
      <c r="E60" s="255">
        <f>C60*D60</f>
        <v>0</v>
      </c>
    </row>
    <row r="61" spans="1:5" ht="14.25">
      <c r="A61" s="219"/>
      <c r="B61" s="253"/>
      <c r="C61" s="248"/>
      <c r="D61" s="254"/>
      <c r="E61" s="255"/>
    </row>
    <row r="62" spans="1:5" s="315" customFormat="1" ht="14.25">
      <c r="A62" s="269">
        <f>MAX(A57:A61)+0.01</f>
        <v>2.0199999999999996</v>
      </c>
      <c r="B62" s="216" t="s">
        <v>23</v>
      </c>
      <c r="C62" s="248"/>
      <c r="D62" s="254"/>
      <c r="E62" s="255"/>
    </row>
    <row r="63" spans="1:5" s="315" customFormat="1" ht="28.5">
      <c r="A63" s="219"/>
      <c r="B63" s="215" t="s">
        <v>307</v>
      </c>
      <c r="C63" s="248"/>
      <c r="D63" s="254"/>
      <c r="E63" s="255"/>
    </row>
    <row r="64" spans="1:5" s="315" customFormat="1" ht="14.25">
      <c r="A64" s="219" t="s">
        <v>24</v>
      </c>
      <c r="B64" s="215" t="s">
        <v>309</v>
      </c>
      <c r="C64" s="248"/>
      <c r="D64" s="254"/>
      <c r="E64" s="255"/>
    </row>
    <row r="65" spans="1:5" s="315" customFormat="1" ht="14.25">
      <c r="A65" s="219"/>
      <c r="B65" s="216" t="s">
        <v>27</v>
      </c>
      <c r="C65" s="248">
        <v>31.9</v>
      </c>
      <c r="D65" s="254"/>
      <c r="E65" s="255">
        <f>C65*D65</f>
        <v>0</v>
      </c>
    </row>
    <row r="66" spans="1:5" s="315" customFormat="1" ht="14.25">
      <c r="A66" s="219"/>
      <c r="B66" s="253"/>
      <c r="C66" s="248"/>
      <c r="D66" s="254"/>
      <c r="E66" s="255"/>
    </row>
    <row r="67" spans="1:5" s="315" customFormat="1" ht="14.25">
      <c r="A67" s="269">
        <f>MAX(A57:A66)+0.01</f>
        <v>2.0299999999999994</v>
      </c>
      <c r="B67" s="216" t="s">
        <v>23</v>
      </c>
      <c r="C67" s="248"/>
      <c r="D67" s="254"/>
      <c r="E67" s="255"/>
    </row>
    <row r="68" spans="1:5" s="315" customFormat="1" ht="57">
      <c r="A68" s="219"/>
      <c r="B68" s="215" t="s">
        <v>310</v>
      </c>
      <c r="C68" s="248"/>
      <c r="D68" s="254"/>
      <c r="E68" s="255"/>
    </row>
    <row r="69" spans="1:5" s="315" customFormat="1" ht="14.25">
      <c r="A69" s="219"/>
      <c r="B69" s="215" t="s">
        <v>308</v>
      </c>
      <c r="C69" s="248"/>
      <c r="D69" s="254"/>
      <c r="E69" s="255"/>
    </row>
    <row r="70" spans="1:5" s="315" customFormat="1" ht="14.25">
      <c r="A70" s="219"/>
      <c r="B70" s="216" t="s">
        <v>27</v>
      </c>
      <c r="C70" s="248">
        <v>109.6</v>
      </c>
      <c r="D70" s="254"/>
      <c r="E70" s="255">
        <f>C70*D70</f>
        <v>0</v>
      </c>
    </row>
    <row r="71" spans="1:5" s="315" customFormat="1" ht="14.25">
      <c r="A71" s="219"/>
      <c r="B71" s="253"/>
      <c r="C71" s="248"/>
      <c r="D71" s="254"/>
      <c r="E71" s="255"/>
    </row>
    <row r="72" spans="1:5" s="315" customFormat="1" ht="14.25">
      <c r="A72" s="269">
        <f>MAX(A61:A71)+0.01</f>
        <v>2.0399999999999991</v>
      </c>
      <c r="B72" s="216" t="s">
        <v>23</v>
      </c>
      <c r="C72" s="248"/>
      <c r="D72" s="254"/>
      <c r="E72" s="255"/>
    </row>
    <row r="73" spans="1:5" s="315" customFormat="1" ht="57">
      <c r="A73" s="219"/>
      <c r="B73" s="215" t="s">
        <v>310</v>
      </c>
      <c r="C73" s="248"/>
      <c r="D73" s="254"/>
      <c r="E73" s="255"/>
    </row>
    <row r="74" spans="1:5" s="315" customFormat="1" ht="14.25">
      <c r="A74" s="219"/>
      <c r="B74" s="215" t="s">
        <v>309</v>
      </c>
      <c r="C74" s="248"/>
      <c r="D74" s="254"/>
      <c r="E74" s="255"/>
    </row>
    <row r="75" spans="1:5" s="315" customFormat="1" ht="14.25">
      <c r="A75" s="219"/>
      <c r="B75" s="216" t="s">
        <v>27</v>
      </c>
      <c r="C75" s="248">
        <v>31.9</v>
      </c>
      <c r="D75" s="254"/>
      <c r="E75" s="255">
        <f>C75*D75</f>
        <v>0</v>
      </c>
    </row>
    <row r="76" spans="1:5" s="315" customFormat="1" ht="14.25">
      <c r="A76" s="219"/>
      <c r="B76" s="253"/>
      <c r="C76" s="248"/>
      <c r="D76" s="254"/>
      <c r="E76" s="255"/>
    </row>
    <row r="77" spans="1:5" s="315" customFormat="1" ht="14.25">
      <c r="A77" s="269">
        <f>MAX(A66:A76)+0.01</f>
        <v>2.0499999999999989</v>
      </c>
      <c r="B77" s="216" t="s">
        <v>23</v>
      </c>
      <c r="C77" s="248"/>
      <c r="D77" s="254"/>
      <c r="E77" s="255"/>
    </row>
    <row r="78" spans="1:5" s="315" customFormat="1" ht="28.5">
      <c r="A78" s="219"/>
      <c r="B78" s="215" t="s">
        <v>314</v>
      </c>
      <c r="C78" s="248"/>
      <c r="D78" s="254"/>
      <c r="E78" s="255"/>
    </row>
    <row r="79" spans="1:5" s="315" customFormat="1" ht="14.25">
      <c r="A79" s="219"/>
      <c r="B79" s="216" t="s">
        <v>21</v>
      </c>
      <c r="C79" s="248">
        <v>1</v>
      </c>
      <c r="D79" s="254"/>
      <c r="E79" s="255">
        <f>C79*D79</f>
        <v>0</v>
      </c>
    </row>
    <row r="80" spans="1:5" s="315" customFormat="1" ht="14.25">
      <c r="A80" s="219"/>
      <c r="B80" s="253"/>
      <c r="C80" s="248"/>
      <c r="D80" s="254"/>
      <c r="E80" s="255"/>
    </row>
    <row r="81" spans="1:5" s="315" customFormat="1" ht="14.25">
      <c r="A81" s="269">
        <f>MAX(A70:A80)+0.01</f>
        <v>2.0599999999999987</v>
      </c>
      <c r="B81" s="216" t="s">
        <v>23</v>
      </c>
      <c r="C81" s="248"/>
      <c r="D81" s="254"/>
      <c r="E81" s="255"/>
    </row>
    <row r="82" spans="1:5" s="315" customFormat="1" ht="28.5">
      <c r="A82" s="219"/>
      <c r="B82" s="215" t="s">
        <v>315</v>
      </c>
      <c r="C82" s="248"/>
      <c r="D82" s="254"/>
      <c r="E82" s="255"/>
    </row>
    <row r="83" spans="1:5" s="315" customFormat="1" ht="14.25">
      <c r="A83" s="219"/>
      <c r="B83" s="216" t="s">
        <v>21</v>
      </c>
      <c r="C83" s="248">
        <v>2</v>
      </c>
      <c r="D83" s="254"/>
      <c r="E83" s="255">
        <f>C83*D83</f>
        <v>0</v>
      </c>
    </row>
    <row r="84" spans="1:5" s="315" customFormat="1" ht="14.25">
      <c r="A84" s="219"/>
      <c r="B84" s="253"/>
      <c r="C84" s="248"/>
      <c r="D84" s="254"/>
      <c r="E84" s="255"/>
    </row>
    <row r="85" spans="1:5" s="315" customFormat="1" ht="14.25">
      <c r="A85" s="269">
        <f>MAX(A74:A84)+0.01</f>
        <v>2.0699999999999985</v>
      </c>
      <c r="B85" s="216" t="s">
        <v>23</v>
      </c>
      <c r="C85" s="248"/>
      <c r="D85" s="254"/>
      <c r="E85" s="255"/>
    </row>
    <row r="86" spans="1:5" s="315" customFormat="1" ht="42.75">
      <c r="A86" s="219"/>
      <c r="B86" s="215" t="s">
        <v>321</v>
      </c>
      <c r="C86" s="248"/>
      <c r="D86" s="254"/>
      <c r="E86" s="255"/>
    </row>
    <row r="87" spans="1:5" s="315" customFormat="1" ht="14.25">
      <c r="A87" s="219"/>
      <c r="B87" s="216" t="s">
        <v>21</v>
      </c>
      <c r="C87" s="248">
        <v>1</v>
      </c>
      <c r="D87" s="254"/>
      <c r="E87" s="255">
        <f>C87*D87</f>
        <v>0</v>
      </c>
    </row>
    <row r="88" spans="1:5" s="315" customFormat="1" ht="14.25">
      <c r="A88" s="219"/>
      <c r="B88" s="253"/>
      <c r="C88" s="248"/>
      <c r="D88" s="254"/>
      <c r="E88" s="255"/>
    </row>
    <row r="89" spans="1:5" s="315" customFormat="1" ht="14.25">
      <c r="A89" s="269">
        <f>MAX(A78:A88)+0.01</f>
        <v>2.0799999999999983</v>
      </c>
      <c r="B89" s="216" t="s">
        <v>23</v>
      </c>
      <c r="C89" s="248"/>
      <c r="D89" s="254"/>
      <c r="E89" s="255"/>
    </row>
    <row r="90" spans="1:5" s="315" customFormat="1" ht="28.5">
      <c r="A90" s="219"/>
      <c r="B90" s="215" t="s">
        <v>322</v>
      </c>
      <c r="C90" s="248"/>
      <c r="D90" s="254"/>
      <c r="E90" s="255"/>
    </row>
    <row r="91" spans="1:5" s="315" customFormat="1" ht="14.25">
      <c r="A91" s="219"/>
      <c r="B91" s="216" t="s">
        <v>21</v>
      </c>
      <c r="C91" s="248">
        <v>1</v>
      </c>
      <c r="D91" s="254"/>
      <c r="E91" s="255">
        <f>C91*D91</f>
        <v>0</v>
      </c>
    </row>
    <row r="92" spans="1:5" s="315" customFormat="1" ht="14.25">
      <c r="A92" s="219"/>
      <c r="B92" s="253"/>
      <c r="C92" s="248"/>
      <c r="D92" s="254"/>
      <c r="E92" s="255"/>
    </row>
    <row r="93" spans="1:5" s="315" customFormat="1" ht="14.25">
      <c r="A93" s="269">
        <f>MAX(A78:A92)+0.01</f>
        <v>2.0899999999999981</v>
      </c>
      <c r="B93" s="216" t="s">
        <v>23</v>
      </c>
      <c r="C93" s="248"/>
      <c r="D93" s="254"/>
      <c r="E93" s="255"/>
    </row>
    <row r="94" spans="1:5" s="315" customFormat="1" ht="42.75">
      <c r="A94" s="219"/>
      <c r="B94" s="215" t="s">
        <v>323</v>
      </c>
      <c r="C94" s="248"/>
      <c r="D94" s="254"/>
      <c r="E94" s="255"/>
    </row>
    <row r="95" spans="1:5" s="315" customFormat="1" ht="14.25">
      <c r="A95" s="219"/>
      <c r="B95" s="216" t="s">
        <v>21</v>
      </c>
      <c r="C95" s="248">
        <v>1</v>
      </c>
      <c r="D95" s="254"/>
      <c r="E95" s="255">
        <f>C95*D95</f>
        <v>0</v>
      </c>
    </row>
    <row r="96" spans="1:5" s="315" customFormat="1" ht="14.25">
      <c r="A96" s="219"/>
      <c r="B96" s="253"/>
      <c r="C96" s="248"/>
      <c r="D96" s="254"/>
      <c r="E96" s="255"/>
    </row>
    <row r="97" spans="1:5" s="315" customFormat="1" ht="14.25">
      <c r="A97" s="269">
        <f>MAX(A82:A96)+0.01</f>
        <v>2.0999999999999979</v>
      </c>
      <c r="B97" s="216" t="s">
        <v>23</v>
      </c>
      <c r="C97" s="248"/>
      <c r="D97" s="254"/>
      <c r="E97" s="255"/>
    </row>
    <row r="98" spans="1:5" s="315" customFormat="1" ht="42.75">
      <c r="A98" s="219"/>
      <c r="B98" s="215" t="s">
        <v>327</v>
      </c>
      <c r="C98" s="248"/>
      <c r="D98" s="254"/>
      <c r="E98" s="255"/>
    </row>
    <row r="99" spans="1:5" s="315" customFormat="1" ht="14.25">
      <c r="A99" s="219"/>
      <c r="B99" s="216" t="s">
        <v>21</v>
      </c>
      <c r="C99" s="248">
        <v>141.5</v>
      </c>
      <c r="D99" s="254"/>
      <c r="E99" s="255">
        <f>C99*D99</f>
        <v>0</v>
      </c>
    </row>
    <row r="100" spans="1:5" s="315" customFormat="1" ht="14.25">
      <c r="A100" s="219"/>
      <c r="B100" s="216"/>
      <c r="C100" s="248"/>
      <c r="D100" s="254"/>
      <c r="E100" s="255"/>
    </row>
    <row r="101" spans="1:5" s="315" customFormat="1" ht="14.25">
      <c r="A101" s="269">
        <f>MAX(A86:A100)+0.01</f>
        <v>2.1099999999999977</v>
      </c>
      <c r="B101" s="216" t="s">
        <v>23</v>
      </c>
      <c r="C101" s="248"/>
      <c r="D101" s="254"/>
      <c r="E101" s="255"/>
    </row>
    <row r="102" spans="1:5" s="315" customFormat="1" ht="57">
      <c r="A102" s="219"/>
      <c r="B102" s="215" t="s">
        <v>328</v>
      </c>
      <c r="C102" s="248"/>
      <c r="D102" s="254"/>
      <c r="E102" s="255"/>
    </row>
    <row r="103" spans="1:5" s="315" customFormat="1" ht="14.25">
      <c r="A103" s="219"/>
      <c r="B103" s="216" t="s">
        <v>21</v>
      </c>
      <c r="C103" s="248">
        <v>141.5</v>
      </c>
      <c r="D103" s="254"/>
      <c r="E103" s="255">
        <f>C103*D103</f>
        <v>0</v>
      </c>
    </row>
    <row r="104" spans="1:5" ht="14.25">
      <c r="A104" s="263"/>
      <c r="B104" s="264"/>
      <c r="C104" s="265"/>
      <c r="D104" s="266"/>
      <c r="E104" s="267"/>
    </row>
    <row r="105" spans="1:5" ht="14.25" customHeight="1" thickBot="1">
      <c r="A105" s="680" t="s">
        <v>300</v>
      </c>
      <c r="B105" s="680"/>
      <c r="C105" s="237"/>
      <c r="D105" s="238"/>
      <c r="E105" s="239">
        <f>SUM(E57:E104)</f>
        <v>0</v>
      </c>
    </row>
    <row r="107" spans="1:5" s="65" customFormat="1" ht="14.25">
      <c r="A107" s="166">
        <v>3</v>
      </c>
      <c r="B107" s="131" t="s">
        <v>93</v>
      </c>
      <c r="C107" s="136"/>
      <c r="D107" s="137"/>
      <c r="E107" s="140"/>
    </row>
    <row r="108" spans="1:5" s="65" customFormat="1" ht="45.75" customHeight="1">
      <c r="A108" s="127"/>
      <c r="B108" s="282" t="s">
        <v>208</v>
      </c>
      <c r="C108" s="136"/>
      <c r="D108" s="137"/>
      <c r="E108" s="140"/>
    </row>
    <row r="109" spans="1:5" s="65" customFormat="1" ht="15.75" thickBot="1">
      <c r="A109" s="273"/>
      <c r="B109" s="274" t="s">
        <v>89</v>
      </c>
      <c r="C109" s="275">
        <v>5</v>
      </c>
      <c r="D109" s="276"/>
      <c r="E109" s="173">
        <f>D109*0.05</f>
        <v>0</v>
      </c>
    </row>
  </sheetData>
  <mergeCells count="3">
    <mergeCell ref="D1:D2"/>
    <mergeCell ref="A53:B53"/>
    <mergeCell ref="A105:B105"/>
  </mergeCells>
  <pageMargins left="0.70866141732283472" right="0.70866141732283472" top="0.74803149606299213" bottom="0.74803149606299213" header="0.31496062992125984" footer="0.31496062992125984"/>
  <pageSetup paperSize="9" scale="86" firstPageNumber="2" orientation="portrait" r:id="rId1"/>
  <headerFooter>
    <oddHeader>&amp;CPostajališče za avtodome (ob regionalni cesti Pluska – Trebnje)</oddHeader>
    <oddFooter>&amp;CStran &amp;P</oddFooter>
  </headerFooter>
  <rowBreaks count="3" manualBreakCount="3">
    <brk id="44" max="16383" man="1"/>
    <brk id="54"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10</vt:i4>
      </vt:variant>
    </vt:vector>
  </HeadingPairs>
  <TitlesOfParts>
    <vt:vector size="27" baseType="lpstr">
      <vt:lpstr>REKAPITULACIJA - SKUPNA</vt:lpstr>
      <vt:lpstr>REKAPITULACIJA - DOSTOP</vt:lpstr>
      <vt:lpstr>DOSTOP IN PARKIRIŠČA</vt:lpstr>
      <vt:lpstr>REKAPITULACIJA - ODVODNJAVANJE</vt:lpstr>
      <vt:lpstr>ODVODNJAVANJE</vt:lpstr>
      <vt:lpstr>REKAPITULACIJA - kanalizacija</vt:lpstr>
      <vt:lpstr>KANALIZACIJA</vt:lpstr>
      <vt:lpstr>REKAPITULACIJA - vodovod</vt:lpstr>
      <vt:lpstr>VODOVOD</vt:lpstr>
      <vt:lpstr>KRAJINSKA ARHITEKTURA</vt:lpstr>
      <vt:lpstr>NN in EKK</vt:lpstr>
      <vt:lpstr>CR</vt:lpstr>
      <vt:lpstr>NAČRT ODSTRANITVE OBJEKTOV</vt:lpstr>
      <vt:lpstr>ODSTR. OBJ. rekapitulacija</vt:lpstr>
      <vt:lpstr>ODSTR. OBJ. prodajalna</vt:lpstr>
      <vt:lpstr>ODSTR. OBJ. nadstrešek</vt:lpstr>
      <vt:lpstr>VARNOSTNI NAČRT</vt:lpstr>
      <vt:lpstr>__xlnm.Print_Area_2</vt:lpstr>
      <vt:lpstr>'DOSTOP IN PARKIRIŠČA'!Področje_tiskanja</vt:lpstr>
      <vt:lpstr>'KRAJINSKA ARHITEKTURA'!Področje_tiskanja</vt:lpstr>
      <vt:lpstr>'NN in EKK'!Področje_tiskanja</vt:lpstr>
      <vt:lpstr>'REKAPITULACIJA - DOSTOP'!Področje_tiskanja</vt:lpstr>
      <vt:lpstr>'REKAPITULACIJA - kanalizacija'!Področje_tiskanja</vt:lpstr>
      <vt:lpstr>'REKAPITULACIJA - ODVODNJAVANJE'!Področje_tiskanja</vt:lpstr>
      <vt:lpstr>'REKAPITULACIJA - SKUPNA'!Področje_tiskanja</vt:lpstr>
      <vt:lpstr>'REKAPITULACIJA - vodovod'!Področje_tiskanja</vt:lpstr>
      <vt:lpstr>'DOSTOP IN PARKIRIŠČA'!Tiskanje_naslovov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Jernej Radovac</dc:creator>
  <cp:lastModifiedBy>Janja Fink</cp:lastModifiedBy>
  <cp:lastPrinted>2022-03-23T11:17:03Z</cp:lastPrinted>
  <dcterms:created xsi:type="dcterms:W3CDTF">2010-07-05T05:25:34Z</dcterms:created>
  <dcterms:modified xsi:type="dcterms:W3CDTF">2022-05-10T10:27:19Z</dcterms:modified>
</cp:coreProperties>
</file>