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obcina9\Documents\JANJA\RAZPISI\2022\Most čez Temenico\"/>
    </mc:Choice>
  </mc:AlternateContent>
  <bookViews>
    <workbookView xWindow="0" yWindow="0" windowWidth="28800" windowHeight="12435" tabRatio="917" firstSheet="2" activeTab="2"/>
  </bookViews>
  <sheets>
    <sheet name="NASLOV PREDR ELABORAT " sheetId="42" r:id="rId1"/>
    <sheet name="NASLOV PROJ PREDRAČUN" sheetId="44" r:id="rId2"/>
    <sheet name="SKUPNA REKAPITULACIJA" sheetId="72" r:id="rId3"/>
    <sheet name="2.2-MOST TEMENICA" sheetId="101" r:id="rId4"/>
    <sheet name="2.3-CESTA_1_FAZA" sheetId="107" r:id="rId5"/>
    <sheet name="2.4-VODNOGOSP. UREDITVE" sheetId="108" r:id="rId6"/>
    <sheet name="2.6-RUŠITEV MOSTU ČEZ TEMENICO" sheetId="102" r:id="rId7"/>
    <sheet name="2.8 MET-KAN-REKAP" sheetId="103" r:id="rId8"/>
    <sheet name="2.8.1-KANAL M1-I.FAZA" sheetId="104" r:id="rId9"/>
    <sheet name="3.1-REK_EE in JR" sheetId="109" r:id="rId10"/>
    <sheet name="3.1.1-EE in JR" sheetId="110" r:id="rId11"/>
  </sheets>
  <externalReferences>
    <externalReference r:id="rId12"/>
  </externalReferences>
  <definedNames>
    <definedName name="_xlnm._FilterDatabase" localSheetId="5" hidden="1">'2.4-VODNOGOSP. UREDITVE'!$A$50:$H$79</definedName>
    <definedName name="_xlnm._FilterDatabase" localSheetId="8" hidden="1">'2.8.1-KANAL M1-I.FAZA'!$A$50:$H$112</definedName>
    <definedName name="_Toc100543422" localSheetId="4">'2.3-CESTA_1_FAZA'!$B$174</definedName>
    <definedName name="_Toc103495604" localSheetId="4">'2.3-CESTA_1_FAZA'!#REF!</definedName>
    <definedName name="_Toc92683847" localSheetId="4">'2.3-CESTA_1_FAZA'!#REF!</definedName>
    <definedName name="_Toc92683849" localSheetId="4">'2.3-CESTA_1_FAZA'!$B$35</definedName>
    <definedName name="_Toc92683850" localSheetId="4">'2.3-CESTA_1_FAZA'!#REF!</definedName>
    <definedName name="_Toc92683859" localSheetId="4">'2.3-CESTA_1_FAZA'!#REF!</definedName>
    <definedName name="_Toc92683860" localSheetId="4">'2.3-CESTA_1_FAZA'!$B$68</definedName>
    <definedName name="_Toc92683868" localSheetId="4">'2.3-CESTA_1_FAZA'!$B$102</definedName>
    <definedName name="_Toc92683869" localSheetId="4">'2.3-CESTA_1_FAZA'!#REF!</definedName>
    <definedName name="_Toc92683870" localSheetId="4">'2.3-CESTA_1_FAZA'!$B$106</definedName>
    <definedName name="_Toc92683873" localSheetId="4">'2.3-CESTA_1_FAZA'!$B$111</definedName>
    <definedName name="_Toc92683877" localSheetId="4">'2.3-CESTA_1_FAZA'!#REF!</definedName>
    <definedName name="_Toc92683907" localSheetId="4">'2.3-CESTA_1_FAZA'!$B$174</definedName>
    <definedName name="A" localSheetId="4">#REF!</definedName>
    <definedName name="A">#REF!</definedName>
    <definedName name="AKUMULACIJA" localSheetId="3">#REF!</definedName>
    <definedName name="AKUMULACIJA" localSheetId="6">#REF!</definedName>
    <definedName name="AKUMULACIJA">#REF!</definedName>
    <definedName name="AS" localSheetId="4">#REF!</definedName>
    <definedName name="AS">#REF!</definedName>
    <definedName name="B" localSheetId="4">#REF!</definedName>
    <definedName name="B">#REF!</definedName>
    <definedName name="Excel_BuiltIn_Print_Area" localSheetId="10">'3.1.1-EE in JR'!$A$7:$E$76</definedName>
    <definedName name="FAK_MATERIAL" localSheetId="3">#REF!</definedName>
    <definedName name="FAK_MATERIAL" localSheetId="6">#REF!</definedName>
    <definedName name="FAK_MATERIAL">#REF!</definedName>
    <definedName name="FAKTOR_NA_URE" localSheetId="3">#REF!</definedName>
    <definedName name="FAKTOR_NA_URE" localSheetId="6">#REF!</definedName>
    <definedName name="FAKTOR_NA_URE">#REF!</definedName>
    <definedName name="hhh" localSheetId="4">#REF!</definedName>
    <definedName name="hhh">#REF!</definedName>
    <definedName name="indeks" localSheetId="3">#REF!</definedName>
    <definedName name="indeks" localSheetId="6">#REF!</definedName>
    <definedName name="indeks">#REF!</definedName>
    <definedName name="KALK_URA" localSheetId="3">#REF!</definedName>
    <definedName name="KALK_URA" localSheetId="6">#REF!</definedName>
    <definedName name="KALK_URA">#REF!</definedName>
    <definedName name="M" localSheetId="4">#REF!</definedName>
    <definedName name="M">#REF!</definedName>
    <definedName name="odv" localSheetId="4">'2.3-CESTA_1_FAZA'!#REF!</definedName>
    <definedName name="odv">#REF!</definedName>
    <definedName name="odve" localSheetId="4">#REF!</definedName>
    <definedName name="odve">#REF!</definedName>
    <definedName name="pmo" localSheetId="4">'2.3-CESTA_1_FAZA'!#REF!</definedName>
    <definedName name="pmo">#REF!</definedName>
    <definedName name="_xlnm.Print_Area" localSheetId="3">'2.2-MOST TEMENICA'!$A$1:$G$145</definedName>
    <definedName name="_xlnm.Print_Area" localSheetId="4">'2.3-CESTA_1_FAZA'!$A$1:$F$184</definedName>
    <definedName name="_xlnm.Print_Area" localSheetId="5">'2.4-VODNOGOSP. UREDITVE'!$A$1:$H$82</definedName>
    <definedName name="_xlnm.Print_Area" localSheetId="6">'2.6-RUŠITEV MOSTU ČEZ TEMENICO'!$A$1:$G$72</definedName>
    <definedName name="_xlnm.Print_Area" localSheetId="7">'2.8 MET-KAN-REKAP'!$A$1:$D$21</definedName>
    <definedName name="_xlnm.Print_Area" localSheetId="8">'2.8.1-KANAL M1-I.FAZA'!$A$1:$H$109</definedName>
    <definedName name="_xlnm.Print_Area" localSheetId="10">'3.1.1-EE in JR'!$A$1:$G$76</definedName>
    <definedName name="_xlnm.Print_Area" localSheetId="2">'SKUPNA REKAPITULACIJA'!$A$1:$E$36</definedName>
    <definedName name="POPIS" localSheetId="4">#REF!</definedName>
    <definedName name="POPIS">#REF!</definedName>
    <definedName name="prd" localSheetId="4">'2.3-CESTA_1_FAZA'!#REF!</definedName>
    <definedName name="prd">#REF!</definedName>
    <definedName name="PROC_MATERIAL" localSheetId="3">#REF!</definedName>
    <definedName name="PROC_MATERIAL" localSheetId="6">#REF!</definedName>
    <definedName name="PROC_MATERIAL">#REF!</definedName>
    <definedName name="SKUPAJ_AKUMULACIJA" localSheetId="3">#REF!</definedName>
    <definedName name="SKUPAJ_AKUMULACIJA" localSheetId="6">#REF!</definedName>
    <definedName name="SKUPAJ_AKUMULACIJA">#REF!</definedName>
    <definedName name="SKUPAJ_BRUTO_MATERIAL" localSheetId="3">#REF!</definedName>
    <definedName name="SKUPAJ_BRUTO_MATERIAL" localSheetId="6">#REF!</definedName>
    <definedName name="SKUPAJ_BRUTO_MATERIAL">#REF!</definedName>
    <definedName name="SKUPAJ_DELO" localSheetId="3">#REF!</definedName>
    <definedName name="SKUPAJ_DELO" localSheetId="6">#REF!</definedName>
    <definedName name="SKUPAJ_DELO">#REF!</definedName>
    <definedName name="SKUPAJ_DODATEK_NA_MATERIAL" localSheetId="3">#REF!</definedName>
    <definedName name="SKUPAJ_DODATEK_NA_MATERIAL" localSheetId="6">#REF!</definedName>
    <definedName name="SKUPAJ_DODATEK_NA_MATERIAL">#REF!</definedName>
    <definedName name="SKUPAJ_NETO_MATERIAL" localSheetId="3">#REF!</definedName>
    <definedName name="SKUPAJ_NETO_MATERIAL" localSheetId="6">#REF!</definedName>
    <definedName name="SKUPAJ_NETO_MATERIAL">#REF!</definedName>
    <definedName name="SKUPAJ_PREDRAČUN" localSheetId="3">#REF!</definedName>
    <definedName name="SKUPAJ_PREDRAČUN" localSheetId="6">#REF!</definedName>
    <definedName name="SKUPAJ_PREDRAČUN">#REF!</definedName>
    <definedName name="SKUPAJ_ŠT_UR" localSheetId="3">#REF!</definedName>
    <definedName name="SKUPAJ_ŠT_UR" localSheetId="6">#REF!</definedName>
    <definedName name="SKUPAJ_ŠT_UR">#REF!</definedName>
    <definedName name="_xlnm.Print_Titles" localSheetId="3">'2.2-MOST TEMENICA'!$29:$29</definedName>
    <definedName name="_xlnm.Print_Titles" localSheetId="4">'2.3-CESTA_1_FAZA'!$1:$2</definedName>
    <definedName name="_xlnm.Print_Titles" localSheetId="5">'2.4-VODNOGOSP. UREDITVE'!$47:$47</definedName>
    <definedName name="_xlnm.Print_Titles" localSheetId="8">'2.8.1-KANAL M1-I.FAZA'!$46:$46</definedName>
    <definedName name="tst" localSheetId="4">'2.3-CESTA_1_FAZA'!#REF!</definedName>
    <definedName name="tst">#REF!</definedName>
    <definedName name="vv">[1]Rekapitulacija!$D$40</definedName>
    <definedName name="vzk" localSheetId="4">'2.3-CESTA_1_FAZA'!#REF!</definedName>
    <definedName name="vzk">#REF!</definedName>
    <definedName name="zmd" localSheetId="4">'2.3-CESTA_1_FAZA'!#REF!</definedName>
    <definedName name="zmd">#REF!</definedName>
  </definedNames>
  <calcPr calcId="152511"/>
</workbook>
</file>

<file path=xl/calcChain.xml><?xml version="1.0" encoding="utf-8"?>
<calcChain xmlns="http://schemas.openxmlformats.org/spreadsheetml/2006/main">
  <c r="F96" i="107" l="1"/>
  <c r="G129" i="101"/>
  <c r="G72" i="110" l="1"/>
  <c r="G70" i="110"/>
  <c r="G68" i="110"/>
  <c r="G66" i="110"/>
  <c r="G64" i="110"/>
  <c r="G62" i="110"/>
  <c r="G54" i="110"/>
  <c r="G52" i="110"/>
  <c r="G50" i="110"/>
  <c r="G48" i="110"/>
  <c r="G46" i="110"/>
  <c r="G44" i="110"/>
  <c r="G42" i="110"/>
  <c r="G40" i="110"/>
  <c r="G38" i="110"/>
  <c r="G32" i="110"/>
  <c r="G30" i="110"/>
  <c r="G28" i="110"/>
  <c r="G26" i="110"/>
  <c r="G24" i="110"/>
  <c r="G22" i="110"/>
  <c r="G20" i="110"/>
  <c r="G18" i="110"/>
  <c r="G16" i="110"/>
  <c r="G14" i="110"/>
  <c r="G12" i="110"/>
  <c r="G10" i="110"/>
  <c r="G8" i="110"/>
  <c r="G74" i="110" l="1"/>
  <c r="I7" i="109" s="1"/>
  <c r="G34" i="110"/>
  <c r="I5" i="109" s="1"/>
  <c r="G56" i="110"/>
  <c r="G58" i="110" s="1"/>
  <c r="I6" i="109" s="1"/>
  <c r="H79" i="108"/>
  <c r="H78" i="108"/>
  <c r="H77" i="108"/>
  <c r="H76" i="108"/>
  <c r="H75" i="108"/>
  <c r="H71" i="108"/>
  <c r="H70" i="108"/>
  <c r="H69" i="108"/>
  <c r="H68" i="108"/>
  <c r="H67" i="108"/>
  <c r="H66" i="108"/>
  <c r="H65" i="108"/>
  <c r="H64" i="108"/>
  <c r="H63" i="108"/>
  <c r="H62" i="108"/>
  <c r="H61" i="108"/>
  <c r="H60" i="108"/>
  <c r="H59" i="108"/>
  <c r="H72" i="108" s="1"/>
  <c r="H55" i="108"/>
  <c r="H54" i="108"/>
  <c r="H53" i="108"/>
  <c r="H52" i="108"/>
  <c r="H51" i="108"/>
  <c r="H50" i="108"/>
  <c r="D18" i="108"/>
  <c r="B18" i="108"/>
  <c r="D17" i="108"/>
  <c r="B17" i="108"/>
  <c r="D16" i="108"/>
  <c r="B16" i="108"/>
  <c r="I8" i="109" l="1"/>
  <c r="I9" i="109" s="1"/>
  <c r="I10" i="109" s="1"/>
  <c r="H80" i="108"/>
  <c r="H16" i="108"/>
  <c r="H56" i="108"/>
  <c r="H18" i="108"/>
  <c r="H17" i="108"/>
  <c r="F178" i="107"/>
  <c r="F181" i="107" s="1"/>
  <c r="F171" i="107"/>
  <c r="F169" i="107"/>
  <c r="F165" i="107"/>
  <c r="F163" i="107"/>
  <c r="F161" i="107"/>
  <c r="F159" i="107"/>
  <c r="F157" i="107"/>
  <c r="F153" i="107"/>
  <c r="F151" i="107"/>
  <c r="F149" i="107"/>
  <c r="F140" i="107"/>
  <c r="F142" i="107" s="1"/>
  <c r="F130" i="107"/>
  <c r="F128" i="107"/>
  <c r="F124" i="107"/>
  <c r="F120" i="107"/>
  <c r="F115" i="107"/>
  <c r="F113" i="107"/>
  <c r="F108" i="107"/>
  <c r="F104" i="107"/>
  <c r="D94" i="107"/>
  <c r="F88" i="107" s="1"/>
  <c r="F92" i="107"/>
  <c r="F90" i="107"/>
  <c r="F83" i="107"/>
  <c r="F80" i="107"/>
  <c r="F76" i="107"/>
  <c r="F73" i="107"/>
  <c r="F70" i="107"/>
  <c r="F66" i="107"/>
  <c r="F62" i="107"/>
  <c r="F57" i="107"/>
  <c r="F54" i="107"/>
  <c r="F43" i="107"/>
  <c r="F39" i="107"/>
  <c r="F37" i="107"/>
  <c r="F33" i="107"/>
  <c r="F31" i="107"/>
  <c r="F29" i="107"/>
  <c r="F27" i="107"/>
  <c r="F23" i="107"/>
  <c r="F21" i="107"/>
  <c r="F16" i="107"/>
  <c r="F14" i="107"/>
  <c r="F12" i="107"/>
  <c r="E15" i="72" l="1"/>
  <c r="H19" i="108"/>
  <c r="F132" i="107"/>
  <c r="F46" i="107"/>
  <c r="F173" i="107"/>
  <c r="H21" i="108"/>
  <c r="H23" i="108" s="1"/>
  <c r="E12" i="72"/>
  <c r="F94" i="107"/>
  <c r="H106" i="104"/>
  <c r="H105" i="104"/>
  <c r="H104" i="104"/>
  <c r="H103" i="104"/>
  <c r="H98" i="104"/>
  <c r="H97" i="104"/>
  <c r="H96" i="104"/>
  <c r="H95" i="104"/>
  <c r="H94" i="104"/>
  <c r="H92" i="104"/>
  <c r="H90" i="104"/>
  <c r="H89" i="104"/>
  <c r="H88" i="104"/>
  <c r="H87" i="104"/>
  <c r="H85" i="104"/>
  <c r="H83" i="104"/>
  <c r="H82" i="104"/>
  <c r="H81" i="104"/>
  <c r="H76" i="104"/>
  <c r="H75" i="104"/>
  <c r="H74" i="104"/>
  <c r="H73" i="104"/>
  <c r="H72" i="104"/>
  <c r="H71" i="104"/>
  <c r="H70" i="104"/>
  <c r="H69" i="104"/>
  <c r="H68" i="104"/>
  <c r="H67" i="104"/>
  <c r="H66" i="104"/>
  <c r="H65" i="104"/>
  <c r="H64" i="104"/>
  <c r="H63" i="104"/>
  <c r="H62" i="104"/>
  <c r="H61" i="104"/>
  <c r="H60" i="104"/>
  <c r="H78" i="104" s="1"/>
  <c r="H55" i="104"/>
  <c r="H54" i="104"/>
  <c r="H53" i="104"/>
  <c r="H52" i="104"/>
  <c r="H51" i="104"/>
  <c r="H50" i="104"/>
  <c r="D19" i="104"/>
  <c r="B19" i="104"/>
  <c r="D18" i="104"/>
  <c r="B18" i="104"/>
  <c r="D17" i="104"/>
  <c r="B17" i="104"/>
  <c r="D16" i="104"/>
  <c r="B16" i="104"/>
  <c r="H108" i="104" l="1"/>
  <c r="H19" i="104" s="1"/>
  <c r="H100" i="104"/>
  <c r="H57" i="104"/>
  <c r="H16" i="104" s="1"/>
  <c r="F184" i="107"/>
  <c r="E11" i="72" s="1"/>
  <c r="H18" i="104"/>
  <c r="H17" i="104"/>
  <c r="G104" i="101"/>
  <c r="H20" i="104" l="1"/>
  <c r="H22" i="104" s="1"/>
  <c r="H24" i="104" s="1"/>
  <c r="G48" i="101"/>
  <c r="D15" i="103" l="1"/>
  <c r="D17" i="103" l="1"/>
  <c r="E14" i="72" s="1"/>
  <c r="G61" i="102"/>
  <c r="D19" i="103" l="1"/>
  <c r="D21" i="103" s="1"/>
  <c r="G76" i="101"/>
  <c r="G41" i="101" l="1"/>
  <c r="G51" i="102"/>
  <c r="G52" i="102" l="1"/>
  <c r="G50" i="102"/>
  <c r="G47" i="102"/>
  <c r="G43" i="102"/>
  <c r="G60" i="102"/>
  <c r="G64" i="102"/>
  <c r="G54" i="102"/>
  <c r="G53" i="102"/>
  <c r="G49" i="102"/>
  <c r="G46" i="102"/>
  <c r="G42" i="102"/>
  <c r="G41" i="102"/>
  <c r="G39" i="102"/>
  <c r="G44" i="102" l="1"/>
  <c r="G65" i="102"/>
  <c r="G66" i="102"/>
  <c r="G62" i="102"/>
  <c r="G63" i="102"/>
  <c r="G40" i="102"/>
  <c r="G45" i="102"/>
  <c r="G55" i="102"/>
  <c r="G128" i="101"/>
  <c r="G127" i="101"/>
  <c r="G126" i="101"/>
  <c r="G125" i="101"/>
  <c r="G123" i="101"/>
  <c r="G122" i="101"/>
  <c r="G121" i="101"/>
  <c r="G116" i="101"/>
  <c r="G117" i="101" s="1"/>
  <c r="G14" i="101" s="1"/>
  <c r="G111" i="101"/>
  <c r="G110" i="101"/>
  <c r="G109" i="101"/>
  <c r="G108" i="101"/>
  <c r="G107" i="101"/>
  <c r="G106" i="101"/>
  <c r="G105" i="101"/>
  <c r="G103" i="101"/>
  <c r="G102" i="101"/>
  <c r="G101" i="101"/>
  <c r="G97" i="101"/>
  <c r="G95" i="101"/>
  <c r="G94" i="101"/>
  <c r="G91" i="101"/>
  <c r="G90" i="101"/>
  <c r="G89" i="101"/>
  <c r="G87" i="101"/>
  <c r="G86" i="101"/>
  <c r="G85" i="101"/>
  <c r="G84" i="101"/>
  <c r="G83" i="101"/>
  <c r="G82" i="101"/>
  <c r="G81" i="101"/>
  <c r="G75" i="101"/>
  <c r="G73" i="101"/>
  <c r="G72" i="101"/>
  <c r="G67" i="101"/>
  <c r="G62" i="101"/>
  <c r="G63" i="101"/>
  <c r="G59" i="101"/>
  <c r="G50" i="101"/>
  <c r="G44" i="101"/>
  <c r="G47" i="101"/>
  <c r="G45" i="101"/>
  <c r="G43" i="101"/>
  <c r="G42" i="101"/>
  <c r="G36" i="101"/>
  <c r="G35" i="101"/>
  <c r="G34" i="101"/>
  <c r="G33" i="101"/>
  <c r="G77" i="101" l="1"/>
  <c r="G12" i="101" s="1"/>
  <c r="G56" i="102"/>
  <c r="G10" i="102" s="1"/>
  <c r="G37" i="101"/>
  <c r="G9" i="101" s="1"/>
  <c r="G67" i="102"/>
  <c r="G11" i="102" s="1"/>
  <c r="G99" i="101"/>
  <c r="G54" i="101"/>
  <c r="G53" i="101"/>
  <c r="G61" i="101"/>
  <c r="G64" i="101"/>
  <c r="G52" i="101"/>
  <c r="G46" i="101"/>
  <c r="G55" i="101" s="1"/>
  <c r="G49" i="101"/>
  <c r="G92" i="101"/>
  <c r="G93" i="101"/>
  <c r="G96" i="101"/>
  <c r="G124" i="101"/>
  <c r="G60" i="101"/>
  <c r="G88" i="101"/>
  <c r="G14" i="102" l="1"/>
  <c r="G16" i="102" s="1"/>
  <c r="G18" i="102" s="1"/>
  <c r="G112" i="101"/>
  <c r="G13" i="101" s="1"/>
  <c r="G15" i="101"/>
  <c r="G10" i="101"/>
  <c r="G65" i="101"/>
  <c r="G66" i="101"/>
  <c r="E13" i="72" l="1"/>
  <c r="G68" i="101"/>
  <c r="G11" i="101" s="1"/>
  <c r="G17" i="101" s="1"/>
  <c r="G19" i="101" l="1"/>
  <c r="G21" i="101" s="1"/>
  <c r="E10" i="72"/>
  <c r="E17" i="72" s="1"/>
  <c r="E19" i="72" l="1"/>
  <c r="E21" i="72" s="1"/>
</calcChain>
</file>

<file path=xl/sharedStrings.xml><?xml version="1.0" encoding="utf-8"?>
<sst xmlns="http://schemas.openxmlformats.org/spreadsheetml/2006/main" count="1065" uniqueCount="616">
  <si>
    <t>PROJEKTANTSKI PREDRAČUN</t>
  </si>
  <si>
    <t>DATUM:</t>
  </si>
  <si>
    <t>OBDELAL:</t>
  </si>
  <si>
    <t>VRSTA PROJ. DOK.:</t>
  </si>
  <si>
    <t>ŠT. PROJEKTA:</t>
  </si>
  <si>
    <t>VRSTA NAČRTA:</t>
  </si>
  <si>
    <t>NAČRT</t>
  </si>
  <si>
    <t>ŠT. NAČRTA</t>
  </si>
  <si>
    <t>CENA BREZ DDV</t>
  </si>
  <si>
    <t>PROJEKTANT</t>
  </si>
  <si>
    <t>SKUPAJ (z DDV)</t>
  </si>
  <si>
    <t>SKUPNA REKAPITULACIJA PO PROJEKTANTSKIH PREDRAČUNIH</t>
  </si>
  <si>
    <t>PZI - projekt za izvedbo</t>
  </si>
  <si>
    <t>SPIT d.o.o.</t>
  </si>
  <si>
    <t>OBJEKT:</t>
  </si>
  <si>
    <t>INVESTITOR:</t>
  </si>
  <si>
    <t>VODJA PROJEKTA:</t>
  </si>
  <si>
    <t>mag. Miran LOZEJ, univ.dipl.inž.grad.</t>
  </si>
  <si>
    <t>Simona Lahovnik, univ.dipl.inž.grad.</t>
  </si>
  <si>
    <t>2/2</t>
  </si>
  <si>
    <t>3/1</t>
  </si>
  <si>
    <t>Št. Načrta</t>
  </si>
  <si>
    <t>ŠT. ELABORATA</t>
  </si>
  <si>
    <t>1.0 PREDDELA</t>
  </si>
  <si>
    <t>2.0 ZEMELJSKA DELA IN TEMELJENJE</t>
  </si>
  <si>
    <t>3.0 VOZIŠČNE KONSTRUKCIJE</t>
  </si>
  <si>
    <t>4.0 ODVODNJAVANJE</t>
  </si>
  <si>
    <t>5.0 GRADBENA IN OBRTNIŠKA DELA</t>
  </si>
  <si>
    <t>6.0 OPREMA CESTE</t>
  </si>
  <si>
    <t>7.0 TUJE STORITVE</t>
  </si>
  <si>
    <t>SKUPAJ</t>
  </si>
  <si>
    <t>SKUPAJ (EUR)</t>
  </si>
  <si>
    <t>št.</t>
  </si>
  <si>
    <t>Šifra</t>
  </si>
  <si>
    <t>Delo</t>
  </si>
  <si>
    <t>Enota</t>
  </si>
  <si>
    <t>Količina</t>
  </si>
  <si>
    <t>Cena za enoto</t>
  </si>
  <si>
    <t>Vrednost</t>
  </si>
  <si>
    <t>1.0</t>
  </si>
  <si>
    <t>PREDDELA</t>
  </si>
  <si>
    <t>11 121</t>
  </si>
  <si>
    <t>Obnovitev in zavarovanje zakoličbe trase</t>
  </si>
  <si>
    <t>km</t>
  </si>
  <si>
    <t>11 221</t>
  </si>
  <si>
    <t>Postavitev in zavarovanje prečnih profilov</t>
  </si>
  <si>
    <t>kos</t>
  </si>
  <si>
    <t>m2</t>
  </si>
  <si>
    <t>2.0</t>
  </si>
  <si>
    <t>ZEMELJSKA DELA IN TEMELJENJE</t>
  </si>
  <si>
    <t>m3</t>
  </si>
  <si>
    <t>21 224</t>
  </si>
  <si>
    <t>3.0</t>
  </si>
  <si>
    <t>VOZIŠČNE KONSTRUKCIJE</t>
  </si>
  <si>
    <t>-</t>
  </si>
  <si>
    <t>29 153</t>
  </si>
  <si>
    <t>t</t>
  </si>
  <si>
    <t>4.0</t>
  </si>
  <si>
    <t>ODVODNJAVANJE</t>
  </si>
  <si>
    <t>5.0</t>
  </si>
  <si>
    <t>GRADBENA IN OBRTNIŠKA DELA</t>
  </si>
  <si>
    <t>6.0</t>
  </si>
  <si>
    <t>OPREMA CESTE</t>
  </si>
  <si>
    <t>m1</t>
  </si>
  <si>
    <t>7.0</t>
  </si>
  <si>
    <t>TUJE STORITVE</t>
  </si>
  <si>
    <t>SKUPAJ TUJE STORITVE</t>
  </si>
  <si>
    <t>OPOMBE:</t>
  </si>
  <si>
    <t xml:space="preserve">      je potrebno smiselno upoštevati posebne tehnične pogoje za preddela, zemeljska</t>
  </si>
  <si>
    <t xml:space="preserve">      dela in temeljenje, voziščne konstrukcije, odvodnjavanje in opremo cest</t>
  </si>
  <si>
    <t>29 151</t>
  </si>
  <si>
    <t>29 156</t>
  </si>
  <si>
    <t>32 492</t>
  </si>
  <si>
    <t>62 123</t>
  </si>
  <si>
    <t>79 311</t>
  </si>
  <si>
    <t>ura</t>
  </si>
  <si>
    <t>79 351</t>
  </si>
  <si>
    <t>79 514</t>
  </si>
  <si>
    <t>79 515</t>
  </si>
  <si>
    <t>3.</t>
  </si>
  <si>
    <t>4.</t>
  </si>
  <si>
    <t>5.</t>
  </si>
  <si>
    <t>1.</t>
  </si>
  <si>
    <t>2.</t>
  </si>
  <si>
    <t>6.</t>
  </si>
  <si>
    <t>7.</t>
  </si>
  <si>
    <t>8.</t>
  </si>
  <si>
    <t>9.</t>
  </si>
  <si>
    <t>51 631</t>
  </si>
  <si>
    <t>52 216</t>
  </si>
  <si>
    <t>Dobava in postavitev rebrastih palic iz visokovrednega naravno trdega jekla B St 420 S s premerom 14 mm in večjim, za srednje zahtevno ojačitev.
Lahko se uporabi jeklo višje kvalitete, kot npr. St 500.</t>
  </si>
  <si>
    <t>kg</t>
  </si>
  <si>
    <t>52 222</t>
  </si>
  <si>
    <t>Dobava in postavitev rebrastih žic iz visokovrednega naravno trdega jekla B St 500 S s premerom do 12 mm, za srednje zahtevno ojačitev.</t>
  </si>
  <si>
    <t>53 151</t>
  </si>
  <si>
    <t>Dobava in vgraditev podložnega cementnega betona C12/15 v prerez do 0,15 m3/m2.
Beton C12/15, Dmax 16 mm.</t>
  </si>
  <si>
    <t>73 881</t>
  </si>
  <si>
    <t>Dobava in vgraditev traku FeZn 25x4 mm za ozemljitev.
Ozemljitev kovinskih elementov se naveže na ozemljitev trase ali postavitev kovinske sonde za ozemljitev ob objektu.</t>
  </si>
  <si>
    <t>Projektantski nadzor. Vrednost postavke je že fiksno določena in jo ponudnik ne more/ne sme spreminjati. Obračun projektantskega nadzora se bo izvedel po dokazljivih dejanskih stroških na podlagi računa izvajalca projektantskega nadzora.</t>
  </si>
  <si>
    <t>10.</t>
  </si>
  <si>
    <t>29 154</t>
  </si>
  <si>
    <t>11.</t>
  </si>
  <si>
    <t>14.</t>
  </si>
  <si>
    <t>15.</t>
  </si>
  <si>
    <t>REKAPITULACIJA STROŠKOV GRADBENO - OBRTNIŠKIH DEL</t>
  </si>
  <si>
    <t>SKUPAJ:</t>
  </si>
  <si>
    <t>DDV 22%</t>
  </si>
  <si>
    <t>12 293</t>
  </si>
  <si>
    <t>12.</t>
  </si>
  <si>
    <t>13.</t>
  </si>
  <si>
    <t>16.</t>
  </si>
  <si>
    <t>17.</t>
  </si>
  <si>
    <t>19.</t>
  </si>
  <si>
    <t>20.</t>
  </si>
  <si>
    <t>21.</t>
  </si>
  <si>
    <t>22.</t>
  </si>
  <si>
    <t>23.</t>
  </si>
  <si>
    <t>14 887</t>
  </si>
  <si>
    <t>21 314</t>
  </si>
  <si>
    <t>32 486</t>
  </si>
  <si>
    <t>Izdelava površinske prevleke z epoksidnim vezivom in posipom z obarvanim kremencevim peskom. Opomba: 2x epoksidni premaz - poraba 2x (0,4-0,5) kg/m2, z vmesnim posipom kremenčevega peska.</t>
  </si>
  <si>
    <t>Pobrizg z kationsko bitumensko emulzijo 0,31 do 0,50 kg/m2.</t>
  </si>
  <si>
    <t>59 831</t>
  </si>
  <si>
    <t>Zatesnitev dilatacijske rege asfaltov z bitumenskim zaključnim trakom za stike / trajno elastično zmesjo. Rega med asfaltom in robnikom.</t>
  </si>
  <si>
    <t>59 842</t>
  </si>
  <si>
    <t>Zatesnitev dilatacijske rege s trajno elastičnim zapolnitvenim materialom
Rega med hodnikom in robnikom, dilatacija hodnika.</t>
  </si>
  <si>
    <t>35 253</t>
  </si>
  <si>
    <t>35 262</t>
  </si>
  <si>
    <t>51 211</t>
  </si>
  <si>
    <t>Izdelava podprtega opaža za bočne stranice ravnih plošč. Prekladna plošča in prehodna plošča.</t>
  </si>
  <si>
    <t>51 712</t>
  </si>
  <si>
    <t>Dobava in montaža trikotne zaključne letvice 3/3 v opaž pred betonažo konstrukcije. Robni venec mostu.</t>
  </si>
  <si>
    <t>Dobava in montaža trikotne zaključne letvice 5/5 v opaž pred betonažo konstrukcije. Robni venec mostu.</t>
  </si>
  <si>
    <t>53 253</t>
  </si>
  <si>
    <t>Dobava in vgraditev ojačenega cementnega betona C30/37 v prerez 0,31 do 0,50 m3/m2-m1.</t>
  </si>
  <si>
    <t>53 254</t>
  </si>
  <si>
    <t>Dobava in vgraditev ojačenega cementnega betona C30/37 v prerez nad 0,50 m3/m2-m1.</t>
  </si>
  <si>
    <t>54 542</t>
  </si>
  <si>
    <t>Metlanje površine cementnega betona. Metličenje pohodnih površin hodnikov na mostu.</t>
  </si>
  <si>
    <t>24.</t>
  </si>
  <si>
    <t>58 111</t>
  </si>
  <si>
    <t>58 821</t>
  </si>
  <si>
    <t>Dobava in vgraditev merilnih čepov, vključno navezavo na veljavno nivelmansko mrežo.</t>
  </si>
  <si>
    <t>58 911</t>
  </si>
  <si>
    <t>Dobava in vgraditev kovinske plošče z vpisanim nazivom izvajalca in letom izgradnje objekta</t>
  </si>
  <si>
    <t>59 414</t>
  </si>
  <si>
    <t>Priprava podlage - površine cementnega betona s peskanjem. Opcija z vodnim curkom. Upoštevano čiščenje, odpraševanje. Upoštevana površina voziščne plošče.</t>
  </si>
  <si>
    <t>59 654</t>
  </si>
  <si>
    <t>Izdelava hidroizolacije z bitumenskimi trakovi, debelimi 4,5 ali 5 mm, sprijemna plast iz bitumenske lepilne zmesi.
Izvedba z:
- vročo bitumensko zmesjo - poraba (2-2,5) kg/m2
- varjeni bitumenski trakovi s stekleno tkanino, debeline 5 mm.</t>
  </si>
  <si>
    <t>59 996</t>
  </si>
  <si>
    <t>Izdelava delovnega stika stene po načrtu. Tesnitev navpičnih ali vodoravnih spojev z nabrekajočim tesnilnim trakom. Pri delu je treba paziti na čistost podlage in kvalitetno lepljenje traku.</t>
  </si>
  <si>
    <t>73 427</t>
  </si>
  <si>
    <t>Projektantski nadzor</t>
  </si>
  <si>
    <t>Načrt vodnogospodarskih ureditev</t>
  </si>
  <si>
    <t>2/3</t>
  </si>
  <si>
    <t>2/4</t>
  </si>
  <si>
    <r>
      <t>3.)</t>
    </r>
    <r>
      <rPr>
        <sz val="11"/>
        <rFont val="Arial"/>
        <family val="2"/>
      </rPr>
      <t xml:space="preserve"> V ceni je upoštevati vsa potrebna geodetska dela</t>
    </r>
  </si>
  <si>
    <r>
      <t xml:space="preserve">4.) </t>
    </r>
    <r>
      <rPr>
        <sz val="11"/>
        <rFont val="Arial"/>
        <family val="2"/>
      </rPr>
      <t>Vsi hladni stiki na obrabni plasti morajo biti obdelani z bitumensko lepilno zmesjo</t>
    </r>
  </si>
  <si>
    <r>
      <t>5.)</t>
    </r>
    <r>
      <rPr>
        <sz val="11"/>
        <rFont val="Arial"/>
        <family val="2"/>
      </rPr>
      <t xml:space="preserve"> Pri zagotavljanju in kontroli kvalitete materialov in vgrajevanja</t>
    </r>
  </si>
  <si>
    <r>
      <t>6.)</t>
    </r>
    <r>
      <rPr>
        <sz val="11"/>
        <rFont val="Arial"/>
        <family val="2"/>
      </rPr>
      <t xml:space="preserve"> Količine izkopov / nasipov so računane v raščenem / komprimiranem stanju.</t>
    </r>
  </si>
  <si>
    <r>
      <t>7.)</t>
    </r>
    <r>
      <rPr>
        <sz val="11"/>
        <rFont val="Arial"/>
        <family val="2"/>
      </rPr>
      <t xml:space="preserve"> Vse postavke vključujejo dobavo materiala / elementov.</t>
    </r>
  </si>
  <si>
    <t>Stalen geotehnični nadzor. Vrednost postavke je že fiksno določena in jo ponudnik ne more/ne sme spreminjati. Obračun geotehničnega nadzora se bo izvedel po dokazljivih dejanskih stroških na podlagi računa izvajalca geotehničnega nadzora.</t>
  </si>
  <si>
    <t>Dobava, priprava na vgradnjo in izvedba ''drenažnega žleba'' iz prodca granulacije 8-16mm, vezanega z epoksi smolo v debelini 3 cm in širini 15 cm. V postavki je potrebno upoštevati vsa potrebna dela in materiale.
Drenažni žleb se izvede vzdolžno ob robniku.</t>
  </si>
  <si>
    <t xml:space="preserve">Črpanje vode za zavarovanje gradbene jame, do 5 l/s, komplet z nabavo črpalk, premiki, ureditvijo napajanja in vsemi potrebnimi deli in materiali.
</t>
  </si>
  <si>
    <t>22 113</t>
  </si>
  <si>
    <t>24 218</t>
  </si>
  <si>
    <t>51 313</t>
  </si>
  <si>
    <t>51 611</t>
  </si>
  <si>
    <t>Izdelava projekta izvedenih del (PID) za celoten projekt.</t>
  </si>
  <si>
    <t>Izdelava navodila za  obratovanje in vzdrževanje (NOV) za celoten projekt.</t>
  </si>
  <si>
    <t>53 243</t>
  </si>
  <si>
    <t>53 242</t>
  </si>
  <si>
    <t>Dobava in vgraditev ojačenega cementnega betona C25/30 v prerez 0,31 do 0,50 m3/m2-m1.
'-nosilec prehodne plošče, beton C25/30, XC2, PV-I, Dmax 32 mm.</t>
  </si>
  <si>
    <t>Dobava in vgraditev ojačenega cementnega betona C25/30 v prerez 0,16 do 0,30 m3/m2-m1.
'- prehodna plošča, beton C25/30, XC2, PV-I, Dmax 32 mm.</t>
  </si>
  <si>
    <t xml:space="preserve">      in zunanjo kontrolo (testne preiskave)</t>
  </si>
  <si>
    <r>
      <t>2.)</t>
    </r>
    <r>
      <rPr>
        <sz val="11"/>
        <rFont val="Arial"/>
        <family val="2"/>
      </rPr>
      <t xml:space="preserve"> V ceni je upoštevati notranjo kontrolo (tekoče preiskave)</t>
    </r>
  </si>
  <si>
    <t>Izdelava tankoslojne vzdolžne označbe na vozišču z enokomponentno belo barvo, vključno 250 g/m2  posipa z drobci / kroglicami stekla, strojno, debelina  plasti suhe snovi 250 μm, širina črte 15 cm</t>
  </si>
  <si>
    <t>ur</t>
  </si>
  <si>
    <t>Odlaganje odpadnega asfalta vključno s prevozom do predelovalca gradbenih odpadkov (recikliranje odpadnega asfalta) ter plačilom taks.</t>
  </si>
  <si>
    <t>Odlaganje odpadnega cementnega betona vključno s prevozom do predelovalca gradbenih odpadkov ter plačilom taks.</t>
  </si>
  <si>
    <t>Odlaganje mešanih gradbenih odpadkov z do 50 m.-% nemineralnih primesi (hidroizolacija), vključno s prevozom do predelovalca gradbenih odpadkov ter plačilom taks.</t>
  </si>
  <si>
    <t>Odlaganje odpadnega lesa, vključno s prevozom do predelovalca grabenih odpadkov ter plačilom taks.</t>
  </si>
  <si>
    <t>Odlaganje odpadne kovine, vključno s prevozom do predelovalcu gradbenih odpadkov ter plačilom taks.</t>
  </si>
  <si>
    <t>Dobava in vgraditev dvignjenega robnika iz naravnega kamna s prerezom 20/23 cm.</t>
  </si>
  <si>
    <t xml:space="preserve">Rekonstrukcija odseka LC 425025 Trebnje-grad, od km 0.079 do km 0.225 (nadvoz čez železniško progo in  most čez reko Temenico) v Trebnjem </t>
  </si>
  <si>
    <t>358/01-21</t>
  </si>
  <si>
    <t>PREDRAČUNSKI ELABORAT</t>
  </si>
  <si>
    <t>358/01-21-PE</t>
  </si>
  <si>
    <t>oktober 2021</t>
  </si>
  <si>
    <t>Občina Trebnje
Goliev trg 5
8210 Trebnje</t>
  </si>
  <si>
    <t>Nova Gorica, oktober 2021</t>
  </si>
  <si>
    <t>PZI, št. proj: 358-01/21</t>
  </si>
  <si>
    <t>358-01/21-GK2</t>
  </si>
  <si>
    <t>Most čez Temenico</t>
  </si>
  <si>
    <t>358-01/21-VGU</t>
  </si>
  <si>
    <t>2/6</t>
  </si>
  <si>
    <t>Načrt rušitev mostu</t>
  </si>
  <si>
    <t>358-01/21-R2</t>
  </si>
  <si>
    <t>Rekonstrukcija odseka LC 425025 Trebnje-grad, od km 0.079 do km 0.225 (nadvoz čez železniško progo in  most čez reko Temenico) v Trebnjem</t>
  </si>
  <si>
    <r>
      <t>m</t>
    </r>
    <r>
      <rPr>
        <vertAlign val="superscript"/>
        <sz val="11"/>
        <rFont val="Arial"/>
        <family val="2"/>
        <charset val="238"/>
      </rPr>
      <t>2</t>
    </r>
  </si>
  <si>
    <r>
      <t>m</t>
    </r>
    <r>
      <rPr>
        <vertAlign val="superscript"/>
        <sz val="11"/>
        <rFont val="Arial"/>
        <family val="2"/>
        <charset val="238"/>
      </rPr>
      <t>3</t>
    </r>
  </si>
  <si>
    <t>OPOMBA: Izkopi zemljine in ostala zemeljska dela so v celoti zajeti pri objektih!!</t>
  </si>
  <si>
    <t>DAVKI (22%)</t>
  </si>
  <si>
    <t>2.0 ZEMELJSKA DELA</t>
  </si>
  <si>
    <t>Načrt 2/6 RUŠITEV MOSTU ČEZ TEMENICO</t>
  </si>
  <si>
    <t>št. načrta: 358-01/21-R2</t>
  </si>
  <si>
    <t>Posnetek obstoječega objekta.</t>
  </si>
  <si>
    <t>Porušitev in odstranitev ograje, višine 1,1m, iz železnih elementov, komplet z nakladanjem.</t>
  </si>
  <si>
    <t>Rezkanje in odvoz asfaltne krovne plasti v debelini 4 do 7 cm, komplet z nakladanjem. Debelina asfalta 7 cm.</t>
  </si>
  <si>
    <t>Porušitev in odstranitev ojačenega cementnega betona, komplet z nakladanjem.</t>
  </si>
  <si>
    <t>- Prehodna plošča</t>
  </si>
  <si>
    <t>Porušitev in odstranitev robnika iz naravnega kamna, komplet z nakladanjem.</t>
  </si>
  <si>
    <t>29 152</t>
  </si>
  <si>
    <t>Izdelava podprtega opaža za konzolo na premostitvenem, opornem in podpornem objektu, razpetina od 1,1 do 2,0 m, podpiranje v prekladno ali podporno konstrukcijo.</t>
  </si>
  <si>
    <t>51 852</t>
  </si>
  <si>
    <t>Izdelava podprtega opaža za ravno ploščo s podporo, visoko do 2 m.
V postavki upoštevati trikotne zaključne letvice 2x2cm.</t>
  </si>
  <si>
    <t>Izdelava podprtega opaža za poševno ploščo s podporo, visoko do 2 m - opaž na območju vut  (odebelitev plošče).
V postavki upoštevati trikotne zaključne letvice 2x2cm.</t>
  </si>
  <si>
    <t>53 244</t>
  </si>
  <si>
    <t>Dobava in vgraditev ojačenega cementnega betona C25/30 v prerez nad 0,50 m3/m2-m1.
- greda nad piloti: C25/30, XC2, PV-II, Dmax 32 mm.</t>
  </si>
  <si>
    <t>- krajni opornik in krila, beton C30/37, XC2, XD1, XF3, PV-II, Dmax 32 mm, S3.</t>
  </si>
  <si>
    <t>- hodnik in robni venec na objektu in krilnih zidovih: beton C30/37, XC4, XD3, XF4, PV-II, Dmax 16 mm, S3.</t>
  </si>
  <si>
    <t>Izdelava obešenega opaža robnega venca na premostitvenem, opornem in podpornem objektu - opaž robnega venca in hodnika na objektu.</t>
  </si>
  <si>
    <t>Izdelava in priprava za vgraditev nosilne konstrukcije zaščitne ograje na objektu iz jeklenih cevi z okroglim prerezom (po načrtu).
Jeklena ograja za pešce, h=120cm, z vertikalnimi polnili, vroče cinkana z minimalno debelino nanosa 80 µm. Ograja se pritrjuje na zgornjo površino hodnikov z vijačenjem.</t>
  </si>
  <si>
    <t>Izdelava ločilne plasti iz stiropornih plošč, debelih 5 cm - priprava utora za nosilec prehodne plošče.</t>
  </si>
  <si>
    <t>Izdelava kabelske kanalizacije iz cevi iz polietilena, premera 110 mm (PE HD 110).</t>
  </si>
  <si>
    <t>73 333</t>
  </si>
  <si>
    <t>Izdelava prehodnega revizijskega jaška iz ojačenega cementnega betona C30/37, Dmax =16 mm, s LTŽ pokrov dim. 60/60cm, nosilnosti 125kN, zunanje dim. jaška 130/137 cm, h=75 cm, z deb. sten in plošč 15cm in eno steno iz zidakov v apneni malti, deb. 12 cm.</t>
  </si>
  <si>
    <t>Izdelava prehodnega revizijskega jaška iz ojačenega cementnega betona C30/37, Dmax =16 mm, s LTŽ pokrov dim. 60/60cm, nosilnosti 125kN, zunanje dim. jaška 90/137 cm, h=75 cm, z deb. sten in plošč 15cm in eno steno iz zidakov v apneni malti, deb. 12 cm.</t>
  </si>
  <si>
    <t>51 122</t>
  </si>
  <si>
    <t>Izdelava nepremičnega odra, visokega 4,1 do 8 m.
Oder za izvedbo opornikov in kril. V količini je zajeta horizontalna projekcija odra.</t>
  </si>
  <si>
    <t>56 533</t>
  </si>
  <si>
    <t>25 236</t>
  </si>
  <si>
    <t>23 434</t>
  </si>
  <si>
    <t>Izdelava delovnega platoja iz drobljenega kamnitega materiala v debelini 60 cm.
- komplet z dobavo in odstranitvijo po zaključenem delu. Nasip za delovni plato pri izdelavi pilotov.</t>
  </si>
  <si>
    <t>22 112</t>
  </si>
  <si>
    <t>Široki izkop zrnate kamnine – 3. kategorije – strojno z nakladanjem.
Izkop za nove opornike.</t>
  </si>
  <si>
    <t>Humuziranje brežine z valjanjem, v debelini do 15 cm - strojno. Ureditev brežin ob objektu.</t>
  </si>
  <si>
    <t>25 122</t>
  </si>
  <si>
    <t>25 151</t>
  </si>
  <si>
    <t>Doplačilo za zatravitev s semenom</t>
  </si>
  <si>
    <t>Ureditev planuma temeljnih tal zrnate kamnine – 3. kategorije.
Planum za nov objekt.</t>
  </si>
  <si>
    <t>-Zemljina 3. ktg</t>
  </si>
  <si>
    <t>Odlaganje odpadne zemljine s prevozom do predelovalca gradbenih odpadkov ter plačilom taks.</t>
  </si>
  <si>
    <t>Dobava in vgraditev proti koroziji odporne cevke za odvajanje pronicujoče vode:</t>
  </si>
  <si>
    <t>Dobava, priprava in izdelava kanalizacije na premostitvenem objektu iz nerjavečega jekla kvalitete AISI 316 (DIN1.4401,ISO A4), šivne cevi iz nerjavečega jekla DN65 (76.1/2.0mm), vključno raznos od deponije do objekta, sekanje, poravnanava v vertikalni in
horizontalni smeri in varjenje.</t>
  </si>
  <si>
    <t>Dobava in vgradnja spojke iz nerjavečega jekla kvalitete AISI 316 (DIN1.4401,ISO A4) z dvema vijakoma in tesnilom iz EPDM, DN 65 mm, komplet z vsemi potrebnimi deli in materiali.</t>
  </si>
  <si>
    <t>OPOMBA: Dimenzije obst. konstr. so ocenjene, na segmentih, ki niso vidni na terenu.</t>
  </si>
  <si>
    <t>Načrt 2/2 MOST ČEZ TEMENICO</t>
  </si>
  <si>
    <t>št. načrta: 358-01/21-GK2</t>
  </si>
  <si>
    <t>Posek in odstranitev drevesa z deblom premera 11 do 30 cm ter odstranitev vej, komplet z nakladanjem.</t>
  </si>
  <si>
    <t>Odstranitev panja s premerom 11 do 30 cm z odvozom na deponijo na razdaljo nad 1000 m.</t>
  </si>
  <si>
    <t>Odstranitev grmovja in dreves z debli premera do 10 cm ter vej na redko porasli površini - ročno, komplet z nakladanjem
Pod mostom.</t>
  </si>
  <si>
    <t>Odstranitev grmovja in dreves z debli premera do 10 cm ter vej na gosto porasli površini - ročno, komplet z nakladanjem.
Na brežinah.</t>
  </si>
  <si>
    <t>Rezkanje in odvoz asfaltne krovne plasti v debelini do 3 cm, komplet z nakladanjem.
Na desnem pločniku objekta, deb. 3cm.</t>
  </si>
  <si>
    <t>- Prekladna konstrukcija</t>
  </si>
  <si>
    <t>- Stene vmesnih opornikov in zgornji del krajnih opornikov.</t>
  </si>
  <si>
    <t>- Hodniki z robnim vencem.</t>
  </si>
  <si>
    <t>21 113</t>
  </si>
  <si>
    <t>Površinski izkop plodne zemljine (humusa) – 1. kategorije – strojno z odrivom do 100m.</t>
  </si>
  <si>
    <t>- Krilni zidovi</t>
  </si>
  <si>
    <t>Izkop vezljive zemljine/zrnate kamnine – 3. kategorije za temelje, kanalske rove, prepuste, jaške in drenaže, širine do 1,0 m in globine do 1,0 m – strojno, planiranje dna ročno, komplet z nakladanjem.
Izkop nad prehodno ploščo, ki se ruši.</t>
  </si>
  <si>
    <t xml:space="preserve">Obsekanje uvrtanih kolov iz ojačenega cementnega betona, premera 100 cm, komplet z nakladanjem ruševin.
Dolžina obsekanja je 60cm.
</t>
  </si>
  <si>
    <t>27 113</t>
  </si>
  <si>
    <t>27 163</t>
  </si>
  <si>
    <t>-Zemljina 4. ktg je prisotna pri izkopu za pilote (globina med 1-2m).</t>
  </si>
  <si>
    <t>-Zemljina 5. ktg je prisotna pri izkopu za pilote (globina nad 2m).</t>
  </si>
  <si>
    <t>Dobava in vgraditev pogreznjenega robnika iz naravnega kamna s prerezom 15/25 cm, s prehodom iz h=18 cm na h=12 cm.</t>
  </si>
  <si>
    <t>Izdelava enostranskega vezanega opaža za raven temelj -  greda nad piloti in nosilec prehodne plošče.</t>
  </si>
  <si>
    <t>Izdelava podprtega opaža za raven zid, visok 4,1 do 6 m.
Opaž krajnih opornikov in krilnih zidov.
V postavki upoštevati trikotne zaključne letvice 2x2cm.</t>
  </si>
  <si>
    <r>
      <t>1.)</t>
    </r>
    <r>
      <rPr>
        <sz val="11"/>
        <rFont val="SLO Arial"/>
        <charset val="238"/>
      </rPr>
      <t xml:space="preserve"> Vse postavke za izkope zajemajo izkop in nakladanje na kamion</t>
    </r>
  </si>
  <si>
    <t>18.</t>
  </si>
  <si>
    <t>2/8</t>
  </si>
  <si>
    <t>- iz nerjavečega jekla kvalitete AISI 316 (DIN1.4401,ISO A4), cev premera DN50 (56.3/2.0 mm), dolžine 60 cm. V postavki upoštevati tudi perforirano pločevino za zapiranje pronicajoče cevi ter filter iz enozrnastega betona, vezanega z umetno smolo in vsa potrebna dela in materiale.</t>
  </si>
  <si>
    <t>Dobava in vgradnja XPS ''čepa'', premera 160 mm in debeline 4 cm, v katerega se ekscentrično izvrta luknja za namestitev konca cevi DN50 in se fiksira na opaž z lepljenjem ''čepa'' na opažno ploščo. Pri odstranjevanju opaža se odstrani tudi ''čep iz XPS''.</t>
  </si>
  <si>
    <t>- iz nerjavečega jekla kvalitete AISI 316 (DIN1.4401,ISO A4), cev premera DN50 (56.3/2.0 mm), dolžine od 66 cm do 78 cm. V postavki upoštevati tudi perforirano pločevino za zapiranje pronicajoče cevi ter filter iz enozrnastega betona, vezanega z umetno smolo in vsa potrebna dela in materiale.</t>
  </si>
  <si>
    <t>št. D198-2021</t>
  </si>
  <si>
    <t>Dromos d.o.o.</t>
  </si>
  <si>
    <t>358-01/21-MK</t>
  </si>
  <si>
    <t>M2</t>
  </si>
  <si>
    <t>28 111</t>
  </si>
  <si>
    <t>Dobava, vgraditev in vzdrževanje jeklene zagatne stene
Zagatnice višine 8.0m, kot npr. Larssen 605, tip D ali enakovredno. Ščitenje izkopa ob obstoječih krilih, ki se rušijo; na dolvodni strani mostu.</t>
  </si>
  <si>
    <t xml:space="preserve">Izdelava uvrtanih kolov iz ojačenega cementnega betona, sistema Benotto, premera 100 cm, izkop v vezljivi zemljini/zrnati kamnini, dolžine do 10 m.
Število pilotov: 8 kos, fi 100cm
Armatura B500(B): 6.306,00 kg
Beton C25/30,  XC2, PV-I, Dmax 32 mm: 59,75 m3
</t>
  </si>
  <si>
    <t>Zasip z zrnato kamnino – 3. kategorije z dobavo iz kamnoloma.</t>
  </si>
  <si>
    <t>Dobava, montaža in demontaža nosilnega odra v skrajnih dveh poljih obstoječega objekta, dolžine ca 2.70 m in 1.85m nad reko Temenico s jeklenimi podporami (ob novih krajnih ter vmesnih obstoječih opornikih) in jeklenimi nosilci, oprtimi na podpore in medsebojno povezanimi, z lesenim podom čez celotno površino. Načrt odra mora pripraviti izvajalec gradbenih del in ga predložiti projektantu v potrditev. Oder mora biti ustrezno zaščiten (prekrit), da je preprečeno scejanje vode z odra v območje vodotoka in okolice. 
Po izvedbi nove prekladne konstrukcije se celoten oder poruši!
Upoštevana je horizontalna projekcija odra!</t>
  </si>
  <si>
    <t>Izdelava obrabne in zaporne plasti bituminizirane zmesi MA 8 Pmb 25/55-65 A3 (Z4) v debelini 3 cm.</t>
  </si>
  <si>
    <t>32 356</t>
  </si>
  <si>
    <t>32 273</t>
  </si>
  <si>
    <t>Izdelava obrabne in zaporne plasti bituminizirane zmesi AC 11 surf B 50/70 A3 Z2 v debelini 4 cm.</t>
  </si>
  <si>
    <t>- voziščna plošča: C30/37, XC2, XD1, XF3, PV-II, Dmax 32 mm, S3.</t>
  </si>
  <si>
    <t>25.</t>
  </si>
  <si>
    <t>26.</t>
  </si>
  <si>
    <t>27.</t>
  </si>
  <si>
    <t>Strojna odstranitev bitumenskega ali epoksi premaza in hidroizolacije z voziščne plošče z rezkanjem, komplet z nakladanjem.</t>
  </si>
  <si>
    <t>Zaščita brežine z brizganim cementnim betonom in mrežo.
- beton za torkret C20/25, Dmax 16 mm, debeline 10 cm, ojačan z armaturno mrežo Q226.</t>
  </si>
  <si>
    <r>
      <t>Dobava in vgraditev injekcijskih IBO sider nosilnosti 250 kN, dolžine 6 m.
Sidranje obloge iz ojačanega brizganega betona (torkret) s pasivnimi geomehanskimi IBO sidri z nosilnostjo 250 kN in dolžino 6 m.</t>
    </r>
    <r>
      <rPr>
        <b/>
        <sz val="11"/>
        <rFont val="SLO Arial"/>
        <charset val="238"/>
      </rPr>
      <t xml:space="preserve"> Potrebo po sidrih odobri pristojni geomehanik!</t>
    </r>
  </si>
  <si>
    <t>Načrt ceste RT - 918/3652 - I. FAZA</t>
  </si>
  <si>
    <t>Načrt meteorne kanalizacije - I. FAZA</t>
  </si>
  <si>
    <t>PROJEKTANTSKI PREDRAČUN DEL</t>
  </si>
  <si>
    <t>SKUPNA REKAPITULACIJA</t>
  </si>
  <si>
    <t>METEORNI KANAL M1 - I. FAZA</t>
  </si>
  <si>
    <t xml:space="preserve">VSE SKUPAJ </t>
  </si>
  <si>
    <t xml:space="preserve">REKONSTRUKCIJA ODSEKA LC 425025 TREBNJE GRAD; 
METERNI KANAL M1- I. FAZA </t>
  </si>
  <si>
    <t>REKAPITULACIJA</t>
  </si>
  <si>
    <t>Postavka</t>
  </si>
  <si>
    <t>HP</t>
  </si>
  <si>
    <t>Opis</t>
  </si>
  <si>
    <t>Skupaj</t>
  </si>
  <si>
    <t>Zakoličba trase kanalizacije z niveliranjem</t>
  </si>
  <si>
    <t>m</t>
  </si>
  <si>
    <t>Zakoličba trase ureditve jarkov in muld z niveliranjem</t>
  </si>
  <si>
    <t>Zakoličba kanalizacijskih jaškov, požiralnikov in peskolovov.</t>
  </si>
  <si>
    <t>Naprava in postavitev gradbenih profilov za izvedbo kanalizacije.</t>
  </si>
  <si>
    <t>Priprava in organizacija gradbišča z vsemi objekti, instalacijami in orodji, odstranitvijo humusa, zagotovitvijo varnostnih in higiensko-tehničnih pogojev in predpisanimi oznakami gradbišča.</t>
  </si>
  <si>
    <t>EUR</t>
  </si>
  <si>
    <t>Odstranjevanje gradbišča z demontažo in odvozom gradbiščnih naprav in objektov in zagotovitvijo prvotnega stanja na uporabljenih površinah.</t>
  </si>
  <si>
    <t>SKUPAJ PREDDELA:</t>
  </si>
  <si>
    <t>ZEMELJSKA DELA</t>
  </si>
  <si>
    <t>Strojni izkop humusa ob muldi  v sloju debeline 20cm z odrivom do 10m .</t>
  </si>
  <si>
    <r>
      <t>m</t>
    </r>
    <r>
      <rPr>
        <vertAlign val="superscript"/>
        <sz val="10"/>
        <rFont val="Arial CE"/>
        <family val="2"/>
        <charset val="238"/>
      </rPr>
      <t>2</t>
    </r>
  </si>
  <si>
    <t>Strojni izkop jarkov za kanalizacijo v vezljivi in nevezljivi zrnati zemljini (III. ktg., širine do 1.0m, globine do 2.0m, naklon brežin 60°, z odmetom izkopanega materiala 1.0 m od roba izkopa.</t>
  </si>
  <si>
    <r>
      <t>m</t>
    </r>
    <r>
      <rPr>
        <vertAlign val="superscript"/>
        <sz val="10"/>
        <rFont val="Arial CE"/>
        <family val="2"/>
        <charset val="238"/>
      </rPr>
      <t>3</t>
    </r>
  </si>
  <si>
    <t>Strojni izkop za izdelavo muld v vezljivi in nevezljivi zrnati zemljini (III. ktg., širine do 1.0m, globine do 0.50m, naklon brežin 20 do 30°, z odmetom izkopanega materiala 1.0 m od roba izkopa.</t>
  </si>
  <si>
    <t>Strojni izkop jarkov za objekte na kanalizaciji (revizijski jaški, požiralniki, kanalete...) v vezljivi in nevezljivi zrnati zemljini (III. ktg.), širine do 1.0m, globine do 2.0m, naklon brežin 60°, z odmetom izkopanega materiala 1m od roba izkopa.</t>
  </si>
  <si>
    <t>Ročni izkop v vezljivi in nevezljivi zrnati zemljini (III. ktg.), globine do 2.0m za izdelavo priključkov in na na prečkanju z drugimi komunalnimi napravami z odmetom izkopanega  materiala 1m od roba izkopa.</t>
  </si>
  <si>
    <t>Ročni izkop v vezljivi in nevezljivi zrnati zemljini (III. ktg.), globine do 0.5 m za izdelavo mulde z odmetom izkopanega  materiala 1m od roba izkopa.</t>
  </si>
  <si>
    <t>Črpanje vode iz gradbene jame med izkopom in montažo vključno vsa pripravljalna dela (izkop jame za zajem vode iz rova, ukrepi, da izčrpana voda ne doteka nazaj v rov …Obračun se bo vršil na podlagi dejansko porabljenega časa evidentiranega v gradbenem dnevniku in potrjenega od nadzornega organa.</t>
  </si>
  <si>
    <t xml:space="preserve">Planiranje dna rova za mulde z oblikovanjem dna v loku raija 60 cm s točnostjo +/-2cm </t>
  </si>
  <si>
    <t xml:space="preserve">Planiranje dna rova kanalizacije s točnostjo +/-3cm </t>
  </si>
  <si>
    <t>Izdelava posteljice in zasip kanalizacijskih cevi z gramoznim materialom s stopnjevano zrnatostjo 2/8mm ter ročno komprimiranje v plasteh po 15 cm do višine 30 cm nad temenom cevi</t>
  </si>
  <si>
    <t xml:space="preserve">Zasip kanalizacijskih cevi iz kamnine 0/32mm, ter komprimiranje v plasteh po 20cm. </t>
  </si>
  <si>
    <t xml:space="preserve">Zasip kanalizacijskih revizijskih jaškov, peskolovov in kanalet z drobljencem iz kamnine, ter komprimiranje v plasteh po 20cm. </t>
  </si>
  <si>
    <r>
      <t>Tlakovanje mulde z lomljencem iz kamnine d=15 do 20 cm stiki zapolnjeni s cementno malto, na podložni plasti cementnega betona C 12/15 povprečne debeline 12 cm (0.14 m</t>
    </r>
    <r>
      <rPr>
        <vertAlign val="superscript"/>
        <sz val="10"/>
        <rFont val="Arial"/>
        <family val="2"/>
        <charset val="238"/>
      </rPr>
      <t>3</t>
    </r>
    <r>
      <rPr>
        <sz val="10"/>
        <rFont val="Arial"/>
        <family val="2"/>
        <charset val="238"/>
      </rPr>
      <t>/m'). Vidne fuge na brežini so zapolnjene z mešanico gline in humusa ter zatravljene.</t>
    </r>
  </si>
  <si>
    <t>Humusiranje, planiranje in zatravitev zelenic ob trasi muld  s humusnim materialom od izkopa v sloju debeline d=20cm, komplet z nakladanjem in dovozom iz začasne deponije.</t>
  </si>
  <si>
    <t>Čiščenje terena ob gradbišču po končanih delih.</t>
  </si>
  <si>
    <t>Nakladanje, odvoz in razprostiranje odvečnega materiala ter predaja predelovalcem gradbenih odpadkov, na oodaljenost so 10 km.</t>
  </si>
  <si>
    <t>Nakladanje, odvoz in razprostiranje odvečnega materiala na lokacijo vgradnje nasipa do oddaljenosti 100 m.</t>
  </si>
  <si>
    <t>SKUPAJ ZEMELJSKA DELA:</t>
  </si>
  <si>
    <t>MONTAŽNA DELA</t>
  </si>
  <si>
    <r>
      <t>Dobava in polaganje polnostenskih PVC kanalizacijskih cevi DN160, SN 8kN/m</t>
    </r>
    <r>
      <rPr>
        <vertAlign val="superscript"/>
        <sz val="11"/>
        <rFont val="Arial"/>
        <family val="2"/>
        <charset val="238"/>
      </rPr>
      <t>2</t>
    </r>
    <r>
      <rPr>
        <sz val="11"/>
        <rFont val="Arial"/>
        <family val="2"/>
        <charset val="238"/>
      </rPr>
      <t xml:space="preserve"> po standardu SIST EN 1404-1 in SIST EN 13476-1 na peščeno posteljico debeline 10+DN/10cm.</t>
    </r>
  </si>
  <si>
    <t>m'</t>
  </si>
  <si>
    <r>
      <t>Dobava in polaganjepolnostenskih PVC kanalizacijskih cevi DN160, SN 4kN/m</t>
    </r>
    <r>
      <rPr>
        <vertAlign val="superscript"/>
        <sz val="10"/>
        <rFont val="Arial"/>
        <family val="2"/>
        <charset val="238"/>
      </rPr>
      <t>2</t>
    </r>
    <r>
      <rPr>
        <sz val="10"/>
        <rFont val="Arial"/>
        <family val="2"/>
        <charset val="238"/>
      </rPr>
      <t xml:space="preserve"> po standardu SIST EN 1404-1 in SIST EN 13476-1,  polno obbetoniranih z betonom C16/20.</t>
    </r>
  </si>
  <si>
    <r>
      <t>Dobava in polaganje polnostenskih PVC kanalizacijskih cevi DN 200, SN 8kN/m</t>
    </r>
    <r>
      <rPr>
        <vertAlign val="superscript"/>
        <sz val="11"/>
        <rFont val="Arial"/>
        <family val="2"/>
        <charset val="238"/>
      </rPr>
      <t>2</t>
    </r>
    <r>
      <rPr>
        <sz val="11"/>
        <rFont val="Arial"/>
        <family val="2"/>
        <charset val="238"/>
      </rPr>
      <t xml:space="preserve"> po standardu SIST EN 1404-1 in SIST EN 13476-1 na peščeno posteljico debeline 10+DN/10cm.</t>
    </r>
  </si>
  <si>
    <r>
      <t>Dobava in polaganje polnostenskih PVC kanalizacijskih fazonskih kosov</t>
    </r>
    <r>
      <rPr>
        <sz val="11"/>
        <rFont val="Arial"/>
        <family val="2"/>
        <charset val="238"/>
      </rPr>
      <t xml:space="preserve"> po standardu SIST EN 1404-1 in SIST EN 13476-1 na peščeno posteljico debeline 10+DN/10cm.</t>
    </r>
  </si>
  <si>
    <t>DN160-Lok 15°</t>
  </si>
  <si>
    <r>
      <t>Izdelava prefabriciranih betonskih revizijskih jaškov DN1000 po standardu SIST EN 1917:
-podložni beton iz betona C12/15 debeline 10 cm (0.23 m</t>
    </r>
    <r>
      <rPr>
        <vertAlign val="superscript"/>
        <sz val="10"/>
        <rFont val="Arial"/>
        <family val="2"/>
        <charset val="238"/>
      </rPr>
      <t>3</t>
    </r>
    <r>
      <rPr>
        <sz val="10"/>
        <rFont val="Arial"/>
        <family val="2"/>
        <charset val="238"/>
      </rPr>
      <t>)
-betonska baza jaška z vgrajeno muldo obdelano z grenitnimi kockami 10x10x10 cm za cevi do DN600; h=0.80 m.
-betonska cev (podaljšek jaška); h=0.50 m.
-asimetrični betonski konus jaška DN1000/600 ; h=0.6 m
-betonski obroč pokrova jaška DN 600;  h=12 cm
-Armirano betonski venec zunanjega premera DN800, višine 19.0 cm z vgrajenim  pokrovom iz nodularne litine DN600 nosilnosti 125 kN, z vgrajenim protihrupnim vložkom.</t>
    </r>
  </si>
  <si>
    <t>h=1,96-2.16 m</t>
  </si>
  <si>
    <t>Dobava in vgradnja podložneg betona pod dnom požiralnika debeline 20 cm (0.15 m3) in pod vtočno rešetko 15 cm (0.06 m3) iz betona C12/15 debeline.</t>
  </si>
  <si>
    <t>Dobava in vgradnja modularnih prefabriciranih elementov iz polipropilena za sestavitev cestnih požiralnikov. Elementi so opermljeni z integriranim EPDM-tesnilom za vodotesnost do 0,5 bara po DIN 4060. Razred obremenitve C250 po SIST EN 124; (K.n.pr. ACO Compipoint ali enakovredno).
Modularni sistem zajema:
-Okrogel, vrtljiv element iz polipropilena, iztok DN150 (ɸ160), nagib iztoka 15°, teža:2,6 kg, gradbena višina: 35cm;
-Okrogel, vrtljiv konusni element iz polipropilena z EPDM-tesnilom, teža: 2,6 kg, gradbena višina: 35cm, teleskopsko nastavljiva višina 270 +/-30 mm, za rešetko 300x500mm;</t>
  </si>
  <si>
    <t>Dobava in vgradnja LTŽ rešetk (okvir EN-GJL, rešetka EN-GJS) dimenzij 300x500mm, ravna izvedba. Zunanje mere okvirja 300x524mm, gradbena višina 100 mm, z multifunkcionalnim tečajem za obojestransko odpiranje do 110°, izstavljivo rešetko in Pewepren protihrupnim vložkom. Skladno s SIST EN 124, obremenitev C250.</t>
  </si>
  <si>
    <t>Izdelava poševne iztočne glave krožnega prereza iz mikroarmiranega cementnega betona C20/25, komplet z opažanjem.</t>
  </si>
  <si>
    <t>DN200</t>
  </si>
  <si>
    <t>Diamantno vrtanje luken na obstoječimi betonskimi cevmi ter vgradnja tesnila iz SBR gume dolžine 50 mm  za vgradnjo slepih priključkov iz PVC cevi.</t>
  </si>
  <si>
    <t>DN160</t>
  </si>
  <si>
    <t>Čiščenje kanalizacije.</t>
  </si>
  <si>
    <t>Pregled zgrajene kanalizacije s kamero</t>
  </si>
  <si>
    <t>Preizkus vodotesnosti kanalizacije.</t>
  </si>
  <si>
    <t>SKUPAJ MONTAŽNA DELA:</t>
  </si>
  <si>
    <t>ZAKLJUČNA DELA</t>
  </si>
  <si>
    <t>Vnos v kataster komunalnih naprav po navodilih upravljavca.</t>
  </si>
  <si>
    <t>Stalni ali občasni geološki nadzor pri gradnji objekta, vključuje razna merjenja ali izračune stabilnosti objekta glede na geološke razmere terena.</t>
  </si>
  <si>
    <t xml:space="preserve">Projekt izvedenih del-6 izvodov </t>
  </si>
  <si>
    <t>SKUPAJ ZAKLJUČNA DELA:</t>
  </si>
  <si>
    <t>Nova Gorica, marec 2022</t>
  </si>
  <si>
    <t>Zap. št.</t>
  </si>
  <si>
    <t>Mera</t>
  </si>
  <si>
    <t>Cena</t>
  </si>
  <si>
    <t>Znesek</t>
  </si>
  <si>
    <t>Splošna opomba: Pri vseh delih je potrebno v ceni zajeti prenos ruševin na prevozna sredstva, transport v trajno odpadno deponijo ter plačilo vseh taks oz. dajatev za trajno odlaganje takih materialov, razen, če v postavki ni posebej določena ponovna vgradnja!
Izvajalec rušitvenih del mora pred pričetkom rušitvenih del ustrezno zavarovati obstoječe objekte ter izvesti vsa potrebna dela in ukrepe skladno z zahtevami vseh predpisov, ki določajo ukrepe pri takih delih.</t>
  </si>
  <si>
    <t>1.1</t>
  </si>
  <si>
    <t>Geodetska dela</t>
  </si>
  <si>
    <t>11 122</t>
  </si>
  <si>
    <t>Obnova in zavarovanje zakoličbe osi trase ostale javne ceste v gričevnatem terenu</t>
  </si>
  <si>
    <t>11 222</t>
  </si>
  <si>
    <t>Postavitev in zavarovanje prečnega profila ostale javne ceste v gričevnatem terenu</t>
  </si>
  <si>
    <t>11 N1</t>
  </si>
  <si>
    <t>Zakoličba in zavarovanje obstoječih komunalnih vodov, skladno z navodili upravljalca.
(NN, kanalizacija)</t>
  </si>
  <si>
    <t>kpl</t>
  </si>
  <si>
    <t>1.2</t>
  </si>
  <si>
    <t>Čiščenje terena</t>
  </si>
  <si>
    <t>1.2.1</t>
  </si>
  <si>
    <t>Odstranitev grmovja, dreves, vej in panjev</t>
  </si>
  <si>
    <t>12 121</t>
  </si>
  <si>
    <t>Odstranitev grmovja na gosto porasli površini (nad 50 % pokritega tlorisa) - ročno</t>
  </si>
  <si>
    <r>
      <t>m</t>
    </r>
    <r>
      <rPr>
        <vertAlign val="superscript"/>
        <sz val="12"/>
        <rFont val="Arial"/>
        <family val="2"/>
        <charset val="238"/>
      </rPr>
      <t>2</t>
    </r>
  </si>
  <si>
    <t>12 122</t>
  </si>
  <si>
    <t>Odstranitev grmovja na gosto porasli površini (nad 50 % pokritega tlorisa) - strojno</t>
  </si>
  <si>
    <t>1.2.2</t>
  </si>
  <si>
    <t>Odstranitev prometne signalizacije in opreme</t>
  </si>
  <si>
    <t>12 211</t>
  </si>
  <si>
    <t>Demontaža prometnega znaka na enem podstavku</t>
  </si>
  <si>
    <t>12 212</t>
  </si>
  <si>
    <t>Demontaža prometnega znaka na dveh podstavkih</t>
  </si>
  <si>
    <t>12 222</t>
  </si>
  <si>
    <t>Demontaža obvestilne table s površino 1,1 do 3 m2</t>
  </si>
  <si>
    <t>12 231</t>
  </si>
  <si>
    <t>Demontaža jeklene varnostne ograje</t>
  </si>
  <si>
    <t>1.2.3</t>
  </si>
  <si>
    <t xml:space="preserve">Porušitev in odstranitev voziščnih konstrukcij </t>
  </si>
  <si>
    <t>12 373</t>
  </si>
  <si>
    <t>Rezkanje in odvoz asfaltne krovne plasti v debelini 8 do 10 cm</t>
  </si>
  <si>
    <t>12 382</t>
  </si>
  <si>
    <t>Rezanje asfaltne plasti s talno diamantno žago, debele 6 do 10 cm</t>
  </si>
  <si>
    <r>
      <t>m</t>
    </r>
    <r>
      <rPr>
        <vertAlign val="superscript"/>
        <sz val="12"/>
        <rFont val="Arial"/>
        <family val="2"/>
        <charset val="238"/>
      </rPr>
      <t>1</t>
    </r>
  </si>
  <si>
    <t>1.2.4</t>
  </si>
  <si>
    <t>Porušitev in odstranitev objektov</t>
  </si>
  <si>
    <t>12 485</t>
  </si>
  <si>
    <t>Porušitev in odstranitev zgradbe – iz lesa, pokrite z azbestnimi ploščami</t>
  </si>
  <si>
    <t>1.3</t>
  </si>
  <si>
    <t>preddela skupaj :</t>
  </si>
  <si>
    <t>Splošna opomba: Pri vseh delih je potrebno v ceni zajeti prenos izkopnega materiala na prevozna sredstva, transport v trajno odpadno deponijo ter plačilo vseh taks oz. dajatev za trajno odlaganje takih materialov. Izvajalec zemeljskih del mora pred pričetkom zemeljskih del ustrezno zavarovati obstoječe objekte ter izvesti vsa potrebna dela in ukrepe skladno z zahtevami vseh predpisov, ki določajo ukrepe pri takih delih.</t>
  </si>
  <si>
    <t>2.1</t>
  </si>
  <si>
    <t>Izkopi</t>
  </si>
  <si>
    <t>21 112</t>
  </si>
  <si>
    <t>Površinski izkop plodne zemljine – 1. kategorije – strojno z odrivom do 50 m</t>
  </si>
  <si>
    <r>
      <t>m</t>
    </r>
    <r>
      <rPr>
        <vertAlign val="superscript"/>
        <sz val="12"/>
        <rFont val="Arial"/>
        <family val="2"/>
        <charset val="238"/>
      </rPr>
      <t>3</t>
    </r>
  </si>
  <si>
    <t>OPOMBA: Predvidena ponovna uporaba za humusiranje brežin</t>
  </si>
  <si>
    <t>Široki izkop vezljive zemljine – 3. kategorije – strojno z nakladanjem</t>
  </si>
  <si>
    <t>OPOMBA: Primeren material iz izkopa voziščnih konstrukcij (čisti do zaglinjeni grušči -GP, GC-GP), je možno ponovno uporabiti za vgradnjo v nasipe izven objektov. (POTRDI GEOMEHANIK!)</t>
  </si>
  <si>
    <t>2.2</t>
  </si>
  <si>
    <t>Planum temeljnih tal</t>
  </si>
  <si>
    <t>Ureditev planuma temeljnih tal vezljive zemljine – 3. kategorije</t>
  </si>
  <si>
    <t>2.3</t>
  </si>
  <si>
    <t>Ločilne, drenažne in filtrske plasti ter delovni plato</t>
  </si>
  <si>
    <t>23 N1</t>
  </si>
  <si>
    <t>Dobava in vgraditev geotekstilije za ločilno plast (po načrtu). 125 g/m, 9,5 kN/m</t>
  </si>
  <si>
    <t>2.4</t>
  </si>
  <si>
    <t>Nasipi, zasipi, klini, posteljica in glinasti naboj</t>
  </si>
  <si>
    <t>24 117</t>
  </si>
  <si>
    <t>Izdelava nasipa iz zrnate kamnine – 3. kategorije z dobavo iz kamnoloma (drobljenec 0/125 mm)</t>
  </si>
  <si>
    <t>24 461</t>
  </si>
  <si>
    <t>Izdelava posteljice v debelini plasti do 50 cm iz zrnate kamnine – 3. kategorije</t>
  </si>
  <si>
    <t>OPOMBA: kamniti material 0-63</t>
  </si>
  <si>
    <t>24 612</t>
  </si>
  <si>
    <t>Ureditev planuma nasipa, zasipa, klina ali posteljice iz zrnate kamnine – 3. kategorije</t>
  </si>
  <si>
    <t>2.5</t>
  </si>
  <si>
    <t>Brežine in zelenice</t>
  </si>
  <si>
    <t>25 117</t>
  </si>
  <si>
    <t>Humuziranje brežine brez valjanja, v debelini nad 15 cm - strojno</t>
  </si>
  <si>
    <t>OPOMBA: Uporaba izkopane rodne zemljine, deponirane izven gradbišča.</t>
  </si>
  <si>
    <t>Doplačilo za zatravitev s travnim semenom</t>
  </si>
  <si>
    <t>OPOMBA: Upoštevana tudi zatravitev humuziranih bankin ob pločniku</t>
  </si>
  <si>
    <t>2.9</t>
  </si>
  <si>
    <t>Prevozi, razprostiranje in ureditev deponij materiala</t>
  </si>
  <si>
    <t>29 N1</t>
  </si>
  <si>
    <t>Prevoz materiala na trajno deponijo po izbiri izvajalca.</t>
  </si>
  <si>
    <t>29 141</t>
  </si>
  <si>
    <t>Ureditev deponije zemljine</t>
  </si>
  <si>
    <t>Odlaganje odpadne zmesi zemljine in kamnine na urejenih deponijah z upoštevanjem plačila deponijske takse</t>
  </si>
  <si>
    <t>Odlaganje odpadnega asfalta na urejenih deponijah z upoštevanjem plačila deponijske takse</t>
  </si>
  <si>
    <t>zemeljska dela skupaj :</t>
  </si>
  <si>
    <t xml:space="preserve">VOZIŠČNE KONSTRUKCIJE </t>
  </si>
  <si>
    <t xml:space="preserve">Splošna opomba:  Pri izvedbi, opremi in finalizaciji vseh izdelkov je potrebno upoštevati vse načrte, sheme in tehnične specifikacije. Pred izvedbo in montažo izdelkov je preveriti mere na objektu in v projektu. Vsa eventualna neskladja oz odstopanja je potrebno predhodno razjasniti s projektantom. 
V ceni posamezne postavke je potrebno zajeti ves osnovni in pomožni material ter vsa predhodna, osnovna in zaključna dela z vsemi potrebnimi transporti za izvedbo del v navedeni postavki. </t>
  </si>
  <si>
    <t>3.1</t>
  </si>
  <si>
    <t>Nosilne plasti</t>
  </si>
  <si>
    <t>3.1.1</t>
  </si>
  <si>
    <t>Nevezane nosilne plasti</t>
  </si>
  <si>
    <t>31 132</t>
  </si>
  <si>
    <r>
      <t xml:space="preserve">Izdelava nevezane nosilne plasti enakomerno zrnatega drobljenca iz kamnine v debelini 21 do 30 cm
</t>
    </r>
    <r>
      <rPr>
        <sz val="11"/>
        <rFont val="Arial"/>
        <family val="2"/>
        <charset val="238"/>
      </rPr>
      <t>OPOMBA: Tampon 0/32</t>
    </r>
  </si>
  <si>
    <t>3.1.3</t>
  </si>
  <si>
    <t>Vezane zgornje nosilne in nosilnoobrabne plasti z bitumenskimi vezivi</t>
  </si>
  <si>
    <t>31 N1</t>
  </si>
  <si>
    <t>Izdelava zgornje nosilne plasti bituminizranega drobljenca AC 32 base B50/70, A3, Z5, v debelini 9 cm</t>
  </si>
  <si>
    <t>3.2</t>
  </si>
  <si>
    <t>Obrabne plasti</t>
  </si>
  <si>
    <t>3.2.2</t>
  </si>
  <si>
    <t>Vezane asfaltne obrabne in zaporne plasti – bitumenski betoni</t>
  </si>
  <si>
    <t>32 N1</t>
  </si>
  <si>
    <t>Izdelava obrabne in zaporne plasti bitumenskega betona AC 11 surf B50/70, A3/ Z2, v debelini 5 cm</t>
  </si>
  <si>
    <t>32 N2</t>
  </si>
  <si>
    <t>Izdelava obrabne in zaporne plasti bitumenskega betona AC 8 surf B70/100, A5, v debelini 5 cm</t>
  </si>
  <si>
    <t>3.5</t>
  </si>
  <si>
    <t>Robni elementi vozišč</t>
  </si>
  <si>
    <t>3.5.2</t>
  </si>
  <si>
    <t>Robniki</t>
  </si>
  <si>
    <t>Dobava in vgraditev dvignjenega robnika iz naravnega kamna s prerezom 15/25 cm
OPOMBA: Rezan granitni cestni robnik</t>
  </si>
  <si>
    <t>3.5.3</t>
  </si>
  <si>
    <t>Obrobe</t>
  </si>
  <si>
    <t>35 313</t>
  </si>
  <si>
    <t>Izdelava obrobe iz malih tlakovcev iz naravnega kamna velikosti 10 cm/10 cm /10 cm
OPOMBA: Zunanja obroba pločnika</t>
  </si>
  <si>
    <t>3.6</t>
  </si>
  <si>
    <t>Bankine</t>
  </si>
  <si>
    <t>36 113</t>
  </si>
  <si>
    <t>Izdelava bankine iz gramoza ali naravno zdrobljenega kamnitega materiala, široke nad 0,76 m do 1,00 m</t>
  </si>
  <si>
    <t>36 211</t>
  </si>
  <si>
    <t>Izdelava humuzirane bankine, široke do 0,50 m</t>
  </si>
  <si>
    <t>voziščne konstrukcije skupaj :</t>
  </si>
  <si>
    <t>5.8</t>
  </si>
  <si>
    <t>Ključavničarska dela in dela v jeklu</t>
  </si>
  <si>
    <t>58 N1</t>
  </si>
  <si>
    <t>Dobava in vgraditev ograje za pešce iz jeklenih cevnih profilov z vertikalnimi polnili, visoke 120 cm, vključno z izvedbo točkovnih temeljev - po detajlu iz načrta.</t>
  </si>
  <si>
    <t>gradbena in obrtniška dela skupaj :</t>
  </si>
  <si>
    <t>OPREMA CEST</t>
  </si>
  <si>
    <t>6.1</t>
  </si>
  <si>
    <t>Pokončna oprema cest</t>
  </si>
  <si>
    <t>61 122</t>
  </si>
  <si>
    <t>Izdelava temelja iz cementnega betona C 12/15, globine 80 cm, premera 30 cm</t>
  </si>
  <si>
    <t>61 216</t>
  </si>
  <si>
    <t>Dobava in vgraditev stebrička za prometni znak iz vroče cinkane jeklene cevi s premerom 64 mm, dolge 3000 mm</t>
  </si>
  <si>
    <t>61 N1</t>
  </si>
  <si>
    <t>Pritrditev obstoječega prometnega znaka.</t>
  </si>
  <si>
    <t>6.2</t>
  </si>
  <si>
    <t>Označbe na voziščih</t>
  </si>
  <si>
    <t>62 121</t>
  </si>
  <si>
    <t>Izdelava tankoslojne vzdolžne označbe na vozišču z enokomponentno belo barvo, vključno 250 g/m2 posipa z drobci / kroglicami stekla, strojno, debelina plasti suhe snovi 250 m, širina črte 10 cm</t>
  </si>
  <si>
    <t>Izdelava tankoslojne vzdolžne označbe na vozišču z enokomponentno belo barvo, vključno 250 g/m2 posipa z drobci / kroglicami stekla, strojno, debelina plasti suhe snovi 250 m, širina črte 15 cm</t>
  </si>
  <si>
    <t>62 253</t>
  </si>
  <si>
    <t>Doplačilo za izdelavo prekinjenih vzdolžnih označb na vozišču, širina črte 15 cm</t>
  </si>
  <si>
    <t>62 N1</t>
  </si>
  <si>
    <r>
      <t>Barvanje zaporne ploskve na vozišču z enokomponentno belo barvo, vključno 250 g/m</t>
    </r>
    <r>
      <rPr>
        <vertAlign val="superscript"/>
        <sz val="12"/>
        <rFont val="Arial"/>
        <family val="2"/>
        <charset val="238"/>
      </rPr>
      <t>2</t>
    </r>
    <r>
      <rPr>
        <sz val="12"/>
        <rFont val="Arial"/>
        <family val="2"/>
        <charset val="238"/>
      </rPr>
      <t xml:space="preserve"> posipa z drobci / kroglicami stekla, strojno, debelina plasti suhe snovi 250 </t>
    </r>
    <r>
      <rPr>
        <sz val="12"/>
        <rFont val="Symbol"/>
        <family val="1"/>
        <charset val="2"/>
      </rPr>
      <t>m</t>
    </r>
    <r>
      <rPr>
        <sz val="12"/>
        <rFont val="Arial"/>
        <family val="2"/>
        <charset val="238"/>
      </rPr>
      <t>m</t>
    </r>
  </si>
  <si>
    <t>62 N2</t>
  </si>
  <si>
    <r>
      <t>Barvanje simbolov na površinah za pešce in kolesarje z enokomponentno belo barvo, vključno 250 g/m</t>
    </r>
    <r>
      <rPr>
        <vertAlign val="superscript"/>
        <sz val="12"/>
        <rFont val="Arial"/>
        <family val="2"/>
        <charset val="238"/>
      </rPr>
      <t>2</t>
    </r>
    <r>
      <rPr>
        <sz val="12"/>
        <rFont val="Arial"/>
        <family val="2"/>
        <charset val="238"/>
      </rPr>
      <t xml:space="preserve"> posipa z drobci / kroglicami stekla, strojno, debelina plasti suhe snovi 250 </t>
    </r>
    <r>
      <rPr>
        <sz val="12"/>
        <rFont val="Symbol"/>
        <family val="1"/>
        <charset val="2"/>
      </rPr>
      <t>m</t>
    </r>
    <r>
      <rPr>
        <sz val="12"/>
        <rFont val="Arial"/>
        <family val="2"/>
        <charset val="238"/>
      </rPr>
      <t>m (simbol pešec, kolo, puščice)</t>
    </r>
  </si>
  <si>
    <t>6.4</t>
  </si>
  <si>
    <t>Oprema za zavarovanje prometa</t>
  </si>
  <si>
    <t>64 281</t>
  </si>
  <si>
    <t>Dobava in vgraditev vkopane zaključnice, dolžine 4 m</t>
  </si>
  <si>
    <t>64 435</t>
  </si>
  <si>
    <t>Dobava in vgraditev jeklene varnostne ograje, vključno vse elemente, za nivo zadrževanja N2 in za delovno širino W5</t>
  </si>
  <si>
    <t>oprema cest skupaj :</t>
  </si>
  <si>
    <t>7.9</t>
  </si>
  <si>
    <t>Preskusi, nadzor in tehnična dokumentacija</t>
  </si>
  <si>
    <t>tuje storitve skupaj :</t>
  </si>
  <si>
    <t>1. FAZA SKUPAJ</t>
  </si>
  <si>
    <t>I.</t>
  </si>
  <si>
    <t>Rekonstrukcija odseka LC 425025 Trebnje - grad, od km 0.079 do km 0.225
 v Trebnjem
LC 425025 Trebnje - grad</t>
  </si>
  <si>
    <t>REKONSTRUKCIJA ODSEKA LC 425025 TREBNJE GRAD; 
VGU NA OBMOČJU MOSTU ČEZ REKO TEMENICO</t>
  </si>
  <si>
    <t>Zakoličba robov struge.</t>
  </si>
  <si>
    <t>Postavitev in zavarovanje prečnega profila vodotoka</t>
  </si>
  <si>
    <r>
      <t>Ureditev začasnega zapiranja vodotoka v strugi po projektni dokumentaciji:
-dobava peska
- Dobava vreč za polnitev
- polnjenje vreč s peskom
- transport na mesto vgradnje in postavitev vreč v več nivojih.
-odstranitev vreč s psekom
-nakladanje na vozila in transport na deponijo izvajalca 
Dolžina začasne pregrade 9.0 m, višine 1.2 m; Poraba peska: 2.0m</t>
    </r>
    <r>
      <rPr>
        <vertAlign val="superscript"/>
        <sz val="10"/>
        <rFont val="Arial"/>
        <family val="2"/>
        <charset val="238"/>
      </rPr>
      <t>3</t>
    </r>
    <r>
      <rPr>
        <sz val="10"/>
        <rFont val="Arial"/>
        <family val="2"/>
        <charset val="238"/>
      </rPr>
      <t>/m'.</t>
    </r>
  </si>
  <si>
    <r>
      <t>Dobava in polaganje dvoslojnih (rebrastih) PE-HD kanalizacijskih cevi DN800 (800/678m) SN 8kN/m</t>
    </r>
    <r>
      <rPr>
        <vertAlign val="superscript"/>
        <sz val="10"/>
        <rFont val="Arial"/>
        <family val="2"/>
        <charset val="238"/>
      </rPr>
      <t>2</t>
    </r>
    <r>
      <rPr>
        <sz val="10"/>
        <rFont val="Arial"/>
        <family val="2"/>
        <charset val="238"/>
      </rPr>
      <t xml:space="preserve"> za začasni transport vode v času izvedbe del v strugi. Komplet z planiranjem dna, fiksiranjem cevi z vrečami s peskom ter odstranitvijo cevi po končanju del.</t>
    </r>
  </si>
  <si>
    <t>Črpanje vode iz gradbene jame med izkopom in montažo vključno vsa pripravljalna dela (izkop jame za zajem vode iz rova, ukrepi, da izčrpana voda ne doteka nazaj v rov Obračun se bo vršil na podlagi dejansko porabljenega časa evidentiranega v gradbenem dnevniku in potrjenega od nadzornega organa. Kapaciteta črpalke Q=3 do 5 l/s.</t>
  </si>
  <si>
    <t>Posek in odstranitev grmovja in okrasnih dreves z debli do 15cm ter odstranitev vej.</t>
  </si>
  <si>
    <t xml:space="preserve">ZEMELJSKA DELA </t>
  </si>
  <si>
    <t>Strojni izkop humusa na brežini struge  v sloju debeline 20cm z odrivom do 10m .</t>
  </si>
  <si>
    <t>Strojni izkop za izdelavo jarka za fiksiranje trodimenzionalne poliamidne mreže v vezljivi in nevezljivi zrnati zemljini (III. ktg., širine do 0.5m, globine do 0.50m, naklon brežin 3:1, z odmetom izkopanega materiala 1.0 m od roba izkopa.</t>
  </si>
  <si>
    <t>Ročni izkop za izdelavo jarka za fiksiranje trodimenzionalne poliamidne mreže v vezljivi in nevezljivi zrnati zemljini (III. ktg., širine do 0.5m, globine do 0.50m, naklon brežin 3:1, z odmetom izkopanega materiala 1.0 m od roba izkopa.</t>
  </si>
  <si>
    <t xml:space="preserve">Planiranje brežine in dna rova za postavitev trodimenzionalne poliamidne mrežeza s točnostjo +/- 3 cm </t>
  </si>
  <si>
    <t>Izvedba nadvišanja desne brežine temenice na območju mostu z materialom od izkopa za temelje mostu, ter komprimiranje v plasteh po 20 cm.</t>
  </si>
  <si>
    <t>Zasip jarka v strugi za fiksiranje  trodimenzionalne poliamidne mreže z lomljencem iz kamnine  iz struge Ds=20 cm.</t>
  </si>
  <si>
    <t>Zasip jarka za fiksiranje  trodimenzionalne poliamidne mreže z lomljencem iz kamnine Ds=20 cm.</t>
  </si>
  <si>
    <t>Humusiranje, planiranje brežin s humusnim materialom od izkopa v sloju debeline d=18cm, komplet z nakladanjem in dovozom iz začasne deponije.</t>
  </si>
  <si>
    <t>Humusiranje, planiranje brežin s humusnim materialom od izkopa v sloju debeline d=2cm, nad poliamidno mrežo komplet z nakladanjem in dovozom iz začasne deponije.</t>
  </si>
  <si>
    <r>
      <t>Dobava, polaganje in fiksiranje tridimenzionalne poliamidne mreže debeline d=2.0cm, komplet z fiksiranjem z sidri iz armaturnega jekla 8 mm dolžine 70 cm (1 kos na 2 m</t>
    </r>
    <r>
      <rPr>
        <vertAlign val="superscript"/>
        <sz val="10"/>
        <rFont val="Arial"/>
        <family val="2"/>
        <charset val="238"/>
      </rPr>
      <t>2</t>
    </r>
    <r>
      <rPr>
        <sz val="10"/>
        <rFont val="Arial"/>
        <family val="2"/>
        <charset val="238"/>
      </rPr>
      <t>). Miimalni preklop mrež 15 cm.</t>
    </r>
  </si>
  <si>
    <t xml:space="preserve">SKUPAJ ZEMELJSKA DELA </t>
  </si>
  <si>
    <t xml:space="preserve">ZAKLJUČNA DELA </t>
  </si>
  <si>
    <t>Odškodnina zaradi onesnaženja tekočih voda oziroma stroški odlova rib.</t>
  </si>
  <si>
    <t>Dobava in zasaditev navadnega bršljana (Hedera Helix) na brežini struge.</t>
  </si>
  <si>
    <t xml:space="preserve">SKUPAJ ZAKLJUČNA DELA: </t>
  </si>
  <si>
    <t>ELEK EVGEN KONUŠEK s.p.</t>
  </si>
  <si>
    <t>Načrt JR in NN - I. FAZA</t>
  </si>
  <si>
    <t xml:space="preserve">Rekapitulacija projektantski predračun del I. faza </t>
  </si>
  <si>
    <t>EE vodi</t>
  </si>
  <si>
    <t>Javna razsvetljava</t>
  </si>
  <si>
    <t>Ostala dela</t>
  </si>
  <si>
    <t>SKUPAJ I. faza</t>
  </si>
  <si>
    <t>DDV</t>
  </si>
  <si>
    <t xml:space="preserve">Projektantski predračun del I. faza </t>
  </si>
  <si>
    <t xml:space="preserve">V popisu je upoštevano, da se izdela kabelska kanalizacija do prehodnega jaška mostu iz smeri krožišča in da se postavi novi BD Z12 v sklopu projekta "Preureditev centralnega krožnega križišča Trebnje,….), št. projekta AP029-17, št. načrta EI-180559, FORM d.o.o., junij 2019. </t>
  </si>
  <si>
    <t>EM</t>
  </si>
  <si>
    <t>KOL</t>
  </si>
  <si>
    <t>Skupna cena-€</t>
  </si>
  <si>
    <t>Izkop kabelskega jarka globine 1,0m in širine 0,8m, odvoz 50% odvečnega materiala na stalno deponijo do 5km, odvoz 50% odvečnega na gradbiščno deponijo do 200m,  v zemljišču III. kategorije:
(Brez dobave cevi)</t>
  </si>
  <si>
    <t>Izkop kabelskega jarka globine 1,0m in širine 0,6m, odvoz 50% odvečnega materiala na stalno deponijo do 5km, odvoz 50% odvečnega na gradbiščno deponijo do 200m,  v zemljišču III. kategorije:
(Brez dobave cevi)</t>
  </si>
  <si>
    <t>Dobava in izdelava kabelske posteljice dim. 0,2x0,8m s peskom granulacije 0–4mm</t>
  </si>
  <si>
    <r>
      <t>m</t>
    </r>
    <r>
      <rPr>
        <vertAlign val="superscript"/>
        <sz val="12"/>
        <rFont val="Times New Roman"/>
        <family val="1"/>
        <charset val="238"/>
      </rPr>
      <t>3</t>
    </r>
  </si>
  <si>
    <t>1.4</t>
  </si>
  <si>
    <t xml:space="preserve">Izdelava 4 cevne kabelske kanalizacije iz PVC cevi 160mm, zaščita cevi z obsipanjem z drobnim peskom (0-4mm) , (brez dobave cevi)
</t>
  </si>
  <si>
    <t>1.5</t>
  </si>
  <si>
    <t xml:space="preserve">Izdelava 2 cevne kabelske kanalizacije iz PVC cevi 160mm, zaščita cevi z obsipanjem z drobnim peskom (0-4mm) , (brez dobave cevi)
</t>
  </si>
  <si>
    <t>1.6</t>
  </si>
  <si>
    <t>Samo dobava PVC cevi Ø160mm</t>
  </si>
  <si>
    <t>1.7</t>
  </si>
  <si>
    <t>Dobava PVC opozorilnega traku</t>
  </si>
  <si>
    <t>1.8</t>
  </si>
  <si>
    <t>Obbetoniranje kabelske kanalizacije na mestih prehoda čez cestišče (uvozi, prehod čez cesto) v debelini 15cm s pustim betonom C20/25</t>
  </si>
  <si>
    <t>1.9</t>
  </si>
  <si>
    <t>Izdelava betonskega kabelskega jaška iz BC 140/150cm, opremljen s težkim LŽ pokrovom, z napisom ELEKTRO, vgradnja pokrova kpl. Z vsemi montažnimi in ostalimi potrebnimi deli (brez dobave pokrova)</t>
  </si>
  <si>
    <t>1.10</t>
  </si>
  <si>
    <t>Dobava težkega LTŽ pokrova 250KN (60x60cm) z napisom "ELEKTRO"</t>
  </si>
  <si>
    <t>1.11</t>
  </si>
  <si>
    <r>
      <t xml:space="preserve">Strojni izkop kabelskega jarka širine 0.6m in globine 1.0m, za izvedbo kabelske kanalizacije, odvoz odvečnega materiala na stalno deponijo do 5km,  v zemljišču III., IV. do V. Kategorije, za potrebe vzpostavitve </t>
    </r>
    <r>
      <rPr>
        <i/>
        <sz val="12"/>
        <rFont val="Times New Roman"/>
        <family val="1"/>
        <charset val="238"/>
      </rPr>
      <t>provizorija, položitev dveh cevi fi 125 kpl s cevmi in zasipom</t>
    </r>
    <r>
      <rPr>
        <sz val="12"/>
        <rFont val="Times New Roman"/>
        <family val="1"/>
        <charset val="238"/>
      </rPr>
      <t xml:space="preserve">
</t>
    </r>
  </si>
  <si>
    <t>1.12</t>
  </si>
  <si>
    <t>Izdelava provizorija (prestavitev zračne trase v zemeljsko) 2 x montaža kabla po drogu, 2 x spajanje kablov na drogu, uvlačenje kabla v kabelsko kanalizacijo pod cesto in med drogoma s kablom NAYY-J 4 x 70mm2 70m</t>
  </si>
  <si>
    <t>1.13</t>
  </si>
  <si>
    <t>Izdelava provizorija (prestavitev zračne trase v zemeljsko) 2 x montaža kabla po drogu, 2 x spajanje kablov na drogu, uvlačenje kabla v kabelsko kanalizacijo pod cesto in med drogoma s kablom NAYY-J 4 x 35mm2 70m</t>
  </si>
  <si>
    <t>EE vodi SKUPAJ</t>
  </si>
  <si>
    <t>Strojni izkop zemlje za kabelski jarek v zemlji IV. kategorije dim. 0,4x0,9m</t>
  </si>
  <si>
    <t>Ročni/strojni izkop zemlje za kabelske jaške in temelje drogov javne razsvetljave</t>
  </si>
  <si>
    <t>Kombiniran zasip kabelskega jarka po končanih delih in utrjevanje v slojih po 20cm</t>
  </si>
  <si>
    <t>Dobava in polaganje PVC cevi fi 75mm</t>
  </si>
  <si>
    <t>Izdelava kabelske posteljice dim. 0,2x0,4m s peskom granulacije 0–4mm</t>
  </si>
  <si>
    <t>2.6</t>
  </si>
  <si>
    <t>Odvoz odvečnega materiala na deponijo do 40km, z vsemi pristojbinami in taksami za gradbene odpatke</t>
  </si>
  <si>
    <t>2.7</t>
  </si>
  <si>
    <t xml:space="preserve">Izdelava betonskega jaška iz betonske cevi fi 60cm dolžine 1m z litoželeznim pokrovom, nosilnosti 125kN in napisom CESTNA RAZSVETLJAVA. </t>
  </si>
  <si>
    <t>2.8</t>
  </si>
  <si>
    <t>Dobava tipskega AB temelja za kandelaber 80x80x100 z vgrajeno montažno ploščo za privijačenje droga</t>
  </si>
  <si>
    <t>Vrnitev trase v staro stanje oziroma njeno pospravilo</t>
  </si>
  <si>
    <t>2.10</t>
  </si>
  <si>
    <t>Morebitna dodatna in nepredvidena dela v višini 3% od načrtovanih del - obračun po dejanskih stroških in potrjeni gradbeni knjigi</t>
  </si>
  <si>
    <t>%</t>
  </si>
  <si>
    <t>JAVNA RAZSVETLJAVA SKUPAJ</t>
  </si>
  <si>
    <t>OSTALA DELA</t>
  </si>
  <si>
    <t>Zakoličba obstoječih komunalnih vodov (TK, vodovod)</t>
  </si>
  <si>
    <t>Zakoličba trase obstoječega in novega kablovoda</t>
  </si>
  <si>
    <t>3.4</t>
  </si>
  <si>
    <t>Nadzor pristojne DES službe</t>
  </si>
  <si>
    <t>Testiranje in vstavitev v pogon ( funkc. preizskus )</t>
  </si>
  <si>
    <t>Geodetski posnetek in vris tras v podzemni kataster</t>
  </si>
  <si>
    <t>3.7</t>
  </si>
  <si>
    <t>Izdelava PID dokumentacije v štirih izvodih</t>
  </si>
  <si>
    <t>OSTALA DELA SKUPAJ</t>
  </si>
  <si>
    <t>11/5 PREDRAČUNSKI ELABORAT - I.FAZA (most čez Temenico)</t>
  </si>
  <si>
    <t>I. FAZA (most čez Temenico)</t>
  </si>
  <si>
    <t xml:space="preserve">Porušitev in odstranitev jeklene konstrukcije, komplet z nakladanjem in odvozom. 
Jekleni elementi v konstrukciji mostu. </t>
  </si>
  <si>
    <t>REKONSTRUKCIJA ODSEKA LC 425025 TREBNJE GRAD; 
METEORNA KANALIZACIJA- KANAL M2 - I. FAZA (KANAL M1 SE IZVEDE V SKLOPU GRADNJE KROŽIŠČA)</t>
  </si>
  <si>
    <t>Rekonstrukcija odseka LC 425025 Trebnje - grad, od km 0.079 do km 0.225
 v Trebnjem 
LC 425025 Trebnje - grad (CESTA PRED IN ZA MOSTOM)</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</si>
</sst>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 #,##0\ &quot;SIT&quot;_-;\-* #,##0\ &quot;SIT&quot;_-;_-* &quot;-&quot;\ &quot;SIT&quot;_-;_-@_-"/>
    <numFmt numFmtId="43" formatCode="_-* #,##0.00\ _S_I_T_-;\-* #,##0.00\ _S_I_T_-;_-* &quot;-&quot;??\ _S_I_T_-;_-@_-"/>
    <numFmt numFmtId="164" formatCode="&quot;$&quot;#,##0\ ;\(&quot;$&quot;#,##0\)"/>
    <numFmt numFmtId="165" formatCode="#,##0.000"/>
    <numFmt numFmtId="166" formatCode="_ * #,##0.00_-\ &quot;SIT&quot;_ ;_ * #,##0.00\-\ &quot;SIT&quot;_ ;_ * &quot;-&quot;??_-\ &quot;SIT&quot;_ ;_ @_ "/>
    <numFmt numFmtId="167" formatCode="#,##0.00\ [$EUR]"/>
    <numFmt numFmtId="168" formatCode="0.00_)"/>
    <numFmt numFmtId="169" formatCode="#,##0.00\ &quot;€&quot;"/>
    <numFmt numFmtId="170" formatCode="#,##0.0"/>
    <numFmt numFmtId="171" formatCode="#,##0.00\ [$€-40B]"/>
    <numFmt numFmtId="172" formatCode="0.0%"/>
    <numFmt numFmtId="173" formatCode="#,##0.00&quot; SIT&quot;"/>
  </numFmts>
  <fonts count="86">
    <font>
      <sz val="12"/>
      <color indexed="24"/>
      <name val="Times New Roman"/>
      <charset val="238"/>
    </font>
    <font>
      <sz val="8"/>
      <color indexed="24"/>
      <name val="Times New Roman"/>
      <family val="1"/>
      <charset val="238"/>
    </font>
    <font>
      <sz val="6"/>
      <color indexed="24"/>
      <name val="Times New Roman"/>
      <family val="1"/>
      <charset val="238"/>
    </font>
    <font>
      <sz val="8"/>
      <name val="SLO Arial"/>
      <charset val="238"/>
    </font>
    <font>
      <sz val="10"/>
      <name val="SLO Arial"/>
      <family val="2"/>
      <charset val="238"/>
    </font>
    <font>
      <b/>
      <sz val="10"/>
      <name val="SLO Arial"/>
      <charset val="238"/>
    </font>
    <font>
      <sz val="10"/>
      <name val="Arial CE"/>
      <charset val="238"/>
    </font>
    <font>
      <b/>
      <sz val="14"/>
      <name val="SLO Arial"/>
      <family val="2"/>
      <charset val="238"/>
    </font>
    <font>
      <b/>
      <sz val="11"/>
      <name val="SLO arial"/>
      <family val="2"/>
      <charset val="238"/>
    </font>
    <font>
      <b/>
      <sz val="12"/>
      <name val="SLO Arial"/>
      <family val="2"/>
      <charset val="238"/>
    </font>
    <font>
      <b/>
      <sz val="10"/>
      <name val="SLO Arial"/>
      <family val="2"/>
      <charset val="238"/>
    </font>
    <font>
      <sz val="8"/>
      <name val="Arial"/>
      <family val="2"/>
    </font>
    <font>
      <b/>
      <sz val="16"/>
      <name val="Arial"/>
      <family val="2"/>
    </font>
    <font>
      <b/>
      <sz val="10"/>
      <name val="Arial"/>
      <family val="2"/>
    </font>
    <font>
      <b/>
      <sz val="14"/>
      <name val="Arial"/>
      <family val="2"/>
    </font>
    <font>
      <b/>
      <sz val="12"/>
      <name val="Arial"/>
      <family val="2"/>
    </font>
    <font>
      <sz val="11"/>
      <name val="Arial"/>
      <family val="2"/>
    </font>
    <font>
      <b/>
      <sz val="11"/>
      <name val="Arial"/>
      <family val="2"/>
    </font>
    <font>
      <sz val="12"/>
      <color indexed="24"/>
      <name val="Arial"/>
      <family val="2"/>
    </font>
    <font>
      <sz val="10"/>
      <name val="Arial"/>
      <family val="2"/>
    </font>
    <font>
      <sz val="10"/>
      <name val="Arial"/>
      <family val="2"/>
      <charset val="238"/>
    </font>
    <font>
      <b/>
      <sz val="10"/>
      <color indexed="10"/>
      <name val="Arial"/>
      <family val="2"/>
    </font>
    <font>
      <sz val="10"/>
      <name val="SLO Arial"/>
      <charset val="238"/>
    </font>
    <font>
      <b/>
      <sz val="10"/>
      <name val="Arial"/>
      <family val="2"/>
      <charset val="238"/>
    </font>
    <font>
      <sz val="12"/>
      <color indexed="24"/>
      <name val="Times New Roman"/>
      <family val="1"/>
      <charset val="238"/>
    </font>
    <font>
      <b/>
      <sz val="10"/>
      <name val="Arial Narrow"/>
      <family val="2"/>
      <charset val="238"/>
    </font>
    <font>
      <b/>
      <sz val="11"/>
      <name val="SLO Arial"/>
      <charset val="238"/>
    </font>
    <font>
      <sz val="8"/>
      <name val="SLO Arial"/>
      <family val="2"/>
      <charset val="238"/>
    </font>
    <font>
      <b/>
      <sz val="8"/>
      <name val="Arial"/>
      <family val="2"/>
    </font>
    <font>
      <b/>
      <sz val="8"/>
      <name val="SLO Arial"/>
      <family val="2"/>
      <charset val="238"/>
    </font>
    <font>
      <sz val="8"/>
      <name val="Arial"/>
      <family val="2"/>
      <charset val="238"/>
    </font>
    <font>
      <b/>
      <sz val="8"/>
      <name val="SLO Arial"/>
      <charset val="238"/>
    </font>
    <font>
      <sz val="8"/>
      <color indexed="24"/>
      <name val="Times New Roman"/>
      <family val="1"/>
      <charset val="238"/>
    </font>
    <font>
      <sz val="6"/>
      <color indexed="24"/>
      <name val="Times New Roman"/>
      <family val="1"/>
      <charset val="238"/>
    </font>
    <font>
      <b/>
      <sz val="8"/>
      <name val="Arial"/>
      <family val="2"/>
      <charset val="238"/>
    </font>
    <font>
      <sz val="11"/>
      <name val="Arial"/>
      <family val="2"/>
      <charset val="238"/>
    </font>
    <font>
      <b/>
      <sz val="11"/>
      <name val="Arial"/>
      <family val="2"/>
      <charset val="238"/>
    </font>
    <font>
      <sz val="12"/>
      <name val="Arial"/>
      <family val="2"/>
    </font>
    <font>
      <sz val="10"/>
      <color indexed="12"/>
      <name val="SLO Arial"/>
      <family val="2"/>
      <charset val="238"/>
    </font>
    <font>
      <sz val="11"/>
      <color indexed="24"/>
      <name val="Times New Roman"/>
      <family val="1"/>
      <charset val="238"/>
    </font>
    <font>
      <sz val="12"/>
      <name val="Courier"/>
      <family val="3"/>
    </font>
    <font>
      <sz val="11"/>
      <name val="SLO Arial"/>
      <charset val="238"/>
    </font>
    <font>
      <sz val="11"/>
      <name val="SLO Arial"/>
      <family val="2"/>
      <charset val="238"/>
    </font>
    <font>
      <sz val="11"/>
      <color theme="1"/>
      <name val="Calibri"/>
      <family val="2"/>
      <charset val="238"/>
      <scheme val="minor"/>
    </font>
    <font>
      <b/>
      <sz val="10"/>
      <color rgb="FFFF0000"/>
      <name val="Arial"/>
      <family val="2"/>
    </font>
    <font>
      <sz val="8"/>
      <color theme="0" tint="-0.34998626667073579"/>
      <name val="Arial"/>
      <family val="2"/>
    </font>
    <font>
      <i/>
      <sz val="10"/>
      <name val="Times New Roman CE"/>
      <family val="1"/>
      <charset val="238"/>
    </font>
    <font>
      <sz val="11"/>
      <name val="Arial CE"/>
      <family val="2"/>
      <charset val="238"/>
    </font>
    <font>
      <vertAlign val="superscript"/>
      <sz val="11"/>
      <name val="Arial"/>
      <family val="2"/>
      <charset val="238"/>
    </font>
    <font>
      <b/>
      <sz val="14"/>
      <name val="Arial"/>
      <family val="2"/>
      <charset val="238"/>
    </font>
    <font>
      <b/>
      <sz val="12"/>
      <name val="Arial"/>
      <family val="2"/>
      <charset val="238"/>
    </font>
    <font>
      <sz val="11"/>
      <color indexed="17"/>
      <name val="Arial"/>
      <family val="2"/>
      <charset val="238"/>
    </font>
    <font>
      <b/>
      <sz val="11"/>
      <color indexed="17"/>
      <name val="Arial"/>
      <family val="2"/>
      <charset val="238"/>
    </font>
    <font>
      <b/>
      <sz val="11"/>
      <color indexed="10"/>
      <name val="Arial"/>
      <family val="2"/>
      <charset val="238"/>
    </font>
    <font>
      <b/>
      <sz val="11"/>
      <color indexed="12"/>
      <name val="Arial"/>
      <family val="2"/>
      <charset val="238"/>
    </font>
    <font>
      <sz val="11"/>
      <color indexed="12"/>
      <name val="Arial"/>
      <family val="2"/>
      <charset val="238"/>
    </font>
    <font>
      <b/>
      <sz val="12"/>
      <color indexed="17"/>
      <name val="Arial"/>
      <family val="2"/>
      <charset val="238"/>
    </font>
    <font>
      <b/>
      <sz val="12"/>
      <color indexed="12"/>
      <name val="Arial"/>
      <family val="2"/>
      <charset val="238"/>
    </font>
    <font>
      <sz val="11"/>
      <color indexed="9"/>
      <name val="Arial"/>
      <family val="2"/>
      <charset val="238"/>
    </font>
    <font>
      <sz val="10"/>
      <color indexed="9"/>
      <name val="Arial"/>
      <family val="2"/>
      <charset val="238"/>
    </font>
    <font>
      <sz val="10"/>
      <color indexed="12"/>
      <name val="Arial"/>
      <family val="2"/>
      <charset val="238"/>
    </font>
    <font>
      <sz val="10"/>
      <color indexed="10"/>
      <name val="Arial"/>
      <family val="2"/>
      <charset val="238"/>
    </font>
    <font>
      <sz val="10"/>
      <name val="Arial CE"/>
      <family val="2"/>
      <charset val="238"/>
    </font>
    <font>
      <sz val="10"/>
      <color indexed="9"/>
      <name val="Arial CE"/>
      <family val="2"/>
      <charset val="238"/>
    </font>
    <font>
      <b/>
      <sz val="10"/>
      <color indexed="12"/>
      <name val="Arial"/>
      <family val="2"/>
      <charset val="238"/>
    </font>
    <font>
      <sz val="10"/>
      <color indexed="17"/>
      <name val="Arial"/>
      <family val="2"/>
      <charset val="238"/>
    </font>
    <font>
      <vertAlign val="superscript"/>
      <sz val="10"/>
      <name val="Arial CE"/>
      <family val="2"/>
      <charset val="238"/>
    </font>
    <font>
      <vertAlign val="superscript"/>
      <sz val="10"/>
      <name val="Arial"/>
      <family val="2"/>
      <charset val="238"/>
    </font>
    <font>
      <sz val="10"/>
      <name val="Arial Narrow CE"/>
      <family val="2"/>
      <charset val="238"/>
    </font>
    <font>
      <sz val="12"/>
      <name val="Arial"/>
      <family val="2"/>
      <charset val="238"/>
    </font>
    <font>
      <vertAlign val="superscript"/>
      <sz val="12"/>
      <name val="Arial"/>
      <family val="2"/>
      <charset val="238"/>
    </font>
    <font>
      <b/>
      <sz val="12"/>
      <color indexed="10"/>
      <name val="Arial"/>
      <family val="2"/>
      <charset val="238"/>
    </font>
    <font>
      <sz val="12"/>
      <color indexed="10"/>
      <name val="Arial"/>
      <family val="2"/>
      <charset val="238"/>
    </font>
    <font>
      <sz val="12"/>
      <color indexed="8"/>
      <name val="Arial"/>
      <family val="2"/>
      <charset val="238"/>
    </font>
    <font>
      <sz val="12"/>
      <name val="Symbol"/>
      <family val="1"/>
      <charset val="2"/>
    </font>
    <font>
      <sz val="12"/>
      <color indexed="12"/>
      <name val="Arial"/>
      <family val="2"/>
      <charset val="238"/>
    </font>
    <font>
      <sz val="8"/>
      <color rgb="FF000000"/>
      <name val="Tahoma"/>
      <family val="2"/>
      <charset val="238"/>
    </font>
    <font>
      <sz val="12"/>
      <name val="Times New Roman"/>
      <family val="1"/>
      <charset val="238"/>
    </font>
    <font>
      <b/>
      <sz val="12"/>
      <name val="Times New Roman"/>
      <family val="1"/>
      <charset val="238"/>
    </font>
    <font>
      <b/>
      <sz val="12"/>
      <color indexed="12"/>
      <name val="Times New Roman"/>
      <family val="1"/>
      <charset val="238"/>
    </font>
    <font>
      <b/>
      <sz val="12"/>
      <color indexed="8"/>
      <name val="Times New Roman"/>
      <family val="1"/>
      <charset val="238"/>
    </font>
    <font>
      <b/>
      <sz val="14"/>
      <color indexed="10"/>
      <name val="Times New Roman"/>
      <family val="1"/>
      <charset val="238"/>
    </font>
    <font>
      <b/>
      <sz val="14"/>
      <name val="Times New Roman"/>
      <family val="1"/>
      <charset val="238"/>
    </font>
    <font>
      <b/>
      <sz val="12"/>
      <color indexed="8"/>
      <name val="SSPalatino"/>
      <charset val="238"/>
    </font>
    <font>
      <vertAlign val="superscript"/>
      <sz val="12"/>
      <name val="Times New Roman"/>
      <family val="1"/>
      <charset val="238"/>
    </font>
    <font>
      <i/>
      <sz val="12"/>
      <name val="Times New Roman"/>
      <family val="1"/>
      <charset val="238"/>
    </font>
  </fonts>
  <fills count="5">
    <fill>
      <patternFill patternType="none"/>
    </fill>
    <fill>
      <patternFill patternType="gray125"/>
    </fill>
    <fill>
      <patternFill patternType="solid">
        <fgColor indexed="47"/>
        <bgColor indexed="64"/>
      </patternFill>
    </fill>
    <fill>
      <patternFill patternType="solid">
        <fgColor theme="0"/>
        <bgColor indexed="64"/>
      </patternFill>
    </fill>
    <fill>
      <patternFill patternType="solid">
        <fgColor theme="2" tint="-9.9978637043366805E-2"/>
        <bgColor indexed="64"/>
      </patternFill>
    </fill>
  </fills>
  <borders count="61">
    <border>
      <left/>
      <right/>
      <top/>
      <bottom/>
      <diagonal/>
    </border>
    <border>
      <left/>
      <right/>
      <top style="double">
        <color indexed="64"/>
      </top>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top/>
      <bottom style="dotted">
        <color indexed="64"/>
      </bottom>
      <diagonal/>
    </border>
    <border>
      <left/>
      <right/>
      <top/>
      <bottom style="hair">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thin">
        <color indexed="64"/>
      </right>
      <top/>
      <bottom style="thin">
        <color indexed="64"/>
      </bottom>
      <diagonal/>
    </border>
    <border>
      <left style="thin">
        <color indexed="64"/>
      </left>
      <right/>
      <top style="dashed">
        <color indexed="64"/>
      </top>
      <bottom style="dashed">
        <color indexed="64"/>
      </bottom>
      <diagonal/>
    </border>
    <border>
      <left style="thin">
        <color indexed="64"/>
      </left>
      <right style="thin">
        <color indexed="64"/>
      </right>
      <top style="thin">
        <color indexed="8"/>
      </top>
      <bottom style="thin">
        <color indexed="64"/>
      </bottom>
      <diagonal/>
    </border>
    <border>
      <left/>
      <right/>
      <top style="thin">
        <color indexed="8"/>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ck">
        <color indexed="8"/>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s>
  <cellStyleXfs count="29">
    <xf numFmtId="0" fontId="0" fillId="0" borderId="0"/>
    <xf numFmtId="3" fontId="24" fillId="0" borderId="0" applyFont="0" applyFill="0" applyBorder="0" applyAlignment="0" applyProtection="0"/>
    <xf numFmtId="3" fontId="24" fillId="0" borderId="0" applyFont="0" applyFill="0" applyBorder="0" applyAlignment="0" applyProtection="0"/>
    <xf numFmtId="42" fontId="6" fillId="0" borderId="0" applyFont="0" applyFill="0" applyBorder="0" applyAlignment="0" applyProtection="0"/>
    <xf numFmtId="166" fontId="6" fillId="0" borderId="0" applyFont="0" applyFill="0" applyBorder="0" applyAlignment="0" applyProtection="0"/>
    <xf numFmtId="164" fontId="24" fillId="0" borderId="0" applyFont="0" applyFill="0" applyBorder="0" applyAlignment="0" applyProtection="0"/>
    <xf numFmtId="164"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2" fontId="24" fillId="0" borderId="0" applyFont="0" applyFill="0" applyBorder="0" applyAlignment="0" applyProtection="0"/>
    <xf numFmtId="2" fontId="24" fillId="0" borderId="0" applyFont="0" applyFill="0" applyBorder="0" applyAlignment="0" applyProtection="0"/>
    <xf numFmtId="0" fontId="1" fillId="0" borderId="0" applyNumberFormat="0" applyFill="0" applyBorder="0" applyAlignment="0" applyProtection="0"/>
    <xf numFmtId="0" fontId="32" fillId="0" borderId="0" applyNumberFormat="0" applyFill="0" applyBorder="0" applyAlignment="0" applyProtection="0"/>
    <xf numFmtId="0" fontId="2" fillId="0" borderId="0" applyNumberFormat="0" applyFill="0" applyBorder="0" applyAlignment="0" applyProtection="0"/>
    <xf numFmtId="0" fontId="33" fillId="0" borderId="0" applyNumberFormat="0" applyFill="0" applyBorder="0" applyAlignment="0" applyProtection="0"/>
    <xf numFmtId="0" fontId="20" fillId="0" borderId="0"/>
    <xf numFmtId="0" fontId="24" fillId="0" borderId="0"/>
    <xf numFmtId="168" fontId="40" fillId="0" borderId="0"/>
    <xf numFmtId="0" fontId="24" fillId="0" borderId="0"/>
    <xf numFmtId="0" fontId="43" fillId="0" borderId="0"/>
    <xf numFmtId="0" fontId="6" fillId="0" borderId="0"/>
    <xf numFmtId="9" fontId="6" fillId="0" borderId="0" applyFont="0" applyFill="0" applyBorder="0" applyAlignment="0" applyProtection="0"/>
    <xf numFmtId="0" fontId="24" fillId="0" borderId="1" applyNumberFormat="0" applyFont="0" applyFill="0" applyAlignment="0" applyProtection="0"/>
    <xf numFmtId="0" fontId="24" fillId="0" borderId="1" applyNumberFormat="0" applyFont="0" applyFill="0" applyAlignment="0" applyProtection="0"/>
    <xf numFmtId="0" fontId="6" fillId="0" borderId="0"/>
    <xf numFmtId="0" fontId="6" fillId="0" borderId="0"/>
    <xf numFmtId="43" fontId="6" fillId="0" borderId="0" applyFont="0" applyFill="0" applyBorder="0" applyAlignment="0" applyProtection="0"/>
    <xf numFmtId="9" fontId="20" fillId="0" borderId="0" applyFill="0" applyBorder="0" applyAlignment="0" applyProtection="0"/>
    <xf numFmtId="0" fontId="83" fillId="0" borderId="0"/>
  </cellStyleXfs>
  <cellXfs count="708">
    <xf numFmtId="0" fontId="0" fillId="0" borderId="0" xfId="0"/>
    <xf numFmtId="0" fontId="3" fillId="0" borderId="0" xfId="0" applyFont="1" applyBorder="1"/>
    <xf numFmtId="0" fontId="3" fillId="0" borderId="0" xfId="0" applyFont="1" applyBorder="1" applyAlignment="1">
      <alignment horizontal="center"/>
    </xf>
    <xf numFmtId="0" fontId="4" fillId="0" borderId="0" xfId="0" applyFont="1" applyBorder="1"/>
    <xf numFmtId="0" fontId="5" fillId="0" borderId="0" xfId="0" applyFont="1" applyBorder="1"/>
    <xf numFmtId="0" fontId="5" fillId="0" borderId="0" xfId="0" applyFont="1" applyBorder="1" applyAlignment="1">
      <alignment horizontal="center"/>
    </xf>
    <xf numFmtId="3" fontId="3" fillId="0" borderId="0" xfId="0" applyNumberFormat="1" applyFont="1" applyBorder="1" applyAlignment="1">
      <alignment horizontal="center"/>
    </xf>
    <xf numFmtId="3" fontId="5" fillId="0" borderId="0" xfId="0" applyNumberFormat="1" applyFont="1" applyBorder="1" applyAlignment="1">
      <alignment horizontal="center"/>
    </xf>
    <xf numFmtId="3" fontId="3" fillId="0" borderId="0" xfId="0" applyNumberFormat="1" applyFont="1" applyBorder="1"/>
    <xf numFmtId="0" fontId="7" fillId="0" borderId="0" xfId="0" applyFont="1" applyBorder="1"/>
    <xf numFmtId="0" fontId="9" fillId="0" borderId="0" xfId="0" applyFont="1" applyBorder="1"/>
    <xf numFmtId="0" fontId="8" fillId="0" borderId="0" xfId="0" applyFont="1" applyBorder="1"/>
    <xf numFmtId="3" fontId="8" fillId="0" borderId="0" xfId="0" applyNumberFormat="1" applyFont="1" applyBorder="1"/>
    <xf numFmtId="3" fontId="8" fillId="0" borderId="0" xfId="0" applyNumberFormat="1" applyFont="1" applyBorder="1" applyAlignment="1">
      <alignment horizontal="center"/>
    </xf>
    <xf numFmtId="0" fontId="4" fillId="0" borderId="0" xfId="0" applyFont="1" applyBorder="1" applyAlignment="1">
      <alignment horizontal="center"/>
    </xf>
    <xf numFmtId="3" fontId="4" fillId="0" borderId="0" xfId="0" applyNumberFormat="1" applyFont="1" applyBorder="1"/>
    <xf numFmtId="0" fontId="11" fillId="0" borderId="0" xfId="0" applyFont="1" applyBorder="1"/>
    <xf numFmtId="0" fontId="11" fillId="0" borderId="0" xfId="0" applyFont="1" applyBorder="1" applyAlignment="1">
      <alignment horizontal="center"/>
    </xf>
    <xf numFmtId="3" fontId="11" fillId="0" borderId="0" xfId="0" applyNumberFormat="1" applyFont="1" applyBorder="1"/>
    <xf numFmtId="0" fontId="13" fillId="0" borderId="0" xfId="0" applyFont="1" applyBorder="1"/>
    <xf numFmtId="0" fontId="13" fillId="0" borderId="0" xfId="0" applyFont="1" applyBorder="1" applyAlignment="1">
      <alignment horizontal="center"/>
    </xf>
    <xf numFmtId="0" fontId="13" fillId="0" borderId="0" xfId="0" applyFont="1" applyBorder="1" applyAlignment="1">
      <alignment horizontal="left"/>
    </xf>
    <xf numFmtId="3" fontId="13" fillId="0" borderId="0" xfId="0" applyNumberFormat="1" applyFont="1" applyBorder="1"/>
    <xf numFmtId="0" fontId="14" fillId="0" borderId="0" xfId="0" applyFont="1" applyBorder="1"/>
    <xf numFmtId="0" fontId="14" fillId="0" borderId="0" xfId="0" applyFont="1" applyBorder="1" applyAlignment="1">
      <alignment horizontal="center"/>
    </xf>
    <xf numFmtId="3" fontId="14" fillId="0" borderId="0" xfId="0" applyNumberFormat="1" applyFont="1" applyBorder="1"/>
    <xf numFmtId="0" fontId="15" fillId="0" borderId="0" xfId="0" applyFont="1" applyBorder="1"/>
    <xf numFmtId="0" fontId="15" fillId="0" borderId="0" xfId="0" applyFont="1" applyBorder="1" applyAlignment="1">
      <alignment horizontal="center"/>
    </xf>
    <xf numFmtId="3" fontId="15" fillId="0" borderId="0" xfId="0" applyNumberFormat="1" applyFont="1" applyBorder="1"/>
    <xf numFmtId="0" fontId="16" fillId="0" borderId="0" xfId="0" applyFont="1" applyBorder="1" applyAlignment="1"/>
    <xf numFmtId="0" fontId="17" fillId="0" borderId="0" xfId="0" applyFont="1" applyBorder="1"/>
    <xf numFmtId="0" fontId="17" fillId="0" borderId="0" xfId="0" applyFont="1" applyBorder="1" applyAlignment="1">
      <alignment horizontal="center"/>
    </xf>
    <xf numFmtId="3" fontId="17" fillId="0" borderId="0" xfId="0" applyNumberFormat="1" applyFont="1" applyBorder="1"/>
    <xf numFmtId="4" fontId="17" fillId="0" borderId="0" xfId="0" applyNumberFormat="1" applyFont="1" applyBorder="1"/>
    <xf numFmtId="3" fontId="17" fillId="0" borderId="0" xfId="0" applyNumberFormat="1" applyFont="1" applyBorder="1" applyAlignment="1">
      <alignment horizontal="center"/>
    </xf>
    <xf numFmtId="4" fontId="17" fillId="0" borderId="0" xfId="0" applyNumberFormat="1" applyFont="1" applyBorder="1" applyAlignment="1"/>
    <xf numFmtId="0" fontId="18" fillId="0" borderId="0" xfId="0" applyFont="1"/>
    <xf numFmtId="3" fontId="19" fillId="0" borderId="0" xfId="0" applyNumberFormat="1" applyFont="1" applyBorder="1"/>
    <xf numFmtId="0" fontId="19" fillId="0" borderId="0" xfId="0" applyFont="1" applyBorder="1"/>
    <xf numFmtId="0" fontId="11" fillId="0" borderId="0" xfId="0" applyFont="1" applyBorder="1" applyAlignment="1">
      <alignment horizontal="left"/>
    </xf>
    <xf numFmtId="0" fontId="12" fillId="0" borderId="0" xfId="0" applyFont="1" applyBorder="1"/>
    <xf numFmtId="49" fontId="13" fillId="0" borderId="0" xfId="0" applyNumberFormat="1" applyFont="1" applyBorder="1"/>
    <xf numFmtId="0" fontId="3" fillId="0" borderId="0" xfId="0" applyFont="1" applyBorder="1" applyAlignment="1">
      <alignment horizontal="left"/>
    </xf>
    <xf numFmtId="3" fontId="11" fillId="0" borderId="0" xfId="0" applyNumberFormat="1" applyFont="1" applyBorder="1" applyAlignment="1">
      <alignment horizontal="left"/>
    </xf>
    <xf numFmtId="3" fontId="14" fillId="0" borderId="0" xfId="0" applyNumberFormat="1" applyFont="1" applyBorder="1" applyAlignment="1">
      <alignment horizontal="left"/>
    </xf>
    <xf numFmtId="0" fontId="14" fillId="0" borderId="0" xfId="0" applyFont="1" applyBorder="1" applyAlignment="1">
      <alignment horizontal="left"/>
    </xf>
    <xf numFmtId="0" fontId="13" fillId="0" borderId="0" xfId="0" applyFont="1" applyBorder="1" applyAlignment="1">
      <alignment horizontal="left" vertical="center"/>
    </xf>
    <xf numFmtId="0" fontId="13" fillId="0" borderId="2" xfId="0" applyFont="1" applyBorder="1" applyAlignment="1">
      <alignment horizontal="left" vertical="center"/>
    </xf>
    <xf numFmtId="0" fontId="13" fillId="0" borderId="2" xfId="0" applyFont="1" applyBorder="1" applyAlignment="1">
      <alignment horizontal="center" vertical="center"/>
    </xf>
    <xf numFmtId="0" fontId="10" fillId="0" borderId="2" xfId="0" applyFont="1" applyBorder="1" applyAlignment="1">
      <alignment horizontal="center" vertical="center"/>
    </xf>
    <xf numFmtId="3" fontId="13" fillId="0" borderId="2" xfId="0" applyNumberFormat="1" applyFont="1" applyBorder="1" applyAlignment="1">
      <alignment horizontal="center" vertical="center"/>
    </xf>
    <xf numFmtId="0" fontId="10" fillId="0" borderId="0" xfId="0" applyFont="1" applyBorder="1" applyAlignment="1">
      <alignment horizontal="left" vertical="center"/>
    </xf>
    <xf numFmtId="0" fontId="13" fillId="0" borderId="0" xfId="0" applyFont="1" applyBorder="1" applyAlignment="1">
      <alignment vertical="center"/>
    </xf>
    <xf numFmtId="3" fontId="13" fillId="0" borderId="0" xfId="0" applyNumberFormat="1" applyFont="1" applyBorder="1" applyAlignment="1">
      <alignment vertical="center"/>
    </xf>
    <xf numFmtId="0" fontId="10" fillId="0" borderId="0" xfId="0" applyFont="1" applyBorder="1" applyAlignment="1">
      <alignment vertical="center"/>
    </xf>
    <xf numFmtId="0" fontId="21" fillId="0" borderId="0" xfId="0" applyFont="1" applyBorder="1" applyAlignment="1">
      <alignment vertical="center"/>
    </xf>
    <xf numFmtId="0" fontId="19" fillId="0" borderId="0" xfId="0" applyFont="1" applyBorder="1" applyAlignment="1">
      <alignment vertical="center"/>
    </xf>
    <xf numFmtId="0" fontId="19" fillId="0" borderId="0" xfId="0" applyFont="1" applyBorder="1" applyAlignment="1">
      <alignment horizontal="center" vertical="center"/>
    </xf>
    <xf numFmtId="3" fontId="19" fillId="0" borderId="0" xfId="0" applyNumberFormat="1" applyFont="1" applyBorder="1" applyAlignment="1">
      <alignment vertical="center"/>
    </xf>
    <xf numFmtId="0" fontId="22" fillId="0" borderId="0" xfId="0" applyFont="1" applyBorder="1" applyAlignment="1">
      <alignment vertical="center"/>
    </xf>
    <xf numFmtId="49" fontId="19" fillId="0" borderId="0" xfId="0" applyNumberFormat="1" applyFont="1" applyBorder="1" applyAlignment="1">
      <alignment horizontal="left"/>
    </xf>
    <xf numFmtId="3" fontId="4" fillId="0" borderId="0" xfId="0" applyNumberFormat="1" applyFont="1" applyBorder="1" applyAlignment="1">
      <alignment horizontal="left"/>
    </xf>
    <xf numFmtId="0" fontId="4" fillId="0" borderId="0" xfId="0" applyFont="1" applyBorder="1" applyAlignment="1">
      <alignment horizontal="left"/>
    </xf>
    <xf numFmtId="3" fontId="5" fillId="0" borderId="0" xfId="0" applyNumberFormat="1" applyFont="1" applyBorder="1" applyAlignment="1">
      <alignment horizontal="left"/>
    </xf>
    <xf numFmtId="0" fontId="5" fillId="0" borderId="0" xfId="0" applyFont="1" applyBorder="1" applyAlignment="1">
      <alignment horizontal="left"/>
    </xf>
    <xf numFmtId="3" fontId="3" fillId="0" borderId="0" xfId="0" applyNumberFormat="1" applyFont="1" applyBorder="1" applyAlignment="1">
      <alignment horizontal="left"/>
    </xf>
    <xf numFmtId="3" fontId="25" fillId="0" borderId="0" xfId="0" applyNumberFormat="1" applyFont="1" applyBorder="1" applyAlignment="1"/>
    <xf numFmtId="3" fontId="25" fillId="0" borderId="0" xfId="0" applyNumberFormat="1" applyFont="1" applyBorder="1"/>
    <xf numFmtId="0" fontId="25" fillId="0" borderId="0" xfId="0" applyFont="1" applyBorder="1"/>
    <xf numFmtId="0" fontId="44" fillId="0" borderId="0" xfId="0" applyFont="1" applyBorder="1" applyAlignment="1">
      <alignment vertical="center"/>
    </xf>
    <xf numFmtId="0" fontId="13" fillId="0" borderId="0" xfId="0" applyFont="1" applyBorder="1" applyAlignment="1">
      <alignment vertical="top"/>
    </xf>
    <xf numFmtId="0" fontId="12" fillId="0" borderId="0" xfId="0" quotePrefix="1" applyFont="1" applyBorder="1"/>
    <xf numFmtId="0" fontId="3" fillId="0" borderId="0" xfId="16" applyFont="1" applyFill="1" applyBorder="1"/>
    <xf numFmtId="0" fontId="3" fillId="0" borderId="0" xfId="16" applyFont="1" applyFill="1" applyBorder="1" applyAlignment="1">
      <alignment horizontal="left"/>
    </xf>
    <xf numFmtId="0" fontId="27" fillId="0" borderId="0" xfId="16" applyFont="1" applyFill="1" applyBorder="1"/>
    <xf numFmtId="0" fontId="13" fillId="0" borderId="0" xfId="16" applyFont="1" applyFill="1" applyBorder="1"/>
    <xf numFmtId="0" fontId="4" fillId="0" borderId="0" xfId="16" applyFont="1" applyFill="1" applyBorder="1"/>
    <xf numFmtId="0" fontId="10" fillId="0" borderId="0" xfId="16" applyFont="1" applyFill="1" applyBorder="1"/>
    <xf numFmtId="0" fontId="17" fillId="0" borderId="0" xfId="16" applyFont="1" applyFill="1" applyBorder="1"/>
    <xf numFmtId="0" fontId="17" fillId="0" borderId="0" xfId="16" applyFont="1" applyFill="1" applyBorder="1" applyAlignment="1">
      <alignment horizontal="center"/>
    </xf>
    <xf numFmtId="0" fontId="3" fillId="0" borderId="0" xfId="16" applyFont="1" applyFill="1" applyBorder="1" applyAlignment="1">
      <alignment horizontal="left" vertical="center"/>
    </xf>
    <xf numFmtId="0" fontId="3" fillId="0" borderId="0" xfId="16" applyFont="1" applyFill="1" applyBorder="1" applyAlignment="1">
      <alignment horizontal="center" vertical="center"/>
    </xf>
    <xf numFmtId="165" fontId="11" fillId="0" borderId="0" xfId="16" applyNumberFormat="1" applyFont="1" applyFill="1" applyBorder="1" applyAlignment="1">
      <alignment horizontal="right"/>
    </xf>
    <xf numFmtId="3" fontId="11" fillId="0" borderId="0" xfId="16" applyNumberFormat="1" applyFont="1" applyFill="1" applyBorder="1" applyAlignment="1">
      <alignment horizontal="right"/>
    </xf>
    <xf numFmtId="0" fontId="3" fillId="0" borderId="0" xfId="16" applyNumberFormat="1" applyFont="1" applyFill="1" applyBorder="1" applyAlignment="1">
      <alignment horizontal="left"/>
    </xf>
    <xf numFmtId="0" fontId="3" fillId="0" borderId="0" xfId="16" applyNumberFormat="1" applyFont="1" applyFill="1" applyBorder="1"/>
    <xf numFmtId="0" fontId="30" fillId="0" borderId="0" xfId="16" applyFont="1" applyFill="1" applyBorder="1"/>
    <xf numFmtId="2" fontId="3" fillId="0" borderId="0" xfId="16" applyNumberFormat="1" applyFont="1" applyFill="1" applyBorder="1"/>
    <xf numFmtId="3" fontId="19" fillId="0" borderId="0" xfId="16" applyNumberFormat="1" applyFont="1" applyFill="1" applyBorder="1" applyAlignment="1">
      <alignment horizontal="right"/>
    </xf>
    <xf numFmtId="0" fontId="31" fillId="0" borderId="0" xfId="16" applyFont="1" applyFill="1" applyBorder="1"/>
    <xf numFmtId="0" fontId="34" fillId="0" borderId="0" xfId="16" applyNumberFormat="1" applyFont="1" applyFill="1" applyBorder="1" applyAlignment="1">
      <alignment horizontal="left"/>
    </xf>
    <xf numFmtId="0" fontId="34" fillId="0" borderId="0" xfId="16" applyFont="1" applyFill="1" applyBorder="1"/>
    <xf numFmtId="0" fontId="3" fillId="3" borderId="0" xfId="16" applyFont="1" applyFill="1" applyBorder="1"/>
    <xf numFmtId="0" fontId="3" fillId="3" borderId="0" xfId="16" applyFont="1" applyFill="1" applyBorder="1" applyAlignment="1">
      <alignment horizontal="center"/>
    </xf>
    <xf numFmtId="4" fontId="3" fillId="3" borderId="0" xfId="16" applyNumberFormat="1" applyFont="1" applyFill="1" applyBorder="1"/>
    <xf numFmtId="0" fontId="9" fillId="0" borderId="0" xfId="16" applyFont="1" applyBorder="1"/>
    <xf numFmtId="0" fontId="10" fillId="0" borderId="0" xfId="16" applyFont="1" applyBorder="1"/>
    <xf numFmtId="0" fontId="29" fillId="0" borderId="0" xfId="16" applyFont="1" applyBorder="1"/>
    <xf numFmtId="0" fontId="8" fillId="0" borderId="0" xfId="16" applyFont="1" applyBorder="1"/>
    <xf numFmtId="0" fontId="27" fillId="3" borderId="0" xfId="16" applyFont="1" applyFill="1" applyBorder="1"/>
    <xf numFmtId="0" fontId="10" fillId="3" borderId="0" xfId="16" applyFont="1" applyFill="1" applyBorder="1"/>
    <xf numFmtId="0" fontId="3" fillId="0" borderId="0" xfId="16" applyFont="1" applyBorder="1"/>
    <xf numFmtId="0" fontId="31" fillId="0" borderId="0" xfId="16" applyFont="1" applyBorder="1"/>
    <xf numFmtId="0" fontId="3" fillId="3" borderId="0" xfId="16" applyFont="1" applyFill="1" applyBorder="1" applyAlignment="1">
      <alignment horizontal="left"/>
    </xf>
    <xf numFmtId="0" fontId="15" fillId="3" borderId="0" xfId="16" applyFont="1" applyFill="1" applyBorder="1" applyAlignment="1">
      <alignment horizontal="center"/>
    </xf>
    <xf numFmtId="3" fontId="15" fillId="3" borderId="0" xfId="16" applyNumberFormat="1" applyFont="1" applyFill="1" applyBorder="1"/>
    <xf numFmtId="4" fontId="15" fillId="3" borderId="0" xfId="16" applyNumberFormat="1" applyFont="1" applyFill="1" applyBorder="1"/>
    <xf numFmtId="0" fontId="15" fillId="0" borderId="0" xfId="16" applyFont="1" applyBorder="1"/>
    <xf numFmtId="0" fontId="13" fillId="3" borderId="0" xfId="16" applyFont="1" applyFill="1" applyBorder="1"/>
    <xf numFmtId="0" fontId="13" fillId="3" borderId="0" xfId="16" applyFont="1" applyFill="1" applyBorder="1" applyAlignment="1">
      <alignment horizontal="center"/>
    </xf>
    <xf numFmtId="3" fontId="13" fillId="3" borderId="0" xfId="16" applyNumberFormat="1" applyFont="1" applyFill="1" applyBorder="1"/>
    <xf numFmtId="4" fontId="13" fillId="3" borderId="0" xfId="16" applyNumberFormat="1" applyFont="1" applyFill="1" applyBorder="1"/>
    <xf numFmtId="4" fontId="13" fillId="3" borderId="4" xfId="16" applyNumberFormat="1" applyFont="1" applyFill="1" applyBorder="1"/>
    <xf numFmtId="3" fontId="13" fillId="0" borderId="0" xfId="16" applyNumberFormat="1" applyFont="1" applyBorder="1"/>
    <xf numFmtId="0" fontId="13" fillId="3" borderId="5" xfId="16" applyFont="1" applyFill="1" applyBorder="1" applyAlignment="1">
      <alignment horizontal="center"/>
    </xf>
    <xf numFmtId="4" fontId="13" fillId="3" borderId="5" xfId="16" applyNumberFormat="1" applyFont="1" applyFill="1" applyBorder="1" applyAlignment="1">
      <alignment horizontal="center"/>
    </xf>
    <xf numFmtId="4" fontId="13" fillId="3" borderId="5" xfId="16" applyNumberFormat="1" applyFont="1" applyFill="1" applyBorder="1"/>
    <xf numFmtId="4" fontId="13" fillId="3" borderId="6" xfId="16" applyNumberFormat="1" applyFont="1" applyFill="1" applyBorder="1"/>
    <xf numFmtId="0" fontId="28" fillId="3" borderId="0" xfId="16" applyFont="1" applyFill="1" applyBorder="1"/>
    <xf numFmtId="0" fontId="28" fillId="3" borderId="0" xfId="16" applyFont="1" applyFill="1" applyBorder="1" applyAlignment="1">
      <alignment horizontal="center"/>
    </xf>
    <xf numFmtId="3" fontId="28" fillId="3" borderId="0" xfId="16" applyNumberFormat="1" applyFont="1" applyFill="1" applyBorder="1"/>
    <xf numFmtId="4" fontId="28" fillId="3" borderId="0" xfId="16" applyNumberFormat="1" applyFont="1" applyFill="1" applyBorder="1"/>
    <xf numFmtId="3" fontId="28" fillId="0" borderId="0" xfId="16" applyNumberFormat="1" applyFont="1" applyBorder="1"/>
    <xf numFmtId="0" fontId="17" fillId="3" borderId="0" xfId="16" applyFont="1" applyFill="1" applyBorder="1"/>
    <xf numFmtId="0" fontId="17" fillId="3" borderId="0" xfId="16" applyFont="1" applyFill="1" applyBorder="1" applyAlignment="1">
      <alignment horizontal="center"/>
    </xf>
    <xf numFmtId="4" fontId="17" fillId="3" borderId="0" xfId="16" applyNumberFormat="1" applyFont="1" applyFill="1" applyBorder="1"/>
    <xf numFmtId="4" fontId="17" fillId="0" borderId="0" xfId="16" applyNumberFormat="1" applyFont="1" applyBorder="1"/>
    <xf numFmtId="3" fontId="17" fillId="0" borderId="0" xfId="16" applyNumberFormat="1" applyFont="1" applyBorder="1"/>
    <xf numFmtId="0" fontId="11" fillId="3" borderId="0" xfId="16" applyFont="1" applyFill="1" applyBorder="1" applyAlignment="1">
      <alignment horizontal="center" vertical="center"/>
    </xf>
    <xf numFmtId="4" fontId="11" fillId="3" borderId="0" xfId="16" applyNumberFormat="1" applyFont="1" applyFill="1" applyBorder="1" applyAlignment="1">
      <alignment horizontal="center" vertical="center"/>
    </xf>
    <xf numFmtId="4" fontId="13" fillId="3" borderId="0" xfId="16" applyNumberFormat="1" applyFont="1" applyFill="1" applyBorder="1" applyAlignment="1">
      <alignment horizontal="center"/>
    </xf>
    <xf numFmtId="0" fontId="11" fillId="3" borderId="0" xfId="16" applyFont="1" applyFill="1" applyBorder="1"/>
    <xf numFmtId="0" fontId="11" fillId="3" borderId="0" xfId="16" applyFont="1" applyFill="1" applyBorder="1" applyAlignment="1">
      <alignment horizontal="center"/>
    </xf>
    <xf numFmtId="4" fontId="11" fillId="3" borderId="0" xfId="16" applyNumberFormat="1" applyFont="1" applyFill="1" applyBorder="1"/>
    <xf numFmtId="0" fontId="3" fillId="3" borderId="0" xfId="16" applyFont="1" applyFill="1" applyBorder="1" applyAlignment="1">
      <alignment vertical="top"/>
    </xf>
    <xf numFmtId="0" fontId="3" fillId="3" borderId="0" xfId="16" applyFont="1" applyFill="1" applyBorder="1" applyAlignment="1">
      <alignment horizontal="center" vertical="top"/>
    </xf>
    <xf numFmtId="0" fontId="15" fillId="3" borderId="0" xfId="16" applyFont="1" applyFill="1" applyBorder="1" applyAlignment="1">
      <alignment vertical="top"/>
    </xf>
    <xf numFmtId="0" fontId="13" fillId="3" borderId="0" xfId="16" applyFont="1" applyFill="1" applyBorder="1" applyAlignment="1">
      <alignment vertical="top"/>
    </xf>
    <xf numFmtId="0" fontId="13" fillId="3" borderId="5" xfId="16" applyFont="1" applyFill="1" applyBorder="1" applyAlignment="1">
      <alignment vertical="top"/>
    </xf>
    <xf numFmtId="0" fontId="28" fillId="3" borderId="0" xfId="16" applyFont="1" applyFill="1" applyBorder="1" applyAlignment="1">
      <alignment vertical="top"/>
    </xf>
    <xf numFmtId="0" fontId="17" fillId="3" borderId="0" xfId="16" applyFont="1" applyFill="1" applyBorder="1" applyAlignment="1">
      <alignment vertical="top"/>
    </xf>
    <xf numFmtId="0" fontId="11" fillId="3" borderId="0" xfId="16" applyFont="1" applyFill="1" applyBorder="1" applyAlignment="1">
      <alignment horizontal="center" vertical="top"/>
    </xf>
    <xf numFmtId="0" fontId="13" fillId="3" borderId="0" xfId="16" applyFont="1" applyFill="1" applyBorder="1" applyAlignment="1">
      <alignment horizontal="center" vertical="top"/>
    </xf>
    <xf numFmtId="0" fontId="19" fillId="3" borderId="0" xfId="16" applyFont="1" applyFill="1" applyBorder="1" applyAlignment="1">
      <alignment vertical="top"/>
    </xf>
    <xf numFmtId="0" fontId="28" fillId="3" borderId="0" xfId="16" applyFont="1" applyFill="1" applyBorder="1" applyAlignment="1">
      <alignment horizontal="center" vertical="top"/>
    </xf>
    <xf numFmtId="0" fontId="11" fillId="3" borderId="0" xfId="16" applyFont="1" applyFill="1" applyBorder="1" applyAlignment="1">
      <alignment vertical="top"/>
    </xf>
    <xf numFmtId="49" fontId="19" fillId="0" borderId="0" xfId="16" applyNumberFormat="1" applyFont="1" applyBorder="1" applyAlignment="1">
      <alignment horizontal="left"/>
    </xf>
    <xf numFmtId="0" fontId="22" fillId="3" borderId="0" xfId="16" applyFont="1" applyFill="1" applyBorder="1"/>
    <xf numFmtId="4" fontId="20" fillId="3" borderId="0" xfId="16" applyNumberFormat="1" applyFont="1" applyFill="1" applyBorder="1" applyAlignment="1">
      <alignment horizontal="left"/>
    </xf>
    <xf numFmtId="4" fontId="19" fillId="3" borderId="0" xfId="16" applyNumberFormat="1" applyFont="1" applyFill="1" applyBorder="1"/>
    <xf numFmtId="0" fontId="19" fillId="0" borderId="0" xfId="16" applyFont="1" applyBorder="1"/>
    <xf numFmtId="0" fontId="22" fillId="0" borderId="0" xfId="16" applyFont="1" applyBorder="1"/>
    <xf numFmtId="0" fontId="37" fillId="3" borderId="0" xfId="16" applyFont="1" applyFill="1" applyBorder="1" applyAlignment="1">
      <alignment vertical="top"/>
    </xf>
    <xf numFmtId="0" fontId="16" fillId="3" borderId="0" xfId="16" applyFont="1" applyFill="1" applyBorder="1" applyAlignment="1">
      <alignment vertical="top"/>
    </xf>
    <xf numFmtId="4" fontId="10" fillId="0" borderId="0" xfId="16" applyNumberFormat="1" applyFont="1" applyFill="1" applyBorder="1"/>
    <xf numFmtId="4" fontId="27" fillId="0" borderId="0" xfId="16" applyNumberFormat="1" applyFont="1" applyFill="1" applyBorder="1"/>
    <xf numFmtId="0" fontId="30" fillId="0" borderId="0" xfId="16" applyFont="1" applyBorder="1"/>
    <xf numFmtId="0" fontId="4" fillId="0" borderId="0" xfId="16" applyFont="1" applyBorder="1" applyAlignment="1">
      <alignment vertical="top" wrapText="1"/>
    </xf>
    <xf numFmtId="0" fontId="38" fillId="0" borderId="0" xfId="16" applyFont="1" applyBorder="1"/>
    <xf numFmtId="0" fontId="4" fillId="3" borderId="0" xfId="16" applyFont="1" applyFill="1" applyBorder="1"/>
    <xf numFmtId="0" fontId="4" fillId="0" borderId="0" xfId="16" applyFont="1" applyBorder="1"/>
    <xf numFmtId="3" fontId="28" fillId="0" borderId="0" xfId="0" applyNumberFormat="1" applyFont="1" applyBorder="1" applyAlignment="1">
      <alignment vertical="top"/>
    </xf>
    <xf numFmtId="0" fontId="16" fillId="0" borderId="3" xfId="16" applyFont="1" applyFill="1" applyBorder="1"/>
    <xf numFmtId="0" fontId="16" fillId="0" borderId="3" xfId="16" applyFont="1" applyFill="1" applyBorder="1" applyAlignment="1">
      <alignment horizontal="left"/>
    </xf>
    <xf numFmtId="4" fontId="16" fillId="0" borderId="3" xfId="16" applyNumberFormat="1" applyFont="1" applyFill="1" applyBorder="1" applyAlignment="1">
      <alignment horizontal="right"/>
    </xf>
    <xf numFmtId="0" fontId="16" fillId="3" borderId="0" xfId="16" applyFont="1" applyFill="1" applyBorder="1" applyAlignment="1">
      <alignment horizontal="center" vertical="top"/>
    </xf>
    <xf numFmtId="0" fontId="16" fillId="0" borderId="0" xfId="16" applyFont="1" applyFill="1" applyBorder="1"/>
    <xf numFmtId="0" fontId="16" fillId="0" borderId="0" xfId="16" applyFont="1" applyFill="1" applyBorder="1" applyAlignment="1">
      <alignment horizontal="left"/>
    </xf>
    <xf numFmtId="4" fontId="16" fillId="0" borderId="0" xfId="16" applyNumberFormat="1" applyFont="1" applyFill="1" applyBorder="1" applyAlignment="1">
      <alignment horizontal="right"/>
    </xf>
    <xf numFmtId="4" fontId="17" fillId="3" borderId="0" xfId="16" applyNumberFormat="1" applyFont="1" applyFill="1" applyBorder="1" applyAlignment="1">
      <alignment horizontal="center"/>
    </xf>
    <xf numFmtId="0" fontId="17" fillId="3" borderId="0" xfId="16" applyFont="1" applyFill="1" applyBorder="1" applyAlignment="1">
      <alignment horizontal="center" vertical="top"/>
    </xf>
    <xf numFmtId="4" fontId="17" fillId="0" borderId="0" xfId="16" applyNumberFormat="1" applyFont="1" applyFill="1" applyBorder="1" applyAlignment="1">
      <alignment horizontal="right"/>
    </xf>
    <xf numFmtId="4" fontId="17" fillId="0" borderId="0" xfId="16" applyNumberFormat="1" applyFont="1" applyFill="1" applyBorder="1" applyAlignment="1">
      <alignment horizontal="center"/>
    </xf>
    <xf numFmtId="0" fontId="16" fillId="0" borderId="3" xfId="16" applyFont="1" applyFill="1" applyBorder="1" applyAlignment="1">
      <alignment horizontal="center" vertical="top"/>
    </xf>
    <xf numFmtId="0" fontId="16" fillId="0" borderId="0" xfId="16" applyFont="1" applyFill="1" applyBorder="1" applyAlignment="1">
      <alignment horizontal="center" vertical="top"/>
    </xf>
    <xf numFmtId="0" fontId="17" fillId="0" borderId="0" xfId="16" applyFont="1" applyFill="1" applyBorder="1" applyAlignment="1">
      <alignment horizontal="center" vertical="top"/>
    </xf>
    <xf numFmtId="0" fontId="16" fillId="0" borderId="0" xfId="16" applyFont="1" applyFill="1" applyBorder="1" applyAlignment="1">
      <alignment horizontal="center"/>
    </xf>
    <xf numFmtId="4" fontId="16" fillId="3" borderId="0" xfId="16" applyNumberFormat="1" applyFont="1" applyFill="1" applyBorder="1" applyAlignment="1">
      <alignment horizontal="right"/>
    </xf>
    <xf numFmtId="0" fontId="42" fillId="0" borderId="0" xfId="16" applyFont="1" applyFill="1" applyBorder="1"/>
    <xf numFmtId="0" fontId="16" fillId="0" borderId="3" xfId="16" applyFont="1" applyFill="1" applyBorder="1" applyAlignment="1">
      <alignment vertical="top"/>
    </xf>
    <xf numFmtId="4" fontId="17" fillId="0" borderId="3" xfId="16" applyNumberFormat="1" applyFont="1" applyFill="1" applyBorder="1" applyAlignment="1">
      <alignment horizontal="right"/>
    </xf>
    <xf numFmtId="0" fontId="16" fillId="0" borderId="0" xfId="16" applyFont="1" applyFill="1" applyBorder="1" applyAlignment="1">
      <alignment vertical="top"/>
    </xf>
    <xf numFmtId="0" fontId="16" fillId="3" borderId="0" xfId="16" applyFont="1" applyFill="1" applyBorder="1"/>
    <xf numFmtId="0" fontId="16" fillId="3" borderId="0" xfId="16" applyFont="1" applyFill="1" applyBorder="1" applyAlignment="1">
      <alignment horizontal="left"/>
    </xf>
    <xf numFmtId="0" fontId="26" fillId="3" borderId="0" xfId="16" applyFont="1" applyFill="1" applyBorder="1"/>
    <xf numFmtId="4" fontId="26" fillId="3" borderId="0" xfId="16" applyNumberFormat="1" applyFont="1" applyFill="1" applyBorder="1"/>
    <xf numFmtId="4" fontId="16" fillId="3" borderId="0" xfId="16" applyNumberFormat="1" applyFont="1" applyFill="1" applyBorder="1"/>
    <xf numFmtId="0" fontId="16" fillId="3" borderId="0" xfId="16" applyFont="1" applyFill="1" applyBorder="1" applyAlignment="1">
      <alignment horizontal="center"/>
    </xf>
    <xf numFmtId="0" fontId="16" fillId="0" borderId="5" xfId="16" applyFont="1" applyFill="1" applyBorder="1"/>
    <xf numFmtId="0" fontId="16" fillId="0" borderId="5" xfId="16" applyFont="1" applyFill="1" applyBorder="1" applyAlignment="1">
      <alignment horizontal="left"/>
    </xf>
    <xf numFmtId="4" fontId="16" fillId="0" borderId="5" xfId="16" applyNumberFormat="1" applyFont="1" applyFill="1" applyBorder="1" applyAlignment="1">
      <alignment horizontal="right"/>
    </xf>
    <xf numFmtId="0" fontId="16" fillId="3" borderId="7" xfId="16" applyFont="1" applyFill="1" applyBorder="1" applyAlignment="1">
      <alignment vertical="top"/>
    </xf>
    <xf numFmtId="0" fontId="16" fillId="3" borderId="7" xfId="16" applyFont="1" applyFill="1" applyBorder="1" applyAlignment="1">
      <alignment horizontal="center" vertical="top"/>
    </xf>
    <xf numFmtId="0" fontId="16" fillId="0" borderId="7" xfId="16" applyFont="1" applyFill="1" applyBorder="1" applyAlignment="1">
      <alignment horizontal="center"/>
    </xf>
    <xf numFmtId="4" fontId="16" fillId="0" borderId="7" xfId="16" applyNumberFormat="1" applyFont="1" applyFill="1" applyBorder="1" applyAlignment="1">
      <alignment horizontal="right"/>
    </xf>
    <xf numFmtId="0" fontId="16" fillId="0" borderId="7" xfId="16" applyFont="1" applyFill="1" applyBorder="1" applyAlignment="1">
      <alignment horizontal="center" vertical="top"/>
    </xf>
    <xf numFmtId="0" fontId="41" fillId="0" borderId="7" xfId="16" applyFont="1" applyBorder="1" applyAlignment="1">
      <alignment vertical="top" wrapText="1"/>
    </xf>
    <xf numFmtId="0" fontId="16" fillId="0" borderId="7" xfId="16" applyFont="1" applyFill="1" applyBorder="1" applyAlignment="1">
      <alignment vertical="top"/>
    </xf>
    <xf numFmtId="0" fontId="41" fillId="0" borderId="7" xfId="16" applyFont="1" applyFill="1" applyBorder="1" applyAlignment="1">
      <alignment vertical="top" wrapText="1"/>
    </xf>
    <xf numFmtId="0" fontId="16" fillId="3" borderId="8" xfId="16" applyFont="1" applyFill="1" applyBorder="1" applyAlignment="1">
      <alignment horizontal="center" vertical="top"/>
    </xf>
    <xf numFmtId="0" fontId="16" fillId="3" borderId="8" xfId="16" applyFont="1" applyFill="1" applyBorder="1" applyAlignment="1">
      <alignment horizontal="center" vertical="center"/>
    </xf>
    <xf numFmtId="4" fontId="16" fillId="3" borderId="8" xfId="16" applyNumberFormat="1" applyFont="1" applyFill="1" applyBorder="1" applyAlignment="1">
      <alignment horizontal="center" vertical="center"/>
    </xf>
    <xf numFmtId="0" fontId="23" fillId="0" borderId="0" xfId="16" applyFont="1" applyFill="1" applyBorder="1" applyAlignment="1">
      <alignment horizontal="left"/>
    </xf>
    <xf numFmtId="0" fontId="23" fillId="0" borderId="0" xfId="16" applyFont="1" applyFill="1" applyBorder="1" applyAlignment="1">
      <alignment horizontal="left" vertical="center"/>
    </xf>
    <xf numFmtId="0" fontId="23" fillId="0" borderId="5" xfId="16" applyFont="1" applyFill="1" applyBorder="1" applyAlignment="1">
      <alignment horizontal="center"/>
    </xf>
    <xf numFmtId="4" fontId="19" fillId="3" borderId="8" xfId="16" applyNumberFormat="1" applyFont="1" applyFill="1" applyBorder="1" applyAlignment="1">
      <alignment horizontal="center" vertical="center"/>
    </xf>
    <xf numFmtId="0" fontId="41" fillId="0" borderId="7" xfId="16" quotePrefix="1" applyFont="1" applyFill="1" applyBorder="1" applyAlignment="1">
      <alignment vertical="top" wrapText="1"/>
    </xf>
    <xf numFmtId="49" fontId="35" fillId="0" borderId="7" xfId="0" applyNumberFormat="1" applyFont="1" applyFill="1" applyBorder="1" applyAlignment="1">
      <alignment horizontal="left"/>
    </xf>
    <xf numFmtId="3" fontId="35" fillId="0" borderId="9" xfId="0" applyNumberFormat="1" applyFont="1" applyFill="1" applyBorder="1" applyAlignment="1" applyProtection="1">
      <alignment vertical="top"/>
      <protection locked="0"/>
    </xf>
    <xf numFmtId="0" fontId="35" fillId="0" borderId="9" xfId="0" applyFont="1" applyFill="1" applyBorder="1" applyAlignment="1" applyProtection="1">
      <alignment vertical="top" wrapText="1"/>
      <protection locked="0"/>
    </xf>
    <xf numFmtId="0" fontId="35" fillId="0" borderId="9" xfId="15" applyFont="1" applyFill="1" applyBorder="1" applyAlignment="1" applyProtection="1">
      <alignment vertical="top" wrapText="1"/>
      <protection locked="0"/>
    </xf>
    <xf numFmtId="0" fontId="35" fillId="0" borderId="9" xfId="15" applyFont="1" applyFill="1" applyBorder="1" applyAlignment="1" applyProtection="1">
      <protection locked="0"/>
    </xf>
    <xf numFmtId="4" fontId="35" fillId="0" borderId="9" xfId="0" applyNumberFormat="1" applyFont="1" applyFill="1" applyBorder="1" applyAlignment="1" applyProtection="1">
      <protection locked="0"/>
    </xf>
    <xf numFmtId="4" fontId="35" fillId="0" borderId="9" xfId="15" applyNumberFormat="1" applyFont="1" applyFill="1" applyBorder="1" applyAlignment="1" applyProtection="1">
      <protection locked="0"/>
    </xf>
    <xf numFmtId="3" fontId="13" fillId="0" borderId="0" xfId="0" applyNumberFormat="1" applyFont="1" applyBorder="1" applyAlignment="1">
      <alignment horizontal="left" vertical="center"/>
    </xf>
    <xf numFmtId="3" fontId="13" fillId="0" borderId="0" xfId="0" applyNumberFormat="1" applyFont="1" applyBorder="1" applyAlignment="1">
      <alignment horizontal="center" vertical="center"/>
    </xf>
    <xf numFmtId="0" fontId="13" fillId="0" borderId="0" xfId="0" applyFont="1" applyBorder="1" applyAlignment="1">
      <alignment horizontal="center" vertical="center"/>
    </xf>
    <xf numFmtId="4" fontId="20" fillId="0" borderId="0" xfId="0" applyNumberFormat="1" applyFont="1" applyFill="1" applyBorder="1" applyAlignment="1">
      <alignment horizontal="center" vertical="center"/>
    </xf>
    <xf numFmtId="4" fontId="23" fillId="0" borderId="0" xfId="0" applyNumberFormat="1" applyFont="1" applyFill="1" applyBorder="1" applyAlignment="1">
      <alignment horizontal="center" vertical="center"/>
    </xf>
    <xf numFmtId="0" fontId="14" fillId="0" borderId="0" xfId="0" applyFont="1" applyBorder="1" applyAlignment="1">
      <alignment horizontal="left" vertical="top"/>
    </xf>
    <xf numFmtId="3" fontId="19" fillId="0" borderId="0" xfId="0" applyNumberFormat="1" applyFont="1" applyBorder="1" applyAlignment="1">
      <alignment horizontal="left" vertical="center"/>
    </xf>
    <xf numFmtId="3" fontId="23" fillId="0" borderId="0" xfId="0" applyNumberFormat="1" applyFont="1" applyBorder="1" applyAlignment="1">
      <alignment horizontal="right" vertical="center"/>
    </xf>
    <xf numFmtId="167" fontId="23" fillId="2" borderId="0" xfId="0" applyNumberFormat="1" applyFont="1" applyFill="1" applyBorder="1" applyAlignment="1">
      <alignment horizontal="center" vertical="center"/>
    </xf>
    <xf numFmtId="169" fontId="13" fillId="0" borderId="0" xfId="0" applyNumberFormat="1" applyFont="1" applyBorder="1" applyAlignment="1">
      <alignment horizontal="left" vertical="center"/>
    </xf>
    <xf numFmtId="169" fontId="23" fillId="0" borderId="6" xfId="16" applyNumberFormat="1" applyFont="1" applyFill="1" applyBorder="1"/>
    <xf numFmtId="169" fontId="23" fillId="0" borderId="1" xfId="16" applyNumberFormat="1" applyFont="1" applyFill="1" applyBorder="1"/>
    <xf numFmtId="169" fontId="23" fillId="0" borderId="4" xfId="16" applyNumberFormat="1" applyFont="1" applyFill="1" applyBorder="1"/>
    <xf numFmtId="169" fontId="23" fillId="0" borderId="5" xfId="16" applyNumberFormat="1" applyFont="1" applyFill="1" applyBorder="1" applyAlignment="1">
      <alignment horizontal="center"/>
    </xf>
    <xf numFmtId="16" fontId="23" fillId="0" borderId="10" xfId="0" quotePrefix="1" applyNumberFormat="1" applyFont="1" applyFill="1" applyBorder="1" applyAlignment="1">
      <alignment horizontal="center" vertical="center"/>
    </xf>
    <xf numFmtId="0" fontId="23" fillId="0" borderId="11" xfId="0" applyFont="1" applyFill="1" applyBorder="1" applyAlignment="1">
      <alignment horizontal="left" vertical="center" wrapText="1"/>
    </xf>
    <xf numFmtId="3" fontId="20" fillId="0" borderId="10" xfId="0" applyNumberFormat="1" applyFont="1" applyFill="1" applyBorder="1" applyAlignment="1">
      <alignment vertical="center"/>
    </xf>
    <xf numFmtId="3" fontId="20" fillId="0" borderId="10" xfId="0" applyNumberFormat="1" applyFont="1" applyFill="1" applyBorder="1" applyAlignment="1">
      <alignment horizontal="center" vertical="center"/>
    </xf>
    <xf numFmtId="16" fontId="23" fillId="0" borderId="12" xfId="0" quotePrefix="1" applyNumberFormat="1" applyFont="1" applyFill="1" applyBorder="1" applyAlignment="1">
      <alignment horizontal="center" vertical="center"/>
    </xf>
    <xf numFmtId="4" fontId="17" fillId="0" borderId="5" xfId="16" applyNumberFormat="1" applyFont="1" applyFill="1" applyBorder="1" applyAlignment="1">
      <alignment horizontal="right"/>
    </xf>
    <xf numFmtId="0" fontId="16" fillId="0" borderId="5" xfId="16" applyFont="1" applyFill="1" applyBorder="1" applyAlignment="1">
      <alignment horizontal="center" vertical="top"/>
    </xf>
    <xf numFmtId="0" fontId="16" fillId="0" borderId="5" xfId="16" applyFont="1" applyFill="1" applyBorder="1" applyAlignment="1">
      <alignment vertical="top"/>
    </xf>
    <xf numFmtId="0" fontId="35" fillId="0" borderId="0" xfId="15" applyFont="1" applyAlignment="1" applyProtection="1">
      <alignment vertical="top"/>
      <protection locked="0"/>
    </xf>
    <xf numFmtId="0" fontId="35" fillId="0" borderId="0" xfId="15" applyFont="1" applyAlignment="1" applyProtection="1">
      <alignment vertical="top" wrapText="1"/>
      <protection locked="0"/>
    </xf>
    <xf numFmtId="0" fontId="35" fillId="0" borderId="0" xfId="15" applyFont="1" applyAlignment="1" applyProtection="1">
      <protection locked="0"/>
    </xf>
    <xf numFmtId="4" fontId="35" fillId="0" borderId="0" xfId="15" applyNumberFormat="1" applyFont="1" applyAlignment="1" applyProtection="1">
      <protection locked="0"/>
    </xf>
    <xf numFmtId="0" fontId="20" fillId="0" borderId="0" xfId="15" applyFont="1"/>
    <xf numFmtId="0" fontId="20" fillId="0" borderId="0" xfId="15" applyFont="1" applyProtection="1">
      <protection locked="0"/>
    </xf>
    <xf numFmtId="0" fontId="35" fillId="0" borderId="0" xfId="15" applyFont="1" applyBorder="1" applyAlignment="1" applyProtection="1">
      <alignment vertical="top"/>
      <protection locked="0"/>
    </xf>
    <xf numFmtId="0" fontId="35" fillId="0" borderId="0" xfId="15" applyFont="1" applyBorder="1" applyAlignment="1" applyProtection="1">
      <protection locked="0"/>
    </xf>
    <xf numFmtId="4" fontId="35" fillId="0" borderId="0" xfId="15" applyNumberFormat="1" applyFont="1" applyBorder="1" applyAlignment="1" applyProtection="1">
      <protection locked="0"/>
    </xf>
    <xf numFmtId="170" fontId="36" fillId="0" borderId="0" xfId="15" applyNumberFormat="1" applyFont="1" applyBorder="1" applyAlignment="1" applyProtection="1">
      <protection locked="0"/>
    </xf>
    <xf numFmtId="0" fontId="36" fillId="0" borderId="0" xfId="15" applyFont="1" applyBorder="1" applyAlignment="1" applyProtection="1">
      <protection locked="0"/>
    </xf>
    <xf numFmtId="3" fontId="35" fillId="0" borderId="0" xfId="15" applyNumberFormat="1" applyFont="1" applyBorder="1" applyAlignment="1" applyProtection="1">
      <alignment vertical="top"/>
      <protection locked="0"/>
    </xf>
    <xf numFmtId="0" fontId="35" fillId="0" borderId="0" xfId="15" applyFont="1" applyBorder="1" applyAlignment="1" applyProtection="1">
      <alignment vertical="top" wrapText="1"/>
      <protection locked="0"/>
    </xf>
    <xf numFmtId="4" fontId="36" fillId="0" borderId="0" xfId="15" applyNumberFormat="1" applyFont="1" applyBorder="1" applyAlignment="1" applyProtection="1">
      <protection locked="0"/>
    </xf>
    <xf numFmtId="3" fontId="36" fillId="0" borderId="0" xfId="15" applyNumberFormat="1" applyFont="1" applyBorder="1" applyAlignment="1" applyProtection="1">
      <alignment vertical="top"/>
      <protection locked="0"/>
    </xf>
    <xf numFmtId="0" fontId="36" fillId="0" borderId="0" xfId="15" applyFont="1" applyBorder="1" applyAlignment="1" applyProtection="1">
      <alignment vertical="top" wrapText="1"/>
      <protection locked="0"/>
    </xf>
    <xf numFmtId="0" fontId="35" fillId="0" borderId="0" xfId="15" applyFont="1" applyFill="1" applyBorder="1" applyAlignment="1" applyProtection="1">
      <alignment horizontal="center"/>
      <protection locked="0"/>
    </xf>
    <xf numFmtId="0" fontId="35" fillId="0" borderId="0" xfId="15" applyFont="1" applyFill="1" applyBorder="1" applyAlignment="1" applyProtection="1">
      <alignment horizontal="justify"/>
      <protection locked="0"/>
    </xf>
    <xf numFmtId="4" fontId="35" fillId="0" borderId="0" xfId="15" applyNumberFormat="1" applyFont="1" applyFill="1" applyBorder="1" applyProtection="1">
      <protection locked="0"/>
    </xf>
    <xf numFmtId="0" fontId="46" fillId="0" borderId="0" xfId="15" applyFont="1"/>
    <xf numFmtId="0" fontId="35" fillId="0" borderId="0" xfId="15" applyFont="1" applyFill="1" applyBorder="1" applyAlignment="1" applyProtection="1">
      <alignment horizontal="left"/>
      <protection locked="0"/>
    </xf>
    <xf numFmtId="2" fontId="35" fillId="0" borderId="0" xfId="15" applyNumberFormat="1" applyFont="1" applyFill="1" applyBorder="1" applyAlignment="1" applyProtection="1">
      <protection locked="0"/>
    </xf>
    <xf numFmtId="4" fontId="35" fillId="0" borderId="0" xfId="15" applyNumberFormat="1" applyFont="1" applyFill="1" applyBorder="1" applyAlignment="1" applyProtection="1">
      <protection locked="0"/>
    </xf>
    <xf numFmtId="4" fontId="35" fillId="0" borderId="0" xfId="15" applyNumberFormat="1" applyFont="1" applyAlignment="1"/>
    <xf numFmtId="0" fontId="36" fillId="0" borderId="0" xfId="15" applyFont="1" applyFill="1" applyBorder="1" applyAlignment="1" applyProtection="1">
      <alignment vertical="top"/>
      <protection locked="0"/>
    </xf>
    <xf numFmtId="0" fontId="35" fillId="0" borderId="0" xfId="15" applyFont="1" applyFill="1" applyBorder="1" applyAlignment="1" applyProtection="1">
      <alignment vertical="top" wrapText="1"/>
      <protection locked="0"/>
    </xf>
    <xf numFmtId="0" fontId="35" fillId="0" borderId="0" xfId="15" applyFont="1" applyFill="1" applyBorder="1" applyAlignment="1" applyProtection="1">
      <protection locked="0"/>
    </xf>
    <xf numFmtId="0" fontId="35" fillId="0" borderId="0" xfId="15" applyFont="1" applyFill="1" applyBorder="1" applyAlignment="1" applyProtection="1">
      <alignment vertical="top"/>
      <protection locked="0"/>
    </xf>
    <xf numFmtId="3" fontId="35" fillId="0" borderId="0" xfId="15" applyNumberFormat="1" applyFont="1" applyFill="1" applyBorder="1" applyAlignment="1" applyProtection="1">
      <alignment vertical="top"/>
      <protection locked="0"/>
    </xf>
    <xf numFmtId="0" fontId="36" fillId="0" borderId="0" xfId="15" applyFont="1" applyFill="1" applyBorder="1" applyAlignment="1" applyProtection="1">
      <alignment vertical="top" wrapText="1"/>
      <protection locked="0"/>
    </xf>
    <xf numFmtId="0" fontId="35" fillId="0" borderId="0" xfId="15" applyFont="1" applyFill="1" applyBorder="1" applyAlignment="1" applyProtection="1">
      <alignment horizontal="left" vertical="top"/>
    </xf>
    <xf numFmtId="0" fontId="47" fillId="0" borderId="7" xfId="25" applyFont="1" applyFill="1" applyBorder="1" applyAlignment="1" applyProtection="1">
      <alignment vertical="top" wrapText="1"/>
      <protection locked="0"/>
    </xf>
    <xf numFmtId="0" fontId="20" fillId="0" borderId="0" xfId="15" applyFont="1" applyFill="1" applyProtection="1">
      <protection locked="0"/>
    </xf>
    <xf numFmtId="0" fontId="20" fillId="0" borderId="0" xfId="15" applyFont="1" applyFill="1"/>
    <xf numFmtId="49" fontId="35" fillId="0" borderId="9" xfId="15" applyNumberFormat="1" applyFont="1" applyFill="1" applyBorder="1" applyAlignment="1" applyProtection="1">
      <protection locked="0"/>
    </xf>
    <xf numFmtId="0" fontId="35" fillId="0" borderId="0" xfId="15" applyFont="1" applyAlignment="1">
      <alignment vertical="top" wrapText="1"/>
    </xf>
    <xf numFmtId="4" fontId="20" fillId="0" borderId="0" xfId="15" applyNumberFormat="1" applyFont="1"/>
    <xf numFmtId="4" fontId="36" fillId="0" borderId="0" xfId="15" applyNumberFormat="1" applyFont="1" applyFill="1" applyBorder="1" applyAlignment="1" applyProtection="1">
      <protection locked="0"/>
    </xf>
    <xf numFmtId="0" fontId="20" fillId="0" borderId="0" xfId="15" applyFont="1" applyFill="1" applyBorder="1" applyProtection="1">
      <protection locked="0"/>
    </xf>
    <xf numFmtId="0" fontId="20" fillId="0" borderId="0" xfId="15" applyFont="1" applyFill="1" applyBorder="1"/>
    <xf numFmtId="3" fontId="35" fillId="0" borderId="7" xfId="15" applyNumberFormat="1" applyFont="1" applyFill="1" applyBorder="1" applyAlignment="1" applyProtection="1">
      <alignment horizontal="left" vertical="top" wrapText="1"/>
      <protection locked="0"/>
    </xf>
    <xf numFmtId="0" fontId="35" fillId="0" borderId="7" xfId="15" applyFont="1" applyFill="1" applyBorder="1" applyAlignment="1" applyProtection="1">
      <alignment horizontal="center" vertical="top" wrapText="1"/>
      <protection locked="0"/>
    </xf>
    <xf numFmtId="0" fontId="35" fillId="0" borderId="7" xfId="15" applyFont="1" applyFill="1" applyBorder="1" applyAlignment="1" applyProtection="1">
      <alignment horizontal="justify" vertical="top" wrapText="1"/>
      <protection locked="0"/>
    </xf>
    <xf numFmtId="0" fontId="35" fillId="0" borderId="0" xfId="15" applyFont="1" applyFill="1" applyBorder="1" applyAlignment="1" applyProtection="1">
      <alignment horizontal="left" vertical="top" wrapText="1"/>
      <protection locked="0"/>
    </xf>
    <xf numFmtId="0" fontId="35" fillId="0" borderId="0" xfId="15" applyFont="1" applyFill="1" applyBorder="1" applyAlignment="1" applyProtection="1">
      <alignment horizontal="center" vertical="top" wrapText="1"/>
      <protection locked="0"/>
    </xf>
    <xf numFmtId="0" fontId="35" fillId="0" borderId="0" xfId="15" applyFont="1" applyFill="1" applyBorder="1" applyAlignment="1" applyProtection="1">
      <alignment horizontal="justify" vertical="top" wrapText="1"/>
      <protection locked="0"/>
    </xf>
    <xf numFmtId="2" fontId="16" fillId="0" borderId="0" xfId="15" applyNumberFormat="1" applyFont="1" applyFill="1" applyBorder="1" applyProtection="1">
      <protection locked="0"/>
    </xf>
    <xf numFmtId="4" fontId="35" fillId="0" borderId="0" xfId="15" applyNumberFormat="1" applyFont="1" applyFill="1" applyBorder="1" applyAlignment="1" applyProtection="1">
      <alignment horizontal="center"/>
      <protection locked="0"/>
    </xf>
    <xf numFmtId="170" fontId="20" fillId="0" borderId="0" xfId="15" applyNumberFormat="1" applyFont="1" applyFill="1" applyBorder="1" applyAlignment="1" applyProtection="1">
      <protection locked="0"/>
    </xf>
    <xf numFmtId="170" fontId="35" fillId="0" borderId="0" xfId="15" applyNumberFormat="1" applyFont="1" applyFill="1" applyAlignment="1"/>
    <xf numFmtId="0" fontId="35" fillId="0" borderId="0" xfId="15" applyFont="1" applyFill="1" applyAlignment="1">
      <alignment vertical="top" wrapText="1"/>
    </xf>
    <xf numFmtId="0" fontId="35" fillId="0" borderId="0" xfId="15" applyFont="1" applyFill="1" applyAlignment="1"/>
    <xf numFmtId="4" fontId="35" fillId="0" borderId="0" xfId="15" applyNumberFormat="1" applyFont="1" applyFill="1" applyAlignment="1"/>
    <xf numFmtId="4" fontId="20" fillId="0" borderId="0" xfId="15" applyNumberFormat="1" applyFont="1" applyFill="1"/>
    <xf numFmtId="170" fontId="35" fillId="0" borderId="0" xfId="15" applyNumberFormat="1" applyFont="1" applyAlignment="1"/>
    <xf numFmtId="0" fontId="35" fillId="0" borderId="0" xfId="15" applyFont="1" applyAlignment="1">
      <alignment vertical="top"/>
    </xf>
    <xf numFmtId="0" fontId="35" fillId="0" borderId="0" xfId="15" applyFont="1" applyAlignment="1"/>
    <xf numFmtId="0" fontId="36" fillId="0" borderId="0" xfId="15" applyFont="1" applyAlignment="1">
      <alignment vertical="top" wrapText="1"/>
    </xf>
    <xf numFmtId="0" fontId="46" fillId="0" borderId="0" xfId="15" applyFont="1" applyBorder="1"/>
    <xf numFmtId="3" fontId="35" fillId="0" borderId="0" xfId="15" applyNumberFormat="1" applyFont="1" applyFill="1" applyBorder="1" applyAlignment="1" applyProtection="1">
      <alignment horizontal="center" vertical="top"/>
      <protection locked="0"/>
    </xf>
    <xf numFmtId="3" fontId="35" fillId="0" borderId="0" xfId="15" applyNumberFormat="1" applyFont="1" applyAlignment="1" applyProtection="1">
      <alignment horizontal="center" vertical="top"/>
      <protection locked="0"/>
    </xf>
    <xf numFmtId="0" fontId="35" fillId="0" borderId="0" xfId="15" applyFont="1" applyFill="1" applyBorder="1" applyAlignment="1" applyProtection="1">
      <alignment horizontal="center" vertical="top"/>
      <protection locked="0"/>
    </xf>
    <xf numFmtId="3" fontId="35" fillId="0" borderId="0" xfId="15" applyNumberFormat="1" applyFont="1" applyBorder="1" applyAlignment="1" applyProtection="1">
      <alignment horizontal="center" vertical="top"/>
      <protection locked="0"/>
    </xf>
    <xf numFmtId="3" fontId="35" fillId="0" borderId="9" xfId="15" applyNumberFormat="1" applyFont="1" applyFill="1" applyBorder="1" applyAlignment="1" applyProtection="1">
      <alignment horizontal="center" vertical="top"/>
      <protection locked="0"/>
    </xf>
    <xf numFmtId="3" fontId="35" fillId="0" borderId="0" xfId="15" applyNumberFormat="1" applyFont="1" applyFill="1" applyAlignment="1" applyProtection="1">
      <alignment horizontal="center" vertical="top"/>
      <protection locked="0"/>
    </xf>
    <xf numFmtId="3" fontId="35" fillId="0" borderId="0" xfId="15" applyNumberFormat="1" applyFont="1" applyFill="1" applyAlignment="1">
      <alignment horizontal="center" vertical="top"/>
    </xf>
    <xf numFmtId="3" fontId="35" fillId="0" borderId="0" xfId="15" applyNumberFormat="1" applyFont="1" applyAlignment="1">
      <alignment horizontal="center" vertical="top"/>
    </xf>
    <xf numFmtId="0" fontId="15" fillId="3" borderId="0" xfId="16" applyFont="1" applyFill="1" applyBorder="1" applyAlignment="1">
      <alignment horizontal="left" vertical="top"/>
    </xf>
    <xf numFmtId="0" fontId="35" fillId="0" borderId="0" xfId="15" applyFont="1" applyBorder="1" applyAlignment="1" applyProtection="1">
      <alignment horizontal="left" vertical="top"/>
      <protection locked="0"/>
    </xf>
    <xf numFmtId="0" fontId="15" fillId="0" borderId="0" xfId="16" applyFont="1" applyFill="1" applyBorder="1" applyAlignment="1">
      <alignment horizontal="left" vertical="top"/>
    </xf>
    <xf numFmtId="0" fontId="13" fillId="3" borderId="0" xfId="16" applyFont="1" applyFill="1" applyBorder="1" applyAlignment="1">
      <alignment horizontal="left" vertical="top"/>
    </xf>
    <xf numFmtId="0" fontId="13" fillId="3" borderId="5" xfId="16" applyFont="1" applyFill="1" applyBorder="1" applyAlignment="1">
      <alignment horizontal="left" vertical="top"/>
    </xf>
    <xf numFmtId="0" fontId="13" fillId="0" borderId="0" xfId="16" applyFont="1" applyFill="1" applyBorder="1" applyAlignment="1">
      <alignment horizontal="left" vertical="top"/>
    </xf>
    <xf numFmtId="3" fontId="35" fillId="0" borderId="0" xfId="15" applyNumberFormat="1" applyFont="1" applyBorder="1" applyAlignment="1" applyProtection="1">
      <alignment horizontal="left" vertical="top"/>
      <protection locked="0"/>
    </xf>
    <xf numFmtId="0" fontId="35" fillId="0" borderId="9" xfId="15" quotePrefix="1" applyFont="1" applyFill="1" applyBorder="1" applyAlignment="1" applyProtection="1">
      <alignment vertical="top" wrapText="1"/>
      <protection locked="0"/>
    </xf>
    <xf numFmtId="3" fontId="36" fillId="0" borderId="0" xfId="15" applyNumberFormat="1" applyFont="1" applyFill="1" applyBorder="1" applyAlignment="1" applyProtection="1">
      <alignment horizontal="left" vertical="top"/>
      <protection locked="0"/>
    </xf>
    <xf numFmtId="0" fontId="36" fillId="0" borderId="0" xfId="15" applyFont="1" applyFill="1" applyBorder="1" applyAlignment="1" applyProtection="1">
      <alignment horizontal="left" vertical="top"/>
      <protection locked="0"/>
    </xf>
    <xf numFmtId="3" fontId="35" fillId="0" borderId="0" xfId="0" applyNumberFormat="1" applyFont="1" applyFill="1" applyBorder="1" applyAlignment="1" applyProtection="1">
      <alignment vertical="top"/>
      <protection locked="0"/>
    </xf>
    <xf numFmtId="3" fontId="35" fillId="0" borderId="16" xfId="0" applyNumberFormat="1" applyFont="1" applyFill="1" applyBorder="1" applyAlignment="1" applyProtection="1">
      <alignment vertical="top"/>
      <protection locked="0"/>
    </xf>
    <xf numFmtId="3" fontId="35" fillId="0" borderId="17" xfId="0" applyNumberFormat="1" applyFont="1" applyFill="1" applyBorder="1" applyAlignment="1" applyProtection="1">
      <alignment vertical="top"/>
      <protection locked="0"/>
    </xf>
    <xf numFmtId="4" fontId="4" fillId="0" borderId="0" xfId="16" applyNumberFormat="1" applyFont="1" applyBorder="1"/>
    <xf numFmtId="0" fontId="35" fillId="0" borderId="9" xfId="0" applyFont="1" applyFill="1" applyBorder="1" applyAlignment="1" applyProtection="1">
      <protection locked="0"/>
    </xf>
    <xf numFmtId="0" fontId="10" fillId="0" borderId="0" xfId="16" quotePrefix="1" applyFont="1" applyFill="1" applyBorder="1"/>
    <xf numFmtId="169" fontId="22" fillId="0" borderId="13" xfId="0" applyNumberFormat="1" applyFont="1" applyFill="1" applyBorder="1" applyAlignment="1">
      <alignment horizontal="center" vertical="center"/>
    </xf>
    <xf numFmtId="4" fontId="13" fillId="0" borderId="0" xfId="16" applyNumberFormat="1" applyFont="1" applyFill="1" applyBorder="1"/>
    <xf numFmtId="0" fontId="9" fillId="0" borderId="0" xfId="16" applyFont="1" applyFill="1" applyBorder="1"/>
    <xf numFmtId="0" fontId="20" fillId="0" borderId="0" xfId="15"/>
    <xf numFmtId="0" fontId="50" fillId="0" borderId="0" xfId="15" applyFont="1" applyAlignment="1">
      <alignment vertical="top"/>
    </xf>
    <xf numFmtId="4" fontId="51" fillId="0" borderId="0" xfId="15" applyNumberFormat="1" applyFont="1" applyAlignment="1"/>
    <xf numFmtId="0" fontId="36" fillId="0" borderId="0" xfId="15" applyFont="1" applyAlignment="1">
      <alignment vertical="top"/>
    </xf>
    <xf numFmtId="0" fontId="51" fillId="0" borderId="0" xfId="15" applyFont="1" applyAlignment="1">
      <alignment vertical="top" wrapText="1"/>
    </xf>
    <xf numFmtId="3" fontId="51" fillId="0" borderId="0" xfId="15" applyNumberFormat="1" applyFont="1" applyAlignment="1">
      <alignment vertical="top"/>
    </xf>
    <xf numFmtId="3" fontId="36" fillId="0" borderId="18" xfId="15" applyNumberFormat="1" applyFont="1" applyBorder="1" applyAlignment="1">
      <alignment horizontal="left"/>
    </xf>
    <xf numFmtId="4" fontId="36" fillId="0" borderId="19" xfId="15" applyNumberFormat="1" applyFont="1" applyBorder="1" applyAlignment="1">
      <alignment horizontal="left"/>
    </xf>
    <xf numFmtId="4" fontId="36" fillId="0" borderId="18" xfId="15" applyNumberFormat="1" applyFont="1" applyBorder="1" applyAlignment="1"/>
    <xf numFmtId="0" fontId="20" fillId="0" borderId="0" xfId="15" applyBorder="1"/>
    <xf numFmtId="3" fontId="36" fillId="0" borderId="0" xfId="15" applyNumberFormat="1" applyFont="1" applyBorder="1" applyAlignment="1">
      <alignment horizontal="left"/>
    </xf>
    <xf numFmtId="4" fontId="36" fillId="0" borderId="0" xfId="15" applyNumberFormat="1" applyFont="1" applyBorder="1" applyAlignment="1">
      <alignment horizontal="left"/>
    </xf>
    <xf numFmtId="4" fontId="36" fillId="0" borderId="0" xfId="15" applyNumberFormat="1" applyFont="1" applyBorder="1" applyAlignment="1"/>
    <xf numFmtId="4" fontId="36" fillId="0" borderId="18" xfId="15" applyNumberFormat="1" applyFont="1" applyBorder="1" applyAlignment="1">
      <alignment horizontal="left"/>
    </xf>
    <xf numFmtId="4" fontId="36" fillId="0" borderId="20" xfId="15" applyNumberFormat="1" applyFont="1" applyBorder="1" applyAlignment="1">
      <alignment horizontal="left"/>
    </xf>
    <xf numFmtId="3" fontId="36" fillId="0" borderId="21" xfId="15" applyNumberFormat="1" applyFont="1" applyBorder="1" applyAlignment="1">
      <alignment horizontal="left"/>
    </xf>
    <xf numFmtId="4" fontId="20" fillId="0" borderId="0" xfId="15" applyNumberFormat="1"/>
    <xf numFmtId="0" fontId="51" fillId="0" borderId="0" xfId="15" applyFont="1" applyAlignment="1">
      <alignment vertical="top"/>
    </xf>
    <xf numFmtId="0" fontId="50" fillId="0" borderId="0" xfId="15" applyFont="1" applyAlignment="1">
      <alignment horizontal="justify"/>
    </xf>
    <xf numFmtId="0" fontId="51" fillId="0" borderId="0" xfId="15" applyFont="1" applyAlignment="1"/>
    <xf numFmtId="4" fontId="51" fillId="0" borderId="0" xfId="15" applyNumberFormat="1" applyFont="1" applyAlignment="1">
      <alignment vertical="top" wrapText="1"/>
    </xf>
    <xf numFmtId="4" fontId="51" fillId="0" borderId="0" xfId="15" applyNumberFormat="1" applyFont="1" applyBorder="1" applyAlignment="1"/>
    <xf numFmtId="0" fontId="52" fillId="0" borderId="0" xfId="15" applyFont="1" applyAlignment="1">
      <alignment vertical="top"/>
    </xf>
    <xf numFmtId="4" fontId="53" fillId="0" borderId="0" xfId="15" applyNumberFormat="1" applyFont="1" applyBorder="1" applyAlignment="1"/>
    <xf numFmtId="4" fontId="52" fillId="0" borderId="0" xfId="15" applyNumberFormat="1" applyFont="1" applyBorder="1" applyAlignment="1"/>
    <xf numFmtId="4" fontId="36" fillId="0" borderId="22" xfId="15" applyNumberFormat="1" applyFont="1" applyBorder="1" applyAlignment="1">
      <alignment horizontal="left"/>
    </xf>
    <xf numFmtId="4" fontId="36" fillId="0" borderId="23" xfId="15" applyNumberFormat="1" applyFont="1" applyBorder="1" applyAlignment="1">
      <alignment horizontal="left"/>
    </xf>
    <xf numFmtId="4" fontId="36" fillId="0" borderId="24" xfId="15" applyNumberFormat="1" applyFont="1" applyBorder="1" applyAlignment="1">
      <alignment horizontal="left"/>
    </xf>
    <xf numFmtId="0" fontId="35" fillId="0" borderId="23" xfId="15" applyFont="1" applyBorder="1" applyAlignment="1"/>
    <xf numFmtId="4" fontId="35" fillId="0" borderId="23" xfId="15" applyNumberFormat="1" applyFont="1" applyBorder="1" applyAlignment="1"/>
    <xf numFmtId="4" fontId="54" fillId="0" borderId="23" xfId="15" applyNumberFormat="1" applyFont="1" applyBorder="1" applyAlignment="1">
      <alignment horizontal="right"/>
    </xf>
    <xf numFmtId="4" fontId="35" fillId="0" borderId="25" xfId="15" applyNumberFormat="1" applyFont="1" applyBorder="1" applyAlignment="1"/>
    <xf numFmtId="4" fontId="36" fillId="0" borderId="26" xfId="15" applyNumberFormat="1" applyFont="1" applyBorder="1" applyAlignment="1">
      <alignment horizontal="left"/>
    </xf>
    <xf numFmtId="4" fontId="36" fillId="0" borderId="27" xfId="15" applyNumberFormat="1" applyFont="1" applyBorder="1" applyAlignment="1">
      <alignment horizontal="left"/>
    </xf>
    <xf numFmtId="4" fontId="36" fillId="0" borderId="28" xfId="15" applyNumberFormat="1" applyFont="1" applyBorder="1" applyAlignment="1">
      <alignment horizontal="left"/>
    </xf>
    <xf numFmtId="0" fontId="35" fillId="0" borderId="27" xfId="15" applyFont="1" applyBorder="1" applyAlignment="1"/>
    <xf numFmtId="4" fontId="35" fillId="0" borderId="27" xfId="15" applyNumberFormat="1" applyFont="1" applyBorder="1" applyAlignment="1"/>
    <xf numFmtId="4" fontId="54" fillId="0" borderId="27" xfId="15" applyNumberFormat="1" applyFont="1" applyBorder="1" applyAlignment="1">
      <alignment horizontal="right"/>
    </xf>
    <xf numFmtId="4" fontId="35" fillId="0" borderId="29" xfId="15" applyNumberFormat="1" applyFont="1" applyBorder="1" applyAlignment="1"/>
    <xf numFmtId="3" fontId="36" fillId="0" borderId="30" xfId="15" applyNumberFormat="1" applyFont="1" applyBorder="1" applyAlignment="1">
      <alignment horizontal="left"/>
    </xf>
    <xf numFmtId="4" fontId="36" fillId="0" borderId="31" xfId="15" applyNumberFormat="1" applyFont="1" applyBorder="1" applyAlignment="1">
      <alignment horizontal="left"/>
    </xf>
    <xf numFmtId="4" fontId="36" fillId="0" borderId="32" xfId="15" applyNumberFormat="1" applyFont="1" applyBorder="1" applyAlignment="1">
      <alignment horizontal="left"/>
    </xf>
    <xf numFmtId="0" fontId="35" fillId="0" borderId="31" xfId="15" applyFont="1" applyBorder="1" applyAlignment="1"/>
    <xf numFmtId="4" fontId="35" fillId="0" borderId="31" xfId="15" applyNumberFormat="1" applyFont="1" applyBorder="1" applyAlignment="1"/>
    <xf numFmtId="4" fontId="54" fillId="0" borderId="31" xfId="15" applyNumberFormat="1" applyFont="1" applyBorder="1" applyAlignment="1">
      <alignment horizontal="right"/>
    </xf>
    <xf numFmtId="4" fontId="35" fillId="0" borderId="33" xfId="15" applyNumberFormat="1" applyFont="1" applyBorder="1" applyAlignment="1"/>
    <xf numFmtId="3" fontId="51" fillId="0" borderId="34" xfId="15" applyNumberFormat="1" applyFont="1" applyBorder="1" applyAlignment="1">
      <alignment vertical="top"/>
    </xf>
    <xf numFmtId="3" fontId="51" fillId="0" borderId="35" xfId="15" applyNumberFormat="1" applyFont="1" applyBorder="1" applyAlignment="1">
      <alignment vertical="top"/>
    </xf>
    <xf numFmtId="4" fontId="36" fillId="0" borderId="35" xfId="15" applyNumberFormat="1" applyFont="1" applyBorder="1" applyAlignment="1">
      <alignment horizontal="left"/>
    </xf>
    <xf numFmtId="0" fontId="35" fillId="0" borderId="35" xfId="15" applyFont="1" applyBorder="1" applyAlignment="1"/>
    <xf numFmtId="4" fontId="35" fillId="0" borderId="35" xfId="15" applyNumberFormat="1" applyFont="1" applyBorder="1" applyAlignment="1"/>
    <xf numFmtId="4" fontId="55" fillId="0" borderId="35" xfId="15" applyNumberFormat="1" applyFont="1" applyBorder="1" applyAlignment="1"/>
    <xf numFmtId="4" fontId="36" fillId="0" borderId="36" xfId="15" applyNumberFormat="1" applyFont="1" applyBorder="1" applyAlignment="1"/>
    <xf numFmtId="4" fontId="55" fillId="0" borderId="0" xfId="15" applyNumberFormat="1" applyFont="1" applyAlignment="1"/>
    <xf numFmtId="4" fontId="36" fillId="0" borderId="37" xfId="15" applyNumberFormat="1" applyFont="1" applyBorder="1" applyAlignment="1">
      <alignment horizontal="left"/>
    </xf>
    <xf numFmtId="4" fontId="36" fillId="0" borderId="21" xfId="15" applyNumberFormat="1" applyFont="1" applyBorder="1" applyAlignment="1">
      <alignment horizontal="left"/>
    </xf>
    <xf numFmtId="0" fontId="35" fillId="0" borderId="21" xfId="15" applyFont="1" applyBorder="1" applyAlignment="1"/>
    <xf numFmtId="4" fontId="35" fillId="0" borderId="21" xfId="15" applyNumberFormat="1" applyFont="1" applyBorder="1" applyAlignment="1"/>
    <xf numFmtId="4" fontId="54" fillId="0" borderId="38" xfId="15" applyNumberFormat="1" applyFont="1" applyBorder="1" applyAlignment="1">
      <alignment horizontal="right"/>
    </xf>
    <xf numFmtId="4" fontId="35" fillId="0" borderId="39" xfId="15" applyNumberFormat="1" applyFont="1" applyBorder="1" applyAlignment="1"/>
    <xf numFmtId="4" fontId="55" fillId="0" borderId="0" xfId="15" applyNumberFormat="1" applyFont="1" applyBorder="1" applyAlignment="1"/>
    <xf numFmtId="4" fontId="35" fillId="0" borderId="0" xfId="15" applyNumberFormat="1" applyFont="1" applyBorder="1" applyAlignment="1"/>
    <xf numFmtId="4" fontId="36" fillId="0" borderId="39" xfId="15" applyNumberFormat="1" applyFont="1" applyBorder="1" applyAlignment="1"/>
    <xf numFmtId="4" fontId="54" fillId="0" borderId="0" xfId="15" applyNumberFormat="1" applyFont="1" applyBorder="1" applyAlignment="1"/>
    <xf numFmtId="0" fontId="56" fillId="0" borderId="0" xfId="15" applyFont="1" applyAlignment="1">
      <alignment vertical="top"/>
    </xf>
    <xf numFmtId="0" fontId="56" fillId="0" borderId="0" xfId="15" applyFont="1" applyAlignment="1"/>
    <xf numFmtId="4" fontId="56" fillId="0" borderId="0" xfId="15" applyNumberFormat="1" applyFont="1" applyAlignment="1"/>
    <xf numFmtId="4" fontId="57" fillId="0" borderId="0" xfId="15" applyNumberFormat="1" applyFont="1" applyAlignment="1"/>
    <xf numFmtId="0" fontId="20" fillId="0" borderId="38" xfId="15" applyFont="1" applyBorder="1" applyAlignment="1">
      <alignment horizontal="center" vertical="center"/>
    </xf>
    <xf numFmtId="0" fontId="20" fillId="4" borderId="40" xfId="15" applyFont="1" applyFill="1" applyBorder="1" applyAlignment="1">
      <alignment horizontal="center" vertical="center" wrapText="1"/>
    </xf>
    <xf numFmtId="4" fontId="20" fillId="4" borderId="40" xfId="15" applyNumberFormat="1" applyFont="1" applyFill="1" applyBorder="1" applyAlignment="1">
      <alignment horizontal="center" vertical="center" wrapText="1"/>
    </xf>
    <xf numFmtId="4" fontId="20" fillId="4" borderId="39" xfId="15" applyNumberFormat="1" applyFont="1" applyFill="1" applyBorder="1" applyAlignment="1">
      <alignment horizontal="center" vertical="center" wrapText="1"/>
    </xf>
    <xf numFmtId="3" fontId="35" fillId="0" borderId="0" xfId="15" applyNumberFormat="1" applyFont="1" applyAlignment="1">
      <alignment vertical="top"/>
    </xf>
    <xf numFmtId="4" fontId="58" fillId="0" borderId="0" xfId="15" applyNumberFormat="1" applyFont="1" applyAlignment="1"/>
    <xf numFmtId="0" fontId="23" fillId="0" borderId="19" xfId="15" applyFont="1" applyBorder="1" applyAlignment="1">
      <alignment vertical="top"/>
    </xf>
    <xf numFmtId="3" fontId="23" fillId="0" borderId="41" xfId="15" applyNumberFormat="1" applyFont="1" applyBorder="1" applyAlignment="1">
      <alignment vertical="top"/>
    </xf>
    <xf numFmtId="3" fontId="23" fillId="0" borderId="21" xfId="15" applyNumberFormat="1" applyFont="1" applyBorder="1" applyAlignment="1">
      <alignment vertical="top"/>
    </xf>
    <xf numFmtId="0" fontId="23" fillId="0" borderId="42" xfId="15" applyFont="1" applyFill="1" applyBorder="1" applyAlignment="1">
      <alignment vertical="top"/>
    </xf>
    <xf numFmtId="0" fontId="20" fillId="0" borderId="43" xfId="15" applyFont="1" applyBorder="1" applyAlignment="1"/>
    <xf numFmtId="4" fontId="59" fillId="0" borderId="43" xfId="15" applyNumberFormat="1" applyFont="1" applyBorder="1" applyAlignment="1"/>
    <xf numFmtId="4" fontId="60" fillId="0" borderId="43" xfId="15" applyNumberFormat="1" applyFont="1" applyBorder="1" applyAlignment="1"/>
    <xf numFmtId="4" fontId="60" fillId="0" borderId="44" xfId="15" applyNumberFormat="1" applyFont="1" applyBorder="1" applyAlignment="1"/>
    <xf numFmtId="0" fontId="20" fillId="0" borderId="45" xfId="15" applyNumberFormat="1" applyFont="1" applyBorder="1" applyAlignment="1">
      <alignment horizontal="right" vertical="top"/>
    </xf>
    <xf numFmtId="3" fontId="20" fillId="0" borderId="7" xfId="15" applyNumberFormat="1" applyFont="1" applyBorder="1" applyAlignment="1">
      <alignment horizontal="left" vertical="top"/>
    </xf>
    <xf numFmtId="3" fontId="61" fillId="0" borderId="46" xfId="15" applyNumberFormat="1" applyFont="1" applyBorder="1" applyAlignment="1">
      <alignment horizontal="left" vertical="top"/>
    </xf>
    <xf numFmtId="0" fontId="20" fillId="0" borderId="7" xfId="15" applyFont="1" applyFill="1" applyBorder="1" applyAlignment="1">
      <alignment horizontal="justify" vertical="justify" wrapText="1"/>
    </xf>
    <xf numFmtId="0" fontId="20" fillId="0" borderId="7" xfId="15" applyFont="1" applyBorder="1" applyAlignment="1"/>
    <xf numFmtId="4" fontId="62" fillId="0" borderId="7" xfId="15" applyNumberFormat="1" applyFont="1" applyFill="1" applyBorder="1"/>
    <xf numFmtId="170" fontId="35" fillId="0" borderId="7" xfId="15" applyNumberFormat="1" applyFont="1" applyFill="1" applyBorder="1" applyAlignment="1"/>
    <xf numFmtId="4" fontId="35" fillId="0" borderId="7" xfId="15" applyNumberFormat="1" applyFont="1" applyBorder="1" applyAlignment="1"/>
    <xf numFmtId="0" fontId="20" fillId="0" borderId="28" xfId="15" applyNumberFormat="1" applyFont="1" applyBorder="1" applyAlignment="1">
      <alignment horizontal="right" vertical="top"/>
    </xf>
    <xf numFmtId="3" fontId="20" fillId="0" borderId="47" xfId="15" applyNumberFormat="1" applyFont="1" applyBorder="1" applyAlignment="1">
      <alignment horizontal="left" vertical="top"/>
    </xf>
    <xf numFmtId="3" fontId="61" fillId="0" borderId="48" xfId="15" applyNumberFormat="1" applyFont="1" applyBorder="1" applyAlignment="1">
      <alignment horizontal="left" vertical="top"/>
    </xf>
    <xf numFmtId="0" fontId="20" fillId="0" borderId="14" xfId="15" applyFont="1" applyFill="1" applyBorder="1" applyAlignment="1">
      <alignment horizontal="justify" vertical="justify" wrapText="1"/>
    </xf>
    <xf numFmtId="3" fontId="61" fillId="0" borderId="47" xfId="15" applyNumberFormat="1" applyFont="1" applyBorder="1" applyAlignment="1">
      <alignment horizontal="left" vertical="top"/>
    </xf>
    <xf numFmtId="4" fontId="62" fillId="0" borderId="28" xfId="15" applyNumberFormat="1" applyFont="1" applyFill="1" applyBorder="1"/>
    <xf numFmtId="4" fontId="63" fillId="0" borderId="7" xfId="15" applyNumberFormat="1" applyFont="1" applyFill="1" applyBorder="1"/>
    <xf numFmtId="4" fontId="35" fillId="0" borderId="7" xfId="15" applyNumberFormat="1" applyFont="1" applyFill="1" applyBorder="1" applyAlignment="1"/>
    <xf numFmtId="0" fontId="20" fillId="0" borderId="49" xfId="15" applyNumberFormat="1" applyFont="1" applyBorder="1" applyAlignment="1">
      <alignment horizontal="right" vertical="top"/>
    </xf>
    <xf numFmtId="3" fontId="20" fillId="0" borderId="50" xfId="15" applyNumberFormat="1" applyFont="1" applyBorder="1" applyAlignment="1">
      <alignment horizontal="left" vertical="top"/>
    </xf>
    <xf numFmtId="3" fontId="61" fillId="0" borderId="0" xfId="15" applyNumberFormat="1" applyFont="1" applyBorder="1" applyAlignment="1">
      <alignment horizontal="left" vertical="top"/>
    </xf>
    <xf numFmtId="0" fontId="20" fillId="0" borderId="0" xfId="15" applyFont="1" applyFill="1" applyBorder="1" applyAlignment="1">
      <alignment horizontal="justify" vertical="justify" wrapText="1"/>
    </xf>
    <xf numFmtId="0" fontId="20" fillId="0" borderId="0" xfId="15" applyFont="1" applyBorder="1" applyAlignment="1"/>
    <xf numFmtId="4" fontId="59" fillId="0" borderId="0" xfId="15" applyNumberFormat="1" applyFont="1" applyFill="1" applyBorder="1" applyAlignment="1"/>
    <xf numFmtId="4" fontId="60" fillId="0" borderId="0" xfId="15" applyNumberFormat="1" applyFont="1" applyBorder="1" applyAlignment="1"/>
    <xf numFmtId="0" fontId="20" fillId="0" borderId="19" xfId="15" applyFont="1" applyBorder="1" applyAlignment="1">
      <alignment vertical="top"/>
    </xf>
    <xf numFmtId="3" fontId="20" fillId="0" borderId="21" xfId="15" applyNumberFormat="1" applyFont="1" applyBorder="1" applyAlignment="1">
      <alignment horizontal="left" vertical="top"/>
    </xf>
    <xf numFmtId="4" fontId="23" fillId="0" borderId="21" xfId="15" applyNumberFormat="1" applyFont="1" applyFill="1" applyBorder="1" applyAlignment="1">
      <alignment horizontal="left"/>
    </xf>
    <xf numFmtId="0" fontId="20" fillId="0" borderId="21" xfId="15" applyFont="1" applyBorder="1" applyAlignment="1"/>
    <xf numFmtId="4" fontId="59" fillId="0" borderId="21" xfId="15" applyNumberFormat="1" applyFont="1" applyFill="1" applyBorder="1" applyAlignment="1">
      <alignment horizontal="center"/>
    </xf>
    <xf numFmtId="4" fontId="64" fillId="0" borderId="51" xfId="15" applyNumberFormat="1" applyFont="1" applyBorder="1" applyAlignment="1">
      <alignment horizontal="right"/>
    </xf>
    <xf numFmtId="0" fontId="20" fillId="0" borderId="0" xfId="15" applyFont="1" applyAlignment="1">
      <alignment vertical="top"/>
    </xf>
    <xf numFmtId="3" fontId="20" fillId="0" borderId="0" xfId="15" applyNumberFormat="1" applyFont="1" applyAlignment="1">
      <alignment horizontal="left" vertical="top"/>
    </xf>
    <xf numFmtId="0" fontId="20" fillId="0" borderId="0" xfId="15" applyFont="1" applyFill="1" applyAlignment="1">
      <alignment vertical="top" wrapText="1"/>
    </xf>
    <xf numFmtId="0" fontId="20" fillId="0" borderId="0" xfId="15" applyFont="1" applyAlignment="1"/>
    <xf numFmtId="4" fontId="59" fillId="0" borderId="0" xfId="15" applyNumberFormat="1" applyFont="1" applyFill="1" applyAlignment="1">
      <alignment horizontal="center"/>
    </xf>
    <xf numFmtId="4" fontId="60" fillId="0" borderId="0" xfId="15" applyNumberFormat="1" applyFont="1" applyAlignment="1"/>
    <xf numFmtId="3" fontId="23" fillId="0" borderId="38" xfId="15" applyNumberFormat="1" applyFont="1" applyBorder="1" applyAlignment="1">
      <alignment horizontal="left" vertical="top"/>
    </xf>
    <xf numFmtId="3" fontId="23" fillId="0" borderId="21" xfId="15" applyNumberFormat="1" applyFont="1" applyBorder="1" applyAlignment="1">
      <alignment horizontal="left" vertical="top"/>
    </xf>
    <xf numFmtId="0" fontId="23" fillId="0" borderId="20" xfId="15" applyFont="1" applyFill="1" applyBorder="1" applyAlignment="1">
      <alignment vertical="top"/>
    </xf>
    <xf numFmtId="0" fontId="65" fillId="0" borderId="21" xfId="15" applyFont="1" applyBorder="1" applyAlignment="1"/>
    <xf numFmtId="4" fontId="59" fillId="0" borderId="21" xfId="15" applyNumberFormat="1" applyFont="1" applyFill="1" applyBorder="1" applyAlignment="1"/>
    <xf numFmtId="4" fontId="60" fillId="0" borderId="21" xfId="15" applyNumberFormat="1" applyFont="1" applyBorder="1" applyAlignment="1"/>
    <xf numFmtId="4" fontId="60" fillId="0" borderId="51" xfId="15" applyNumberFormat="1" applyFont="1" applyBorder="1" applyAlignment="1"/>
    <xf numFmtId="4" fontId="62" fillId="0" borderId="7" xfId="15" applyNumberFormat="1" applyFont="1" applyBorder="1"/>
    <xf numFmtId="170" fontId="35" fillId="0" borderId="7" xfId="15" applyNumberFormat="1" applyFont="1" applyBorder="1" applyAlignment="1"/>
    <xf numFmtId="4" fontId="62" fillId="0" borderId="14" xfId="15" applyNumberFormat="1" applyFont="1" applyBorder="1"/>
    <xf numFmtId="0" fontId="20" fillId="0" borderId="0" xfId="15" applyNumberFormat="1" applyFont="1" applyAlignment="1">
      <alignment horizontal="right" vertical="top"/>
    </xf>
    <xf numFmtId="0" fontId="20" fillId="0" borderId="0" xfId="15" applyFont="1" applyFill="1" applyAlignment="1">
      <alignment horizontal="justify" vertical="justify" wrapText="1"/>
    </xf>
    <xf numFmtId="0" fontId="62" fillId="0" borderId="0" xfId="15" applyFont="1"/>
    <xf numFmtId="4" fontId="60" fillId="0" borderId="38" xfId="15" applyNumberFormat="1" applyFont="1" applyBorder="1" applyAlignment="1"/>
    <xf numFmtId="0" fontId="20" fillId="0" borderId="0" xfId="15" applyFont="1" applyAlignment="1">
      <alignment horizontal="justify" vertical="justify" wrapText="1"/>
    </xf>
    <xf numFmtId="0" fontId="65" fillId="0" borderId="0" xfId="15" applyFont="1" applyAlignment="1"/>
    <xf numFmtId="4" fontId="63" fillId="0" borderId="0" xfId="15" applyNumberFormat="1" applyFont="1" applyFill="1" applyBorder="1"/>
    <xf numFmtId="0" fontId="20" fillId="0" borderId="14" xfId="15" applyFont="1" applyBorder="1" applyAlignment="1"/>
    <xf numFmtId="4" fontId="63" fillId="0" borderId="14" xfId="15" applyNumberFormat="1" applyFont="1" applyFill="1" applyBorder="1"/>
    <xf numFmtId="3" fontId="20" fillId="0" borderId="48" xfId="15" applyNumberFormat="1" applyFont="1" applyBorder="1" applyAlignment="1">
      <alignment horizontal="left" vertical="top"/>
    </xf>
    <xf numFmtId="4" fontId="60" fillId="0" borderId="7" xfId="15" applyNumberFormat="1" applyFont="1" applyBorder="1" applyAlignment="1"/>
    <xf numFmtId="4" fontId="20" fillId="0" borderId="7" xfId="15" applyNumberFormat="1" applyFont="1" applyBorder="1" applyAlignment="1"/>
    <xf numFmtId="4" fontId="63" fillId="0" borderId="14" xfId="15" applyNumberFormat="1" applyFont="1" applyBorder="1"/>
    <xf numFmtId="4" fontId="62" fillId="0" borderId="14" xfId="15" applyNumberFormat="1" applyFont="1" applyFill="1" applyBorder="1"/>
    <xf numFmtId="0" fontId="20" fillId="0" borderId="0" xfId="15" applyFont="1" applyBorder="1" applyAlignment="1">
      <alignment vertical="top"/>
    </xf>
    <xf numFmtId="3" fontId="65" fillId="0" borderId="0" xfId="15" applyNumberFormat="1" applyFont="1" applyAlignment="1">
      <alignment horizontal="left" vertical="top"/>
    </xf>
    <xf numFmtId="0" fontId="20" fillId="0" borderId="52" xfId="15" applyFont="1" applyFill="1" applyBorder="1" applyAlignment="1">
      <alignment horizontal="justify" vertical="justify" wrapText="1"/>
    </xf>
    <xf numFmtId="4" fontId="59" fillId="0" borderId="0" xfId="15" applyNumberFormat="1" applyFont="1" applyFill="1" applyAlignment="1"/>
    <xf numFmtId="0" fontId="65" fillId="0" borderId="19" xfId="15" applyFont="1" applyBorder="1" applyAlignment="1">
      <alignment vertical="top"/>
    </xf>
    <xf numFmtId="0" fontId="23" fillId="0" borderId="40" xfId="15" applyFont="1" applyFill="1" applyBorder="1" applyAlignment="1">
      <alignment horizontal="justify" vertical="justify" wrapText="1"/>
    </xf>
    <xf numFmtId="0" fontId="23" fillId="0" borderId="34" xfId="15" applyFont="1" applyBorder="1" applyAlignment="1">
      <alignment vertical="top"/>
    </xf>
    <xf numFmtId="0" fontId="23" fillId="0" borderId="19" xfId="15" applyNumberFormat="1" applyFont="1" applyBorder="1" applyAlignment="1">
      <alignment horizontal="right" vertical="top"/>
    </xf>
    <xf numFmtId="3" fontId="23" fillId="0" borderId="51" xfId="15" applyNumberFormat="1" applyFont="1" applyBorder="1" applyAlignment="1">
      <alignment horizontal="left" vertical="top"/>
    </xf>
    <xf numFmtId="3" fontId="23" fillId="0" borderId="19" xfId="15" applyNumberFormat="1" applyFont="1" applyBorder="1" applyAlignment="1">
      <alignment horizontal="left" vertical="top"/>
    </xf>
    <xf numFmtId="0" fontId="23" fillId="0" borderId="39" xfId="15" applyFont="1" applyFill="1" applyBorder="1" applyAlignment="1">
      <alignment horizontal="justify" vertical="justify" wrapText="1"/>
    </xf>
    <xf numFmtId="0" fontId="68" fillId="0" borderId="7" xfId="15" applyFont="1" applyBorder="1" applyAlignment="1"/>
    <xf numFmtId="3" fontId="20" fillId="0" borderId="0" xfId="15" applyNumberFormat="1" applyFont="1" applyBorder="1" applyAlignment="1">
      <alignment horizontal="left" vertical="top"/>
    </xf>
    <xf numFmtId="3" fontId="65" fillId="0" borderId="0" xfId="15" applyNumberFormat="1" applyFont="1" applyBorder="1" applyAlignment="1">
      <alignment horizontal="left" vertical="top"/>
    </xf>
    <xf numFmtId="0" fontId="65" fillId="0" borderId="0" xfId="15" applyFont="1" applyBorder="1" applyAlignment="1"/>
    <xf numFmtId="4" fontId="59" fillId="0" borderId="0" xfId="15" applyNumberFormat="1" applyFont="1" applyAlignment="1"/>
    <xf numFmtId="0" fontId="20" fillId="0" borderId="21" xfId="15" applyFont="1" applyFill="1" applyBorder="1" applyAlignment="1">
      <alignment horizontal="justify" vertical="justify" wrapText="1"/>
    </xf>
    <xf numFmtId="4" fontId="59" fillId="0" borderId="21" xfId="15" applyNumberFormat="1" applyFont="1" applyBorder="1" applyAlignment="1"/>
    <xf numFmtId="4" fontId="36" fillId="0" borderId="51" xfId="15" applyNumberFormat="1" applyFont="1" applyBorder="1" applyAlignment="1"/>
    <xf numFmtId="0" fontId="65" fillId="0" borderId="0" xfId="15" applyFont="1" applyAlignment="1">
      <alignment vertical="top"/>
    </xf>
    <xf numFmtId="3" fontId="20" fillId="0" borderId="0" xfId="15" applyNumberFormat="1" applyFont="1" applyFill="1" applyAlignment="1">
      <alignment horizontal="left" vertical="top"/>
    </xf>
    <xf numFmtId="3" fontId="65" fillId="0" borderId="0" xfId="15" applyNumberFormat="1" applyFont="1" applyFill="1" applyAlignment="1">
      <alignment horizontal="left" vertical="top"/>
    </xf>
    <xf numFmtId="0" fontId="65" fillId="0" borderId="0" xfId="15" applyFont="1" applyFill="1" applyAlignment="1"/>
    <xf numFmtId="4" fontId="65" fillId="0" borderId="0" xfId="15" applyNumberFormat="1" applyFont="1" applyFill="1" applyAlignment="1"/>
    <xf numFmtId="4" fontId="63" fillId="0" borderId="0" xfId="15" applyNumberFormat="1" applyFont="1" applyBorder="1"/>
    <xf numFmtId="4" fontId="65" fillId="0" borderId="0" xfId="15" applyNumberFormat="1" applyFont="1" applyAlignment="1"/>
    <xf numFmtId="170" fontId="20" fillId="0" borderId="0" xfId="15" applyNumberFormat="1" applyFont="1" applyAlignment="1">
      <alignment horizontal="left"/>
    </xf>
    <xf numFmtId="170" fontId="65" fillId="0" borderId="0" xfId="15" applyNumberFormat="1" applyFont="1" applyAlignment="1">
      <alignment horizontal="left"/>
    </xf>
    <xf numFmtId="4" fontId="20" fillId="0" borderId="0" xfId="15" applyNumberFormat="1" applyFont="1" applyAlignment="1">
      <alignment horizontal="right"/>
    </xf>
    <xf numFmtId="4" fontId="59" fillId="0" borderId="0" xfId="15" applyNumberFormat="1" applyFont="1" applyBorder="1" applyAlignment="1"/>
    <xf numFmtId="4" fontId="20" fillId="0" borderId="7" xfId="15" applyNumberFormat="1" applyFont="1" applyFill="1" applyBorder="1" applyAlignment="1"/>
    <xf numFmtId="49" fontId="23" fillId="0" borderId="7" xfId="24" applyNumberFormat="1" applyFont="1" applyBorder="1" applyAlignment="1">
      <alignment horizontal="left" vertical="top"/>
    </xf>
    <xf numFmtId="0" fontId="23" fillId="0" borderId="7" xfId="24" applyFont="1" applyBorder="1" applyAlignment="1">
      <alignment wrapText="1"/>
    </xf>
    <xf numFmtId="0" fontId="23" fillId="0" borderId="7" xfId="24" applyFont="1" applyBorder="1" applyAlignment="1">
      <alignment horizontal="center"/>
    </xf>
    <xf numFmtId="0" fontId="20" fillId="0" borderId="0" xfId="24" applyFont="1"/>
    <xf numFmtId="49" fontId="23" fillId="0" borderId="0" xfId="24" applyNumberFormat="1" applyFont="1" applyAlignment="1">
      <alignment vertical="top"/>
    </xf>
    <xf numFmtId="0" fontId="23" fillId="0" borderId="0" xfId="24" applyFont="1" applyAlignment="1">
      <alignment wrapText="1"/>
    </xf>
    <xf numFmtId="0" fontId="23" fillId="0" borderId="0" xfId="24" applyFont="1"/>
    <xf numFmtId="4" fontId="23" fillId="0" borderId="0" xfId="24" applyNumberFormat="1" applyFont="1"/>
    <xf numFmtId="49" fontId="23" fillId="0" borderId="0" xfId="24" applyNumberFormat="1" applyFont="1" applyAlignment="1">
      <alignment horizontal="right" vertical="top"/>
    </xf>
    <xf numFmtId="0" fontId="23" fillId="0" borderId="0" xfId="24" applyFont="1" applyAlignment="1">
      <alignment horizontal="left" wrapText="1"/>
    </xf>
    <xf numFmtId="0" fontId="23" fillId="0" borderId="0" xfId="24" applyFont="1" applyAlignment="1">
      <alignment horizontal="right"/>
    </xf>
    <xf numFmtId="49" fontId="50" fillId="0" borderId="0" xfId="24" applyNumberFormat="1" applyFont="1" applyAlignment="1">
      <alignment horizontal="right" vertical="top"/>
    </xf>
    <xf numFmtId="0" fontId="50" fillId="0" borderId="0" xfId="24" applyFont="1" applyAlignment="1">
      <alignment horizontal="center" wrapText="1"/>
    </xf>
    <xf numFmtId="0" fontId="50" fillId="0" borderId="0" xfId="24" applyFont="1" applyAlignment="1">
      <alignment horizontal="justify" wrapText="1"/>
    </xf>
    <xf numFmtId="4" fontId="50" fillId="0" borderId="0" xfId="24" applyNumberFormat="1" applyFont="1"/>
    <xf numFmtId="0" fontId="50" fillId="0" borderId="0" xfId="24" applyFont="1" applyAlignment="1">
      <alignment horizontal="left" wrapText="1"/>
    </xf>
    <xf numFmtId="0" fontId="50" fillId="0" borderId="0" xfId="24" applyFont="1" applyAlignment="1">
      <alignment horizontal="right"/>
    </xf>
    <xf numFmtId="49" fontId="50" fillId="0" borderId="0" xfId="24" applyNumberFormat="1" applyFont="1" applyAlignment="1">
      <alignment horizontal="left" vertical="top"/>
    </xf>
    <xf numFmtId="4" fontId="50" fillId="0" borderId="0" xfId="24" applyNumberFormat="1" applyFont="1" applyFill="1"/>
    <xf numFmtId="0" fontId="69" fillId="0" borderId="0" xfId="24" applyFont="1" applyAlignment="1">
      <alignment horizontal="left" vertical="top" wrapText="1"/>
    </xf>
    <xf numFmtId="0" fontId="69" fillId="0" borderId="0" xfId="24" applyFont="1" applyAlignment="1">
      <alignment vertical="top"/>
    </xf>
    <xf numFmtId="0" fontId="69" fillId="0" borderId="0" xfId="24" applyFont="1" applyAlignment="1">
      <alignment wrapText="1"/>
    </xf>
    <xf numFmtId="0" fontId="69" fillId="0" borderId="0" xfId="24" applyFont="1" applyFill="1" applyBorder="1" applyAlignment="1">
      <alignment horizontal="center"/>
    </xf>
    <xf numFmtId="2" fontId="69" fillId="0" borderId="0" xfId="24" applyNumberFormat="1" applyFont="1" applyFill="1"/>
    <xf numFmtId="4" fontId="69" fillId="0" borderId="0" xfId="24" applyNumberFormat="1" applyFont="1" applyFill="1" applyBorder="1"/>
    <xf numFmtId="4" fontId="69" fillId="0" borderId="0" xfId="24" applyNumberFormat="1" applyFont="1" applyFill="1" applyBorder="1" applyAlignment="1"/>
    <xf numFmtId="0" fontId="20" fillId="0" borderId="0" xfId="24" applyFont="1" applyFill="1"/>
    <xf numFmtId="0" fontId="20" fillId="0" borderId="0" xfId="24" applyFont="1" applyAlignment="1">
      <alignment wrapText="1"/>
    </xf>
    <xf numFmtId="0" fontId="69" fillId="0" borderId="0" xfId="24" applyFont="1" applyFill="1" applyAlignment="1">
      <alignment vertical="top"/>
    </xf>
    <xf numFmtId="0" fontId="69" fillId="0" borderId="0" xfId="24" applyFont="1" applyFill="1" applyAlignment="1">
      <alignment horizontal="left" wrapText="1"/>
    </xf>
    <xf numFmtId="49" fontId="50" fillId="0" borderId="0" xfId="24" applyNumberFormat="1" applyFont="1" applyFill="1" applyAlignment="1">
      <alignment horizontal="left" vertical="top"/>
    </xf>
    <xf numFmtId="0" fontId="35" fillId="0" borderId="0" xfId="24" applyFont="1" applyFill="1" applyAlignment="1">
      <alignment wrapText="1"/>
    </xf>
    <xf numFmtId="0" fontId="50" fillId="0" borderId="0" xfId="24" applyFont="1" applyFill="1" applyAlignment="1">
      <alignment horizontal="right"/>
    </xf>
    <xf numFmtId="0" fontId="69" fillId="0" borderId="0" xfId="24" applyFont="1" applyFill="1" applyAlignment="1">
      <alignment wrapText="1"/>
    </xf>
    <xf numFmtId="0" fontId="50" fillId="0" borderId="0" xfId="24" applyFont="1"/>
    <xf numFmtId="0" fontId="23" fillId="0" borderId="0" xfId="24" applyFont="1" applyFill="1"/>
    <xf numFmtId="0" fontId="50" fillId="0" borderId="0" xfId="24" applyFont="1" applyFill="1"/>
    <xf numFmtId="0" fontId="20" fillId="0" borderId="0" xfId="24" applyFont="1" applyFill="1" applyAlignment="1">
      <alignment wrapText="1"/>
    </xf>
    <xf numFmtId="0" fontId="37" fillId="0" borderId="0" xfId="24" applyFont="1" applyFill="1" applyAlignment="1">
      <alignment vertical="top"/>
    </xf>
    <xf numFmtId="0" fontId="37" fillId="0" borderId="0" xfId="24" applyFont="1" applyFill="1" applyAlignment="1">
      <alignment wrapText="1"/>
    </xf>
    <xf numFmtId="0" fontId="37" fillId="0" borderId="0" xfId="24" applyFont="1" applyFill="1" applyBorder="1" applyAlignment="1">
      <alignment horizontal="center"/>
    </xf>
    <xf numFmtId="49" fontId="69" fillId="0" borderId="0" xfId="24" applyNumberFormat="1" applyFont="1" applyFill="1" applyBorder="1" applyAlignment="1">
      <alignment vertical="top"/>
    </xf>
    <xf numFmtId="49" fontId="69" fillId="0" borderId="0" xfId="24" applyNumberFormat="1" applyFont="1" applyFill="1" applyBorder="1" applyAlignment="1">
      <alignment horizontal="left" vertical="justify"/>
    </xf>
    <xf numFmtId="2" fontId="69" fillId="0" borderId="0" xfId="24" applyNumberFormat="1" applyFont="1"/>
    <xf numFmtId="4" fontId="69" fillId="0" borderId="0" xfId="24" applyNumberFormat="1" applyFont="1" applyBorder="1"/>
    <xf numFmtId="49" fontId="69" fillId="0" borderId="0" xfId="26" applyNumberFormat="1" applyFont="1" applyFill="1" applyBorder="1" applyAlignment="1">
      <alignment vertical="center"/>
    </xf>
    <xf numFmtId="4" fontId="50" fillId="0" borderId="0" xfId="24" applyNumberFormat="1" applyFont="1" applyAlignment="1">
      <alignment horizontal="right" wrapText="1"/>
    </xf>
    <xf numFmtId="4" fontId="71" fillId="0" borderId="0" xfId="24" applyNumberFormat="1" applyFont="1" applyFill="1"/>
    <xf numFmtId="0" fontId="69" fillId="0" borderId="0" xfId="24" applyFont="1" applyFill="1" applyBorder="1" applyAlignment="1"/>
    <xf numFmtId="0" fontId="72" fillId="0" borderId="0" xfId="24" applyFont="1" applyFill="1" applyBorder="1" applyAlignment="1">
      <alignment horizontal="center"/>
    </xf>
    <xf numFmtId="0" fontId="50" fillId="0" borderId="0" xfId="24" applyFont="1" applyFill="1" applyAlignment="1">
      <alignment horizontal="left" wrapText="1"/>
    </xf>
    <xf numFmtId="0" fontId="69" fillId="0" borderId="0" xfId="24" applyFont="1" applyFill="1" applyAlignment="1">
      <alignment horizontal="left" vertical="top" wrapText="1"/>
    </xf>
    <xf numFmtId="4" fontId="69" fillId="0" borderId="0" xfId="24" applyNumberFormat="1" applyFont="1" applyFill="1"/>
    <xf numFmtId="0" fontId="69" fillId="0" borderId="0" xfId="24" applyFont="1" applyFill="1"/>
    <xf numFmtId="49" fontId="69" fillId="0" borderId="0" xfId="24" applyNumberFormat="1" applyFont="1" applyFill="1" applyBorder="1" applyAlignment="1">
      <alignment vertical="center"/>
    </xf>
    <xf numFmtId="0" fontId="69" fillId="0" borderId="0" xfId="24" applyFont="1" applyAlignment="1">
      <alignment horizontal="justify" vertical="top" wrapText="1"/>
    </xf>
    <xf numFmtId="0" fontId="35" fillId="0" borderId="0" xfId="24" applyFont="1" applyAlignment="1">
      <alignment wrapText="1"/>
    </xf>
    <xf numFmtId="0" fontId="37" fillId="0" borderId="0" xfId="24" applyFont="1" applyAlignment="1">
      <alignment vertical="top"/>
    </xf>
    <xf numFmtId="0" fontId="20" fillId="0" borderId="0" xfId="24" applyFont="1" applyFill="1" applyAlignment="1">
      <alignment horizontal="left" vertical="top" wrapText="1"/>
    </xf>
    <xf numFmtId="4" fontId="71" fillId="0" borderId="0" xfId="24" applyNumberFormat="1" applyFont="1"/>
    <xf numFmtId="4" fontId="50" fillId="0" borderId="0" xfId="24" applyNumberFormat="1" applyFont="1" applyProtection="1">
      <protection locked="0"/>
    </xf>
    <xf numFmtId="0" fontId="69" fillId="0" borderId="0" xfId="24" applyFont="1"/>
    <xf numFmtId="0" fontId="69" fillId="0" borderId="0" xfId="24" applyFont="1" applyAlignment="1">
      <alignment horizontal="center"/>
    </xf>
    <xf numFmtId="4" fontId="69" fillId="0" borderId="0" xfId="24" applyNumberFormat="1" applyFont="1" applyProtection="1">
      <protection locked="0"/>
    </xf>
    <xf numFmtId="4" fontId="69" fillId="0" borderId="0" xfId="24" applyNumberFormat="1" applyFont="1"/>
    <xf numFmtId="49" fontId="69" fillId="0" borderId="0" xfId="24" applyNumberFormat="1" applyFont="1" applyAlignment="1">
      <alignment vertical="top"/>
    </xf>
    <xf numFmtId="49" fontId="69" fillId="0" borderId="0" xfId="24" applyNumberFormat="1" applyFont="1" applyAlignment="1">
      <alignment horizontal="right" vertical="top"/>
    </xf>
    <xf numFmtId="0" fontId="50" fillId="0" borderId="0" xfId="24" applyFont="1" applyAlignment="1">
      <alignment horizontal="right" wrapText="1"/>
    </xf>
    <xf numFmtId="0" fontId="50" fillId="0" borderId="0" xfId="24" applyFont="1" applyFill="1" applyAlignment="1">
      <alignment horizontal="justify" vertical="center"/>
    </xf>
    <xf numFmtId="0" fontId="69" fillId="0" borderId="0" xfId="24" applyFont="1" applyFill="1" applyAlignment="1">
      <alignment horizontal="justify" vertical="top" wrapText="1"/>
    </xf>
    <xf numFmtId="0" fontId="50" fillId="0" borderId="0" xfId="24" applyFont="1" applyFill="1" applyAlignment="1">
      <alignment wrapText="1"/>
    </xf>
    <xf numFmtId="0" fontId="37" fillId="0" borderId="0" xfId="24" applyFont="1" applyFill="1" applyAlignment="1">
      <alignment horizontal="left" wrapText="1"/>
    </xf>
    <xf numFmtId="0" fontId="50" fillId="0" borderId="0" xfId="24" applyFont="1" applyAlignment="1">
      <alignment wrapText="1"/>
    </xf>
    <xf numFmtId="0" fontId="15" fillId="0" borderId="0" xfId="24" applyFont="1"/>
    <xf numFmtId="0" fontId="15" fillId="0" borderId="0" xfId="24" applyFont="1" applyAlignment="1">
      <alignment wrapText="1"/>
    </xf>
    <xf numFmtId="0" fontId="20" fillId="0" borderId="0" xfId="24" applyFont="1" applyFill="1" applyAlignment="1">
      <alignment horizontal="left" wrapText="1"/>
    </xf>
    <xf numFmtId="49" fontId="15" fillId="0" borderId="0" xfId="24" applyNumberFormat="1" applyFont="1" applyFill="1"/>
    <xf numFmtId="0" fontId="15" fillId="0" borderId="0" xfId="24" applyFont="1" applyFill="1" applyAlignment="1">
      <alignment wrapText="1"/>
    </xf>
    <xf numFmtId="49" fontId="15" fillId="0" borderId="0" xfId="24" applyNumberFormat="1" applyFont="1"/>
    <xf numFmtId="2" fontId="69" fillId="0" borderId="0" xfId="24" applyNumberFormat="1" applyFont="1" applyFill="1" applyBorder="1"/>
    <xf numFmtId="49" fontId="50" fillId="0" borderId="0" xfId="24" applyNumberFormat="1" applyFont="1" applyFill="1" applyBorder="1" applyAlignment="1">
      <alignment vertical="center"/>
    </xf>
    <xf numFmtId="49" fontId="50" fillId="0" borderId="0" xfId="24" applyNumberFormat="1" applyFont="1" applyAlignment="1">
      <alignment vertical="center"/>
    </xf>
    <xf numFmtId="0" fontId="69" fillId="0" borderId="0" xfId="24" applyFont="1" applyAlignment="1">
      <alignment horizontal="center" wrapText="1"/>
    </xf>
    <xf numFmtId="0" fontId="69" fillId="0" borderId="0" xfId="24" applyFont="1" applyAlignment="1">
      <alignment horizontal="left" wrapText="1"/>
    </xf>
    <xf numFmtId="0" fontId="69" fillId="0" borderId="0" xfId="24" applyFont="1" applyAlignment="1">
      <alignment vertical="top" wrapText="1"/>
    </xf>
    <xf numFmtId="0" fontId="20" fillId="0" borderId="0" xfId="24" applyFont="1" applyAlignment="1">
      <alignment vertical="top" wrapText="1"/>
    </xf>
    <xf numFmtId="0" fontId="69" fillId="0" borderId="0" xfId="24" applyFont="1" applyFill="1" applyAlignment="1">
      <alignment horizontal="center" wrapText="1"/>
    </xf>
    <xf numFmtId="0" fontId="50" fillId="0" borderId="0" xfId="24" applyFont="1" applyFill="1" applyAlignment="1">
      <alignment horizontal="right" vertical="center" wrapText="1"/>
    </xf>
    <xf numFmtId="4" fontId="50" fillId="0" borderId="0" xfId="24" applyNumberFormat="1" applyFont="1" applyFill="1" applyBorder="1" applyAlignment="1"/>
    <xf numFmtId="49" fontId="69" fillId="0" borderId="0" xfId="24" applyNumberFormat="1" applyFont="1" applyFill="1" applyBorder="1" applyAlignment="1">
      <alignment horizontal="left" vertical="top"/>
    </xf>
    <xf numFmtId="0" fontId="69" fillId="0" borderId="0" xfId="24" applyFont="1" applyFill="1" applyAlignment="1">
      <alignment horizontal="justify" vertical="center" wrapText="1"/>
    </xf>
    <xf numFmtId="4" fontId="73" fillId="0" borderId="0" xfId="24" applyNumberFormat="1" applyFont="1" applyFill="1" applyAlignment="1"/>
    <xf numFmtId="0" fontId="69" fillId="0" borderId="0" xfId="15" applyFont="1" applyFill="1" applyAlignment="1">
      <alignment horizontal="center" wrapText="1"/>
    </xf>
    <xf numFmtId="0" fontId="69" fillId="0" borderId="0" xfId="24" applyFont="1" applyAlignment="1"/>
    <xf numFmtId="0" fontId="69" fillId="0" borderId="0" xfId="15" applyFont="1" applyAlignment="1">
      <alignment horizontal="center" wrapText="1"/>
    </xf>
    <xf numFmtId="0" fontId="20" fillId="0" borderId="0" xfId="24" applyFont="1" applyFill="1" applyAlignment="1">
      <alignment vertical="top"/>
    </xf>
    <xf numFmtId="4" fontId="69" fillId="0" borderId="0" xfId="24" applyNumberFormat="1" applyFont="1" applyFill="1" applyAlignment="1"/>
    <xf numFmtId="49" fontId="69" fillId="0" borderId="0" xfId="24" applyNumberFormat="1" applyFont="1" applyFill="1" applyBorder="1" applyAlignment="1">
      <alignment horizontal="left" vertical="center"/>
    </xf>
    <xf numFmtId="0" fontId="50" fillId="0" borderId="0" xfId="24" applyFont="1" applyFill="1" applyAlignment="1">
      <alignment horizontal="right" wrapText="1"/>
    </xf>
    <xf numFmtId="4" fontId="69" fillId="0" borderId="0" xfId="24" applyNumberFormat="1" applyFont="1" applyFill="1" applyBorder="1" applyAlignment="1">
      <alignment vertical="center" wrapText="1"/>
    </xf>
    <xf numFmtId="4" fontId="69" fillId="0" borderId="0" xfId="24" applyNumberFormat="1" applyFont="1" applyFill="1" applyAlignment="1">
      <alignment vertical="center" wrapText="1"/>
    </xf>
    <xf numFmtId="4" fontId="50" fillId="0" borderId="0" xfId="24" applyNumberFormat="1" applyFont="1" applyFill="1" applyAlignment="1">
      <alignment vertical="center" wrapText="1"/>
    </xf>
    <xf numFmtId="0" fontId="19" fillId="0" borderId="0" xfId="24" applyFont="1"/>
    <xf numFmtId="0" fontId="72" fillId="0" borderId="0" xfId="24" applyFont="1" applyFill="1" applyBorder="1" applyAlignment="1"/>
    <xf numFmtId="4" fontId="50" fillId="0" borderId="0" xfId="24" applyNumberFormat="1" applyFont="1" applyFill="1" applyProtection="1">
      <protection locked="0"/>
    </xf>
    <xf numFmtId="2" fontId="69" fillId="0" borderId="0" xfId="24" applyNumberFormat="1" applyFont="1" applyFill="1" applyBorder="1" applyAlignment="1"/>
    <xf numFmtId="4" fontId="69" fillId="0" borderId="0" xfId="24" applyNumberFormat="1" applyFont="1" applyFill="1" applyBorder="1" applyProtection="1">
      <protection locked="0"/>
    </xf>
    <xf numFmtId="4" fontId="57" fillId="0" borderId="0" xfId="24" applyNumberFormat="1" applyFont="1"/>
    <xf numFmtId="4" fontId="72" fillId="0" borderId="0" xfId="24" applyNumberFormat="1" applyFont="1"/>
    <xf numFmtId="4" fontId="75" fillId="0" borderId="0" xfId="24" applyNumberFormat="1" applyFont="1"/>
    <xf numFmtId="49" fontId="50" fillId="0" borderId="0" xfId="24" applyNumberFormat="1" applyFont="1" applyAlignment="1">
      <alignment vertical="top"/>
    </xf>
    <xf numFmtId="0" fontId="71" fillId="0" borderId="0" xfId="24" applyFont="1" applyAlignment="1">
      <alignment horizontal="justify" wrapText="1"/>
    </xf>
    <xf numFmtId="49" fontId="20" fillId="0" borderId="0" xfId="24" applyNumberFormat="1" applyFont="1" applyAlignment="1">
      <alignment vertical="top"/>
    </xf>
    <xf numFmtId="4" fontId="20" fillId="0" borderId="0" xfId="24" applyNumberFormat="1" applyFont="1"/>
    <xf numFmtId="169" fontId="22" fillId="0" borderId="15" xfId="0" applyNumberFormat="1" applyFont="1" applyFill="1" applyBorder="1" applyAlignment="1">
      <alignment horizontal="center" vertical="center"/>
    </xf>
    <xf numFmtId="3" fontId="35" fillId="0" borderId="34" xfId="15" quotePrefix="1" applyNumberFormat="1" applyFont="1" applyBorder="1" applyAlignment="1">
      <alignment vertical="top"/>
    </xf>
    <xf numFmtId="0" fontId="62" fillId="0" borderId="7" xfId="25" applyFont="1" applyFill="1" applyBorder="1" applyAlignment="1" applyProtection="1">
      <alignment vertical="top" wrapText="1"/>
      <protection locked="0"/>
    </xf>
    <xf numFmtId="170" fontId="20" fillId="0" borderId="7" xfId="15" applyNumberFormat="1" applyFont="1" applyFill="1" applyBorder="1" applyAlignment="1"/>
    <xf numFmtId="3" fontId="20" fillId="0" borderId="53" xfId="15" applyNumberFormat="1" applyFont="1" applyBorder="1" applyAlignment="1">
      <alignment horizontal="left" vertical="top"/>
    </xf>
    <xf numFmtId="3" fontId="61" fillId="0" borderId="53" xfId="15" applyNumberFormat="1" applyFont="1" applyBorder="1" applyAlignment="1">
      <alignment horizontal="left" vertical="top"/>
    </xf>
    <xf numFmtId="0" fontId="20" fillId="0" borderId="2" xfId="15" applyFont="1" applyBorder="1" applyAlignment="1"/>
    <xf numFmtId="4" fontId="62" fillId="0" borderId="2" xfId="15" applyNumberFormat="1" applyFont="1" applyFill="1" applyBorder="1"/>
    <xf numFmtId="4" fontId="20" fillId="0" borderId="2" xfId="15" applyNumberFormat="1" applyFont="1" applyBorder="1" applyAlignment="1"/>
    <xf numFmtId="0" fontId="20" fillId="0" borderId="0" xfId="15" applyNumberFormat="1" applyFont="1" applyBorder="1" applyAlignment="1">
      <alignment horizontal="right" vertical="top"/>
    </xf>
    <xf numFmtId="4" fontId="62" fillId="0" borderId="0" xfId="15" applyNumberFormat="1" applyFont="1" applyFill="1" applyBorder="1"/>
    <xf numFmtId="4" fontId="20" fillId="0" borderId="0" xfId="15" applyNumberFormat="1" applyFont="1" applyBorder="1" applyAlignment="1"/>
    <xf numFmtId="4" fontId="20" fillId="0" borderId="14" xfId="15" applyNumberFormat="1" applyFont="1" applyBorder="1" applyAlignment="1"/>
    <xf numFmtId="170" fontId="20" fillId="0" borderId="7" xfId="15" applyNumberFormat="1" applyFont="1" applyBorder="1" applyAlignment="1"/>
    <xf numFmtId="0" fontId="23" fillId="0" borderId="19" xfId="15" quotePrefix="1" applyFont="1" applyBorder="1" applyAlignment="1">
      <alignment vertical="top"/>
    </xf>
    <xf numFmtId="0" fontId="20" fillId="0" borderId="0" xfId="15" applyFont="1" applyAlignment="1">
      <alignment vertical="top" wrapText="1"/>
    </xf>
    <xf numFmtId="3" fontId="36" fillId="0" borderId="55" xfId="15" applyNumberFormat="1" applyFont="1" applyBorder="1" applyAlignment="1">
      <alignment horizontal="left"/>
    </xf>
    <xf numFmtId="4" fontId="36" fillId="0" borderId="56" xfId="15" applyNumberFormat="1" applyFont="1" applyBorder="1" applyAlignment="1">
      <alignment horizontal="left"/>
    </xf>
    <xf numFmtId="4" fontId="36" fillId="0" borderId="57" xfId="15" applyNumberFormat="1" applyFont="1" applyBorder="1" applyAlignment="1">
      <alignment horizontal="left"/>
    </xf>
    <xf numFmtId="0" fontId="35" fillId="0" borderId="56" xfId="15" applyFont="1" applyBorder="1" applyAlignment="1"/>
    <xf numFmtId="4" fontId="35" fillId="0" borderId="56" xfId="15" applyNumberFormat="1" applyFont="1" applyBorder="1" applyAlignment="1"/>
    <xf numFmtId="4" fontId="54" fillId="0" borderId="56" xfId="15" applyNumberFormat="1" applyFont="1" applyBorder="1" applyAlignment="1">
      <alignment horizontal="right"/>
    </xf>
    <xf numFmtId="4" fontId="35" fillId="0" borderId="54" xfId="15" applyNumberFormat="1" applyFont="1" applyBorder="1" applyAlignment="1"/>
    <xf numFmtId="169" fontId="22" fillId="0" borderId="10" xfId="0" applyNumberFormat="1" applyFont="1" applyFill="1" applyBorder="1" applyAlignment="1">
      <alignment horizontal="center" vertical="center"/>
    </xf>
    <xf numFmtId="0" fontId="77" fillId="0" borderId="0" xfId="15" applyFont="1"/>
    <xf numFmtId="0" fontId="77" fillId="0" borderId="0" xfId="15" applyFont="1" applyAlignment="1">
      <alignment horizontal="left" vertical="top"/>
    </xf>
    <xf numFmtId="4" fontId="77" fillId="0" borderId="0" xfId="15" applyNumberFormat="1" applyFont="1"/>
    <xf numFmtId="171" fontId="77" fillId="0" borderId="0" xfId="15" applyNumberFormat="1" applyFont="1"/>
    <xf numFmtId="4" fontId="78" fillId="0" borderId="0" xfId="15" applyNumberFormat="1" applyFont="1" applyAlignment="1">
      <alignment vertical="top" wrapText="1"/>
    </xf>
    <xf numFmtId="4" fontId="77" fillId="0" borderId="0" xfId="15" applyNumberFormat="1" applyFont="1" applyAlignment="1">
      <alignment vertical="top"/>
    </xf>
    <xf numFmtId="0" fontId="78" fillId="0" borderId="0" xfId="15" applyFont="1"/>
    <xf numFmtId="0" fontId="78" fillId="0" borderId="0" xfId="15" applyFont="1" applyAlignment="1">
      <alignment horizontal="left" vertical="top"/>
    </xf>
    <xf numFmtId="4" fontId="79" fillId="0" borderId="0" xfId="15" applyNumberFormat="1" applyFont="1" applyFill="1" applyAlignment="1">
      <alignment vertical="top" wrapText="1"/>
    </xf>
    <xf numFmtId="4" fontId="78" fillId="0" borderId="0" xfId="15" applyNumberFormat="1" applyFont="1"/>
    <xf numFmtId="171" fontId="80" fillId="0" borderId="0" xfId="15" applyNumberFormat="1" applyFont="1"/>
    <xf numFmtId="4" fontId="78" fillId="0" borderId="0" xfId="15" applyNumberFormat="1" applyFont="1" applyBorder="1" applyAlignment="1">
      <alignment vertical="top" wrapText="1"/>
    </xf>
    <xf numFmtId="0" fontId="78" fillId="0" borderId="6" xfId="15" applyFont="1" applyBorder="1" applyAlignment="1">
      <alignment horizontal="left" vertical="top"/>
    </xf>
    <xf numFmtId="4" fontId="78" fillId="0" borderId="6" xfId="15" applyNumberFormat="1" applyFont="1" applyBorder="1" applyAlignment="1">
      <alignment vertical="top" wrapText="1"/>
    </xf>
    <xf numFmtId="4" fontId="79" fillId="0" borderId="6" xfId="15" applyNumberFormat="1" applyFont="1" applyFill="1" applyBorder="1" applyAlignment="1">
      <alignment vertical="top" wrapText="1"/>
    </xf>
    <xf numFmtId="4" fontId="78" fillId="0" borderId="6" xfId="15" applyNumberFormat="1" applyFont="1" applyBorder="1"/>
    <xf numFmtId="171" fontId="80" fillId="0" borderId="6" xfId="15" applyNumberFormat="1" applyFont="1" applyBorder="1"/>
    <xf numFmtId="4" fontId="80" fillId="0" borderId="0" xfId="15" applyNumberFormat="1" applyFont="1" applyFill="1" applyBorder="1" applyAlignment="1">
      <alignment vertical="top" wrapText="1"/>
    </xf>
    <xf numFmtId="4" fontId="79" fillId="0" borderId="0" xfId="15" applyNumberFormat="1" applyFont="1" applyFill="1" applyBorder="1" applyAlignment="1">
      <alignment vertical="top" wrapText="1"/>
    </xf>
    <xf numFmtId="4" fontId="78" fillId="0" borderId="0" xfId="15" applyNumberFormat="1" applyFont="1" applyBorder="1"/>
    <xf numFmtId="9" fontId="77" fillId="0" borderId="0" xfId="27" applyNumberFormat="1" applyFont="1" applyFill="1" applyBorder="1" applyAlignment="1" applyProtection="1"/>
    <xf numFmtId="171" fontId="80" fillId="0" borderId="0" xfId="15" applyNumberFormat="1" applyFont="1" applyBorder="1"/>
    <xf numFmtId="4" fontId="80" fillId="0" borderId="58" xfId="15" applyNumberFormat="1" applyFont="1" applyFill="1" applyBorder="1" applyAlignment="1">
      <alignment vertical="top" wrapText="1"/>
    </xf>
    <xf numFmtId="4" fontId="81" fillId="0" borderId="58" xfId="15" applyNumberFormat="1" applyFont="1" applyFill="1" applyBorder="1" applyAlignment="1">
      <alignment vertical="top" wrapText="1"/>
    </xf>
    <xf numFmtId="4" fontId="82" fillId="0" borderId="58" xfId="15" applyNumberFormat="1" applyFont="1" applyBorder="1"/>
    <xf numFmtId="171" fontId="80" fillId="0" borderId="58" xfId="15" applyNumberFormat="1" applyFont="1" applyBorder="1"/>
    <xf numFmtId="172" fontId="77" fillId="0" borderId="0" xfId="27" applyNumberFormat="1" applyFont="1" applyFill="1" applyBorder="1" applyAlignment="1" applyProtection="1"/>
    <xf numFmtId="173" fontId="80" fillId="0" borderId="0" xfId="15" applyNumberFormat="1" applyFont="1" applyBorder="1"/>
    <xf numFmtId="4" fontId="77" fillId="0" borderId="0" xfId="15" applyNumberFormat="1" applyFont="1" applyAlignment="1">
      <alignment vertical="top" wrapText="1"/>
    </xf>
    <xf numFmtId="4" fontId="78" fillId="0" borderId="0" xfId="15" applyNumberFormat="1" applyFont="1" applyAlignment="1">
      <alignment horizontal="left" vertical="top" wrapText="1"/>
    </xf>
    <xf numFmtId="4" fontId="77" fillId="0" borderId="0" xfId="15" applyNumberFormat="1" applyFont="1" applyAlignment="1">
      <alignment horizontal="left" vertical="top" wrapText="1"/>
    </xf>
    <xf numFmtId="49" fontId="78" fillId="0" borderId="0" xfId="15" applyNumberFormat="1" applyFont="1" applyAlignment="1">
      <alignment horizontal="left" vertical="top"/>
    </xf>
    <xf numFmtId="4" fontId="78" fillId="0" borderId="0" xfId="15" applyNumberFormat="1" applyFont="1" applyAlignment="1">
      <alignment horizontal="center" vertical="top" wrapText="1"/>
    </xf>
    <xf numFmtId="2" fontId="78" fillId="0" borderId="0" xfId="15" applyNumberFormat="1" applyFont="1" applyAlignment="1">
      <alignment horizontal="center" vertical="top" wrapText="1"/>
    </xf>
    <xf numFmtId="4" fontId="78" fillId="0" borderId="0" xfId="15" applyNumberFormat="1" applyFont="1" applyBorder="1" applyAlignment="1">
      <alignment horizontal="center"/>
    </xf>
    <xf numFmtId="49" fontId="77" fillId="0" borderId="0" xfId="15" applyNumberFormat="1" applyFont="1" applyAlignment="1">
      <alignment horizontal="left" vertical="top"/>
    </xf>
    <xf numFmtId="0" fontId="77" fillId="0" borderId="0" xfId="28" applyFont="1" applyFill="1" applyAlignment="1">
      <alignment vertical="top" wrapText="1"/>
    </xf>
    <xf numFmtId="1" fontId="77" fillId="0" borderId="0" xfId="15" applyNumberFormat="1" applyFont="1" applyAlignment="1">
      <alignment horizontal="center"/>
    </xf>
    <xf numFmtId="2" fontId="77" fillId="0" borderId="0" xfId="15" applyNumberFormat="1" applyFont="1" applyAlignment="1">
      <alignment wrapText="1"/>
    </xf>
    <xf numFmtId="49" fontId="78" fillId="0" borderId="59" xfId="15" applyNumberFormat="1" applyFont="1" applyBorder="1" applyAlignment="1">
      <alignment horizontal="left" vertical="top"/>
    </xf>
    <xf numFmtId="4" fontId="78" fillId="0" borderId="60" xfId="15" applyNumberFormat="1" applyFont="1" applyBorder="1" applyAlignment="1">
      <alignment vertical="top" wrapText="1"/>
    </xf>
    <xf numFmtId="1" fontId="78" fillId="0" borderId="21" xfId="15" applyNumberFormat="1" applyFont="1" applyBorder="1"/>
    <xf numFmtId="4" fontId="78" fillId="0" borderId="21" xfId="15" applyNumberFormat="1" applyFont="1" applyBorder="1"/>
    <xf numFmtId="4" fontId="78" fillId="0" borderId="51" xfId="15" applyNumberFormat="1" applyFont="1" applyBorder="1"/>
    <xf numFmtId="1" fontId="77" fillId="0" borderId="0" xfId="15" applyNumberFormat="1" applyFont="1"/>
    <xf numFmtId="49" fontId="78" fillId="0" borderId="19" xfId="15" applyNumberFormat="1" applyFont="1" applyBorder="1" applyAlignment="1">
      <alignment horizontal="left" vertical="top"/>
    </xf>
    <xf numFmtId="4" fontId="78" fillId="0" borderId="21" xfId="15" applyNumberFormat="1" applyFont="1" applyBorder="1" applyAlignment="1">
      <alignment vertical="top" wrapText="1"/>
    </xf>
    <xf numFmtId="0" fontId="77" fillId="0" borderId="0" xfId="15" applyFont="1" applyAlignment="1">
      <alignment wrapText="1"/>
    </xf>
    <xf numFmtId="2" fontId="78" fillId="0" borderId="60" xfId="15" applyNumberFormat="1" applyFont="1" applyBorder="1" applyAlignment="1">
      <alignment wrapText="1"/>
    </xf>
    <xf numFmtId="0" fontId="13" fillId="0" borderId="0" xfId="0" applyFont="1" applyBorder="1" applyAlignment="1">
      <alignment horizontal="left" vertical="top" wrapText="1"/>
    </xf>
    <xf numFmtId="0" fontId="0" fillId="0" borderId="0" xfId="0" applyAlignment="1">
      <alignment horizontal="left" vertical="top"/>
    </xf>
    <xf numFmtId="0" fontId="13" fillId="0" borderId="0" xfId="0" quotePrefix="1" applyFont="1" applyBorder="1" applyAlignment="1">
      <alignment horizontal="left" wrapText="1"/>
    </xf>
    <xf numFmtId="0" fontId="0" fillId="0" borderId="0" xfId="0" applyAlignment="1">
      <alignment wrapText="1"/>
    </xf>
    <xf numFmtId="3" fontId="15" fillId="0" borderId="0" xfId="0" applyNumberFormat="1" applyFont="1" applyBorder="1" applyAlignment="1">
      <alignment wrapText="1"/>
    </xf>
    <xf numFmtId="0" fontId="45" fillId="0" borderId="0" xfId="0" applyFont="1" applyBorder="1" applyAlignment="1">
      <alignment vertical="center" wrapText="1"/>
    </xf>
    <xf numFmtId="3" fontId="15" fillId="0" borderId="0" xfId="0" quotePrefix="1" applyNumberFormat="1" applyFont="1" applyBorder="1" applyAlignment="1">
      <alignment wrapText="1"/>
    </xf>
    <xf numFmtId="0" fontId="17" fillId="3" borderId="0" xfId="16" quotePrefix="1" applyFont="1" applyFill="1" applyBorder="1" applyAlignment="1">
      <alignment vertical="top" wrapText="1"/>
    </xf>
    <xf numFmtId="0" fontId="24" fillId="0" borderId="0" xfId="16" applyAlignment="1">
      <alignment wrapText="1"/>
    </xf>
    <xf numFmtId="0" fontId="35" fillId="3" borderId="0" xfId="16" applyFont="1" applyFill="1" applyBorder="1" applyAlignment="1">
      <alignment wrapText="1"/>
    </xf>
    <xf numFmtId="0" fontId="39" fillId="0" borderId="0" xfId="16" applyFont="1" applyAlignment="1">
      <alignment wrapText="1"/>
    </xf>
    <xf numFmtId="0" fontId="69" fillId="0" borderId="0" xfId="24" applyFont="1" applyAlignment="1">
      <alignment horizontal="left" vertical="top" wrapText="1"/>
    </xf>
    <xf numFmtId="0" fontId="69" fillId="0" borderId="0" xfId="24" applyFont="1" applyFill="1" applyAlignment="1">
      <alignment horizontal="left" vertical="top" wrapText="1"/>
    </xf>
    <xf numFmtId="3" fontId="49" fillId="0" borderId="0" xfId="15" applyNumberFormat="1" applyFont="1" applyAlignment="1">
      <alignment vertical="top"/>
    </xf>
    <xf numFmtId="0" fontId="20" fillId="0" borderId="0" xfId="15" applyAlignment="1"/>
    <xf numFmtId="4" fontId="20" fillId="0" borderId="0" xfId="15" applyNumberFormat="1" applyAlignment="1"/>
    <xf numFmtId="0" fontId="50" fillId="0" borderId="0" xfId="15" applyFont="1" applyAlignment="1">
      <alignment horizontal="left" vertical="center" wrapText="1"/>
    </xf>
    <xf numFmtId="0" fontId="50" fillId="0" borderId="0" xfId="15" applyFont="1" applyAlignment="1">
      <alignment vertical="top" wrapText="1"/>
    </xf>
    <xf numFmtId="0" fontId="20" fillId="0" borderId="0" xfId="15" applyAlignment="1">
      <alignment horizontal="left" vertical="center" wrapText="1"/>
    </xf>
    <xf numFmtId="4" fontId="20" fillId="0" borderId="0" xfId="15" applyNumberFormat="1" applyAlignment="1">
      <alignment horizontal="left" vertical="center" wrapText="1"/>
    </xf>
    <xf numFmtId="0" fontId="20" fillId="0" borderId="0" xfId="15" applyAlignment="1">
      <alignment wrapText="1"/>
    </xf>
    <xf numFmtId="0" fontId="20" fillId="4" borderId="19" xfId="15" applyFont="1" applyFill="1" applyBorder="1" applyAlignment="1">
      <alignment horizontal="center" vertical="center"/>
    </xf>
    <xf numFmtId="0" fontId="20" fillId="4" borderId="38" xfId="15" applyFont="1" applyFill="1" applyBorder="1" applyAlignment="1">
      <alignment horizontal="center" vertical="center"/>
    </xf>
    <xf numFmtId="0" fontId="36" fillId="0" borderId="0" xfId="15" quotePrefix="1" applyFont="1" applyFill="1" applyBorder="1" applyAlignment="1" applyProtection="1">
      <alignment horizontal="left" vertical="top" wrapText="1"/>
      <protection locked="0"/>
    </xf>
    <xf numFmtId="3" fontId="36" fillId="0" borderId="0" xfId="15" applyNumberFormat="1" applyFont="1" applyBorder="1" applyAlignment="1" applyProtection="1">
      <alignment horizontal="left" vertical="top" wrapText="1"/>
      <protection locked="0"/>
    </xf>
    <xf numFmtId="4" fontId="78" fillId="0" borderId="0" xfId="15" applyNumberFormat="1" applyFont="1" applyAlignment="1">
      <alignment horizontal="left" vertical="top" wrapText="1"/>
    </xf>
    <xf numFmtId="4" fontId="78" fillId="0" borderId="0" xfId="15" applyNumberFormat="1" applyFont="1" applyAlignment="1">
      <alignment horizontal="center" vertical="top" wrapText="1"/>
    </xf>
  </cellXfs>
  <cellStyles count="29">
    <cellStyle name="Comma0" xfId="1"/>
    <cellStyle name="Comma0 2" xfId="2"/>
    <cellStyle name="Currency [0]_DELO1" xfId="3"/>
    <cellStyle name="Currency_1 zadr`evalnik " xfId="4"/>
    <cellStyle name="Currency0" xfId="5"/>
    <cellStyle name="Currency0 2" xfId="6"/>
    <cellStyle name="Date" xfId="7"/>
    <cellStyle name="Date 2" xfId="8"/>
    <cellStyle name="Fixed" xfId="9"/>
    <cellStyle name="Fixed 2" xfId="10"/>
    <cellStyle name="Heading 1" xfId="11"/>
    <cellStyle name="Heading 1 2" xfId="12"/>
    <cellStyle name="Heading 2" xfId="13"/>
    <cellStyle name="Heading 2 2" xfId="14"/>
    <cellStyle name="naslov2" xfId="28"/>
    <cellStyle name="Navadno" xfId="0" builtinId="0"/>
    <cellStyle name="Navadno 2" xfId="15"/>
    <cellStyle name="Navadno 2 2" xfId="16"/>
    <cellStyle name="Navadno 2 4" xfId="17"/>
    <cellStyle name="Navadno 3" xfId="18"/>
    <cellStyle name="Navadno 4" xfId="19"/>
    <cellStyle name="Navadno 5" xfId="24"/>
    <cellStyle name="Navadno_A. CESTA " xfId="25"/>
    <cellStyle name="Normal_1 zadr`evalnik " xfId="20"/>
    <cellStyle name="Odstotek 2" xfId="27"/>
    <cellStyle name="Percent_1 zadr`evalnik " xfId="21"/>
    <cellStyle name="Total" xfId="22"/>
    <cellStyle name="Total 2" xfId="23"/>
    <cellStyle name="Vejica 2" xfId="26"/>
  </cellStyles>
  <dxfs count="48">
    <dxf>
      <fill>
        <patternFill>
          <bgColor indexed="42"/>
        </patternFill>
      </fill>
    </dxf>
    <dxf>
      <font>
        <condense val="0"/>
        <extend val="0"/>
        <color indexed="9"/>
      </font>
    </dxf>
    <dxf>
      <fill>
        <patternFill>
          <bgColor indexed="10"/>
        </patternFill>
      </fill>
    </dxf>
    <dxf>
      <fill>
        <patternFill>
          <bgColor indexed="10"/>
        </patternFill>
      </fill>
    </dxf>
    <dxf>
      <fill>
        <patternFill>
          <bgColor indexed="42"/>
        </patternFill>
      </fill>
    </dxf>
    <dxf>
      <fill>
        <patternFill>
          <bgColor indexed="10"/>
        </patternFill>
      </fill>
    </dxf>
    <dxf>
      <fill>
        <patternFill>
          <bgColor indexed="42"/>
        </patternFill>
      </fill>
    </dxf>
    <dxf>
      <fill>
        <patternFill>
          <bgColor indexed="10"/>
        </patternFill>
      </fill>
    </dxf>
    <dxf>
      <fill>
        <patternFill>
          <bgColor indexed="42"/>
        </patternFill>
      </fill>
    </dxf>
    <dxf>
      <fill>
        <patternFill>
          <bgColor indexed="10"/>
        </patternFill>
      </fill>
    </dxf>
    <dxf>
      <fill>
        <patternFill>
          <bgColor indexed="42"/>
        </patternFill>
      </fill>
    </dxf>
    <dxf>
      <fill>
        <patternFill>
          <bgColor indexed="10"/>
        </patternFill>
      </fill>
    </dxf>
    <dxf>
      <fill>
        <patternFill>
          <bgColor indexed="42"/>
        </patternFill>
      </fill>
    </dxf>
    <dxf>
      <fill>
        <patternFill>
          <bgColor indexed="10"/>
        </patternFill>
      </fill>
    </dxf>
    <dxf>
      <fill>
        <patternFill>
          <bgColor indexed="42"/>
        </patternFill>
      </fill>
    </dxf>
    <dxf>
      <fill>
        <patternFill>
          <bgColor indexed="10"/>
        </patternFill>
      </fill>
    </dxf>
    <dxf>
      <fill>
        <patternFill>
          <bgColor indexed="42"/>
        </patternFill>
      </fill>
    </dxf>
    <dxf>
      <fill>
        <patternFill>
          <bgColor indexed="10"/>
        </patternFill>
      </fill>
    </dxf>
    <dxf>
      <fill>
        <patternFill>
          <bgColor indexed="42"/>
        </patternFill>
      </fill>
    </dxf>
    <dxf>
      <fill>
        <patternFill>
          <bgColor indexed="10"/>
        </patternFill>
      </fill>
    </dxf>
    <dxf>
      <fill>
        <patternFill>
          <bgColor indexed="42"/>
        </patternFill>
      </fill>
    </dxf>
    <dxf>
      <font>
        <condense val="0"/>
        <extend val="0"/>
        <color indexed="9"/>
      </font>
      <fill>
        <patternFill>
          <bgColor indexed="9"/>
        </patternFill>
      </fill>
    </dxf>
    <dxf>
      <font>
        <condense val="0"/>
        <extend val="0"/>
        <color indexed="9"/>
      </font>
    </dxf>
    <dxf>
      <font>
        <condense val="0"/>
        <extend val="0"/>
        <color indexed="9"/>
      </font>
    </dxf>
    <dxf>
      <fill>
        <patternFill>
          <bgColor indexed="42"/>
        </patternFill>
      </fill>
    </dxf>
    <dxf>
      <fill>
        <patternFill>
          <bgColor indexed="42"/>
        </patternFill>
      </fill>
    </dxf>
    <dxf>
      <fill>
        <patternFill>
          <bgColor indexed="10"/>
        </patternFill>
      </fill>
    </dxf>
    <dxf>
      <fill>
        <patternFill>
          <bgColor indexed="42"/>
        </patternFill>
      </fill>
    </dxf>
    <dxf>
      <fill>
        <patternFill>
          <bgColor indexed="10"/>
        </patternFill>
      </fill>
    </dxf>
    <dxf>
      <fill>
        <patternFill>
          <bgColor indexed="10"/>
        </patternFill>
      </fill>
    </dxf>
    <dxf>
      <fill>
        <patternFill>
          <bgColor indexed="10"/>
        </patternFill>
      </fill>
    </dxf>
    <dxf>
      <fill>
        <patternFill>
          <bgColor indexed="42"/>
        </patternFill>
      </fill>
    </dxf>
    <dxf>
      <fill>
        <patternFill>
          <bgColor indexed="42"/>
        </patternFill>
      </fill>
    </dxf>
    <dxf>
      <fill>
        <patternFill>
          <bgColor indexed="10"/>
        </patternFill>
      </fill>
    </dxf>
    <dxf>
      <fill>
        <patternFill>
          <bgColor indexed="10"/>
        </patternFill>
      </fill>
    </dxf>
    <dxf>
      <fill>
        <patternFill>
          <bgColor indexed="10"/>
        </patternFill>
      </fill>
    </dxf>
    <dxf>
      <fill>
        <patternFill>
          <bgColor indexed="42"/>
        </patternFill>
      </fill>
    </dxf>
    <dxf>
      <fill>
        <patternFill>
          <bgColor indexed="10"/>
        </patternFill>
      </fill>
    </dxf>
    <dxf>
      <fill>
        <patternFill>
          <bgColor indexed="10"/>
        </patternFill>
      </fill>
    </dxf>
    <dxf>
      <fill>
        <patternFill>
          <bgColor indexed="42"/>
        </patternFill>
      </fill>
    </dxf>
    <dxf>
      <fill>
        <patternFill>
          <bgColor indexed="10"/>
        </patternFill>
      </fill>
    </dxf>
    <dxf>
      <fill>
        <patternFill>
          <bgColor indexed="10"/>
        </patternFill>
      </fill>
    </dxf>
    <dxf>
      <fill>
        <patternFill>
          <bgColor indexed="10"/>
        </patternFill>
      </fill>
    </dxf>
    <dxf>
      <fill>
        <patternFill>
          <bgColor indexed="42"/>
        </patternFill>
      </fill>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7C80"/>
      <color rgb="FFCDA4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Radio" firstButton="1" fmlaLink="#REF!"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REF!"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10</xdr:col>
          <xdr:colOff>152400</xdr:colOff>
          <xdr:row>5</xdr:row>
          <xdr:rowOff>19050</xdr:rowOff>
        </xdr:to>
        <xdr:sp macro="" textlink="">
          <xdr:nvSpPr>
            <xdr:cNvPr id="25601" name="Option Button 1" hidden="1">
              <a:extLst>
                <a:ext uri="{63B3BB69-23CF-44E3-9099-C40C66FF867C}">
                  <a14:compatExt spid="_x0000_s25601"/>
                </a:ext>
              </a:extLst>
            </xdr:cNvPr>
            <xdr:cNvSpPr/>
          </xdr:nvSpPr>
          <xdr:spPr bwMode="auto">
            <a:xfrm>
              <a:off x="0" y="0"/>
              <a:ext cx="0" cy="0"/>
            </a:xfrm>
            <a:prstGeom prst="rect">
              <a:avLst/>
            </a:prstGeom>
            <a:solidFill>
              <a:srgbClr val="C0C0C0" mc:Ignorable="a14" a14:legacySpreadsheetColorIndex="22"/>
            </a:solidFill>
            <a:ln w="9525">
              <a:solidFill>
                <a:srgbClr val="008080" mc:Ignorable="a14" a14:legacySpreadsheetColorIndex="21"/>
              </a:solidFill>
              <a:miter lim="800000"/>
              <a:headEnd/>
              <a:tailEnd/>
            </a:ln>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POPIS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152400</xdr:rowOff>
        </xdr:from>
        <xdr:to>
          <xdr:col>9</xdr:col>
          <xdr:colOff>304800</xdr:colOff>
          <xdr:row>7</xdr:row>
          <xdr:rowOff>9525</xdr:rowOff>
        </xdr:to>
        <xdr:sp macro="" textlink="">
          <xdr:nvSpPr>
            <xdr:cNvPr id="25602" name="Option Button 2" hidden="1">
              <a:extLst>
                <a:ext uri="{63B3BB69-23CF-44E3-9099-C40C66FF867C}">
                  <a14:compatExt spid="_x0000_s25602"/>
                </a:ext>
              </a:extLst>
            </xdr:cNvPr>
            <xdr:cNvSpPr/>
          </xdr:nvSpPr>
          <xdr:spPr bwMode="auto">
            <a:xfrm>
              <a:off x="0" y="0"/>
              <a:ext cx="0" cy="0"/>
            </a:xfrm>
            <a:prstGeom prst="rect">
              <a:avLst/>
            </a:prstGeom>
            <a:solidFill>
              <a:srgbClr val="C0C0C0" mc:Ignorable="a14" a14:legacySpreadsheetColorIndex="22"/>
            </a:solidFill>
            <a:ln w="9525">
              <a:solidFill>
                <a:srgbClr val="CC99FF" mc:Ignorable="a14" a14:legacySpreadsheetColorIndex="46"/>
              </a:solidFill>
              <a:miter lim="800000"/>
              <a:headEnd/>
              <a:tailEnd/>
            </a:ln>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PREDRAČUN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4</xdr:row>
          <xdr:rowOff>0</xdr:rowOff>
        </xdr:from>
        <xdr:to>
          <xdr:col>10</xdr:col>
          <xdr:colOff>152400</xdr:colOff>
          <xdr:row>5</xdr:row>
          <xdr:rowOff>19050</xdr:rowOff>
        </xdr:to>
        <xdr:sp macro="" textlink="">
          <xdr:nvSpPr>
            <xdr:cNvPr id="15361" name="Option Button 1" hidden="1">
              <a:extLst>
                <a:ext uri="{63B3BB69-23CF-44E3-9099-C40C66FF867C}">
                  <a14:compatExt spid="_x0000_s15361"/>
                </a:ext>
              </a:extLst>
            </xdr:cNvPr>
            <xdr:cNvSpPr/>
          </xdr:nvSpPr>
          <xdr:spPr bwMode="auto">
            <a:xfrm>
              <a:off x="0" y="0"/>
              <a:ext cx="0" cy="0"/>
            </a:xfrm>
            <a:prstGeom prst="rect">
              <a:avLst/>
            </a:prstGeom>
            <a:solidFill>
              <a:srgbClr val="C0C0C0" mc:Ignorable="a14" a14:legacySpreadsheetColorIndex="22"/>
            </a:solidFill>
            <a:ln w="9525">
              <a:solidFill>
                <a:srgbClr val="008080" mc:Ignorable="a14" a14:legacySpreadsheetColorIndex="21"/>
              </a:solidFill>
              <a:miter lim="800000"/>
              <a:headEnd/>
              <a:tailEnd/>
            </a:ln>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POPIS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xdr:row>
          <xdr:rowOff>152400</xdr:rowOff>
        </xdr:from>
        <xdr:to>
          <xdr:col>9</xdr:col>
          <xdr:colOff>304800</xdr:colOff>
          <xdr:row>7</xdr:row>
          <xdr:rowOff>9525</xdr:rowOff>
        </xdr:to>
        <xdr:sp macro="" textlink="">
          <xdr:nvSpPr>
            <xdr:cNvPr id="15362" name="Option Button 2" hidden="1">
              <a:extLst>
                <a:ext uri="{63B3BB69-23CF-44E3-9099-C40C66FF867C}">
                  <a14:compatExt spid="_x0000_s15362"/>
                </a:ext>
              </a:extLst>
            </xdr:cNvPr>
            <xdr:cNvSpPr/>
          </xdr:nvSpPr>
          <xdr:spPr bwMode="auto">
            <a:xfrm>
              <a:off x="0" y="0"/>
              <a:ext cx="0" cy="0"/>
            </a:xfrm>
            <a:prstGeom prst="rect">
              <a:avLst/>
            </a:prstGeom>
            <a:solidFill>
              <a:srgbClr val="C0C0C0" mc:Ignorable="a14" a14:legacySpreadsheetColorIndex="22"/>
            </a:solidFill>
            <a:ln w="9525">
              <a:solidFill>
                <a:srgbClr val="CC99FF" mc:Ignorable="a14" a14:legacySpreadsheetColorIndex="46"/>
              </a:solidFill>
              <a:miter lim="800000"/>
              <a:headEnd/>
              <a:tailEnd/>
            </a:ln>
          </xdr:spPr>
          <xdr:txBody>
            <a:bodyPr vertOverflow="clip" wrap="square" lIns="27432" tIns="18288" rIns="0" bIns="18288" anchor="ctr" upright="1"/>
            <a:lstStyle/>
            <a:p>
              <a:pPr algn="l" rtl="0">
                <a:defRPr sz="1000"/>
              </a:pPr>
              <a:r>
                <a:rPr lang="sl-SI" sz="800" b="0" i="0" u="none" strike="noStrike" baseline="0">
                  <a:solidFill>
                    <a:srgbClr val="000000"/>
                  </a:solidFill>
                  <a:latin typeface="Tahoma"/>
                  <a:ea typeface="Tahoma"/>
                  <a:cs typeface="Tahoma"/>
                </a:rPr>
                <a:t>PREDRAČUN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omazv\Be&#382;igrajski%20dvor\ACAD\PGD-PZI\Poslovni%20prostori\Hotel%20Cerkno\POK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kapitulacija"/>
      <sheetName val="Svetilna_telesa"/>
      <sheetName val="Vodovni_material"/>
      <sheetName val="Stikalni_bloki"/>
      <sheetName val="Telefon"/>
      <sheetName val="Ozvocenje"/>
      <sheetName val="Pozar"/>
      <sheetName val="RTV"/>
      <sheetName val="Strelovod"/>
    </sheetNames>
    <sheetDataSet>
      <sheetData sheetId="0" refreshError="1">
        <row r="40">
          <cell r="D40">
            <v>1.0548999999999999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J174"/>
  <sheetViews>
    <sheetView workbookViewId="0">
      <selection activeCell="L12" sqref="L12"/>
    </sheetView>
  </sheetViews>
  <sheetFormatPr defaultColWidth="8.75" defaultRowHeight="11.25"/>
  <cols>
    <col min="1" max="1" width="2.25" style="1" customWidth="1"/>
    <col min="2" max="2" width="1.875" style="1" customWidth="1"/>
    <col min="3" max="3" width="8.75" style="1" customWidth="1"/>
    <col min="4" max="4" width="8.75" style="2" customWidth="1"/>
    <col min="5" max="5" width="8.75" style="8" customWidth="1"/>
    <col min="6" max="6" width="12.375" style="8" customWidth="1"/>
    <col min="7" max="7" width="8.75" style="8" customWidth="1"/>
    <col min="8" max="8" width="9.375" style="1" customWidth="1"/>
    <col min="9" max="9" width="13.25" style="1" customWidth="1"/>
    <col min="10" max="16384" width="8.75" style="1"/>
  </cols>
  <sheetData>
    <row r="1" spans="1:9">
      <c r="A1" s="16"/>
      <c r="B1" s="16"/>
      <c r="C1" s="16"/>
      <c r="D1" s="17"/>
      <c r="E1" s="18"/>
      <c r="F1" s="18"/>
      <c r="G1" s="18"/>
      <c r="H1" s="16"/>
      <c r="I1" s="16"/>
    </row>
    <row r="2" spans="1:9" ht="61.5" customHeight="1">
      <c r="C2" s="70" t="s">
        <v>15</v>
      </c>
      <c r="E2" s="681" t="s">
        <v>189</v>
      </c>
      <c r="F2" s="682"/>
      <c r="G2" s="682"/>
      <c r="H2" s="682"/>
      <c r="I2" s="682"/>
    </row>
    <row r="3" spans="1:9" s="4" customFormat="1" ht="12.75">
      <c r="A3" s="19"/>
      <c r="B3" s="19"/>
      <c r="C3" s="19"/>
      <c r="D3" s="20"/>
      <c r="E3" s="22"/>
      <c r="F3" s="22"/>
      <c r="G3" s="22"/>
      <c r="H3" s="19"/>
      <c r="I3" s="19"/>
    </row>
    <row r="4" spans="1:9" s="4" customFormat="1" ht="53.25" customHeight="1">
      <c r="A4" s="19"/>
      <c r="B4" s="19"/>
      <c r="C4" s="19" t="s">
        <v>14</v>
      </c>
      <c r="D4" s="20"/>
      <c r="E4" s="683" t="s">
        <v>184</v>
      </c>
      <c r="F4" s="684"/>
      <c r="G4" s="684"/>
      <c r="H4" s="684"/>
      <c r="I4" s="684"/>
    </row>
    <row r="5" spans="1:9" s="4" customFormat="1" ht="12.75">
      <c r="A5" s="19"/>
      <c r="B5" s="19"/>
      <c r="C5" s="19"/>
      <c r="D5" s="17"/>
      <c r="E5" s="22"/>
      <c r="F5" s="18"/>
      <c r="G5" s="18"/>
      <c r="H5" s="16"/>
      <c r="I5" s="16"/>
    </row>
    <row r="6" spans="1:9" s="4" customFormat="1" ht="12.75">
      <c r="A6" s="19"/>
      <c r="B6" s="19"/>
      <c r="C6" s="19"/>
      <c r="D6" s="17"/>
      <c r="E6" s="22"/>
      <c r="F6" s="18"/>
      <c r="G6" s="18"/>
      <c r="H6" s="16"/>
      <c r="I6" s="16"/>
    </row>
    <row r="7" spans="1:9" s="4" customFormat="1" ht="12.75">
      <c r="A7" s="19"/>
      <c r="B7" s="19"/>
      <c r="C7" s="19" t="s">
        <v>3</v>
      </c>
      <c r="D7" s="17"/>
      <c r="E7" s="22" t="s">
        <v>12</v>
      </c>
      <c r="F7" s="18"/>
      <c r="G7" s="18"/>
      <c r="H7" s="16"/>
      <c r="I7" s="16"/>
    </row>
    <row r="8" spans="1:9" ht="12.75">
      <c r="A8" s="16"/>
      <c r="B8" s="16"/>
      <c r="C8" s="19"/>
      <c r="D8" s="17"/>
      <c r="E8" s="161"/>
      <c r="F8" s="18"/>
      <c r="G8" s="18"/>
      <c r="H8" s="16"/>
      <c r="I8" s="16"/>
    </row>
    <row r="9" spans="1:9" ht="12.6" customHeight="1">
      <c r="A9" s="16"/>
      <c r="B9" s="16"/>
      <c r="C9" s="19" t="s">
        <v>4</v>
      </c>
      <c r="D9" s="17"/>
      <c r="E9" s="22" t="s">
        <v>185</v>
      </c>
      <c r="F9" s="18"/>
      <c r="G9" s="18"/>
      <c r="H9" s="16"/>
      <c r="I9" s="16"/>
    </row>
    <row r="10" spans="1:9" ht="12.6" customHeight="1">
      <c r="A10" s="16"/>
      <c r="B10" s="16"/>
      <c r="C10" s="19"/>
      <c r="D10" s="17"/>
      <c r="E10" s="22"/>
      <c r="F10" s="18"/>
      <c r="G10" s="18"/>
      <c r="H10" s="16"/>
      <c r="I10" s="16"/>
    </row>
    <row r="11" spans="1:9" ht="12.6" customHeight="1">
      <c r="A11" s="16"/>
      <c r="B11" s="16"/>
      <c r="C11" s="19" t="s">
        <v>5</v>
      </c>
      <c r="D11" s="17"/>
      <c r="E11" s="22" t="s">
        <v>186</v>
      </c>
      <c r="F11" s="18"/>
      <c r="G11" s="18"/>
      <c r="H11" s="16"/>
      <c r="I11" s="16"/>
    </row>
    <row r="12" spans="1:9" ht="12.6" customHeight="1">
      <c r="A12" s="16"/>
      <c r="B12" s="16"/>
      <c r="C12" s="19"/>
      <c r="D12" s="24"/>
      <c r="E12" s="41"/>
      <c r="F12" s="17"/>
      <c r="G12" s="25"/>
      <c r="H12" s="23"/>
      <c r="I12" s="23"/>
    </row>
    <row r="13" spans="1:9" ht="12.6" customHeight="1">
      <c r="A13" s="16"/>
      <c r="B13" s="16"/>
      <c r="C13" s="19" t="s">
        <v>22</v>
      </c>
      <c r="D13" s="24"/>
      <c r="E13" s="22" t="s">
        <v>187</v>
      </c>
      <c r="F13" s="25"/>
      <c r="G13" s="25"/>
      <c r="H13" s="23"/>
      <c r="I13" s="23"/>
    </row>
    <row r="14" spans="1:9" ht="12.6" customHeight="1">
      <c r="A14" s="16"/>
      <c r="B14" s="16"/>
      <c r="C14" s="16"/>
      <c r="D14" s="17"/>
      <c r="E14" s="18"/>
      <c r="F14" s="18"/>
      <c r="G14" s="18"/>
      <c r="H14" s="16"/>
      <c r="I14" s="16"/>
    </row>
    <row r="15" spans="1:9" ht="12.6" customHeight="1">
      <c r="A15" s="16"/>
      <c r="B15" s="16"/>
      <c r="C15" s="19" t="s">
        <v>1</v>
      </c>
      <c r="D15" s="17"/>
      <c r="E15" s="41" t="s">
        <v>188</v>
      </c>
      <c r="F15" s="18"/>
      <c r="G15" s="18"/>
      <c r="H15" s="16"/>
      <c r="I15" s="16"/>
    </row>
    <row r="16" spans="1:9" s="9" customFormat="1" ht="18">
      <c r="A16" s="23"/>
      <c r="B16" s="23"/>
      <c r="C16" s="23"/>
      <c r="D16" s="24"/>
      <c r="E16" s="22"/>
      <c r="F16" s="25"/>
      <c r="G16" s="25"/>
      <c r="H16" s="23"/>
      <c r="I16" s="23"/>
    </row>
    <row r="17" spans="1:10" s="9" customFormat="1" ht="18">
      <c r="A17" s="23"/>
      <c r="B17" s="23"/>
      <c r="C17" s="23"/>
      <c r="D17" s="24"/>
      <c r="E17" s="25"/>
      <c r="F17" s="25"/>
      <c r="G17" s="25"/>
      <c r="H17" s="23"/>
      <c r="I17" s="23"/>
    </row>
    <row r="18" spans="1:10" s="9" customFormat="1" ht="18">
      <c r="A18" s="23"/>
      <c r="B18" s="23"/>
      <c r="C18" s="23"/>
      <c r="D18" s="24"/>
      <c r="E18" s="25"/>
      <c r="F18" s="25"/>
      <c r="G18" s="25"/>
      <c r="H18" s="23"/>
      <c r="I18" s="23"/>
    </row>
    <row r="19" spans="1:10" s="9" customFormat="1" ht="18">
      <c r="A19" s="23"/>
      <c r="B19" s="23"/>
      <c r="C19" s="23"/>
      <c r="D19" s="24"/>
      <c r="E19" s="25"/>
      <c r="F19" s="25"/>
      <c r="G19" s="25"/>
      <c r="H19" s="23"/>
      <c r="I19" s="23"/>
    </row>
    <row r="20" spans="1:10" s="9" customFormat="1" ht="20.25">
      <c r="A20" s="23"/>
      <c r="B20" s="23"/>
      <c r="C20" s="23"/>
      <c r="D20" s="71" t="s">
        <v>611</v>
      </c>
      <c r="F20" s="25"/>
      <c r="G20" s="25"/>
      <c r="H20" s="23"/>
      <c r="I20" s="23"/>
    </row>
    <row r="21" spans="1:10" s="9" customFormat="1" ht="18">
      <c r="A21" s="23"/>
      <c r="B21" s="23"/>
      <c r="C21" s="23"/>
      <c r="D21" s="24"/>
      <c r="E21" s="685"/>
      <c r="F21" s="684"/>
      <c r="G21" s="684"/>
      <c r="H21" s="684"/>
      <c r="I21" s="23"/>
    </row>
    <row r="22" spans="1:10" s="9" customFormat="1" ht="18">
      <c r="A22" s="23"/>
      <c r="B22" s="23"/>
      <c r="C22" s="23"/>
      <c r="D22" s="24"/>
      <c r="E22" s="684"/>
      <c r="F22" s="684"/>
      <c r="G22" s="684"/>
      <c r="H22" s="684"/>
      <c r="I22" s="23"/>
    </row>
    <row r="23" spans="1:10" s="10" customFormat="1" ht="15.75">
      <c r="A23" s="26"/>
      <c r="B23" s="26"/>
      <c r="C23" s="26"/>
      <c r="D23" s="27"/>
      <c r="E23" s="28"/>
      <c r="F23" s="28"/>
      <c r="G23" s="28"/>
      <c r="H23" s="29"/>
      <c r="I23" s="26"/>
    </row>
    <row r="24" spans="1:10" s="11" customFormat="1" ht="15">
      <c r="A24" s="30"/>
      <c r="B24" s="30"/>
      <c r="C24" s="30"/>
      <c r="D24" s="31"/>
      <c r="E24" s="32"/>
      <c r="F24" s="32"/>
      <c r="G24" s="32"/>
      <c r="H24" s="32"/>
      <c r="I24" s="33"/>
      <c r="J24" s="12"/>
    </row>
    <row r="25" spans="1:10" s="11" customFormat="1" ht="15">
      <c r="A25" s="30"/>
      <c r="B25" s="30"/>
      <c r="C25" s="30"/>
      <c r="D25" s="31"/>
      <c r="E25" s="32"/>
      <c r="F25" s="32"/>
      <c r="G25" s="32"/>
      <c r="H25" s="32"/>
      <c r="I25" s="33"/>
      <c r="J25" s="12"/>
    </row>
    <row r="26" spans="1:10" s="11" customFormat="1" ht="15.75">
      <c r="A26" s="30"/>
      <c r="B26" s="30"/>
      <c r="C26" s="36"/>
      <c r="D26" s="31"/>
      <c r="E26" s="31"/>
      <c r="F26" s="31"/>
      <c r="G26" s="31"/>
      <c r="H26" s="32"/>
      <c r="I26" s="32"/>
      <c r="J26" s="12"/>
    </row>
    <row r="27" spans="1:10">
      <c r="A27" s="16"/>
      <c r="B27" s="16"/>
      <c r="C27" s="16"/>
      <c r="D27" s="17"/>
      <c r="E27" s="18"/>
      <c r="F27" s="18"/>
      <c r="G27" s="18"/>
      <c r="H27" s="16"/>
      <c r="I27" s="16"/>
    </row>
    <row r="28" spans="1:10">
      <c r="A28" s="16"/>
      <c r="B28" s="16"/>
      <c r="C28" s="16"/>
      <c r="D28" s="17"/>
      <c r="E28" s="18"/>
      <c r="F28" s="18"/>
      <c r="G28" s="18"/>
      <c r="H28" s="16"/>
      <c r="I28" s="16"/>
    </row>
    <row r="29" spans="1:10">
      <c r="A29" s="16"/>
      <c r="B29" s="16"/>
      <c r="C29" s="16"/>
      <c r="D29" s="17"/>
      <c r="E29" s="18"/>
      <c r="F29" s="18"/>
      <c r="G29" s="18"/>
      <c r="H29" s="16"/>
      <c r="I29" s="16"/>
    </row>
    <row r="30" spans="1:10">
      <c r="A30" s="16"/>
      <c r="B30" s="16"/>
      <c r="C30" s="16"/>
      <c r="D30" s="17"/>
      <c r="E30" s="18"/>
      <c r="F30" s="18"/>
      <c r="G30" s="18"/>
      <c r="H30" s="16"/>
      <c r="I30" s="16"/>
    </row>
    <row r="31" spans="1:10" ht="12.75">
      <c r="A31" s="16"/>
      <c r="B31" s="16"/>
      <c r="C31" s="16"/>
      <c r="D31" s="17"/>
      <c r="E31" s="18"/>
      <c r="F31" s="18"/>
      <c r="G31" s="38"/>
      <c r="H31" s="16"/>
      <c r="I31" s="16"/>
    </row>
    <row r="32" spans="1:10" ht="12.75">
      <c r="A32" s="16"/>
      <c r="B32" s="16"/>
      <c r="C32" s="16"/>
      <c r="D32" s="17"/>
      <c r="E32" s="18"/>
      <c r="F32" s="18"/>
      <c r="G32" s="38"/>
      <c r="H32" s="16"/>
      <c r="I32" s="16"/>
    </row>
    <row r="33" spans="1:9" ht="12.75">
      <c r="A33" s="16"/>
      <c r="B33" s="16"/>
      <c r="C33" s="16"/>
      <c r="D33" s="17"/>
      <c r="E33" s="18"/>
      <c r="F33" s="18"/>
      <c r="G33" s="38"/>
      <c r="H33" s="16"/>
      <c r="I33" s="16"/>
    </row>
    <row r="34" spans="1:9" ht="12.75">
      <c r="A34" s="16"/>
      <c r="B34" s="16"/>
      <c r="C34" s="16"/>
      <c r="D34" s="17"/>
      <c r="E34" s="18"/>
      <c r="F34" s="18"/>
      <c r="G34" s="38"/>
      <c r="H34" s="16"/>
      <c r="I34" s="16"/>
    </row>
    <row r="35" spans="1:9" ht="12.75">
      <c r="A35" s="16"/>
      <c r="B35" s="16"/>
      <c r="C35" s="16"/>
      <c r="D35" s="17"/>
      <c r="E35" s="18"/>
      <c r="F35" s="18"/>
      <c r="G35" s="38"/>
      <c r="H35" s="16"/>
      <c r="I35" s="16"/>
    </row>
    <row r="36" spans="1:9" ht="12.75">
      <c r="A36" s="16"/>
      <c r="B36" s="16"/>
      <c r="C36" s="16"/>
      <c r="D36" s="17"/>
      <c r="E36" s="18"/>
      <c r="F36" s="18"/>
      <c r="G36" s="38"/>
      <c r="H36" s="16"/>
      <c r="I36" s="16"/>
    </row>
    <row r="37" spans="1:9" ht="12.75">
      <c r="A37" s="16"/>
      <c r="B37" s="16"/>
      <c r="C37" s="16"/>
      <c r="D37" s="17"/>
      <c r="E37" s="18"/>
      <c r="F37" s="18"/>
      <c r="G37" s="38" t="s">
        <v>16</v>
      </c>
      <c r="H37" s="16"/>
      <c r="I37" s="16"/>
    </row>
    <row r="38" spans="1:9" ht="12.75">
      <c r="A38" s="16"/>
      <c r="B38" s="16"/>
      <c r="C38" s="16"/>
      <c r="D38" s="17"/>
      <c r="E38" s="18"/>
      <c r="F38" s="18"/>
      <c r="G38" s="38" t="s">
        <v>17</v>
      </c>
      <c r="H38" s="16"/>
      <c r="I38" s="16"/>
    </row>
    <row r="39" spans="1:9" ht="12.75">
      <c r="A39" s="16"/>
      <c r="B39" s="16"/>
      <c r="C39" s="16"/>
      <c r="D39" s="17"/>
      <c r="E39" s="18"/>
      <c r="F39" s="18"/>
      <c r="G39" s="38"/>
      <c r="H39" s="16"/>
      <c r="I39" s="16"/>
    </row>
    <row r="40" spans="1:9" ht="12.75">
      <c r="A40" s="16"/>
      <c r="B40" s="16"/>
      <c r="C40" s="16"/>
      <c r="D40" s="17"/>
      <c r="E40" s="18"/>
      <c r="F40" s="18"/>
      <c r="G40" s="38"/>
      <c r="H40" s="16"/>
      <c r="I40" s="16"/>
    </row>
    <row r="41" spans="1:9" ht="12.75">
      <c r="A41" s="16"/>
      <c r="B41" s="16"/>
      <c r="C41" s="16"/>
      <c r="D41" s="17"/>
      <c r="E41" s="18"/>
      <c r="F41" s="18"/>
      <c r="G41" s="38"/>
      <c r="H41" s="16"/>
      <c r="I41" s="16"/>
    </row>
    <row r="42" spans="1:9" ht="12.75">
      <c r="A42" s="16"/>
      <c r="B42" s="16"/>
      <c r="C42" s="16"/>
      <c r="D42" s="17"/>
      <c r="E42" s="18"/>
      <c r="F42" s="18"/>
      <c r="G42" s="38"/>
      <c r="H42" s="16"/>
      <c r="I42" s="16"/>
    </row>
    <row r="43" spans="1:9" ht="12.75">
      <c r="A43" s="16"/>
      <c r="B43" s="16"/>
      <c r="D43" s="17"/>
      <c r="E43" s="18"/>
      <c r="F43" s="18"/>
      <c r="G43" s="38" t="s">
        <v>2</v>
      </c>
      <c r="H43" s="38"/>
      <c r="I43" s="16"/>
    </row>
    <row r="44" spans="1:9" ht="12.75">
      <c r="A44" s="16"/>
      <c r="B44" s="16"/>
      <c r="C44" s="38" t="s">
        <v>190</v>
      </c>
      <c r="D44" s="17"/>
      <c r="E44" s="18"/>
      <c r="F44" s="18"/>
      <c r="G44" s="37" t="s">
        <v>18</v>
      </c>
      <c r="H44" s="38"/>
      <c r="I44" s="16"/>
    </row>
    <row r="45" spans="1:9">
      <c r="A45" s="16"/>
      <c r="B45" s="16"/>
      <c r="C45" s="16"/>
      <c r="D45" s="17"/>
      <c r="E45" s="18"/>
      <c r="F45" s="18"/>
      <c r="G45" s="18"/>
      <c r="H45" s="16"/>
      <c r="I45" s="16"/>
    </row>
    <row r="46" spans="1:9" ht="12.75">
      <c r="A46" s="16"/>
      <c r="B46" s="16"/>
      <c r="C46" s="37"/>
      <c r="D46" s="17"/>
      <c r="E46" s="37"/>
      <c r="F46" s="18"/>
      <c r="G46" s="18"/>
      <c r="H46" s="38"/>
      <c r="I46" s="16"/>
    </row>
    <row r="47" spans="1:9" ht="12.75">
      <c r="A47" s="16"/>
      <c r="B47" s="16"/>
      <c r="C47" s="37"/>
      <c r="D47" s="17"/>
      <c r="E47" s="37"/>
      <c r="F47" s="18"/>
      <c r="G47" s="18"/>
      <c r="H47" s="38"/>
      <c r="I47" s="16"/>
    </row>
    <row r="48" spans="1:9" ht="12.75">
      <c r="A48" s="16"/>
      <c r="B48" s="16"/>
      <c r="C48" s="37"/>
      <c r="D48" s="17"/>
      <c r="E48" s="37"/>
      <c r="F48" s="18"/>
      <c r="G48" s="18"/>
      <c r="H48" s="38"/>
      <c r="I48" s="16"/>
    </row>
    <row r="49" spans="1:9">
      <c r="A49" s="16"/>
      <c r="B49" s="16"/>
      <c r="C49" s="16"/>
      <c r="D49" s="17"/>
      <c r="E49" s="18"/>
      <c r="F49" s="18"/>
      <c r="G49" s="18"/>
      <c r="H49" s="16"/>
      <c r="I49" s="16"/>
    </row>
    <row r="50" spans="1:9">
      <c r="A50" s="16"/>
      <c r="B50" s="16"/>
      <c r="C50" s="16"/>
      <c r="D50" s="17"/>
      <c r="E50" s="18"/>
      <c r="F50" s="18"/>
      <c r="G50" s="18"/>
      <c r="H50" s="16"/>
      <c r="I50" s="16"/>
    </row>
    <row r="51" spans="1:9">
      <c r="A51" s="16"/>
      <c r="B51" s="16"/>
      <c r="C51" s="16"/>
      <c r="D51" s="17"/>
      <c r="E51" s="18"/>
      <c r="F51" s="18"/>
      <c r="G51" s="18"/>
      <c r="H51" s="16"/>
      <c r="I51" s="16"/>
    </row>
    <row r="52" spans="1:9">
      <c r="A52" s="16"/>
      <c r="B52" s="16"/>
      <c r="C52" s="16"/>
      <c r="D52" s="17"/>
      <c r="E52" s="18"/>
      <c r="F52" s="18"/>
      <c r="G52" s="18"/>
      <c r="H52" s="16"/>
      <c r="I52" s="16"/>
    </row>
    <row r="53" spans="1:9">
      <c r="A53" s="16"/>
      <c r="B53" s="16"/>
      <c r="C53" s="16"/>
      <c r="D53" s="17"/>
      <c r="E53" s="18"/>
      <c r="F53" s="18"/>
      <c r="G53" s="18"/>
      <c r="H53" s="16"/>
      <c r="I53" s="16"/>
    </row>
    <row r="54" spans="1:9">
      <c r="A54" s="16"/>
      <c r="B54" s="16"/>
      <c r="C54" s="16"/>
      <c r="D54" s="17"/>
      <c r="E54" s="18"/>
      <c r="F54" s="18"/>
      <c r="G54" s="18"/>
      <c r="H54" s="16"/>
      <c r="I54" s="16"/>
    </row>
    <row r="55" spans="1:9">
      <c r="A55" s="16"/>
      <c r="B55" s="16"/>
      <c r="C55" s="16"/>
      <c r="D55" s="17"/>
      <c r="E55" s="18"/>
      <c r="F55" s="18"/>
      <c r="G55" s="18"/>
      <c r="H55" s="16"/>
      <c r="I55" s="16"/>
    </row>
    <row r="80" spans="4:7" s="3" customFormat="1" ht="12.75">
      <c r="D80" s="14"/>
      <c r="E80" s="15"/>
      <c r="F80" s="15"/>
      <c r="G80" s="15"/>
    </row>
    <row r="82" spans="1:7" s="4" customFormat="1" ht="12.75">
      <c r="D82" s="5"/>
      <c r="E82" s="7"/>
      <c r="F82" s="7"/>
      <c r="G82" s="7"/>
    </row>
    <row r="83" spans="1:7">
      <c r="A83" s="2"/>
      <c r="B83" s="2"/>
      <c r="E83" s="6"/>
      <c r="F83" s="6"/>
      <c r="G83" s="6"/>
    </row>
    <row r="96" spans="1:7" s="3" customFormat="1" ht="12.75">
      <c r="D96" s="14"/>
      <c r="E96" s="15"/>
      <c r="F96" s="15"/>
      <c r="G96" s="15"/>
    </row>
    <row r="98" spans="1:7" s="4" customFormat="1" ht="12.75">
      <c r="D98" s="5"/>
      <c r="E98" s="7"/>
      <c r="F98" s="7"/>
      <c r="G98" s="7"/>
    </row>
    <row r="99" spans="1:7">
      <c r="A99" s="2"/>
      <c r="B99" s="2"/>
      <c r="E99" s="6"/>
      <c r="F99" s="6"/>
      <c r="G99" s="6"/>
    </row>
    <row r="163" spans="1:7" s="3" customFormat="1" ht="12.75">
      <c r="D163" s="14"/>
      <c r="E163" s="15"/>
      <c r="F163" s="15"/>
      <c r="G163" s="15"/>
    </row>
    <row r="165" spans="1:7" s="4" customFormat="1" ht="12.75">
      <c r="D165" s="5"/>
      <c r="E165" s="7"/>
      <c r="F165" s="7"/>
      <c r="G165" s="7"/>
    </row>
    <row r="166" spans="1:7">
      <c r="A166" s="2"/>
      <c r="B166" s="2"/>
      <c r="E166" s="6"/>
      <c r="F166" s="6"/>
      <c r="G166" s="6"/>
    </row>
    <row r="174" spans="1:7" s="3" customFormat="1" ht="12.75">
      <c r="D174" s="14"/>
      <c r="E174" s="15"/>
      <c r="F174" s="15"/>
      <c r="G174" s="15"/>
    </row>
  </sheetData>
  <mergeCells count="3">
    <mergeCell ref="E2:I2"/>
    <mergeCell ref="E4:I4"/>
    <mergeCell ref="E21:H22"/>
  </mergeCells>
  <phoneticPr fontId="0" type="noConversion"/>
  <printOptions horizontalCentered="1"/>
  <pageMargins left="0.19685039370078741" right="0.39370078740157483" top="0.98425196850393704" bottom="0.98425196850393704" header="0.39370078740157483" footer="0.59055118110236227"/>
  <pageSetup paperSize="9" orientation="portrait" horizontalDpi="4294967292" verticalDpi="4294967292" r:id="rId1"/>
  <headerFooter alignWithMargins="0">
    <oddFooter>&amp;C&amp;K000000004.0105    S.1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I14"/>
  <sheetViews>
    <sheetView topLeftCell="C1" zoomScale="120" zoomScaleNormal="120" zoomScaleSheetLayoutView="100" workbookViewId="0">
      <selection activeCell="I5" sqref="I5"/>
    </sheetView>
  </sheetViews>
  <sheetFormatPr defaultRowHeight="15.75" outlineLevelCol="1"/>
  <cols>
    <col min="1" max="1" width="1.875" style="632" customWidth="1"/>
    <col min="2" max="2" width="3.875" style="633" customWidth="1"/>
    <col min="3" max="3" width="31.125" style="660" customWidth="1"/>
    <col min="4" max="4" width="5" style="660" customWidth="1"/>
    <col min="5" max="5" width="4.875" style="634" customWidth="1"/>
    <col min="6" max="7" width="0" style="634" hidden="1" customWidth="1" outlineLevel="1"/>
    <col min="8" max="8" width="11.125" style="634" customWidth="1" collapsed="1"/>
    <col min="9" max="9" width="19.875" style="635" customWidth="1"/>
    <col min="10" max="256" width="9" style="632"/>
    <col min="257" max="257" width="1.875" style="632" customWidth="1"/>
    <col min="258" max="258" width="3.875" style="632" customWidth="1"/>
    <col min="259" max="259" width="31.125" style="632" customWidth="1"/>
    <col min="260" max="260" width="5" style="632" customWidth="1"/>
    <col min="261" max="261" width="4.875" style="632" customWidth="1"/>
    <col min="262" max="263" width="0" style="632" hidden="1" customWidth="1"/>
    <col min="264" max="264" width="11.125" style="632" customWidth="1"/>
    <col min="265" max="265" width="19.875" style="632" customWidth="1"/>
    <col min="266" max="512" width="9" style="632"/>
    <col min="513" max="513" width="1.875" style="632" customWidth="1"/>
    <col min="514" max="514" width="3.875" style="632" customWidth="1"/>
    <col min="515" max="515" width="31.125" style="632" customWidth="1"/>
    <col min="516" max="516" width="5" style="632" customWidth="1"/>
    <col min="517" max="517" width="4.875" style="632" customWidth="1"/>
    <col min="518" max="519" width="0" style="632" hidden="1" customWidth="1"/>
    <col min="520" max="520" width="11.125" style="632" customWidth="1"/>
    <col min="521" max="521" width="19.875" style="632" customWidth="1"/>
    <col min="522" max="768" width="9" style="632"/>
    <col min="769" max="769" width="1.875" style="632" customWidth="1"/>
    <col min="770" max="770" width="3.875" style="632" customWidth="1"/>
    <col min="771" max="771" width="31.125" style="632" customWidth="1"/>
    <col min="772" max="772" width="5" style="632" customWidth="1"/>
    <col min="773" max="773" width="4.875" style="632" customWidth="1"/>
    <col min="774" max="775" width="0" style="632" hidden="1" customWidth="1"/>
    <col min="776" max="776" width="11.125" style="632" customWidth="1"/>
    <col min="777" max="777" width="19.875" style="632" customWidth="1"/>
    <col min="778" max="1024" width="9" style="632"/>
    <col min="1025" max="1025" width="1.875" style="632" customWidth="1"/>
    <col min="1026" max="1026" width="3.875" style="632" customWidth="1"/>
    <col min="1027" max="1027" width="31.125" style="632" customWidth="1"/>
    <col min="1028" max="1028" width="5" style="632" customWidth="1"/>
    <col min="1029" max="1029" width="4.875" style="632" customWidth="1"/>
    <col min="1030" max="1031" width="0" style="632" hidden="1" customWidth="1"/>
    <col min="1032" max="1032" width="11.125" style="632" customWidth="1"/>
    <col min="1033" max="1033" width="19.875" style="632" customWidth="1"/>
    <col min="1034" max="1280" width="9" style="632"/>
    <col min="1281" max="1281" width="1.875" style="632" customWidth="1"/>
    <col min="1282" max="1282" width="3.875" style="632" customWidth="1"/>
    <col min="1283" max="1283" width="31.125" style="632" customWidth="1"/>
    <col min="1284" max="1284" width="5" style="632" customWidth="1"/>
    <col min="1285" max="1285" width="4.875" style="632" customWidth="1"/>
    <col min="1286" max="1287" width="0" style="632" hidden="1" customWidth="1"/>
    <col min="1288" max="1288" width="11.125" style="632" customWidth="1"/>
    <col min="1289" max="1289" width="19.875" style="632" customWidth="1"/>
    <col min="1290" max="1536" width="9" style="632"/>
    <col min="1537" max="1537" width="1.875" style="632" customWidth="1"/>
    <col min="1538" max="1538" width="3.875" style="632" customWidth="1"/>
    <col min="1539" max="1539" width="31.125" style="632" customWidth="1"/>
    <col min="1540" max="1540" width="5" style="632" customWidth="1"/>
    <col min="1541" max="1541" width="4.875" style="632" customWidth="1"/>
    <col min="1542" max="1543" width="0" style="632" hidden="1" customWidth="1"/>
    <col min="1544" max="1544" width="11.125" style="632" customWidth="1"/>
    <col min="1545" max="1545" width="19.875" style="632" customWidth="1"/>
    <col min="1546" max="1792" width="9" style="632"/>
    <col min="1793" max="1793" width="1.875" style="632" customWidth="1"/>
    <col min="1794" max="1794" width="3.875" style="632" customWidth="1"/>
    <col min="1795" max="1795" width="31.125" style="632" customWidth="1"/>
    <col min="1796" max="1796" width="5" style="632" customWidth="1"/>
    <col min="1797" max="1797" width="4.875" style="632" customWidth="1"/>
    <col min="1798" max="1799" width="0" style="632" hidden="1" customWidth="1"/>
    <col min="1800" max="1800" width="11.125" style="632" customWidth="1"/>
    <col min="1801" max="1801" width="19.875" style="632" customWidth="1"/>
    <col min="1802" max="2048" width="9" style="632"/>
    <col min="2049" max="2049" width="1.875" style="632" customWidth="1"/>
    <col min="2050" max="2050" width="3.875" style="632" customWidth="1"/>
    <col min="2051" max="2051" width="31.125" style="632" customWidth="1"/>
    <col min="2052" max="2052" width="5" style="632" customWidth="1"/>
    <col min="2053" max="2053" width="4.875" style="632" customWidth="1"/>
    <col min="2054" max="2055" width="0" style="632" hidden="1" customWidth="1"/>
    <col min="2056" max="2056" width="11.125" style="632" customWidth="1"/>
    <col min="2057" max="2057" width="19.875" style="632" customWidth="1"/>
    <col min="2058" max="2304" width="9" style="632"/>
    <col min="2305" max="2305" width="1.875" style="632" customWidth="1"/>
    <col min="2306" max="2306" width="3.875" style="632" customWidth="1"/>
    <col min="2307" max="2307" width="31.125" style="632" customWidth="1"/>
    <col min="2308" max="2308" width="5" style="632" customWidth="1"/>
    <col min="2309" max="2309" width="4.875" style="632" customWidth="1"/>
    <col min="2310" max="2311" width="0" style="632" hidden="1" customWidth="1"/>
    <col min="2312" max="2312" width="11.125" style="632" customWidth="1"/>
    <col min="2313" max="2313" width="19.875" style="632" customWidth="1"/>
    <col min="2314" max="2560" width="9" style="632"/>
    <col min="2561" max="2561" width="1.875" style="632" customWidth="1"/>
    <col min="2562" max="2562" width="3.875" style="632" customWidth="1"/>
    <col min="2563" max="2563" width="31.125" style="632" customWidth="1"/>
    <col min="2564" max="2564" width="5" style="632" customWidth="1"/>
    <col min="2565" max="2565" width="4.875" style="632" customWidth="1"/>
    <col min="2566" max="2567" width="0" style="632" hidden="1" customWidth="1"/>
    <col min="2568" max="2568" width="11.125" style="632" customWidth="1"/>
    <col min="2569" max="2569" width="19.875" style="632" customWidth="1"/>
    <col min="2570" max="2816" width="9" style="632"/>
    <col min="2817" max="2817" width="1.875" style="632" customWidth="1"/>
    <col min="2818" max="2818" width="3.875" style="632" customWidth="1"/>
    <col min="2819" max="2819" width="31.125" style="632" customWidth="1"/>
    <col min="2820" max="2820" width="5" style="632" customWidth="1"/>
    <col min="2821" max="2821" width="4.875" style="632" customWidth="1"/>
    <col min="2822" max="2823" width="0" style="632" hidden="1" customWidth="1"/>
    <col min="2824" max="2824" width="11.125" style="632" customWidth="1"/>
    <col min="2825" max="2825" width="19.875" style="632" customWidth="1"/>
    <col min="2826" max="3072" width="9" style="632"/>
    <col min="3073" max="3073" width="1.875" style="632" customWidth="1"/>
    <col min="3074" max="3074" width="3.875" style="632" customWidth="1"/>
    <col min="3075" max="3075" width="31.125" style="632" customWidth="1"/>
    <col min="3076" max="3076" width="5" style="632" customWidth="1"/>
    <col min="3077" max="3077" width="4.875" style="632" customWidth="1"/>
    <col min="3078" max="3079" width="0" style="632" hidden="1" customWidth="1"/>
    <col min="3080" max="3080" width="11.125" style="632" customWidth="1"/>
    <col min="3081" max="3081" width="19.875" style="632" customWidth="1"/>
    <col min="3082" max="3328" width="9" style="632"/>
    <col min="3329" max="3329" width="1.875" style="632" customWidth="1"/>
    <col min="3330" max="3330" width="3.875" style="632" customWidth="1"/>
    <col min="3331" max="3331" width="31.125" style="632" customWidth="1"/>
    <col min="3332" max="3332" width="5" style="632" customWidth="1"/>
    <col min="3333" max="3333" width="4.875" style="632" customWidth="1"/>
    <col min="3334" max="3335" width="0" style="632" hidden="1" customWidth="1"/>
    <col min="3336" max="3336" width="11.125" style="632" customWidth="1"/>
    <col min="3337" max="3337" width="19.875" style="632" customWidth="1"/>
    <col min="3338" max="3584" width="9" style="632"/>
    <col min="3585" max="3585" width="1.875" style="632" customWidth="1"/>
    <col min="3586" max="3586" width="3.875" style="632" customWidth="1"/>
    <col min="3587" max="3587" width="31.125" style="632" customWidth="1"/>
    <col min="3588" max="3588" width="5" style="632" customWidth="1"/>
    <col min="3589" max="3589" width="4.875" style="632" customWidth="1"/>
    <col min="3590" max="3591" width="0" style="632" hidden="1" customWidth="1"/>
    <col min="3592" max="3592" width="11.125" style="632" customWidth="1"/>
    <col min="3593" max="3593" width="19.875" style="632" customWidth="1"/>
    <col min="3594" max="3840" width="9" style="632"/>
    <col min="3841" max="3841" width="1.875" style="632" customWidth="1"/>
    <col min="3842" max="3842" width="3.875" style="632" customWidth="1"/>
    <col min="3843" max="3843" width="31.125" style="632" customWidth="1"/>
    <col min="3844" max="3844" width="5" style="632" customWidth="1"/>
    <col min="3845" max="3845" width="4.875" style="632" customWidth="1"/>
    <col min="3846" max="3847" width="0" style="632" hidden="1" customWidth="1"/>
    <col min="3848" max="3848" width="11.125" style="632" customWidth="1"/>
    <col min="3849" max="3849" width="19.875" style="632" customWidth="1"/>
    <col min="3850" max="4096" width="9" style="632"/>
    <col min="4097" max="4097" width="1.875" style="632" customWidth="1"/>
    <col min="4098" max="4098" width="3.875" style="632" customWidth="1"/>
    <col min="4099" max="4099" width="31.125" style="632" customWidth="1"/>
    <col min="4100" max="4100" width="5" style="632" customWidth="1"/>
    <col min="4101" max="4101" width="4.875" style="632" customWidth="1"/>
    <col min="4102" max="4103" width="0" style="632" hidden="1" customWidth="1"/>
    <col min="4104" max="4104" width="11.125" style="632" customWidth="1"/>
    <col min="4105" max="4105" width="19.875" style="632" customWidth="1"/>
    <col min="4106" max="4352" width="9" style="632"/>
    <col min="4353" max="4353" width="1.875" style="632" customWidth="1"/>
    <col min="4354" max="4354" width="3.875" style="632" customWidth="1"/>
    <col min="4355" max="4355" width="31.125" style="632" customWidth="1"/>
    <col min="4356" max="4356" width="5" style="632" customWidth="1"/>
    <col min="4357" max="4357" width="4.875" style="632" customWidth="1"/>
    <col min="4358" max="4359" width="0" style="632" hidden="1" customWidth="1"/>
    <col min="4360" max="4360" width="11.125" style="632" customWidth="1"/>
    <col min="4361" max="4361" width="19.875" style="632" customWidth="1"/>
    <col min="4362" max="4608" width="9" style="632"/>
    <col min="4609" max="4609" width="1.875" style="632" customWidth="1"/>
    <col min="4610" max="4610" width="3.875" style="632" customWidth="1"/>
    <col min="4611" max="4611" width="31.125" style="632" customWidth="1"/>
    <col min="4612" max="4612" width="5" style="632" customWidth="1"/>
    <col min="4613" max="4613" width="4.875" style="632" customWidth="1"/>
    <col min="4614" max="4615" width="0" style="632" hidden="1" customWidth="1"/>
    <col min="4616" max="4616" width="11.125" style="632" customWidth="1"/>
    <col min="4617" max="4617" width="19.875" style="632" customWidth="1"/>
    <col min="4618" max="4864" width="9" style="632"/>
    <col min="4865" max="4865" width="1.875" style="632" customWidth="1"/>
    <col min="4866" max="4866" width="3.875" style="632" customWidth="1"/>
    <col min="4867" max="4867" width="31.125" style="632" customWidth="1"/>
    <col min="4868" max="4868" width="5" style="632" customWidth="1"/>
    <col min="4869" max="4869" width="4.875" style="632" customWidth="1"/>
    <col min="4870" max="4871" width="0" style="632" hidden="1" customWidth="1"/>
    <col min="4872" max="4872" width="11.125" style="632" customWidth="1"/>
    <col min="4873" max="4873" width="19.875" style="632" customWidth="1"/>
    <col min="4874" max="5120" width="9" style="632"/>
    <col min="5121" max="5121" width="1.875" style="632" customWidth="1"/>
    <col min="5122" max="5122" width="3.875" style="632" customWidth="1"/>
    <col min="5123" max="5123" width="31.125" style="632" customWidth="1"/>
    <col min="5124" max="5124" width="5" style="632" customWidth="1"/>
    <col min="5125" max="5125" width="4.875" style="632" customWidth="1"/>
    <col min="5126" max="5127" width="0" style="632" hidden="1" customWidth="1"/>
    <col min="5128" max="5128" width="11.125" style="632" customWidth="1"/>
    <col min="5129" max="5129" width="19.875" style="632" customWidth="1"/>
    <col min="5130" max="5376" width="9" style="632"/>
    <col min="5377" max="5377" width="1.875" style="632" customWidth="1"/>
    <col min="5378" max="5378" width="3.875" style="632" customWidth="1"/>
    <col min="5379" max="5379" width="31.125" style="632" customWidth="1"/>
    <col min="5380" max="5380" width="5" style="632" customWidth="1"/>
    <col min="5381" max="5381" width="4.875" style="632" customWidth="1"/>
    <col min="5382" max="5383" width="0" style="632" hidden="1" customWidth="1"/>
    <col min="5384" max="5384" width="11.125" style="632" customWidth="1"/>
    <col min="5385" max="5385" width="19.875" style="632" customWidth="1"/>
    <col min="5386" max="5632" width="9" style="632"/>
    <col min="5633" max="5633" width="1.875" style="632" customWidth="1"/>
    <col min="5634" max="5634" width="3.875" style="632" customWidth="1"/>
    <col min="5635" max="5635" width="31.125" style="632" customWidth="1"/>
    <col min="5636" max="5636" width="5" style="632" customWidth="1"/>
    <col min="5637" max="5637" width="4.875" style="632" customWidth="1"/>
    <col min="5638" max="5639" width="0" style="632" hidden="1" customWidth="1"/>
    <col min="5640" max="5640" width="11.125" style="632" customWidth="1"/>
    <col min="5641" max="5641" width="19.875" style="632" customWidth="1"/>
    <col min="5642" max="5888" width="9" style="632"/>
    <col min="5889" max="5889" width="1.875" style="632" customWidth="1"/>
    <col min="5890" max="5890" width="3.875" style="632" customWidth="1"/>
    <col min="5891" max="5891" width="31.125" style="632" customWidth="1"/>
    <col min="5892" max="5892" width="5" style="632" customWidth="1"/>
    <col min="5893" max="5893" width="4.875" style="632" customWidth="1"/>
    <col min="5894" max="5895" width="0" style="632" hidden="1" customWidth="1"/>
    <col min="5896" max="5896" width="11.125" style="632" customWidth="1"/>
    <col min="5897" max="5897" width="19.875" style="632" customWidth="1"/>
    <col min="5898" max="6144" width="9" style="632"/>
    <col min="6145" max="6145" width="1.875" style="632" customWidth="1"/>
    <col min="6146" max="6146" width="3.875" style="632" customWidth="1"/>
    <col min="6147" max="6147" width="31.125" style="632" customWidth="1"/>
    <col min="6148" max="6148" width="5" style="632" customWidth="1"/>
    <col min="6149" max="6149" width="4.875" style="632" customWidth="1"/>
    <col min="6150" max="6151" width="0" style="632" hidden="1" customWidth="1"/>
    <col min="6152" max="6152" width="11.125" style="632" customWidth="1"/>
    <col min="6153" max="6153" width="19.875" style="632" customWidth="1"/>
    <col min="6154" max="6400" width="9" style="632"/>
    <col min="6401" max="6401" width="1.875" style="632" customWidth="1"/>
    <col min="6402" max="6402" width="3.875" style="632" customWidth="1"/>
    <col min="6403" max="6403" width="31.125" style="632" customWidth="1"/>
    <col min="6404" max="6404" width="5" style="632" customWidth="1"/>
    <col min="6405" max="6405" width="4.875" style="632" customWidth="1"/>
    <col min="6406" max="6407" width="0" style="632" hidden="1" customWidth="1"/>
    <col min="6408" max="6408" width="11.125" style="632" customWidth="1"/>
    <col min="6409" max="6409" width="19.875" style="632" customWidth="1"/>
    <col min="6410" max="6656" width="9" style="632"/>
    <col min="6657" max="6657" width="1.875" style="632" customWidth="1"/>
    <col min="6658" max="6658" width="3.875" style="632" customWidth="1"/>
    <col min="6659" max="6659" width="31.125" style="632" customWidth="1"/>
    <col min="6660" max="6660" width="5" style="632" customWidth="1"/>
    <col min="6661" max="6661" width="4.875" style="632" customWidth="1"/>
    <col min="6662" max="6663" width="0" style="632" hidden="1" customWidth="1"/>
    <col min="6664" max="6664" width="11.125" style="632" customWidth="1"/>
    <col min="6665" max="6665" width="19.875" style="632" customWidth="1"/>
    <col min="6666" max="6912" width="9" style="632"/>
    <col min="6913" max="6913" width="1.875" style="632" customWidth="1"/>
    <col min="6914" max="6914" width="3.875" style="632" customWidth="1"/>
    <col min="6915" max="6915" width="31.125" style="632" customWidth="1"/>
    <col min="6916" max="6916" width="5" style="632" customWidth="1"/>
    <col min="6917" max="6917" width="4.875" style="632" customWidth="1"/>
    <col min="6918" max="6919" width="0" style="632" hidden="1" customWidth="1"/>
    <col min="6920" max="6920" width="11.125" style="632" customWidth="1"/>
    <col min="6921" max="6921" width="19.875" style="632" customWidth="1"/>
    <col min="6922" max="7168" width="9" style="632"/>
    <col min="7169" max="7169" width="1.875" style="632" customWidth="1"/>
    <col min="7170" max="7170" width="3.875" style="632" customWidth="1"/>
    <col min="7171" max="7171" width="31.125" style="632" customWidth="1"/>
    <col min="7172" max="7172" width="5" style="632" customWidth="1"/>
    <col min="7173" max="7173" width="4.875" style="632" customWidth="1"/>
    <col min="7174" max="7175" width="0" style="632" hidden="1" customWidth="1"/>
    <col min="7176" max="7176" width="11.125" style="632" customWidth="1"/>
    <col min="7177" max="7177" width="19.875" style="632" customWidth="1"/>
    <col min="7178" max="7424" width="9" style="632"/>
    <col min="7425" max="7425" width="1.875" style="632" customWidth="1"/>
    <col min="7426" max="7426" width="3.875" style="632" customWidth="1"/>
    <col min="7427" max="7427" width="31.125" style="632" customWidth="1"/>
    <col min="7428" max="7428" width="5" style="632" customWidth="1"/>
    <col min="7429" max="7429" width="4.875" style="632" customWidth="1"/>
    <col min="7430" max="7431" width="0" style="632" hidden="1" customWidth="1"/>
    <col min="7432" max="7432" width="11.125" style="632" customWidth="1"/>
    <col min="7433" max="7433" width="19.875" style="632" customWidth="1"/>
    <col min="7434" max="7680" width="9" style="632"/>
    <col min="7681" max="7681" width="1.875" style="632" customWidth="1"/>
    <col min="7682" max="7682" width="3.875" style="632" customWidth="1"/>
    <col min="7683" max="7683" width="31.125" style="632" customWidth="1"/>
    <col min="7684" max="7684" width="5" style="632" customWidth="1"/>
    <col min="7685" max="7685" width="4.875" style="632" customWidth="1"/>
    <col min="7686" max="7687" width="0" style="632" hidden="1" customWidth="1"/>
    <col min="7688" max="7688" width="11.125" style="632" customWidth="1"/>
    <col min="7689" max="7689" width="19.875" style="632" customWidth="1"/>
    <col min="7690" max="7936" width="9" style="632"/>
    <col min="7937" max="7937" width="1.875" style="632" customWidth="1"/>
    <col min="7938" max="7938" width="3.875" style="632" customWidth="1"/>
    <col min="7939" max="7939" width="31.125" style="632" customWidth="1"/>
    <col min="7940" max="7940" width="5" style="632" customWidth="1"/>
    <col min="7941" max="7941" width="4.875" style="632" customWidth="1"/>
    <col min="7942" max="7943" width="0" style="632" hidden="1" customWidth="1"/>
    <col min="7944" max="7944" width="11.125" style="632" customWidth="1"/>
    <col min="7945" max="7945" width="19.875" style="632" customWidth="1"/>
    <col min="7946" max="8192" width="9" style="632"/>
    <col min="8193" max="8193" width="1.875" style="632" customWidth="1"/>
    <col min="8194" max="8194" width="3.875" style="632" customWidth="1"/>
    <col min="8195" max="8195" width="31.125" style="632" customWidth="1"/>
    <col min="8196" max="8196" width="5" style="632" customWidth="1"/>
    <col min="8197" max="8197" width="4.875" style="632" customWidth="1"/>
    <col min="8198" max="8199" width="0" style="632" hidden="1" customWidth="1"/>
    <col min="8200" max="8200" width="11.125" style="632" customWidth="1"/>
    <col min="8201" max="8201" width="19.875" style="632" customWidth="1"/>
    <col min="8202" max="8448" width="9" style="632"/>
    <col min="8449" max="8449" width="1.875" style="632" customWidth="1"/>
    <col min="8450" max="8450" width="3.875" style="632" customWidth="1"/>
    <col min="8451" max="8451" width="31.125" style="632" customWidth="1"/>
    <col min="8452" max="8452" width="5" style="632" customWidth="1"/>
    <col min="8453" max="8453" width="4.875" style="632" customWidth="1"/>
    <col min="8454" max="8455" width="0" style="632" hidden="1" customWidth="1"/>
    <col min="8456" max="8456" width="11.125" style="632" customWidth="1"/>
    <col min="8457" max="8457" width="19.875" style="632" customWidth="1"/>
    <col min="8458" max="8704" width="9" style="632"/>
    <col min="8705" max="8705" width="1.875" style="632" customWidth="1"/>
    <col min="8706" max="8706" width="3.875" style="632" customWidth="1"/>
    <col min="8707" max="8707" width="31.125" style="632" customWidth="1"/>
    <col min="8708" max="8708" width="5" style="632" customWidth="1"/>
    <col min="8709" max="8709" width="4.875" style="632" customWidth="1"/>
    <col min="8710" max="8711" width="0" style="632" hidden="1" customWidth="1"/>
    <col min="8712" max="8712" width="11.125" style="632" customWidth="1"/>
    <col min="8713" max="8713" width="19.875" style="632" customWidth="1"/>
    <col min="8714" max="8960" width="9" style="632"/>
    <col min="8961" max="8961" width="1.875" style="632" customWidth="1"/>
    <col min="8962" max="8962" width="3.875" style="632" customWidth="1"/>
    <col min="8963" max="8963" width="31.125" style="632" customWidth="1"/>
    <col min="8964" max="8964" width="5" style="632" customWidth="1"/>
    <col min="8965" max="8965" width="4.875" style="632" customWidth="1"/>
    <col min="8966" max="8967" width="0" style="632" hidden="1" customWidth="1"/>
    <col min="8968" max="8968" width="11.125" style="632" customWidth="1"/>
    <col min="8969" max="8969" width="19.875" style="632" customWidth="1"/>
    <col min="8970" max="9216" width="9" style="632"/>
    <col min="9217" max="9217" width="1.875" style="632" customWidth="1"/>
    <col min="9218" max="9218" width="3.875" style="632" customWidth="1"/>
    <col min="9219" max="9219" width="31.125" style="632" customWidth="1"/>
    <col min="9220" max="9220" width="5" style="632" customWidth="1"/>
    <col min="9221" max="9221" width="4.875" style="632" customWidth="1"/>
    <col min="9222" max="9223" width="0" style="632" hidden="1" customWidth="1"/>
    <col min="9224" max="9224" width="11.125" style="632" customWidth="1"/>
    <col min="9225" max="9225" width="19.875" style="632" customWidth="1"/>
    <col min="9226" max="9472" width="9" style="632"/>
    <col min="9473" max="9473" width="1.875" style="632" customWidth="1"/>
    <col min="9474" max="9474" width="3.875" style="632" customWidth="1"/>
    <col min="9475" max="9475" width="31.125" style="632" customWidth="1"/>
    <col min="9476" max="9476" width="5" style="632" customWidth="1"/>
    <col min="9477" max="9477" width="4.875" style="632" customWidth="1"/>
    <col min="9478" max="9479" width="0" style="632" hidden="1" customWidth="1"/>
    <col min="9480" max="9480" width="11.125" style="632" customWidth="1"/>
    <col min="9481" max="9481" width="19.875" style="632" customWidth="1"/>
    <col min="9482" max="9728" width="9" style="632"/>
    <col min="9729" max="9729" width="1.875" style="632" customWidth="1"/>
    <col min="9730" max="9730" width="3.875" style="632" customWidth="1"/>
    <col min="9731" max="9731" width="31.125" style="632" customWidth="1"/>
    <col min="9732" max="9732" width="5" style="632" customWidth="1"/>
    <col min="9733" max="9733" width="4.875" style="632" customWidth="1"/>
    <col min="9734" max="9735" width="0" style="632" hidden="1" customWidth="1"/>
    <col min="9736" max="9736" width="11.125" style="632" customWidth="1"/>
    <col min="9737" max="9737" width="19.875" style="632" customWidth="1"/>
    <col min="9738" max="9984" width="9" style="632"/>
    <col min="9985" max="9985" width="1.875" style="632" customWidth="1"/>
    <col min="9986" max="9986" width="3.875" style="632" customWidth="1"/>
    <col min="9987" max="9987" width="31.125" style="632" customWidth="1"/>
    <col min="9988" max="9988" width="5" style="632" customWidth="1"/>
    <col min="9989" max="9989" width="4.875" style="632" customWidth="1"/>
    <col min="9990" max="9991" width="0" style="632" hidden="1" customWidth="1"/>
    <col min="9992" max="9992" width="11.125" style="632" customWidth="1"/>
    <col min="9993" max="9993" width="19.875" style="632" customWidth="1"/>
    <col min="9994" max="10240" width="9" style="632"/>
    <col min="10241" max="10241" width="1.875" style="632" customWidth="1"/>
    <col min="10242" max="10242" width="3.875" style="632" customWidth="1"/>
    <col min="10243" max="10243" width="31.125" style="632" customWidth="1"/>
    <col min="10244" max="10244" width="5" style="632" customWidth="1"/>
    <col min="10245" max="10245" width="4.875" style="632" customWidth="1"/>
    <col min="10246" max="10247" width="0" style="632" hidden="1" customWidth="1"/>
    <col min="10248" max="10248" width="11.125" style="632" customWidth="1"/>
    <col min="10249" max="10249" width="19.875" style="632" customWidth="1"/>
    <col min="10250" max="10496" width="9" style="632"/>
    <col min="10497" max="10497" width="1.875" style="632" customWidth="1"/>
    <col min="10498" max="10498" width="3.875" style="632" customWidth="1"/>
    <col min="10499" max="10499" width="31.125" style="632" customWidth="1"/>
    <col min="10500" max="10500" width="5" style="632" customWidth="1"/>
    <col min="10501" max="10501" width="4.875" style="632" customWidth="1"/>
    <col min="10502" max="10503" width="0" style="632" hidden="1" customWidth="1"/>
    <col min="10504" max="10504" width="11.125" style="632" customWidth="1"/>
    <col min="10505" max="10505" width="19.875" style="632" customWidth="1"/>
    <col min="10506" max="10752" width="9" style="632"/>
    <col min="10753" max="10753" width="1.875" style="632" customWidth="1"/>
    <col min="10754" max="10754" width="3.875" style="632" customWidth="1"/>
    <col min="10755" max="10755" width="31.125" style="632" customWidth="1"/>
    <col min="10756" max="10756" width="5" style="632" customWidth="1"/>
    <col min="10757" max="10757" width="4.875" style="632" customWidth="1"/>
    <col min="10758" max="10759" width="0" style="632" hidden="1" customWidth="1"/>
    <col min="10760" max="10760" width="11.125" style="632" customWidth="1"/>
    <col min="10761" max="10761" width="19.875" style="632" customWidth="1"/>
    <col min="10762" max="11008" width="9" style="632"/>
    <col min="11009" max="11009" width="1.875" style="632" customWidth="1"/>
    <col min="11010" max="11010" width="3.875" style="632" customWidth="1"/>
    <col min="11011" max="11011" width="31.125" style="632" customWidth="1"/>
    <col min="11012" max="11012" width="5" style="632" customWidth="1"/>
    <col min="11013" max="11013" width="4.875" style="632" customWidth="1"/>
    <col min="11014" max="11015" width="0" style="632" hidden="1" customWidth="1"/>
    <col min="11016" max="11016" width="11.125" style="632" customWidth="1"/>
    <col min="11017" max="11017" width="19.875" style="632" customWidth="1"/>
    <col min="11018" max="11264" width="9" style="632"/>
    <col min="11265" max="11265" width="1.875" style="632" customWidth="1"/>
    <col min="11266" max="11266" width="3.875" style="632" customWidth="1"/>
    <col min="11267" max="11267" width="31.125" style="632" customWidth="1"/>
    <col min="11268" max="11268" width="5" style="632" customWidth="1"/>
    <col min="11269" max="11269" width="4.875" style="632" customWidth="1"/>
    <col min="11270" max="11271" width="0" style="632" hidden="1" customWidth="1"/>
    <col min="11272" max="11272" width="11.125" style="632" customWidth="1"/>
    <col min="11273" max="11273" width="19.875" style="632" customWidth="1"/>
    <col min="11274" max="11520" width="9" style="632"/>
    <col min="11521" max="11521" width="1.875" style="632" customWidth="1"/>
    <col min="11522" max="11522" width="3.875" style="632" customWidth="1"/>
    <col min="11523" max="11523" width="31.125" style="632" customWidth="1"/>
    <col min="11524" max="11524" width="5" style="632" customWidth="1"/>
    <col min="11525" max="11525" width="4.875" style="632" customWidth="1"/>
    <col min="11526" max="11527" width="0" style="632" hidden="1" customWidth="1"/>
    <col min="11528" max="11528" width="11.125" style="632" customWidth="1"/>
    <col min="11529" max="11529" width="19.875" style="632" customWidth="1"/>
    <col min="11530" max="11776" width="9" style="632"/>
    <col min="11777" max="11777" width="1.875" style="632" customWidth="1"/>
    <col min="11778" max="11778" width="3.875" style="632" customWidth="1"/>
    <col min="11779" max="11779" width="31.125" style="632" customWidth="1"/>
    <col min="11780" max="11780" width="5" style="632" customWidth="1"/>
    <col min="11781" max="11781" width="4.875" style="632" customWidth="1"/>
    <col min="11782" max="11783" width="0" style="632" hidden="1" customWidth="1"/>
    <col min="11784" max="11784" width="11.125" style="632" customWidth="1"/>
    <col min="11785" max="11785" width="19.875" style="632" customWidth="1"/>
    <col min="11786" max="12032" width="9" style="632"/>
    <col min="12033" max="12033" width="1.875" style="632" customWidth="1"/>
    <col min="12034" max="12034" width="3.875" style="632" customWidth="1"/>
    <col min="12035" max="12035" width="31.125" style="632" customWidth="1"/>
    <col min="12036" max="12036" width="5" style="632" customWidth="1"/>
    <col min="12037" max="12037" width="4.875" style="632" customWidth="1"/>
    <col min="12038" max="12039" width="0" style="632" hidden="1" customWidth="1"/>
    <col min="12040" max="12040" width="11.125" style="632" customWidth="1"/>
    <col min="12041" max="12041" width="19.875" style="632" customWidth="1"/>
    <col min="12042" max="12288" width="9" style="632"/>
    <col min="12289" max="12289" width="1.875" style="632" customWidth="1"/>
    <col min="12290" max="12290" width="3.875" style="632" customWidth="1"/>
    <col min="12291" max="12291" width="31.125" style="632" customWidth="1"/>
    <col min="12292" max="12292" width="5" style="632" customWidth="1"/>
    <col min="12293" max="12293" width="4.875" style="632" customWidth="1"/>
    <col min="12294" max="12295" width="0" style="632" hidden="1" customWidth="1"/>
    <col min="12296" max="12296" width="11.125" style="632" customWidth="1"/>
    <col min="12297" max="12297" width="19.875" style="632" customWidth="1"/>
    <col min="12298" max="12544" width="9" style="632"/>
    <col min="12545" max="12545" width="1.875" style="632" customWidth="1"/>
    <col min="12546" max="12546" width="3.875" style="632" customWidth="1"/>
    <col min="12547" max="12547" width="31.125" style="632" customWidth="1"/>
    <col min="12548" max="12548" width="5" style="632" customWidth="1"/>
    <col min="12549" max="12549" width="4.875" style="632" customWidth="1"/>
    <col min="12550" max="12551" width="0" style="632" hidden="1" customWidth="1"/>
    <col min="12552" max="12552" width="11.125" style="632" customWidth="1"/>
    <col min="12553" max="12553" width="19.875" style="632" customWidth="1"/>
    <col min="12554" max="12800" width="9" style="632"/>
    <col min="12801" max="12801" width="1.875" style="632" customWidth="1"/>
    <col min="12802" max="12802" width="3.875" style="632" customWidth="1"/>
    <col min="12803" max="12803" width="31.125" style="632" customWidth="1"/>
    <col min="12804" max="12804" width="5" style="632" customWidth="1"/>
    <col min="12805" max="12805" width="4.875" style="632" customWidth="1"/>
    <col min="12806" max="12807" width="0" style="632" hidden="1" customWidth="1"/>
    <col min="12808" max="12808" width="11.125" style="632" customWidth="1"/>
    <col min="12809" max="12809" width="19.875" style="632" customWidth="1"/>
    <col min="12810" max="13056" width="9" style="632"/>
    <col min="13057" max="13057" width="1.875" style="632" customWidth="1"/>
    <col min="13058" max="13058" width="3.875" style="632" customWidth="1"/>
    <col min="13059" max="13059" width="31.125" style="632" customWidth="1"/>
    <col min="13060" max="13060" width="5" style="632" customWidth="1"/>
    <col min="13061" max="13061" width="4.875" style="632" customWidth="1"/>
    <col min="13062" max="13063" width="0" style="632" hidden="1" customWidth="1"/>
    <col min="13064" max="13064" width="11.125" style="632" customWidth="1"/>
    <col min="13065" max="13065" width="19.875" style="632" customWidth="1"/>
    <col min="13066" max="13312" width="9" style="632"/>
    <col min="13313" max="13313" width="1.875" style="632" customWidth="1"/>
    <col min="13314" max="13314" width="3.875" style="632" customWidth="1"/>
    <col min="13315" max="13315" width="31.125" style="632" customWidth="1"/>
    <col min="13316" max="13316" width="5" style="632" customWidth="1"/>
    <col min="13317" max="13317" width="4.875" style="632" customWidth="1"/>
    <col min="13318" max="13319" width="0" style="632" hidden="1" customWidth="1"/>
    <col min="13320" max="13320" width="11.125" style="632" customWidth="1"/>
    <col min="13321" max="13321" width="19.875" style="632" customWidth="1"/>
    <col min="13322" max="13568" width="9" style="632"/>
    <col min="13569" max="13569" width="1.875" style="632" customWidth="1"/>
    <col min="13570" max="13570" width="3.875" style="632" customWidth="1"/>
    <col min="13571" max="13571" width="31.125" style="632" customWidth="1"/>
    <col min="13572" max="13572" width="5" style="632" customWidth="1"/>
    <col min="13573" max="13573" width="4.875" style="632" customWidth="1"/>
    <col min="13574" max="13575" width="0" style="632" hidden="1" customWidth="1"/>
    <col min="13576" max="13576" width="11.125" style="632" customWidth="1"/>
    <col min="13577" max="13577" width="19.875" style="632" customWidth="1"/>
    <col min="13578" max="13824" width="9" style="632"/>
    <col min="13825" max="13825" width="1.875" style="632" customWidth="1"/>
    <col min="13826" max="13826" width="3.875" style="632" customWidth="1"/>
    <col min="13827" max="13827" width="31.125" style="632" customWidth="1"/>
    <col min="13828" max="13828" width="5" style="632" customWidth="1"/>
    <col min="13829" max="13829" width="4.875" style="632" customWidth="1"/>
    <col min="13830" max="13831" width="0" style="632" hidden="1" customWidth="1"/>
    <col min="13832" max="13832" width="11.125" style="632" customWidth="1"/>
    <col min="13833" max="13833" width="19.875" style="632" customWidth="1"/>
    <col min="13834" max="14080" width="9" style="632"/>
    <col min="14081" max="14081" width="1.875" style="632" customWidth="1"/>
    <col min="14082" max="14082" width="3.875" style="632" customWidth="1"/>
    <col min="14083" max="14083" width="31.125" style="632" customWidth="1"/>
    <col min="14084" max="14084" width="5" style="632" customWidth="1"/>
    <col min="14085" max="14085" width="4.875" style="632" customWidth="1"/>
    <col min="14086" max="14087" width="0" style="632" hidden="1" customWidth="1"/>
    <col min="14088" max="14088" width="11.125" style="632" customWidth="1"/>
    <col min="14089" max="14089" width="19.875" style="632" customWidth="1"/>
    <col min="14090" max="14336" width="9" style="632"/>
    <col min="14337" max="14337" width="1.875" style="632" customWidth="1"/>
    <col min="14338" max="14338" width="3.875" style="632" customWidth="1"/>
    <col min="14339" max="14339" width="31.125" style="632" customWidth="1"/>
    <col min="14340" max="14340" width="5" style="632" customWidth="1"/>
    <col min="14341" max="14341" width="4.875" style="632" customWidth="1"/>
    <col min="14342" max="14343" width="0" style="632" hidden="1" customWidth="1"/>
    <col min="14344" max="14344" width="11.125" style="632" customWidth="1"/>
    <col min="14345" max="14345" width="19.875" style="632" customWidth="1"/>
    <col min="14346" max="14592" width="9" style="632"/>
    <col min="14593" max="14593" width="1.875" style="632" customWidth="1"/>
    <col min="14594" max="14594" width="3.875" style="632" customWidth="1"/>
    <col min="14595" max="14595" width="31.125" style="632" customWidth="1"/>
    <col min="14596" max="14596" width="5" style="632" customWidth="1"/>
    <col min="14597" max="14597" width="4.875" style="632" customWidth="1"/>
    <col min="14598" max="14599" width="0" style="632" hidden="1" customWidth="1"/>
    <col min="14600" max="14600" width="11.125" style="632" customWidth="1"/>
    <col min="14601" max="14601" width="19.875" style="632" customWidth="1"/>
    <col min="14602" max="14848" width="9" style="632"/>
    <col min="14849" max="14849" width="1.875" style="632" customWidth="1"/>
    <col min="14850" max="14850" width="3.875" style="632" customWidth="1"/>
    <col min="14851" max="14851" width="31.125" style="632" customWidth="1"/>
    <col min="14852" max="14852" width="5" style="632" customWidth="1"/>
    <col min="14853" max="14853" width="4.875" style="632" customWidth="1"/>
    <col min="14854" max="14855" width="0" style="632" hidden="1" customWidth="1"/>
    <col min="14856" max="14856" width="11.125" style="632" customWidth="1"/>
    <col min="14857" max="14857" width="19.875" style="632" customWidth="1"/>
    <col min="14858" max="15104" width="9" style="632"/>
    <col min="15105" max="15105" width="1.875" style="632" customWidth="1"/>
    <col min="15106" max="15106" width="3.875" style="632" customWidth="1"/>
    <col min="15107" max="15107" width="31.125" style="632" customWidth="1"/>
    <col min="15108" max="15108" width="5" style="632" customWidth="1"/>
    <col min="15109" max="15109" width="4.875" style="632" customWidth="1"/>
    <col min="15110" max="15111" width="0" style="632" hidden="1" customWidth="1"/>
    <col min="15112" max="15112" width="11.125" style="632" customWidth="1"/>
    <col min="15113" max="15113" width="19.875" style="632" customWidth="1"/>
    <col min="15114" max="15360" width="9" style="632"/>
    <col min="15361" max="15361" width="1.875" style="632" customWidth="1"/>
    <col min="15362" max="15362" width="3.875" style="632" customWidth="1"/>
    <col min="15363" max="15363" width="31.125" style="632" customWidth="1"/>
    <col min="15364" max="15364" width="5" style="632" customWidth="1"/>
    <col min="15365" max="15365" width="4.875" style="632" customWidth="1"/>
    <col min="15366" max="15367" width="0" style="632" hidden="1" customWidth="1"/>
    <col min="15368" max="15368" width="11.125" style="632" customWidth="1"/>
    <col min="15369" max="15369" width="19.875" style="632" customWidth="1"/>
    <col min="15370" max="15616" width="9" style="632"/>
    <col min="15617" max="15617" width="1.875" style="632" customWidth="1"/>
    <col min="15618" max="15618" width="3.875" style="632" customWidth="1"/>
    <col min="15619" max="15619" width="31.125" style="632" customWidth="1"/>
    <col min="15620" max="15620" width="5" style="632" customWidth="1"/>
    <col min="15621" max="15621" width="4.875" style="632" customWidth="1"/>
    <col min="15622" max="15623" width="0" style="632" hidden="1" customWidth="1"/>
    <col min="15624" max="15624" width="11.125" style="632" customWidth="1"/>
    <col min="15625" max="15625" width="19.875" style="632" customWidth="1"/>
    <col min="15626" max="15872" width="9" style="632"/>
    <col min="15873" max="15873" width="1.875" style="632" customWidth="1"/>
    <col min="15874" max="15874" width="3.875" style="632" customWidth="1"/>
    <col min="15875" max="15875" width="31.125" style="632" customWidth="1"/>
    <col min="15876" max="15876" width="5" style="632" customWidth="1"/>
    <col min="15877" max="15877" width="4.875" style="632" customWidth="1"/>
    <col min="15878" max="15879" width="0" style="632" hidden="1" customWidth="1"/>
    <col min="15880" max="15880" width="11.125" style="632" customWidth="1"/>
    <col min="15881" max="15881" width="19.875" style="632" customWidth="1"/>
    <col min="15882" max="16128" width="9" style="632"/>
    <col min="16129" max="16129" width="1.875" style="632" customWidth="1"/>
    <col min="16130" max="16130" width="3.875" style="632" customWidth="1"/>
    <col min="16131" max="16131" width="31.125" style="632" customWidth="1"/>
    <col min="16132" max="16132" width="5" style="632" customWidth="1"/>
    <col min="16133" max="16133" width="4.875" style="632" customWidth="1"/>
    <col min="16134" max="16135" width="0" style="632" hidden="1" customWidth="1"/>
    <col min="16136" max="16136" width="11.125" style="632" customWidth="1"/>
    <col min="16137" max="16137" width="19.875" style="632" customWidth="1"/>
    <col min="16138" max="16384" width="9" style="632"/>
  </cols>
  <sheetData>
    <row r="1" spans="1:9">
      <c r="C1" s="706" t="s">
        <v>549</v>
      </c>
      <c r="D1" s="706"/>
      <c r="E1" s="706"/>
      <c r="F1" s="706"/>
    </row>
    <row r="4" spans="1:9">
      <c r="C4" s="636"/>
      <c r="D4" s="636"/>
      <c r="E4" s="637"/>
    </row>
    <row r="5" spans="1:9">
      <c r="A5" s="638"/>
      <c r="B5" s="639" t="s">
        <v>82</v>
      </c>
      <c r="C5" s="636" t="s">
        <v>550</v>
      </c>
      <c r="D5" s="640"/>
      <c r="E5" s="641"/>
      <c r="F5" s="641"/>
      <c r="G5" s="641"/>
      <c r="H5" s="641"/>
      <c r="I5" s="642">
        <f>'3.1.1-EE in JR'!G34</f>
        <v>0</v>
      </c>
    </row>
    <row r="6" spans="1:9">
      <c r="A6" s="638"/>
      <c r="B6" s="639" t="s">
        <v>83</v>
      </c>
      <c r="C6" s="643" t="s">
        <v>551</v>
      </c>
      <c r="D6" s="640"/>
      <c r="E6" s="641"/>
      <c r="F6" s="641"/>
      <c r="G6" s="641"/>
      <c r="H6" s="641"/>
      <c r="I6" s="642">
        <f>'3.1.1-EE in JR'!G58</f>
        <v>0</v>
      </c>
    </row>
    <row r="7" spans="1:9" ht="16.5" thickBot="1">
      <c r="A7" s="638"/>
      <c r="B7" s="644" t="s">
        <v>79</v>
      </c>
      <c r="C7" s="645" t="s">
        <v>552</v>
      </c>
      <c r="D7" s="646"/>
      <c r="E7" s="647"/>
      <c r="F7" s="647"/>
      <c r="G7" s="647"/>
      <c r="H7" s="647"/>
      <c r="I7" s="648">
        <f>'3.1.1-EE in JR'!G74</f>
        <v>0</v>
      </c>
    </row>
    <row r="8" spans="1:9" ht="16.5" thickTop="1">
      <c r="A8" s="638"/>
      <c r="B8" s="639"/>
      <c r="C8" s="649" t="s">
        <v>553</v>
      </c>
      <c r="D8" s="650"/>
      <c r="E8" s="651"/>
      <c r="F8" s="651"/>
      <c r="G8" s="651"/>
      <c r="H8" s="651"/>
      <c r="I8" s="642">
        <f>SUM(I5:I7)</f>
        <v>0</v>
      </c>
    </row>
    <row r="9" spans="1:9" ht="16.5" thickBot="1">
      <c r="A9" s="638"/>
      <c r="B9" s="639"/>
      <c r="C9" s="649" t="s">
        <v>554</v>
      </c>
      <c r="D9" s="650"/>
      <c r="E9" s="651"/>
      <c r="F9" s="651"/>
      <c r="G9" s="651"/>
      <c r="H9" s="652">
        <v>0.22</v>
      </c>
      <c r="I9" s="653">
        <f>I8*0.22</f>
        <v>0</v>
      </c>
    </row>
    <row r="10" spans="1:9" ht="19.5" thickTop="1">
      <c r="A10" s="638"/>
      <c r="B10" s="639"/>
      <c r="C10" s="654" t="s">
        <v>30</v>
      </c>
      <c r="D10" s="655"/>
      <c r="E10" s="656"/>
      <c r="F10" s="656"/>
      <c r="G10" s="656"/>
      <c r="H10" s="656"/>
      <c r="I10" s="657">
        <f>I8+I9</f>
        <v>0</v>
      </c>
    </row>
    <row r="11" spans="1:9">
      <c r="A11" s="638"/>
      <c r="B11" s="639"/>
      <c r="C11" s="636"/>
      <c r="D11" s="640"/>
      <c r="E11" s="641"/>
      <c r="F11" s="641"/>
      <c r="G11" s="641"/>
      <c r="H11" s="641"/>
      <c r="I11" s="642"/>
    </row>
    <row r="12" spans="1:9">
      <c r="A12" s="638"/>
      <c r="B12" s="639"/>
      <c r="C12" s="636"/>
      <c r="D12" s="640"/>
      <c r="E12" s="641"/>
      <c r="F12" s="641"/>
      <c r="G12" s="641"/>
      <c r="H12" s="641"/>
      <c r="I12" s="642"/>
    </row>
    <row r="13" spans="1:9">
      <c r="B13" s="707"/>
      <c r="C13" s="707"/>
      <c r="D13" s="707"/>
      <c r="E13" s="707"/>
      <c r="F13" s="707"/>
      <c r="G13" s="707"/>
      <c r="H13" s="707"/>
    </row>
    <row r="14" spans="1:9">
      <c r="A14" s="638"/>
      <c r="B14" s="639"/>
      <c r="C14" s="650"/>
      <c r="D14" s="650"/>
      <c r="E14" s="651"/>
      <c r="F14" s="651"/>
      <c r="G14" s="651"/>
      <c r="H14" s="658"/>
      <c r="I14" s="659"/>
    </row>
  </sheetData>
  <sheetProtection selectLockedCells="1" selectUnlockedCells="1"/>
  <mergeCells count="2">
    <mergeCell ref="C1:F1"/>
    <mergeCell ref="B13:H13"/>
  </mergeCells>
  <pageMargins left="0.98425196850393704" right="0.39370078740157483" top="0.98425196850393704" bottom="0.98425196850393704" header="0.51181102362204722" footer="0.51181102362204722"/>
  <pageSetup paperSize="9" scale="90" firstPageNumber="40" orientation="portrait" useFirstPageNumber="1" horizontalDpi="300" verticalDpi="300" r:id="rId1"/>
  <headerFooter alignWithMargins="0">
    <oddHeader>&amp;R&amp;K000000&amp;A</oddHeader>
    <oddFooter>&amp;C&amp;K000000004.0105    T.2.2&amp;R&amp;K000000Str.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B1:G76"/>
  <sheetViews>
    <sheetView zoomScale="85" zoomScaleNormal="85" zoomScaleSheetLayoutView="100" workbookViewId="0">
      <selection activeCell="G74" sqref="G74"/>
    </sheetView>
  </sheetViews>
  <sheetFormatPr defaultRowHeight="15.75"/>
  <cols>
    <col min="1" max="1" width="1.875" style="632" customWidth="1"/>
    <col min="2" max="2" width="3.875" style="667" customWidth="1"/>
    <col min="3" max="3" width="46.625" style="660" customWidth="1"/>
    <col min="4" max="4" width="5" style="660" customWidth="1"/>
    <col min="5" max="5" width="8" style="670" customWidth="1"/>
    <col min="6" max="6" width="8.5" style="634" customWidth="1"/>
    <col min="7" max="7" width="13.625" style="634" customWidth="1"/>
    <col min="8" max="14" width="9" style="632"/>
    <col min="15" max="15" width="8.875" style="632" bestFit="1" customWidth="1"/>
    <col min="16" max="16" width="9" style="632"/>
    <col min="17" max="17" width="9.875" style="632" bestFit="1" customWidth="1"/>
    <col min="18" max="256" width="9" style="632"/>
    <col min="257" max="257" width="1.875" style="632" customWidth="1"/>
    <col min="258" max="258" width="3.875" style="632" customWidth="1"/>
    <col min="259" max="259" width="46.625" style="632" customWidth="1"/>
    <col min="260" max="260" width="5" style="632" customWidth="1"/>
    <col min="261" max="261" width="8" style="632" customWidth="1"/>
    <col min="262" max="262" width="8.5" style="632" customWidth="1"/>
    <col min="263" max="263" width="11.25" style="632" customWidth="1"/>
    <col min="264" max="270" width="9" style="632"/>
    <col min="271" max="271" width="8.875" style="632" bestFit="1" customWidth="1"/>
    <col min="272" max="272" width="9" style="632"/>
    <col min="273" max="273" width="9.875" style="632" bestFit="1" customWidth="1"/>
    <col min="274" max="512" width="9" style="632"/>
    <col min="513" max="513" width="1.875" style="632" customWidth="1"/>
    <col min="514" max="514" width="3.875" style="632" customWidth="1"/>
    <col min="515" max="515" width="46.625" style="632" customWidth="1"/>
    <col min="516" max="516" width="5" style="632" customWidth="1"/>
    <col min="517" max="517" width="8" style="632" customWidth="1"/>
    <col min="518" max="518" width="8.5" style="632" customWidth="1"/>
    <col min="519" max="519" width="11.25" style="632" customWidth="1"/>
    <col min="520" max="526" width="9" style="632"/>
    <col min="527" max="527" width="8.875" style="632" bestFit="1" customWidth="1"/>
    <col min="528" max="528" width="9" style="632"/>
    <col min="529" max="529" width="9.875" style="632" bestFit="1" customWidth="1"/>
    <col min="530" max="768" width="9" style="632"/>
    <col min="769" max="769" width="1.875" style="632" customWidth="1"/>
    <col min="770" max="770" width="3.875" style="632" customWidth="1"/>
    <col min="771" max="771" width="46.625" style="632" customWidth="1"/>
    <col min="772" max="772" width="5" style="632" customWidth="1"/>
    <col min="773" max="773" width="8" style="632" customWidth="1"/>
    <col min="774" max="774" width="8.5" style="632" customWidth="1"/>
    <col min="775" max="775" width="11.25" style="632" customWidth="1"/>
    <col min="776" max="782" width="9" style="632"/>
    <col min="783" max="783" width="8.875" style="632" bestFit="1" customWidth="1"/>
    <col min="784" max="784" width="9" style="632"/>
    <col min="785" max="785" width="9.875" style="632" bestFit="1" customWidth="1"/>
    <col min="786" max="1024" width="9" style="632"/>
    <col min="1025" max="1025" width="1.875" style="632" customWidth="1"/>
    <col min="1026" max="1026" width="3.875" style="632" customWidth="1"/>
    <col min="1027" max="1027" width="46.625" style="632" customWidth="1"/>
    <col min="1028" max="1028" width="5" style="632" customWidth="1"/>
    <col min="1029" max="1029" width="8" style="632" customWidth="1"/>
    <col min="1030" max="1030" width="8.5" style="632" customWidth="1"/>
    <col min="1031" max="1031" width="11.25" style="632" customWidth="1"/>
    <col min="1032" max="1038" width="9" style="632"/>
    <col min="1039" max="1039" width="8.875" style="632" bestFit="1" customWidth="1"/>
    <col min="1040" max="1040" width="9" style="632"/>
    <col min="1041" max="1041" width="9.875" style="632" bestFit="1" customWidth="1"/>
    <col min="1042" max="1280" width="9" style="632"/>
    <col min="1281" max="1281" width="1.875" style="632" customWidth="1"/>
    <col min="1282" max="1282" width="3.875" style="632" customWidth="1"/>
    <col min="1283" max="1283" width="46.625" style="632" customWidth="1"/>
    <col min="1284" max="1284" width="5" style="632" customWidth="1"/>
    <col min="1285" max="1285" width="8" style="632" customWidth="1"/>
    <col min="1286" max="1286" width="8.5" style="632" customWidth="1"/>
    <col min="1287" max="1287" width="11.25" style="632" customWidth="1"/>
    <col min="1288" max="1294" width="9" style="632"/>
    <col min="1295" max="1295" width="8.875" style="632" bestFit="1" customWidth="1"/>
    <col min="1296" max="1296" width="9" style="632"/>
    <col min="1297" max="1297" width="9.875" style="632" bestFit="1" customWidth="1"/>
    <col min="1298" max="1536" width="9" style="632"/>
    <col min="1537" max="1537" width="1.875" style="632" customWidth="1"/>
    <col min="1538" max="1538" width="3.875" style="632" customWidth="1"/>
    <col min="1539" max="1539" width="46.625" style="632" customWidth="1"/>
    <col min="1540" max="1540" width="5" style="632" customWidth="1"/>
    <col min="1541" max="1541" width="8" style="632" customWidth="1"/>
    <col min="1542" max="1542" width="8.5" style="632" customWidth="1"/>
    <col min="1543" max="1543" width="11.25" style="632" customWidth="1"/>
    <col min="1544" max="1550" width="9" style="632"/>
    <col min="1551" max="1551" width="8.875" style="632" bestFit="1" customWidth="1"/>
    <col min="1552" max="1552" width="9" style="632"/>
    <col min="1553" max="1553" width="9.875" style="632" bestFit="1" customWidth="1"/>
    <col min="1554" max="1792" width="9" style="632"/>
    <col min="1793" max="1793" width="1.875" style="632" customWidth="1"/>
    <col min="1794" max="1794" width="3.875" style="632" customWidth="1"/>
    <col min="1795" max="1795" width="46.625" style="632" customWidth="1"/>
    <col min="1796" max="1796" width="5" style="632" customWidth="1"/>
    <col min="1797" max="1797" width="8" style="632" customWidth="1"/>
    <col min="1798" max="1798" width="8.5" style="632" customWidth="1"/>
    <col min="1799" max="1799" width="11.25" style="632" customWidth="1"/>
    <col min="1800" max="1806" width="9" style="632"/>
    <col min="1807" max="1807" width="8.875" style="632" bestFit="1" customWidth="1"/>
    <col min="1808" max="1808" width="9" style="632"/>
    <col min="1809" max="1809" width="9.875" style="632" bestFit="1" customWidth="1"/>
    <col min="1810" max="2048" width="9" style="632"/>
    <col min="2049" max="2049" width="1.875" style="632" customWidth="1"/>
    <col min="2050" max="2050" width="3.875" style="632" customWidth="1"/>
    <col min="2051" max="2051" width="46.625" style="632" customWidth="1"/>
    <col min="2052" max="2052" width="5" style="632" customWidth="1"/>
    <col min="2053" max="2053" width="8" style="632" customWidth="1"/>
    <col min="2054" max="2054" width="8.5" style="632" customWidth="1"/>
    <col min="2055" max="2055" width="11.25" style="632" customWidth="1"/>
    <col min="2056" max="2062" width="9" style="632"/>
    <col min="2063" max="2063" width="8.875" style="632" bestFit="1" customWidth="1"/>
    <col min="2064" max="2064" width="9" style="632"/>
    <col min="2065" max="2065" width="9.875" style="632" bestFit="1" customWidth="1"/>
    <col min="2066" max="2304" width="9" style="632"/>
    <col min="2305" max="2305" width="1.875" style="632" customWidth="1"/>
    <col min="2306" max="2306" width="3.875" style="632" customWidth="1"/>
    <col min="2307" max="2307" width="46.625" style="632" customWidth="1"/>
    <col min="2308" max="2308" width="5" style="632" customWidth="1"/>
    <col min="2309" max="2309" width="8" style="632" customWidth="1"/>
    <col min="2310" max="2310" width="8.5" style="632" customWidth="1"/>
    <col min="2311" max="2311" width="11.25" style="632" customWidth="1"/>
    <col min="2312" max="2318" width="9" style="632"/>
    <col min="2319" max="2319" width="8.875" style="632" bestFit="1" customWidth="1"/>
    <col min="2320" max="2320" width="9" style="632"/>
    <col min="2321" max="2321" width="9.875" style="632" bestFit="1" customWidth="1"/>
    <col min="2322" max="2560" width="9" style="632"/>
    <col min="2561" max="2561" width="1.875" style="632" customWidth="1"/>
    <col min="2562" max="2562" width="3.875" style="632" customWidth="1"/>
    <col min="2563" max="2563" width="46.625" style="632" customWidth="1"/>
    <col min="2564" max="2564" width="5" style="632" customWidth="1"/>
    <col min="2565" max="2565" width="8" style="632" customWidth="1"/>
    <col min="2566" max="2566" width="8.5" style="632" customWidth="1"/>
    <col min="2567" max="2567" width="11.25" style="632" customWidth="1"/>
    <col min="2568" max="2574" width="9" style="632"/>
    <col min="2575" max="2575" width="8.875" style="632" bestFit="1" customWidth="1"/>
    <col min="2576" max="2576" width="9" style="632"/>
    <col min="2577" max="2577" width="9.875" style="632" bestFit="1" customWidth="1"/>
    <col min="2578" max="2816" width="9" style="632"/>
    <col min="2817" max="2817" width="1.875" style="632" customWidth="1"/>
    <col min="2818" max="2818" width="3.875" style="632" customWidth="1"/>
    <col min="2819" max="2819" width="46.625" style="632" customWidth="1"/>
    <col min="2820" max="2820" width="5" style="632" customWidth="1"/>
    <col min="2821" max="2821" width="8" style="632" customWidth="1"/>
    <col min="2822" max="2822" width="8.5" style="632" customWidth="1"/>
    <col min="2823" max="2823" width="11.25" style="632" customWidth="1"/>
    <col min="2824" max="2830" width="9" style="632"/>
    <col min="2831" max="2831" width="8.875" style="632" bestFit="1" customWidth="1"/>
    <col min="2832" max="2832" width="9" style="632"/>
    <col min="2833" max="2833" width="9.875" style="632" bestFit="1" customWidth="1"/>
    <col min="2834" max="3072" width="9" style="632"/>
    <col min="3073" max="3073" width="1.875" style="632" customWidth="1"/>
    <col min="3074" max="3074" width="3.875" style="632" customWidth="1"/>
    <col min="3075" max="3075" width="46.625" style="632" customWidth="1"/>
    <col min="3076" max="3076" width="5" style="632" customWidth="1"/>
    <col min="3077" max="3077" width="8" style="632" customWidth="1"/>
    <col min="3078" max="3078" width="8.5" style="632" customWidth="1"/>
    <col min="3079" max="3079" width="11.25" style="632" customWidth="1"/>
    <col min="3080" max="3086" width="9" style="632"/>
    <col min="3087" max="3087" width="8.875" style="632" bestFit="1" customWidth="1"/>
    <col min="3088" max="3088" width="9" style="632"/>
    <col min="3089" max="3089" width="9.875" style="632" bestFit="1" customWidth="1"/>
    <col min="3090" max="3328" width="9" style="632"/>
    <col min="3329" max="3329" width="1.875" style="632" customWidth="1"/>
    <col min="3330" max="3330" width="3.875" style="632" customWidth="1"/>
    <col min="3331" max="3331" width="46.625" style="632" customWidth="1"/>
    <col min="3332" max="3332" width="5" style="632" customWidth="1"/>
    <col min="3333" max="3333" width="8" style="632" customWidth="1"/>
    <col min="3334" max="3334" width="8.5" style="632" customWidth="1"/>
    <col min="3335" max="3335" width="11.25" style="632" customWidth="1"/>
    <col min="3336" max="3342" width="9" style="632"/>
    <col min="3343" max="3343" width="8.875" style="632" bestFit="1" customWidth="1"/>
    <col min="3344" max="3344" width="9" style="632"/>
    <col min="3345" max="3345" width="9.875" style="632" bestFit="1" customWidth="1"/>
    <col min="3346" max="3584" width="9" style="632"/>
    <col min="3585" max="3585" width="1.875" style="632" customWidth="1"/>
    <col min="3586" max="3586" width="3.875" style="632" customWidth="1"/>
    <col min="3587" max="3587" width="46.625" style="632" customWidth="1"/>
    <col min="3588" max="3588" width="5" style="632" customWidth="1"/>
    <col min="3589" max="3589" width="8" style="632" customWidth="1"/>
    <col min="3590" max="3590" width="8.5" style="632" customWidth="1"/>
    <col min="3591" max="3591" width="11.25" style="632" customWidth="1"/>
    <col min="3592" max="3598" width="9" style="632"/>
    <col min="3599" max="3599" width="8.875" style="632" bestFit="1" customWidth="1"/>
    <col min="3600" max="3600" width="9" style="632"/>
    <col min="3601" max="3601" width="9.875" style="632" bestFit="1" customWidth="1"/>
    <col min="3602" max="3840" width="9" style="632"/>
    <col min="3841" max="3841" width="1.875" style="632" customWidth="1"/>
    <col min="3842" max="3842" width="3.875" style="632" customWidth="1"/>
    <col min="3843" max="3843" width="46.625" style="632" customWidth="1"/>
    <col min="3844" max="3844" width="5" style="632" customWidth="1"/>
    <col min="3845" max="3845" width="8" style="632" customWidth="1"/>
    <col min="3846" max="3846" width="8.5" style="632" customWidth="1"/>
    <col min="3847" max="3847" width="11.25" style="632" customWidth="1"/>
    <col min="3848" max="3854" width="9" style="632"/>
    <col min="3855" max="3855" width="8.875" style="632" bestFit="1" customWidth="1"/>
    <col min="3856" max="3856" width="9" style="632"/>
    <col min="3857" max="3857" width="9.875" style="632" bestFit="1" customWidth="1"/>
    <col min="3858" max="4096" width="9" style="632"/>
    <col min="4097" max="4097" width="1.875" style="632" customWidth="1"/>
    <col min="4098" max="4098" width="3.875" style="632" customWidth="1"/>
    <col min="4099" max="4099" width="46.625" style="632" customWidth="1"/>
    <col min="4100" max="4100" width="5" style="632" customWidth="1"/>
    <col min="4101" max="4101" width="8" style="632" customWidth="1"/>
    <col min="4102" max="4102" width="8.5" style="632" customWidth="1"/>
    <col min="4103" max="4103" width="11.25" style="632" customWidth="1"/>
    <col min="4104" max="4110" width="9" style="632"/>
    <col min="4111" max="4111" width="8.875" style="632" bestFit="1" customWidth="1"/>
    <col min="4112" max="4112" width="9" style="632"/>
    <col min="4113" max="4113" width="9.875" style="632" bestFit="1" customWidth="1"/>
    <col min="4114" max="4352" width="9" style="632"/>
    <col min="4353" max="4353" width="1.875" style="632" customWidth="1"/>
    <col min="4354" max="4354" width="3.875" style="632" customWidth="1"/>
    <col min="4355" max="4355" width="46.625" style="632" customWidth="1"/>
    <col min="4356" max="4356" width="5" style="632" customWidth="1"/>
    <col min="4357" max="4357" width="8" style="632" customWidth="1"/>
    <col min="4358" max="4358" width="8.5" style="632" customWidth="1"/>
    <col min="4359" max="4359" width="11.25" style="632" customWidth="1"/>
    <col min="4360" max="4366" width="9" style="632"/>
    <col min="4367" max="4367" width="8.875" style="632" bestFit="1" customWidth="1"/>
    <col min="4368" max="4368" width="9" style="632"/>
    <col min="4369" max="4369" width="9.875" style="632" bestFit="1" customWidth="1"/>
    <col min="4370" max="4608" width="9" style="632"/>
    <col min="4609" max="4609" width="1.875" style="632" customWidth="1"/>
    <col min="4610" max="4610" width="3.875" style="632" customWidth="1"/>
    <col min="4611" max="4611" width="46.625" style="632" customWidth="1"/>
    <col min="4612" max="4612" width="5" style="632" customWidth="1"/>
    <col min="4613" max="4613" width="8" style="632" customWidth="1"/>
    <col min="4614" max="4614" width="8.5" style="632" customWidth="1"/>
    <col min="4615" max="4615" width="11.25" style="632" customWidth="1"/>
    <col min="4616" max="4622" width="9" style="632"/>
    <col min="4623" max="4623" width="8.875" style="632" bestFit="1" customWidth="1"/>
    <col min="4624" max="4624" width="9" style="632"/>
    <col min="4625" max="4625" width="9.875" style="632" bestFit="1" customWidth="1"/>
    <col min="4626" max="4864" width="9" style="632"/>
    <col min="4865" max="4865" width="1.875" style="632" customWidth="1"/>
    <col min="4866" max="4866" width="3.875" style="632" customWidth="1"/>
    <col min="4867" max="4867" width="46.625" style="632" customWidth="1"/>
    <col min="4868" max="4868" width="5" style="632" customWidth="1"/>
    <col min="4869" max="4869" width="8" style="632" customWidth="1"/>
    <col min="4870" max="4870" width="8.5" style="632" customWidth="1"/>
    <col min="4871" max="4871" width="11.25" style="632" customWidth="1"/>
    <col min="4872" max="4878" width="9" style="632"/>
    <col min="4879" max="4879" width="8.875" style="632" bestFit="1" customWidth="1"/>
    <col min="4880" max="4880" width="9" style="632"/>
    <col min="4881" max="4881" width="9.875" style="632" bestFit="1" customWidth="1"/>
    <col min="4882" max="5120" width="9" style="632"/>
    <col min="5121" max="5121" width="1.875" style="632" customWidth="1"/>
    <col min="5122" max="5122" width="3.875" style="632" customWidth="1"/>
    <col min="5123" max="5123" width="46.625" style="632" customWidth="1"/>
    <col min="5124" max="5124" width="5" style="632" customWidth="1"/>
    <col min="5125" max="5125" width="8" style="632" customWidth="1"/>
    <col min="5126" max="5126" width="8.5" style="632" customWidth="1"/>
    <col min="5127" max="5127" width="11.25" style="632" customWidth="1"/>
    <col min="5128" max="5134" width="9" style="632"/>
    <col min="5135" max="5135" width="8.875" style="632" bestFit="1" customWidth="1"/>
    <col min="5136" max="5136" width="9" style="632"/>
    <col min="5137" max="5137" width="9.875" style="632" bestFit="1" customWidth="1"/>
    <col min="5138" max="5376" width="9" style="632"/>
    <col min="5377" max="5377" width="1.875" style="632" customWidth="1"/>
    <col min="5378" max="5378" width="3.875" style="632" customWidth="1"/>
    <col min="5379" max="5379" width="46.625" style="632" customWidth="1"/>
    <col min="5380" max="5380" width="5" style="632" customWidth="1"/>
    <col min="5381" max="5381" width="8" style="632" customWidth="1"/>
    <col min="5382" max="5382" width="8.5" style="632" customWidth="1"/>
    <col min="5383" max="5383" width="11.25" style="632" customWidth="1"/>
    <col min="5384" max="5390" width="9" style="632"/>
    <col min="5391" max="5391" width="8.875" style="632" bestFit="1" customWidth="1"/>
    <col min="5392" max="5392" width="9" style="632"/>
    <col min="5393" max="5393" width="9.875" style="632" bestFit="1" customWidth="1"/>
    <col min="5394" max="5632" width="9" style="632"/>
    <col min="5633" max="5633" width="1.875" style="632" customWidth="1"/>
    <col min="5634" max="5634" width="3.875" style="632" customWidth="1"/>
    <col min="5635" max="5635" width="46.625" style="632" customWidth="1"/>
    <col min="5636" max="5636" width="5" style="632" customWidth="1"/>
    <col min="5637" max="5637" width="8" style="632" customWidth="1"/>
    <col min="5638" max="5638" width="8.5" style="632" customWidth="1"/>
    <col min="5639" max="5639" width="11.25" style="632" customWidth="1"/>
    <col min="5640" max="5646" width="9" style="632"/>
    <col min="5647" max="5647" width="8.875" style="632" bestFit="1" customWidth="1"/>
    <col min="5648" max="5648" width="9" style="632"/>
    <col min="5649" max="5649" width="9.875" style="632" bestFit="1" customWidth="1"/>
    <col min="5650" max="5888" width="9" style="632"/>
    <col min="5889" max="5889" width="1.875" style="632" customWidth="1"/>
    <col min="5890" max="5890" width="3.875" style="632" customWidth="1"/>
    <col min="5891" max="5891" width="46.625" style="632" customWidth="1"/>
    <col min="5892" max="5892" width="5" style="632" customWidth="1"/>
    <col min="5893" max="5893" width="8" style="632" customWidth="1"/>
    <col min="5894" max="5894" width="8.5" style="632" customWidth="1"/>
    <col min="5895" max="5895" width="11.25" style="632" customWidth="1"/>
    <col min="5896" max="5902" width="9" style="632"/>
    <col min="5903" max="5903" width="8.875" style="632" bestFit="1" customWidth="1"/>
    <col min="5904" max="5904" width="9" style="632"/>
    <col min="5905" max="5905" width="9.875" style="632" bestFit="1" customWidth="1"/>
    <col min="5906" max="6144" width="9" style="632"/>
    <col min="6145" max="6145" width="1.875" style="632" customWidth="1"/>
    <col min="6146" max="6146" width="3.875" style="632" customWidth="1"/>
    <col min="6147" max="6147" width="46.625" style="632" customWidth="1"/>
    <col min="6148" max="6148" width="5" style="632" customWidth="1"/>
    <col min="6149" max="6149" width="8" style="632" customWidth="1"/>
    <col min="6150" max="6150" width="8.5" style="632" customWidth="1"/>
    <col min="6151" max="6151" width="11.25" style="632" customWidth="1"/>
    <col min="6152" max="6158" width="9" style="632"/>
    <col min="6159" max="6159" width="8.875" style="632" bestFit="1" customWidth="1"/>
    <col min="6160" max="6160" width="9" style="632"/>
    <col min="6161" max="6161" width="9.875" style="632" bestFit="1" customWidth="1"/>
    <col min="6162" max="6400" width="9" style="632"/>
    <col min="6401" max="6401" width="1.875" style="632" customWidth="1"/>
    <col min="6402" max="6402" width="3.875" style="632" customWidth="1"/>
    <col min="6403" max="6403" width="46.625" style="632" customWidth="1"/>
    <col min="6404" max="6404" width="5" style="632" customWidth="1"/>
    <col min="6405" max="6405" width="8" style="632" customWidth="1"/>
    <col min="6406" max="6406" width="8.5" style="632" customWidth="1"/>
    <col min="6407" max="6407" width="11.25" style="632" customWidth="1"/>
    <col min="6408" max="6414" width="9" style="632"/>
    <col min="6415" max="6415" width="8.875" style="632" bestFit="1" customWidth="1"/>
    <col min="6416" max="6416" width="9" style="632"/>
    <col min="6417" max="6417" width="9.875" style="632" bestFit="1" customWidth="1"/>
    <col min="6418" max="6656" width="9" style="632"/>
    <col min="6657" max="6657" width="1.875" style="632" customWidth="1"/>
    <col min="6658" max="6658" width="3.875" style="632" customWidth="1"/>
    <col min="6659" max="6659" width="46.625" style="632" customWidth="1"/>
    <col min="6660" max="6660" width="5" style="632" customWidth="1"/>
    <col min="6661" max="6661" width="8" style="632" customWidth="1"/>
    <col min="6662" max="6662" width="8.5" style="632" customWidth="1"/>
    <col min="6663" max="6663" width="11.25" style="632" customWidth="1"/>
    <col min="6664" max="6670" width="9" style="632"/>
    <col min="6671" max="6671" width="8.875" style="632" bestFit="1" customWidth="1"/>
    <col min="6672" max="6672" width="9" style="632"/>
    <col min="6673" max="6673" width="9.875" style="632" bestFit="1" customWidth="1"/>
    <col min="6674" max="6912" width="9" style="632"/>
    <col min="6913" max="6913" width="1.875" style="632" customWidth="1"/>
    <col min="6914" max="6914" width="3.875" style="632" customWidth="1"/>
    <col min="6915" max="6915" width="46.625" style="632" customWidth="1"/>
    <col min="6916" max="6916" width="5" style="632" customWidth="1"/>
    <col min="6917" max="6917" width="8" style="632" customWidth="1"/>
    <col min="6918" max="6918" width="8.5" style="632" customWidth="1"/>
    <col min="6919" max="6919" width="11.25" style="632" customWidth="1"/>
    <col min="6920" max="6926" width="9" style="632"/>
    <col min="6927" max="6927" width="8.875" style="632" bestFit="1" customWidth="1"/>
    <col min="6928" max="6928" width="9" style="632"/>
    <col min="6929" max="6929" width="9.875" style="632" bestFit="1" customWidth="1"/>
    <col min="6930" max="7168" width="9" style="632"/>
    <col min="7169" max="7169" width="1.875" style="632" customWidth="1"/>
    <col min="7170" max="7170" width="3.875" style="632" customWidth="1"/>
    <col min="7171" max="7171" width="46.625" style="632" customWidth="1"/>
    <col min="7172" max="7172" width="5" style="632" customWidth="1"/>
    <col min="7173" max="7173" width="8" style="632" customWidth="1"/>
    <col min="7174" max="7174" width="8.5" style="632" customWidth="1"/>
    <col min="7175" max="7175" width="11.25" style="632" customWidth="1"/>
    <col min="7176" max="7182" width="9" style="632"/>
    <col min="7183" max="7183" width="8.875" style="632" bestFit="1" customWidth="1"/>
    <col min="7184" max="7184" width="9" style="632"/>
    <col min="7185" max="7185" width="9.875" style="632" bestFit="1" customWidth="1"/>
    <col min="7186" max="7424" width="9" style="632"/>
    <col min="7425" max="7425" width="1.875" style="632" customWidth="1"/>
    <col min="7426" max="7426" width="3.875" style="632" customWidth="1"/>
    <col min="7427" max="7427" width="46.625" style="632" customWidth="1"/>
    <col min="7428" max="7428" width="5" style="632" customWidth="1"/>
    <col min="7429" max="7429" width="8" style="632" customWidth="1"/>
    <col min="7430" max="7430" width="8.5" style="632" customWidth="1"/>
    <col min="7431" max="7431" width="11.25" style="632" customWidth="1"/>
    <col min="7432" max="7438" width="9" style="632"/>
    <col min="7439" max="7439" width="8.875" style="632" bestFit="1" customWidth="1"/>
    <col min="7440" max="7440" width="9" style="632"/>
    <col min="7441" max="7441" width="9.875" style="632" bestFit="1" customWidth="1"/>
    <col min="7442" max="7680" width="9" style="632"/>
    <col min="7681" max="7681" width="1.875" style="632" customWidth="1"/>
    <col min="7682" max="7682" width="3.875" style="632" customWidth="1"/>
    <col min="7683" max="7683" width="46.625" style="632" customWidth="1"/>
    <col min="7684" max="7684" width="5" style="632" customWidth="1"/>
    <col min="7685" max="7685" width="8" style="632" customWidth="1"/>
    <col min="7686" max="7686" width="8.5" style="632" customWidth="1"/>
    <col min="7687" max="7687" width="11.25" style="632" customWidth="1"/>
    <col min="7688" max="7694" width="9" style="632"/>
    <col min="7695" max="7695" width="8.875" style="632" bestFit="1" customWidth="1"/>
    <col min="7696" max="7696" width="9" style="632"/>
    <col min="7697" max="7697" width="9.875" style="632" bestFit="1" customWidth="1"/>
    <col min="7698" max="7936" width="9" style="632"/>
    <col min="7937" max="7937" width="1.875" style="632" customWidth="1"/>
    <col min="7938" max="7938" width="3.875" style="632" customWidth="1"/>
    <col min="7939" max="7939" width="46.625" style="632" customWidth="1"/>
    <col min="7940" max="7940" width="5" style="632" customWidth="1"/>
    <col min="7941" max="7941" width="8" style="632" customWidth="1"/>
    <col min="7942" max="7942" width="8.5" style="632" customWidth="1"/>
    <col min="7943" max="7943" width="11.25" style="632" customWidth="1"/>
    <col min="7944" max="7950" width="9" style="632"/>
    <col min="7951" max="7951" width="8.875" style="632" bestFit="1" customWidth="1"/>
    <col min="7952" max="7952" width="9" style="632"/>
    <col min="7953" max="7953" width="9.875" style="632" bestFit="1" customWidth="1"/>
    <col min="7954" max="8192" width="9" style="632"/>
    <col min="8193" max="8193" width="1.875" style="632" customWidth="1"/>
    <col min="8194" max="8194" width="3.875" style="632" customWidth="1"/>
    <col min="8195" max="8195" width="46.625" style="632" customWidth="1"/>
    <col min="8196" max="8196" width="5" style="632" customWidth="1"/>
    <col min="8197" max="8197" width="8" style="632" customWidth="1"/>
    <col min="8198" max="8198" width="8.5" style="632" customWidth="1"/>
    <col min="8199" max="8199" width="11.25" style="632" customWidth="1"/>
    <col min="8200" max="8206" width="9" style="632"/>
    <col min="8207" max="8207" width="8.875" style="632" bestFit="1" customWidth="1"/>
    <col min="8208" max="8208" width="9" style="632"/>
    <col min="8209" max="8209" width="9.875" style="632" bestFit="1" customWidth="1"/>
    <col min="8210" max="8448" width="9" style="632"/>
    <col min="8449" max="8449" width="1.875" style="632" customWidth="1"/>
    <col min="8450" max="8450" width="3.875" style="632" customWidth="1"/>
    <col min="8451" max="8451" width="46.625" style="632" customWidth="1"/>
    <col min="8452" max="8452" width="5" style="632" customWidth="1"/>
    <col min="8453" max="8453" width="8" style="632" customWidth="1"/>
    <col min="8454" max="8454" width="8.5" style="632" customWidth="1"/>
    <col min="8455" max="8455" width="11.25" style="632" customWidth="1"/>
    <col min="8456" max="8462" width="9" style="632"/>
    <col min="8463" max="8463" width="8.875" style="632" bestFit="1" customWidth="1"/>
    <col min="8464" max="8464" width="9" style="632"/>
    <col min="8465" max="8465" width="9.875" style="632" bestFit="1" customWidth="1"/>
    <col min="8466" max="8704" width="9" style="632"/>
    <col min="8705" max="8705" width="1.875" style="632" customWidth="1"/>
    <col min="8706" max="8706" width="3.875" style="632" customWidth="1"/>
    <col min="8707" max="8707" width="46.625" style="632" customWidth="1"/>
    <col min="8708" max="8708" width="5" style="632" customWidth="1"/>
    <col min="8709" max="8709" width="8" style="632" customWidth="1"/>
    <col min="8710" max="8710" width="8.5" style="632" customWidth="1"/>
    <col min="8711" max="8711" width="11.25" style="632" customWidth="1"/>
    <col min="8712" max="8718" width="9" style="632"/>
    <col min="8719" max="8719" width="8.875" style="632" bestFit="1" customWidth="1"/>
    <col min="8720" max="8720" width="9" style="632"/>
    <col min="8721" max="8721" width="9.875" style="632" bestFit="1" customWidth="1"/>
    <col min="8722" max="8960" width="9" style="632"/>
    <col min="8961" max="8961" width="1.875" style="632" customWidth="1"/>
    <col min="8962" max="8962" width="3.875" style="632" customWidth="1"/>
    <col min="8963" max="8963" width="46.625" style="632" customWidth="1"/>
    <col min="8964" max="8964" width="5" style="632" customWidth="1"/>
    <col min="8965" max="8965" width="8" style="632" customWidth="1"/>
    <col min="8966" max="8966" width="8.5" style="632" customWidth="1"/>
    <col min="8967" max="8967" width="11.25" style="632" customWidth="1"/>
    <col min="8968" max="8974" width="9" style="632"/>
    <col min="8975" max="8975" width="8.875" style="632" bestFit="1" customWidth="1"/>
    <col min="8976" max="8976" width="9" style="632"/>
    <col min="8977" max="8977" width="9.875" style="632" bestFit="1" customWidth="1"/>
    <col min="8978" max="9216" width="9" style="632"/>
    <col min="9217" max="9217" width="1.875" style="632" customWidth="1"/>
    <col min="9218" max="9218" width="3.875" style="632" customWidth="1"/>
    <col min="9219" max="9219" width="46.625" style="632" customWidth="1"/>
    <col min="9220" max="9220" width="5" style="632" customWidth="1"/>
    <col min="9221" max="9221" width="8" style="632" customWidth="1"/>
    <col min="9222" max="9222" width="8.5" style="632" customWidth="1"/>
    <col min="9223" max="9223" width="11.25" style="632" customWidth="1"/>
    <col min="9224" max="9230" width="9" style="632"/>
    <col min="9231" max="9231" width="8.875" style="632" bestFit="1" customWidth="1"/>
    <col min="9232" max="9232" width="9" style="632"/>
    <col min="9233" max="9233" width="9.875" style="632" bestFit="1" customWidth="1"/>
    <col min="9234" max="9472" width="9" style="632"/>
    <col min="9473" max="9473" width="1.875" style="632" customWidth="1"/>
    <col min="9474" max="9474" width="3.875" style="632" customWidth="1"/>
    <col min="9475" max="9475" width="46.625" style="632" customWidth="1"/>
    <col min="9476" max="9476" width="5" style="632" customWidth="1"/>
    <col min="9477" max="9477" width="8" style="632" customWidth="1"/>
    <col min="9478" max="9478" width="8.5" style="632" customWidth="1"/>
    <col min="9479" max="9479" width="11.25" style="632" customWidth="1"/>
    <col min="9480" max="9486" width="9" style="632"/>
    <col min="9487" max="9487" width="8.875" style="632" bestFit="1" customWidth="1"/>
    <col min="9488" max="9488" width="9" style="632"/>
    <col min="9489" max="9489" width="9.875" style="632" bestFit="1" customWidth="1"/>
    <col min="9490" max="9728" width="9" style="632"/>
    <col min="9729" max="9729" width="1.875" style="632" customWidth="1"/>
    <col min="9730" max="9730" width="3.875" style="632" customWidth="1"/>
    <col min="9731" max="9731" width="46.625" style="632" customWidth="1"/>
    <col min="9732" max="9732" width="5" style="632" customWidth="1"/>
    <col min="9733" max="9733" width="8" style="632" customWidth="1"/>
    <col min="9734" max="9734" width="8.5" style="632" customWidth="1"/>
    <col min="9735" max="9735" width="11.25" style="632" customWidth="1"/>
    <col min="9736" max="9742" width="9" style="632"/>
    <col min="9743" max="9743" width="8.875" style="632" bestFit="1" customWidth="1"/>
    <col min="9744" max="9744" width="9" style="632"/>
    <col min="9745" max="9745" width="9.875" style="632" bestFit="1" customWidth="1"/>
    <col min="9746" max="9984" width="9" style="632"/>
    <col min="9985" max="9985" width="1.875" style="632" customWidth="1"/>
    <col min="9986" max="9986" width="3.875" style="632" customWidth="1"/>
    <col min="9987" max="9987" width="46.625" style="632" customWidth="1"/>
    <col min="9988" max="9988" width="5" style="632" customWidth="1"/>
    <col min="9989" max="9989" width="8" style="632" customWidth="1"/>
    <col min="9990" max="9990" width="8.5" style="632" customWidth="1"/>
    <col min="9991" max="9991" width="11.25" style="632" customWidth="1"/>
    <col min="9992" max="9998" width="9" style="632"/>
    <col min="9999" max="9999" width="8.875" style="632" bestFit="1" customWidth="1"/>
    <col min="10000" max="10000" width="9" style="632"/>
    <col min="10001" max="10001" width="9.875" style="632" bestFit="1" customWidth="1"/>
    <col min="10002" max="10240" width="9" style="632"/>
    <col min="10241" max="10241" width="1.875" style="632" customWidth="1"/>
    <col min="10242" max="10242" width="3.875" style="632" customWidth="1"/>
    <col min="10243" max="10243" width="46.625" style="632" customWidth="1"/>
    <col min="10244" max="10244" width="5" style="632" customWidth="1"/>
    <col min="10245" max="10245" width="8" style="632" customWidth="1"/>
    <col min="10246" max="10246" width="8.5" style="632" customWidth="1"/>
    <col min="10247" max="10247" width="11.25" style="632" customWidth="1"/>
    <col min="10248" max="10254" width="9" style="632"/>
    <col min="10255" max="10255" width="8.875" style="632" bestFit="1" customWidth="1"/>
    <col min="10256" max="10256" width="9" style="632"/>
    <col min="10257" max="10257" width="9.875" style="632" bestFit="1" customWidth="1"/>
    <col min="10258" max="10496" width="9" style="632"/>
    <col min="10497" max="10497" width="1.875" style="632" customWidth="1"/>
    <col min="10498" max="10498" width="3.875" style="632" customWidth="1"/>
    <col min="10499" max="10499" width="46.625" style="632" customWidth="1"/>
    <col min="10500" max="10500" width="5" style="632" customWidth="1"/>
    <col min="10501" max="10501" width="8" style="632" customWidth="1"/>
    <col min="10502" max="10502" width="8.5" style="632" customWidth="1"/>
    <col min="10503" max="10503" width="11.25" style="632" customWidth="1"/>
    <col min="10504" max="10510" width="9" style="632"/>
    <col min="10511" max="10511" width="8.875" style="632" bestFit="1" customWidth="1"/>
    <col min="10512" max="10512" width="9" style="632"/>
    <col min="10513" max="10513" width="9.875" style="632" bestFit="1" customWidth="1"/>
    <col min="10514" max="10752" width="9" style="632"/>
    <col min="10753" max="10753" width="1.875" style="632" customWidth="1"/>
    <col min="10754" max="10754" width="3.875" style="632" customWidth="1"/>
    <col min="10755" max="10755" width="46.625" style="632" customWidth="1"/>
    <col min="10756" max="10756" width="5" style="632" customWidth="1"/>
    <col min="10757" max="10757" width="8" style="632" customWidth="1"/>
    <col min="10758" max="10758" width="8.5" style="632" customWidth="1"/>
    <col min="10759" max="10759" width="11.25" style="632" customWidth="1"/>
    <col min="10760" max="10766" width="9" style="632"/>
    <col min="10767" max="10767" width="8.875" style="632" bestFit="1" customWidth="1"/>
    <col min="10768" max="10768" width="9" style="632"/>
    <col min="10769" max="10769" width="9.875" style="632" bestFit="1" customWidth="1"/>
    <col min="10770" max="11008" width="9" style="632"/>
    <col min="11009" max="11009" width="1.875" style="632" customWidth="1"/>
    <col min="11010" max="11010" width="3.875" style="632" customWidth="1"/>
    <col min="11011" max="11011" width="46.625" style="632" customWidth="1"/>
    <col min="11012" max="11012" width="5" style="632" customWidth="1"/>
    <col min="11013" max="11013" width="8" style="632" customWidth="1"/>
    <col min="11014" max="11014" width="8.5" style="632" customWidth="1"/>
    <col min="11015" max="11015" width="11.25" style="632" customWidth="1"/>
    <col min="11016" max="11022" width="9" style="632"/>
    <col min="11023" max="11023" width="8.875" style="632" bestFit="1" customWidth="1"/>
    <col min="11024" max="11024" width="9" style="632"/>
    <col min="11025" max="11025" width="9.875" style="632" bestFit="1" customWidth="1"/>
    <col min="11026" max="11264" width="9" style="632"/>
    <col min="11265" max="11265" width="1.875" style="632" customWidth="1"/>
    <col min="11266" max="11266" width="3.875" style="632" customWidth="1"/>
    <col min="11267" max="11267" width="46.625" style="632" customWidth="1"/>
    <col min="11268" max="11268" width="5" style="632" customWidth="1"/>
    <col min="11269" max="11269" width="8" style="632" customWidth="1"/>
    <col min="11270" max="11270" width="8.5" style="632" customWidth="1"/>
    <col min="11271" max="11271" width="11.25" style="632" customWidth="1"/>
    <col min="11272" max="11278" width="9" style="632"/>
    <col min="11279" max="11279" width="8.875" style="632" bestFit="1" customWidth="1"/>
    <col min="11280" max="11280" width="9" style="632"/>
    <col min="11281" max="11281" width="9.875" style="632" bestFit="1" customWidth="1"/>
    <col min="11282" max="11520" width="9" style="632"/>
    <col min="11521" max="11521" width="1.875" style="632" customWidth="1"/>
    <col min="11522" max="11522" width="3.875" style="632" customWidth="1"/>
    <col min="11523" max="11523" width="46.625" style="632" customWidth="1"/>
    <col min="11524" max="11524" width="5" style="632" customWidth="1"/>
    <col min="11525" max="11525" width="8" style="632" customWidth="1"/>
    <col min="11526" max="11526" width="8.5" style="632" customWidth="1"/>
    <col min="11527" max="11527" width="11.25" style="632" customWidth="1"/>
    <col min="11528" max="11534" width="9" style="632"/>
    <col min="11535" max="11535" width="8.875" style="632" bestFit="1" customWidth="1"/>
    <col min="11536" max="11536" width="9" style="632"/>
    <col min="11537" max="11537" width="9.875" style="632" bestFit="1" customWidth="1"/>
    <col min="11538" max="11776" width="9" style="632"/>
    <col min="11777" max="11777" width="1.875" style="632" customWidth="1"/>
    <col min="11778" max="11778" width="3.875" style="632" customWidth="1"/>
    <col min="11779" max="11779" width="46.625" style="632" customWidth="1"/>
    <col min="11780" max="11780" width="5" style="632" customWidth="1"/>
    <col min="11781" max="11781" width="8" style="632" customWidth="1"/>
    <col min="11782" max="11782" width="8.5" style="632" customWidth="1"/>
    <col min="11783" max="11783" width="11.25" style="632" customWidth="1"/>
    <col min="11784" max="11790" width="9" style="632"/>
    <col min="11791" max="11791" width="8.875" style="632" bestFit="1" customWidth="1"/>
    <col min="11792" max="11792" width="9" style="632"/>
    <col min="11793" max="11793" width="9.875" style="632" bestFit="1" customWidth="1"/>
    <col min="11794" max="12032" width="9" style="632"/>
    <col min="12033" max="12033" width="1.875" style="632" customWidth="1"/>
    <col min="12034" max="12034" width="3.875" style="632" customWidth="1"/>
    <col min="12035" max="12035" width="46.625" style="632" customWidth="1"/>
    <col min="12036" max="12036" width="5" style="632" customWidth="1"/>
    <col min="12037" max="12037" width="8" style="632" customWidth="1"/>
    <col min="12038" max="12038" width="8.5" style="632" customWidth="1"/>
    <col min="12039" max="12039" width="11.25" style="632" customWidth="1"/>
    <col min="12040" max="12046" width="9" style="632"/>
    <col min="12047" max="12047" width="8.875" style="632" bestFit="1" customWidth="1"/>
    <col min="12048" max="12048" width="9" style="632"/>
    <col min="12049" max="12049" width="9.875" style="632" bestFit="1" customWidth="1"/>
    <col min="12050" max="12288" width="9" style="632"/>
    <col min="12289" max="12289" width="1.875" style="632" customWidth="1"/>
    <col min="12290" max="12290" width="3.875" style="632" customWidth="1"/>
    <col min="12291" max="12291" width="46.625" style="632" customWidth="1"/>
    <col min="12292" max="12292" width="5" style="632" customWidth="1"/>
    <col min="12293" max="12293" width="8" style="632" customWidth="1"/>
    <col min="12294" max="12294" width="8.5" style="632" customWidth="1"/>
    <col min="12295" max="12295" width="11.25" style="632" customWidth="1"/>
    <col min="12296" max="12302" width="9" style="632"/>
    <col min="12303" max="12303" width="8.875" style="632" bestFit="1" customWidth="1"/>
    <col min="12304" max="12304" width="9" style="632"/>
    <col min="12305" max="12305" width="9.875" style="632" bestFit="1" customWidth="1"/>
    <col min="12306" max="12544" width="9" style="632"/>
    <col min="12545" max="12545" width="1.875" style="632" customWidth="1"/>
    <col min="12546" max="12546" width="3.875" style="632" customWidth="1"/>
    <col min="12547" max="12547" width="46.625" style="632" customWidth="1"/>
    <col min="12548" max="12548" width="5" style="632" customWidth="1"/>
    <col min="12549" max="12549" width="8" style="632" customWidth="1"/>
    <col min="12550" max="12550" width="8.5" style="632" customWidth="1"/>
    <col min="12551" max="12551" width="11.25" style="632" customWidth="1"/>
    <col min="12552" max="12558" width="9" style="632"/>
    <col min="12559" max="12559" width="8.875" style="632" bestFit="1" customWidth="1"/>
    <col min="12560" max="12560" width="9" style="632"/>
    <col min="12561" max="12561" width="9.875" style="632" bestFit="1" customWidth="1"/>
    <col min="12562" max="12800" width="9" style="632"/>
    <col min="12801" max="12801" width="1.875" style="632" customWidth="1"/>
    <col min="12802" max="12802" width="3.875" style="632" customWidth="1"/>
    <col min="12803" max="12803" width="46.625" style="632" customWidth="1"/>
    <col min="12804" max="12804" width="5" style="632" customWidth="1"/>
    <col min="12805" max="12805" width="8" style="632" customWidth="1"/>
    <col min="12806" max="12806" width="8.5" style="632" customWidth="1"/>
    <col min="12807" max="12807" width="11.25" style="632" customWidth="1"/>
    <col min="12808" max="12814" width="9" style="632"/>
    <col min="12815" max="12815" width="8.875" style="632" bestFit="1" customWidth="1"/>
    <col min="12816" max="12816" width="9" style="632"/>
    <col min="12817" max="12817" width="9.875" style="632" bestFit="1" customWidth="1"/>
    <col min="12818" max="13056" width="9" style="632"/>
    <col min="13057" max="13057" width="1.875" style="632" customWidth="1"/>
    <col min="13058" max="13058" width="3.875" style="632" customWidth="1"/>
    <col min="13059" max="13059" width="46.625" style="632" customWidth="1"/>
    <col min="13060" max="13060" width="5" style="632" customWidth="1"/>
    <col min="13061" max="13061" width="8" style="632" customWidth="1"/>
    <col min="13062" max="13062" width="8.5" style="632" customWidth="1"/>
    <col min="13063" max="13063" width="11.25" style="632" customWidth="1"/>
    <col min="13064" max="13070" width="9" style="632"/>
    <col min="13071" max="13071" width="8.875" style="632" bestFit="1" customWidth="1"/>
    <col min="13072" max="13072" width="9" style="632"/>
    <col min="13073" max="13073" width="9.875" style="632" bestFit="1" customWidth="1"/>
    <col min="13074" max="13312" width="9" style="632"/>
    <col min="13313" max="13313" width="1.875" style="632" customWidth="1"/>
    <col min="13314" max="13314" width="3.875" style="632" customWidth="1"/>
    <col min="13315" max="13315" width="46.625" style="632" customWidth="1"/>
    <col min="13316" max="13316" width="5" style="632" customWidth="1"/>
    <col min="13317" max="13317" width="8" style="632" customWidth="1"/>
    <col min="13318" max="13318" width="8.5" style="632" customWidth="1"/>
    <col min="13319" max="13319" width="11.25" style="632" customWidth="1"/>
    <col min="13320" max="13326" width="9" style="632"/>
    <col min="13327" max="13327" width="8.875" style="632" bestFit="1" customWidth="1"/>
    <col min="13328" max="13328" width="9" style="632"/>
    <col min="13329" max="13329" width="9.875" style="632" bestFit="1" customWidth="1"/>
    <col min="13330" max="13568" width="9" style="632"/>
    <col min="13569" max="13569" width="1.875" style="632" customWidth="1"/>
    <col min="13570" max="13570" width="3.875" style="632" customWidth="1"/>
    <col min="13571" max="13571" width="46.625" style="632" customWidth="1"/>
    <col min="13572" max="13572" width="5" style="632" customWidth="1"/>
    <col min="13573" max="13573" width="8" style="632" customWidth="1"/>
    <col min="13574" max="13574" width="8.5" style="632" customWidth="1"/>
    <col min="13575" max="13575" width="11.25" style="632" customWidth="1"/>
    <col min="13576" max="13582" width="9" style="632"/>
    <col min="13583" max="13583" width="8.875" style="632" bestFit="1" customWidth="1"/>
    <col min="13584" max="13584" width="9" style="632"/>
    <col min="13585" max="13585" width="9.875" style="632" bestFit="1" customWidth="1"/>
    <col min="13586" max="13824" width="9" style="632"/>
    <col min="13825" max="13825" width="1.875" style="632" customWidth="1"/>
    <col min="13826" max="13826" width="3.875" style="632" customWidth="1"/>
    <col min="13827" max="13827" width="46.625" style="632" customWidth="1"/>
    <col min="13828" max="13828" width="5" style="632" customWidth="1"/>
    <col min="13829" max="13829" width="8" style="632" customWidth="1"/>
    <col min="13830" max="13830" width="8.5" style="632" customWidth="1"/>
    <col min="13831" max="13831" width="11.25" style="632" customWidth="1"/>
    <col min="13832" max="13838" width="9" style="632"/>
    <col min="13839" max="13839" width="8.875" style="632" bestFit="1" customWidth="1"/>
    <col min="13840" max="13840" width="9" style="632"/>
    <col min="13841" max="13841" width="9.875" style="632" bestFit="1" customWidth="1"/>
    <col min="13842" max="14080" width="9" style="632"/>
    <col min="14081" max="14081" width="1.875" style="632" customWidth="1"/>
    <col min="14082" max="14082" width="3.875" style="632" customWidth="1"/>
    <col min="14083" max="14083" width="46.625" style="632" customWidth="1"/>
    <col min="14084" max="14084" width="5" style="632" customWidth="1"/>
    <col min="14085" max="14085" width="8" style="632" customWidth="1"/>
    <col min="14086" max="14086" width="8.5" style="632" customWidth="1"/>
    <col min="14087" max="14087" width="11.25" style="632" customWidth="1"/>
    <col min="14088" max="14094" width="9" style="632"/>
    <col min="14095" max="14095" width="8.875" style="632" bestFit="1" customWidth="1"/>
    <col min="14096" max="14096" width="9" style="632"/>
    <col min="14097" max="14097" width="9.875" style="632" bestFit="1" customWidth="1"/>
    <col min="14098" max="14336" width="9" style="632"/>
    <col min="14337" max="14337" width="1.875" style="632" customWidth="1"/>
    <col min="14338" max="14338" width="3.875" style="632" customWidth="1"/>
    <col min="14339" max="14339" width="46.625" style="632" customWidth="1"/>
    <col min="14340" max="14340" width="5" style="632" customWidth="1"/>
    <col min="14341" max="14341" width="8" style="632" customWidth="1"/>
    <col min="14342" max="14342" width="8.5" style="632" customWidth="1"/>
    <col min="14343" max="14343" width="11.25" style="632" customWidth="1"/>
    <col min="14344" max="14350" width="9" style="632"/>
    <col min="14351" max="14351" width="8.875" style="632" bestFit="1" customWidth="1"/>
    <col min="14352" max="14352" width="9" style="632"/>
    <col min="14353" max="14353" width="9.875" style="632" bestFit="1" customWidth="1"/>
    <col min="14354" max="14592" width="9" style="632"/>
    <col min="14593" max="14593" width="1.875" style="632" customWidth="1"/>
    <col min="14594" max="14594" width="3.875" style="632" customWidth="1"/>
    <col min="14595" max="14595" width="46.625" style="632" customWidth="1"/>
    <col min="14596" max="14596" width="5" style="632" customWidth="1"/>
    <col min="14597" max="14597" width="8" style="632" customWidth="1"/>
    <col min="14598" max="14598" width="8.5" style="632" customWidth="1"/>
    <col min="14599" max="14599" width="11.25" style="632" customWidth="1"/>
    <col min="14600" max="14606" width="9" style="632"/>
    <col min="14607" max="14607" width="8.875" style="632" bestFit="1" customWidth="1"/>
    <col min="14608" max="14608" width="9" style="632"/>
    <col min="14609" max="14609" width="9.875" style="632" bestFit="1" customWidth="1"/>
    <col min="14610" max="14848" width="9" style="632"/>
    <col min="14849" max="14849" width="1.875" style="632" customWidth="1"/>
    <col min="14850" max="14850" width="3.875" style="632" customWidth="1"/>
    <col min="14851" max="14851" width="46.625" style="632" customWidth="1"/>
    <col min="14852" max="14852" width="5" style="632" customWidth="1"/>
    <col min="14853" max="14853" width="8" style="632" customWidth="1"/>
    <col min="14854" max="14854" width="8.5" style="632" customWidth="1"/>
    <col min="14855" max="14855" width="11.25" style="632" customWidth="1"/>
    <col min="14856" max="14862" width="9" style="632"/>
    <col min="14863" max="14863" width="8.875" style="632" bestFit="1" customWidth="1"/>
    <col min="14864" max="14864" width="9" style="632"/>
    <col min="14865" max="14865" width="9.875" style="632" bestFit="1" customWidth="1"/>
    <col min="14866" max="15104" width="9" style="632"/>
    <col min="15105" max="15105" width="1.875" style="632" customWidth="1"/>
    <col min="15106" max="15106" width="3.875" style="632" customWidth="1"/>
    <col min="15107" max="15107" width="46.625" style="632" customWidth="1"/>
    <col min="15108" max="15108" width="5" style="632" customWidth="1"/>
    <col min="15109" max="15109" width="8" style="632" customWidth="1"/>
    <col min="15110" max="15110" width="8.5" style="632" customWidth="1"/>
    <col min="15111" max="15111" width="11.25" style="632" customWidth="1"/>
    <col min="15112" max="15118" width="9" style="632"/>
    <col min="15119" max="15119" width="8.875" style="632" bestFit="1" customWidth="1"/>
    <col min="15120" max="15120" width="9" style="632"/>
    <col min="15121" max="15121" width="9.875" style="632" bestFit="1" customWidth="1"/>
    <col min="15122" max="15360" width="9" style="632"/>
    <col min="15361" max="15361" width="1.875" style="632" customWidth="1"/>
    <col min="15362" max="15362" width="3.875" style="632" customWidth="1"/>
    <col min="15363" max="15363" width="46.625" style="632" customWidth="1"/>
    <col min="15364" max="15364" width="5" style="632" customWidth="1"/>
    <col min="15365" max="15365" width="8" style="632" customWidth="1"/>
    <col min="15366" max="15366" width="8.5" style="632" customWidth="1"/>
    <col min="15367" max="15367" width="11.25" style="632" customWidth="1"/>
    <col min="15368" max="15374" width="9" style="632"/>
    <col min="15375" max="15375" width="8.875" style="632" bestFit="1" customWidth="1"/>
    <col min="15376" max="15376" width="9" style="632"/>
    <col min="15377" max="15377" width="9.875" style="632" bestFit="1" customWidth="1"/>
    <col min="15378" max="15616" width="9" style="632"/>
    <col min="15617" max="15617" width="1.875" style="632" customWidth="1"/>
    <col min="15618" max="15618" width="3.875" style="632" customWidth="1"/>
    <col min="15619" max="15619" width="46.625" style="632" customWidth="1"/>
    <col min="15620" max="15620" width="5" style="632" customWidth="1"/>
    <col min="15621" max="15621" width="8" style="632" customWidth="1"/>
    <col min="15622" max="15622" width="8.5" style="632" customWidth="1"/>
    <col min="15623" max="15623" width="11.25" style="632" customWidth="1"/>
    <col min="15624" max="15630" width="9" style="632"/>
    <col min="15631" max="15631" width="8.875" style="632" bestFit="1" customWidth="1"/>
    <col min="15632" max="15632" width="9" style="632"/>
    <col min="15633" max="15633" width="9.875" style="632" bestFit="1" customWidth="1"/>
    <col min="15634" max="15872" width="9" style="632"/>
    <col min="15873" max="15873" width="1.875" style="632" customWidth="1"/>
    <col min="15874" max="15874" width="3.875" style="632" customWidth="1"/>
    <col min="15875" max="15875" width="46.625" style="632" customWidth="1"/>
    <col min="15876" max="15876" width="5" style="632" customWidth="1"/>
    <col min="15877" max="15877" width="8" style="632" customWidth="1"/>
    <col min="15878" max="15878" width="8.5" style="632" customWidth="1"/>
    <col min="15879" max="15879" width="11.25" style="632" customWidth="1"/>
    <col min="15880" max="15886" width="9" style="632"/>
    <col min="15887" max="15887" width="8.875" style="632" bestFit="1" customWidth="1"/>
    <col min="15888" max="15888" width="9" style="632"/>
    <col min="15889" max="15889" width="9.875" style="632" bestFit="1" customWidth="1"/>
    <col min="15890" max="16128" width="9" style="632"/>
    <col min="16129" max="16129" width="1.875" style="632" customWidth="1"/>
    <col min="16130" max="16130" width="3.875" style="632" customWidth="1"/>
    <col min="16131" max="16131" width="46.625" style="632" customWidth="1"/>
    <col min="16132" max="16132" width="5" style="632" customWidth="1"/>
    <col min="16133" max="16133" width="8" style="632" customWidth="1"/>
    <col min="16134" max="16134" width="8.5" style="632" customWidth="1"/>
    <col min="16135" max="16135" width="11.25" style="632" customWidth="1"/>
    <col min="16136" max="16142" width="9" style="632"/>
    <col min="16143" max="16143" width="8.875" style="632" bestFit="1" customWidth="1"/>
    <col min="16144" max="16144" width="9" style="632"/>
    <col min="16145" max="16145" width="9.875" style="632" bestFit="1" customWidth="1"/>
    <col min="16146" max="16384" width="9" style="632"/>
  </cols>
  <sheetData>
    <row r="1" spans="2:7" s="638" customFormat="1">
      <c r="B1" s="706" t="s">
        <v>555</v>
      </c>
      <c r="C1" s="706"/>
      <c r="D1" s="706"/>
      <c r="E1" s="706"/>
      <c r="F1" s="641"/>
      <c r="G1" s="641"/>
    </row>
    <row r="2" spans="2:7" s="638" customFormat="1">
      <c r="B2" s="661"/>
      <c r="C2" s="661"/>
      <c r="D2" s="661"/>
      <c r="E2" s="661"/>
      <c r="F2" s="641"/>
      <c r="G2" s="641"/>
    </row>
    <row r="3" spans="2:7" s="638" customFormat="1">
      <c r="B3" s="661" t="s">
        <v>82</v>
      </c>
      <c r="C3" s="661" t="s">
        <v>550</v>
      </c>
      <c r="D3" s="661"/>
      <c r="E3" s="661"/>
      <c r="F3" s="641"/>
      <c r="G3" s="641"/>
    </row>
    <row r="4" spans="2:7" s="638" customFormat="1">
      <c r="B4" s="661"/>
      <c r="C4" s="661"/>
      <c r="D4" s="661"/>
      <c r="E4" s="661"/>
      <c r="F4" s="641"/>
      <c r="G4" s="641"/>
    </row>
    <row r="5" spans="2:7" s="638" customFormat="1" ht="94.5">
      <c r="B5" s="661"/>
      <c r="C5" s="662" t="s">
        <v>556</v>
      </c>
      <c r="D5" s="661"/>
      <c r="E5" s="661"/>
      <c r="F5" s="641"/>
      <c r="G5" s="641"/>
    </row>
    <row r="6" spans="2:7" s="638" customFormat="1">
      <c r="B6" s="661"/>
      <c r="C6" s="661"/>
      <c r="D6" s="661"/>
      <c r="E6" s="661"/>
      <c r="F6" s="641"/>
      <c r="G6" s="641"/>
    </row>
    <row r="7" spans="2:7" ht="15.75" customHeight="1">
      <c r="B7" s="663"/>
      <c r="C7" s="636"/>
      <c r="D7" s="664" t="s">
        <v>557</v>
      </c>
      <c r="E7" s="665" t="s">
        <v>558</v>
      </c>
      <c r="F7" s="666" t="s">
        <v>365</v>
      </c>
      <c r="G7" s="666" t="s">
        <v>559</v>
      </c>
    </row>
    <row r="8" spans="2:7" ht="78.75">
      <c r="B8" s="667" t="s">
        <v>368</v>
      </c>
      <c r="C8" s="668" t="s">
        <v>560</v>
      </c>
      <c r="D8" s="669" t="s">
        <v>308</v>
      </c>
      <c r="E8" s="670">
        <v>40</v>
      </c>
      <c r="G8" s="634">
        <f>E8*F8</f>
        <v>0</v>
      </c>
    </row>
    <row r="9" spans="2:7">
      <c r="C9" s="668"/>
      <c r="D9" s="669"/>
    </row>
    <row r="10" spans="2:7" ht="78.75">
      <c r="B10" s="667" t="s">
        <v>377</v>
      </c>
      <c r="C10" s="668" t="s">
        <v>561</v>
      </c>
      <c r="D10" s="669" t="s">
        <v>308</v>
      </c>
      <c r="E10" s="670">
        <v>15</v>
      </c>
      <c r="G10" s="634">
        <f>E10*F10</f>
        <v>0</v>
      </c>
    </row>
    <row r="11" spans="2:7">
      <c r="D11" s="669"/>
    </row>
    <row r="12" spans="2:7" ht="31.5">
      <c r="B12" s="667" t="s">
        <v>407</v>
      </c>
      <c r="C12" s="660" t="s">
        <v>562</v>
      </c>
      <c r="D12" s="669" t="s">
        <v>563</v>
      </c>
      <c r="E12" s="670">
        <v>5</v>
      </c>
      <c r="G12" s="634">
        <f>E12*F12</f>
        <v>0</v>
      </c>
    </row>
    <row r="13" spans="2:7">
      <c r="D13" s="669"/>
    </row>
    <row r="14" spans="2:7" ht="63">
      <c r="B14" s="667" t="s">
        <v>564</v>
      </c>
      <c r="C14" s="668" t="s">
        <v>565</v>
      </c>
      <c r="D14" s="669" t="s">
        <v>308</v>
      </c>
      <c r="E14" s="670">
        <v>40</v>
      </c>
      <c r="G14" s="634">
        <f>E14*F14</f>
        <v>0</v>
      </c>
    </row>
    <row r="15" spans="2:7">
      <c r="D15" s="669"/>
    </row>
    <row r="16" spans="2:7" ht="63">
      <c r="B16" s="667" t="s">
        <v>566</v>
      </c>
      <c r="C16" s="668" t="s">
        <v>567</v>
      </c>
      <c r="D16" s="669" t="s">
        <v>308</v>
      </c>
      <c r="E16" s="670">
        <v>15</v>
      </c>
      <c r="G16" s="634">
        <f>E16*F16</f>
        <v>0</v>
      </c>
    </row>
    <row r="17" spans="2:7">
      <c r="C17" s="668"/>
      <c r="D17" s="669"/>
    </row>
    <row r="18" spans="2:7">
      <c r="B18" s="667" t="s">
        <v>568</v>
      </c>
      <c r="C18" s="668" t="s">
        <v>569</v>
      </c>
      <c r="D18" s="669" t="s">
        <v>308</v>
      </c>
      <c r="E18" s="670">
        <v>190</v>
      </c>
      <c r="G18" s="634">
        <f>E18*F18</f>
        <v>0</v>
      </c>
    </row>
    <row r="19" spans="2:7">
      <c r="C19" s="668"/>
      <c r="D19" s="669"/>
    </row>
    <row r="20" spans="2:7">
      <c r="B20" s="667" t="s">
        <v>570</v>
      </c>
      <c r="C20" s="668" t="s">
        <v>571</v>
      </c>
      <c r="D20" s="669" t="s">
        <v>308</v>
      </c>
      <c r="E20" s="670">
        <v>60</v>
      </c>
      <c r="G20" s="634">
        <f>E20*F20</f>
        <v>0</v>
      </c>
    </row>
    <row r="21" spans="2:7">
      <c r="C21" s="668"/>
      <c r="D21" s="669"/>
    </row>
    <row r="22" spans="2:7" ht="47.25">
      <c r="B22" s="667" t="s">
        <v>572</v>
      </c>
      <c r="C22" s="668" t="s">
        <v>573</v>
      </c>
      <c r="D22" s="669" t="s">
        <v>563</v>
      </c>
      <c r="E22" s="670">
        <v>1.5</v>
      </c>
      <c r="G22" s="634">
        <f>E22*F22</f>
        <v>0</v>
      </c>
    </row>
    <row r="23" spans="2:7">
      <c r="D23" s="669"/>
    </row>
    <row r="24" spans="2:7" ht="63">
      <c r="B24" s="667" t="s">
        <v>574</v>
      </c>
      <c r="C24" s="668" t="s">
        <v>575</v>
      </c>
      <c r="D24" s="669" t="s">
        <v>46</v>
      </c>
      <c r="E24" s="670">
        <v>2</v>
      </c>
      <c r="G24" s="634">
        <f>E24*F24</f>
        <v>0</v>
      </c>
    </row>
    <row r="25" spans="2:7">
      <c r="C25" s="668"/>
      <c r="D25" s="669"/>
    </row>
    <row r="26" spans="2:7" ht="31.5">
      <c r="B26" s="667" t="s">
        <v>576</v>
      </c>
      <c r="C26" s="668" t="s">
        <v>577</v>
      </c>
      <c r="D26" s="669" t="s">
        <v>46</v>
      </c>
      <c r="E26" s="670">
        <v>2</v>
      </c>
      <c r="G26" s="634">
        <f>E26*F26</f>
        <v>0</v>
      </c>
    </row>
    <row r="27" spans="2:7">
      <c r="C27" s="668"/>
      <c r="D27" s="669"/>
    </row>
    <row r="28" spans="2:7" ht="94.5">
      <c r="B28" s="667" t="s">
        <v>578</v>
      </c>
      <c r="C28" s="668" t="s">
        <v>579</v>
      </c>
      <c r="D28" s="669" t="s">
        <v>308</v>
      </c>
      <c r="E28" s="670">
        <v>40</v>
      </c>
      <c r="G28" s="634">
        <f>E28*F28</f>
        <v>0</v>
      </c>
    </row>
    <row r="29" spans="2:7">
      <c r="C29" s="668"/>
      <c r="D29" s="669"/>
    </row>
    <row r="30" spans="2:7" ht="63">
      <c r="B30" s="667" t="s">
        <v>580</v>
      </c>
      <c r="C30" s="668" t="s">
        <v>581</v>
      </c>
      <c r="D30" s="669" t="s">
        <v>376</v>
      </c>
      <c r="E30" s="670">
        <v>1</v>
      </c>
      <c r="G30" s="634">
        <f>E30*F30</f>
        <v>0</v>
      </c>
    </row>
    <row r="31" spans="2:7">
      <c r="B31" s="632"/>
      <c r="C31" s="668"/>
      <c r="D31" s="669"/>
    </row>
    <row r="32" spans="2:7" ht="63">
      <c r="B32" s="667" t="s">
        <v>582</v>
      </c>
      <c r="C32" s="668" t="s">
        <v>583</v>
      </c>
      <c r="D32" s="669" t="s">
        <v>376</v>
      </c>
      <c r="E32" s="670">
        <v>1</v>
      </c>
      <c r="G32" s="634">
        <f>E32*F32</f>
        <v>0</v>
      </c>
    </row>
    <row r="33" spans="2:7" ht="16.5" thickBot="1">
      <c r="C33" s="662"/>
      <c r="D33" s="669"/>
    </row>
    <row r="34" spans="2:7" s="638" customFormat="1" ht="16.5" thickBot="1">
      <c r="B34" s="671"/>
      <c r="C34" s="672" t="s">
        <v>584</v>
      </c>
      <c r="D34" s="672"/>
      <c r="E34" s="673"/>
      <c r="F34" s="674"/>
      <c r="G34" s="675">
        <f>SUM(G8:G33)</f>
        <v>0</v>
      </c>
    </row>
    <row r="35" spans="2:7">
      <c r="C35" s="662"/>
      <c r="D35" s="669"/>
    </row>
    <row r="36" spans="2:7">
      <c r="B36" s="663" t="s">
        <v>83</v>
      </c>
      <c r="C36" s="661" t="s">
        <v>551</v>
      </c>
      <c r="D36" s="669"/>
    </row>
    <row r="37" spans="2:7" ht="15.75" customHeight="1">
      <c r="B37" s="663"/>
      <c r="C37" s="636"/>
      <c r="D37" s="664" t="s">
        <v>557</v>
      </c>
      <c r="E37" s="665" t="s">
        <v>558</v>
      </c>
      <c r="F37" s="666" t="s">
        <v>365</v>
      </c>
      <c r="G37" s="666" t="s">
        <v>559</v>
      </c>
    </row>
    <row r="38" spans="2:7" ht="31.5">
      <c r="B38" s="667" t="s">
        <v>410</v>
      </c>
      <c r="C38" s="660" t="s">
        <v>585</v>
      </c>
      <c r="D38" s="669" t="s">
        <v>308</v>
      </c>
      <c r="E38" s="676">
        <v>60</v>
      </c>
      <c r="G38" s="634">
        <f>E38*F38</f>
        <v>0</v>
      </c>
    </row>
    <row r="39" spans="2:7">
      <c r="D39" s="669"/>
      <c r="E39" s="676"/>
    </row>
    <row r="40" spans="2:7" ht="31.5">
      <c r="B40" s="667" t="s">
        <v>418</v>
      </c>
      <c r="C40" s="660" t="s">
        <v>586</v>
      </c>
      <c r="D40" s="669" t="s">
        <v>563</v>
      </c>
      <c r="E40" s="676">
        <v>4</v>
      </c>
      <c r="G40" s="634">
        <f>E40*F40</f>
        <v>0</v>
      </c>
    </row>
    <row r="41" spans="2:7">
      <c r="D41" s="669"/>
      <c r="E41" s="676"/>
    </row>
    <row r="42" spans="2:7" ht="31.5">
      <c r="B42" s="667" t="s">
        <v>421</v>
      </c>
      <c r="C42" s="662" t="s">
        <v>587</v>
      </c>
      <c r="D42" s="669" t="s">
        <v>308</v>
      </c>
      <c r="E42" s="676">
        <v>60</v>
      </c>
      <c r="G42" s="634">
        <f>E42*F42</f>
        <v>0</v>
      </c>
    </row>
    <row r="43" spans="2:7">
      <c r="C43" s="662"/>
      <c r="D43" s="669"/>
      <c r="E43" s="676"/>
    </row>
    <row r="44" spans="2:7">
      <c r="B44" s="667" t="s">
        <v>425</v>
      </c>
      <c r="C44" s="662" t="s">
        <v>588</v>
      </c>
      <c r="D44" s="669" t="s">
        <v>308</v>
      </c>
      <c r="E44" s="676">
        <v>60</v>
      </c>
      <c r="G44" s="634">
        <f>E44*F44</f>
        <v>0</v>
      </c>
    </row>
    <row r="45" spans="2:7">
      <c r="C45" s="662"/>
      <c r="D45" s="669"/>
      <c r="E45" s="676"/>
    </row>
    <row r="46" spans="2:7" ht="31.5">
      <c r="B46" s="667" t="s">
        <v>434</v>
      </c>
      <c r="C46" s="660" t="s">
        <v>589</v>
      </c>
      <c r="D46" s="669" t="s">
        <v>563</v>
      </c>
      <c r="E46" s="676">
        <v>4</v>
      </c>
      <c r="G46" s="634">
        <f>E46*F46</f>
        <v>0</v>
      </c>
    </row>
    <row r="47" spans="2:7">
      <c r="E47" s="676"/>
    </row>
    <row r="48" spans="2:7" ht="31.5">
      <c r="B48" s="667" t="s">
        <v>590</v>
      </c>
      <c r="C48" s="660" t="s">
        <v>591</v>
      </c>
      <c r="D48" s="669" t="s">
        <v>563</v>
      </c>
      <c r="E48" s="676">
        <v>5</v>
      </c>
      <c r="G48" s="634">
        <f>E48*F48</f>
        <v>0</v>
      </c>
    </row>
    <row r="49" spans="2:7">
      <c r="D49" s="669"/>
      <c r="E49" s="676"/>
    </row>
    <row r="50" spans="2:7" ht="47.25">
      <c r="B50" s="667" t="s">
        <v>592</v>
      </c>
      <c r="C50" s="662" t="s">
        <v>593</v>
      </c>
      <c r="D50" s="669" t="s">
        <v>46</v>
      </c>
      <c r="E50" s="676">
        <v>2</v>
      </c>
      <c r="G50" s="634">
        <f>E50*F50</f>
        <v>0</v>
      </c>
    </row>
    <row r="51" spans="2:7">
      <c r="C51" s="662"/>
      <c r="D51" s="669"/>
      <c r="E51" s="676"/>
    </row>
    <row r="52" spans="2:7" ht="31.5">
      <c r="B52" s="667" t="s">
        <v>594</v>
      </c>
      <c r="C52" s="662" t="s">
        <v>595</v>
      </c>
      <c r="D52" s="669" t="s">
        <v>46</v>
      </c>
      <c r="E52" s="676">
        <v>2</v>
      </c>
      <c r="G52" s="634">
        <f>E52*F52</f>
        <v>0</v>
      </c>
    </row>
    <row r="53" spans="2:7">
      <c r="C53" s="662"/>
      <c r="D53" s="669"/>
      <c r="E53" s="676"/>
    </row>
    <row r="54" spans="2:7">
      <c r="B54" s="667" t="s">
        <v>441</v>
      </c>
      <c r="C54" s="660" t="s">
        <v>596</v>
      </c>
      <c r="D54" s="669" t="s">
        <v>308</v>
      </c>
      <c r="E54" s="676">
        <v>60</v>
      </c>
      <c r="G54" s="634">
        <f>E54*F54</f>
        <v>0</v>
      </c>
    </row>
    <row r="55" spans="2:7">
      <c r="D55" s="669"/>
      <c r="E55" s="676"/>
    </row>
    <row r="56" spans="2:7" ht="47.25">
      <c r="B56" s="667" t="s">
        <v>597</v>
      </c>
      <c r="C56" s="660" t="s">
        <v>598</v>
      </c>
      <c r="D56" s="669" t="s">
        <v>599</v>
      </c>
      <c r="E56" s="676">
        <v>3</v>
      </c>
      <c r="G56" s="634">
        <f>F56*E56/100</f>
        <v>0</v>
      </c>
    </row>
    <row r="57" spans="2:7" ht="16.5" thickBot="1">
      <c r="D57" s="669"/>
      <c r="E57" s="676"/>
    </row>
    <row r="58" spans="2:7" ht="16.5" thickBot="1">
      <c r="B58" s="677"/>
      <c r="C58" s="678" t="s">
        <v>600</v>
      </c>
      <c r="D58" s="678"/>
      <c r="E58" s="673"/>
      <c r="F58" s="674"/>
      <c r="G58" s="675">
        <f>SUM(G38:G57)</f>
        <v>0</v>
      </c>
    </row>
    <row r="59" spans="2:7">
      <c r="C59" s="679"/>
      <c r="D59" s="669"/>
    </row>
    <row r="60" spans="2:7">
      <c r="B60" s="663" t="s">
        <v>79</v>
      </c>
      <c r="C60" s="636" t="s">
        <v>601</v>
      </c>
      <c r="D60" s="636"/>
    </row>
    <row r="61" spans="2:7" ht="15.75" customHeight="1">
      <c r="B61" s="663"/>
      <c r="C61" s="636"/>
      <c r="D61" s="664" t="s">
        <v>557</v>
      </c>
      <c r="E61" s="665" t="s">
        <v>558</v>
      </c>
      <c r="F61" s="666" t="s">
        <v>365</v>
      </c>
      <c r="G61" s="666" t="s">
        <v>559</v>
      </c>
    </row>
    <row r="62" spans="2:7">
      <c r="B62" s="667" t="s">
        <v>452</v>
      </c>
      <c r="C62" s="662" t="s">
        <v>602</v>
      </c>
      <c r="D62" s="669" t="s">
        <v>376</v>
      </c>
      <c r="E62" s="670">
        <v>1</v>
      </c>
      <c r="G62" s="634">
        <f>E62*F62</f>
        <v>0</v>
      </c>
    </row>
    <row r="63" spans="2:7">
      <c r="D63" s="669"/>
    </row>
    <row r="64" spans="2:7">
      <c r="B64" s="667" t="s">
        <v>462</v>
      </c>
      <c r="C64" s="662" t="s">
        <v>603</v>
      </c>
      <c r="D64" s="669" t="s">
        <v>376</v>
      </c>
      <c r="E64" s="670">
        <v>1</v>
      </c>
      <c r="G64" s="634">
        <f>E64*F64</f>
        <v>0</v>
      </c>
    </row>
    <row r="65" spans="2:7">
      <c r="C65" s="662"/>
      <c r="D65" s="669"/>
    </row>
    <row r="66" spans="2:7">
      <c r="B66" s="667" t="s">
        <v>604</v>
      </c>
      <c r="C66" s="660" t="s">
        <v>605</v>
      </c>
      <c r="D66" s="669" t="s">
        <v>376</v>
      </c>
      <c r="E66" s="670">
        <v>1</v>
      </c>
      <c r="G66" s="634">
        <f>E66*F66</f>
        <v>0</v>
      </c>
    </row>
    <row r="67" spans="2:7">
      <c r="D67" s="669"/>
    </row>
    <row r="68" spans="2:7">
      <c r="B68" s="667" t="s">
        <v>470</v>
      </c>
      <c r="C68" s="660" t="s">
        <v>606</v>
      </c>
      <c r="D68" s="669" t="s">
        <v>46</v>
      </c>
      <c r="E68" s="670">
        <v>1</v>
      </c>
      <c r="G68" s="634">
        <f>E68*F68</f>
        <v>0</v>
      </c>
    </row>
    <row r="69" spans="2:7">
      <c r="D69" s="669"/>
    </row>
    <row r="70" spans="2:7">
      <c r="B70" s="667" t="s">
        <v>479</v>
      </c>
      <c r="C70" s="662" t="s">
        <v>607</v>
      </c>
      <c r="D70" s="669" t="s">
        <v>376</v>
      </c>
      <c r="E70" s="670">
        <v>1</v>
      </c>
      <c r="G70" s="634">
        <f>E70*F70</f>
        <v>0</v>
      </c>
    </row>
    <row r="71" spans="2:7">
      <c r="D71" s="669"/>
    </row>
    <row r="72" spans="2:7">
      <c r="B72" s="667" t="s">
        <v>608</v>
      </c>
      <c r="C72" s="660" t="s">
        <v>609</v>
      </c>
      <c r="D72" s="669" t="s">
        <v>376</v>
      </c>
      <c r="E72" s="670">
        <v>1</v>
      </c>
      <c r="G72" s="634">
        <f>E72*F72</f>
        <v>0</v>
      </c>
    </row>
    <row r="73" spans="2:7" ht="16.5" thickBot="1">
      <c r="C73" s="679"/>
      <c r="D73" s="669"/>
    </row>
    <row r="74" spans="2:7" s="638" customFormat="1" ht="16.5" thickBot="1">
      <c r="B74" s="671"/>
      <c r="C74" s="672" t="s">
        <v>610</v>
      </c>
      <c r="D74" s="672"/>
      <c r="E74" s="680"/>
      <c r="F74" s="673"/>
      <c r="G74" s="674">
        <f>SUM(G62:G72)</f>
        <v>0</v>
      </c>
    </row>
    <row r="75" spans="2:7">
      <c r="C75" s="679"/>
      <c r="D75" s="669"/>
    </row>
    <row r="76" spans="2:7">
      <c r="C76" s="679"/>
      <c r="D76" s="669"/>
    </row>
  </sheetData>
  <sheetProtection selectLockedCells="1" selectUnlockedCells="1"/>
  <mergeCells count="1">
    <mergeCell ref="B1:E1"/>
  </mergeCells>
  <pageMargins left="0.98425196850393704" right="0.39370078740157483" top="0.98425196850393704" bottom="0.98425196850393704" header="0.51181102362204722" footer="0.51181102362204722"/>
  <pageSetup paperSize="9" scale="90" firstPageNumber="41" orientation="portrait" useFirstPageNumber="1" horizontalDpi="300" verticalDpi="300" r:id="rId1"/>
  <headerFooter alignWithMargins="0">
    <oddHeader>&amp;R&amp;K000000&amp;A</oddHeader>
    <oddFooter>&amp;C&amp;K000000004.0105    T.2.2&amp;R&amp;K000000Str.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K180"/>
  <sheetViews>
    <sheetView workbookViewId="0"/>
  </sheetViews>
  <sheetFormatPr defaultColWidth="8.75" defaultRowHeight="11.25"/>
  <cols>
    <col min="1" max="1" width="2.25" style="1" customWidth="1"/>
    <col min="2" max="2" width="5.25" style="1" customWidth="1"/>
    <col min="3" max="3" width="8.75" style="1" customWidth="1"/>
    <col min="4" max="4" width="8.75" style="2" customWidth="1"/>
    <col min="5" max="7" width="8.75" style="8" customWidth="1"/>
    <col min="8" max="8" width="9.375" style="1" customWidth="1"/>
    <col min="9" max="9" width="13.25" style="1" customWidth="1"/>
    <col min="10" max="16384" width="8.75" style="1"/>
  </cols>
  <sheetData>
    <row r="1" spans="1:11">
      <c r="A1" s="16"/>
      <c r="B1" s="16"/>
      <c r="C1" s="16"/>
      <c r="D1" s="17"/>
      <c r="E1" s="18"/>
      <c r="F1" s="18"/>
      <c r="G1" s="18"/>
      <c r="H1" s="16"/>
      <c r="I1" s="16"/>
    </row>
    <row r="2" spans="1:11" s="4" customFormat="1" ht="12.75">
      <c r="A2" s="19"/>
      <c r="B2" s="19"/>
      <c r="C2" s="19"/>
      <c r="D2" s="20"/>
      <c r="E2" s="21"/>
      <c r="F2" s="22"/>
      <c r="G2" s="22"/>
      <c r="H2" s="19"/>
      <c r="I2" s="19"/>
    </row>
    <row r="3" spans="1:11" s="4" customFormat="1" ht="12.75">
      <c r="A3" s="19"/>
      <c r="B3" s="19"/>
      <c r="C3" s="19"/>
      <c r="D3" s="20"/>
      <c r="E3" s="22"/>
      <c r="F3" s="22"/>
      <c r="G3" s="22"/>
      <c r="H3" s="19"/>
      <c r="I3" s="19"/>
    </row>
    <row r="4" spans="1:11" s="4" customFormat="1" ht="12.75">
      <c r="A4" s="19"/>
      <c r="B4" s="19"/>
      <c r="C4" s="19"/>
      <c r="D4" s="20"/>
      <c r="E4" s="22"/>
      <c r="F4" s="22"/>
      <c r="G4" s="22"/>
      <c r="H4" s="19"/>
      <c r="I4" s="19"/>
    </row>
    <row r="5" spans="1:11" s="4" customFormat="1" ht="12.75">
      <c r="A5" s="19"/>
      <c r="B5" s="19"/>
      <c r="C5" s="19"/>
      <c r="D5" s="20"/>
      <c r="E5" s="22"/>
      <c r="F5" s="22"/>
      <c r="G5" s="22"/>
      <c r="H5" s="19"/>
      <c r="I5" s="19"/>
    </row>
    <row r="6" spans="1:11" s="4" customFormat="1" ht="12.75">
      <c r="A6" s="19"/>
      <c r="B6" s="19"/>
      <c r="C6" s="19"/>
      <c r="D6" s="20"/>
      <c r="E6" s="22"/>
      <c r="F6" s="22"/>
      <c r="G6" s="22"/>
      <c r="H6" s="19"/>
      <c r="I6" s="19"/>
    </row>
    <row r="7" spans="1:11" s="4" customFormat="1" ht="12.75">
      <c r="A7" s="19"/>
      <c r="B7" s="19"/>
      <c r="C7" s="19"/>
      <c r="D7" s="20"/>
      <c r="E7" s="22"/>
      <c r="F7" s="22"/>
      <c r="G7" s="22"/>
      <c r="H7" s="19"/>
      <c r="I7" s="19"/>
    </row>
    <row r="8" spans="1:11" s="4" customFormat="1" ht="12.75">
      <c r="A8" s="19"/>
      <c r="B8" s="19"/>
      <c r="C8" s="19"/>
      <c r="D8" s="20"/>
      <c r="E8" s="22"/>
      <c r="F8" s="22"/>
      <c r="G8" s="22"/>
      <c r="H8" s="19"/>
      <c r="I8" s="19"/>
    </row>
    <row r="9" spans="1:11" s="4" customFormat="1" ht="12.75">
      <c r="A9" s="19"/>
      <c r="B9" s="19"/>
      <c r="C9" s="19"/>
      <c r="D9" s="17"/>
      <c r="E9" s="22"/>
      <c r="F9" s="18"/>
      <c r="G9" s="18"/>
      <c r="H9" s="16"/>
      <c r="I9" s="16"/>
    </row>
    <row r="10" spans="1:11" s="4" customFormat="1" ht="12.75">
      <c r="A10" s="19"/>
      <c r="B10" s="19"/>
      <c r="C10" s="19"/>
      <c r="D10" s="17"/>
      <c r="E10" s="66"/>
      <c r="F10" s="18"/>
      <c r="G10" s="18"/>
      <c r="H10" s="16"/>
      <c r="I10" s="16"/>
      <c r="K10" s="22"/>
    </row>
    <row r="11" spans="1:11" s="4" customFormat="1" ht="12.75">
      <c r="A11" s="19"/>
      <c r="B11" s="19"/>
      <c r="C11" s="19"/>
      <c r="D11" s="17"/>
      <c r="E11" s="67"/>
      <c r="F11" s="18"/>
      <c r="G11" s="18"/>
      <c r="H11" s="16"/>
      <c r="I11" s="16"/>
    </row>
    <row r="12" spans="1:11" s="4" customFormat="1" ht="12.75">
      <c r="A12" s="19"/>
      <c r="B12" s="19"/>
      <c r="C12" s="19"/>
      <c r="D12" s="17"/>
      <c r="E12" s="67"/>
      <c r="F12" s="18"/>
      <c r="G12" s="18"/>
      <c r="H12" s="16"/>
      <c r="I12" s="16"/>
    </row>
    <row r="13" spans="1:11" s="4" customFormat="1" ht="12.75">
      <c r="A13" s="19"/>
      <c r="B13" s="19"/>
      <c r="C13" s="19"/>
      <c r="D13" s="17"/>
      <c r="E13" s="68"/>
      <c r="F13" s="18"/>
      <c r="G13" s="18"/>
      <c r="H13" s="16"/>
      <c r="I13" s="16"/>
    </row>
    <row r="14" spans="1:11" s="4" customFormat="1" ht="12.75">
      <c r="A14" s="19"/>
      <c r="B14" s="19"/>
      <c r="C14" s="19"/>
      <c r="D14" s="17"/>
      <c r="E14" s="22"/>
      <c r="F14" s="18"/>
      <c r="G14" s="18"/>
      <c r="H14" s="16"/>
      <c r="I14" s="16"/>
    </row>
    <row r="15" spans="1:11" s="4" customFormat="1" ht="12.75">
      <c r="A15" s="19"/>
      <c r="B15" s="19"/>
      <c r="C15" s="19"/>
      <c r="D15" s="17"/>
      <c r="E15" s="22"/>
      <c r="F15" s="18"/>
      <c r="G15" s="18"/>
      <c r="H15" s="16"/>
      <c r="I15" s="16"/>
    </row>
    <row r="16" spans="1:11" ht="12.75">
      <c r="A16" s="16"/>
      <c r="B16" s="16"/>
      <c r="C16" s="19"/>
      <c r="D16" s="17"/>
      <c r="E16" s="22"/>
      <c r="F16" s="18"/>
      <c r="G16" s="18"/>
      <c r="H16" s="16"/>
      <c r="I16" s="16"/>
    </row>
    <row r="17" spans="1:10" ht="12.75">
      <c r="A17" s="16"/>
      <c r="B17" s="16"/>
      <c r="C17" s="19"/>
      <c r="D17" s="17"/>
      <c r="E17" s="22"/>
      <c r="F17" s="18"/>
      <c r="G17" s="18"/>
      <c r="H17" s="16"/>
      <c r="I17" s="16"/>
    </row>
    <row r="18" spans="1:10" ht="12.6" customHeight="1">
      <c r="A18" s="16"/>
      <c r="B18" s="16"/>
      <c r="C18" s="19"/>
      <c r="D18" s="17"/>
      <c r="E18" s="22"/>
      <c r="F18" s="18"/>
      <c r="G18" s="18"/>
      <c r="H18" s="16"/>
      <c r="I18" s="16"/>
    </row>
    <row r="19" spans="1:10" ht="12.6" customHeight="1">
      <c r="A19" s="16"/>
      <c r="B19" s="16"/>
      <c r="C19" s="19"/>
      <c r="D19" s="17"/>
      <c r="E19" s="22"/>
      <c r="F19" s="18"/>
      <c r="G19" s="18"/>
      <c r="H19" s="16"/>
      <c r="I19" s="16"/>
    </row>
    <row r="20" spans="1:10" ht="12.6" customHeight="1">
      <c r="A20" s="16"/>
      <c r="B20" s="16"/>
      <c r="C20" s="19"/>
      <c r="D20" s="17"/>
      <c r="E20" s="22"/>
      <c r="F20" s="18"/>
      <c r="G20" s="18"/>
      <c r="H20" s="16"/>
      <c r="I20" s="16"/>
    </row>
    <row r="21" spans="1:10" ht="12.6" customHeight="1">
      <c r="A21" s="16"/>
      <c r="B21" s="16"/>
      <c r="C21" s="19"/>
      <c r="D21" s="17"/>
      <c r="E21" s="22"/>
      <c r="F21" s="18"/>
      <c r="G21" s="18"/>
      <c r="H21" s="16"/>
      <c r="I21" s="16"/>
    </row>
    <row r="22" spans="1:10" ht="12.6" customHeight="1">
      <c r="A22" s="16"/>
      <c r="B22" s="16"/>
      <c r="C22" s="19"/>
      <c r="D22" s="24"/>
      <c r="E22" s="41"/>
      <c r="F22" s="17"/>
      <c r="G22" s="25"/>
      <c r="H22" s="23"/>
      <c r="I22" s="23"/>
    </row>
    <row r="23" spans="1:10" ht="12.6" customHeight="1">
      <c r="A23" s="16"/>
      <c r="B23" s="16"/>
      <c r="C23" s="19"/>
      <c r="D23" s="24"/>
      <c r="E23" s="22"/>
      <c r="F23" s="25"/>
      <c r="G23" s="25"/>
      <c r="H23" s="23"/>
      <c r="I23" s="23"/>
    </row>
    <row r="24" spans="1:10" ht="12.6" customHeight="1">
      <c r="A24" s="16"/>
      <c r="B24" s="16"/>
      <c r="C24" s="16"/>
      <c r="D24" s="17"/>
      <c r="E24" s="18"/>
      <c r="F24" s="18"/>
      <c r="G24" s="18"/>
      <c r="H24" s="16"/>
      <c r="I24" s="16"/>
    </row>
    <row r="25" spans="1:10" ht="12.6" customHeight="1">
      <c r="A25" s="16"/>
      <c r="B25" s="16"/>
      <c r="C25" s="19"/>
      <c r="D25" s="17"/>
      <c r="E25" s="41"/>
      <c r="F25" s="18"/>
      <c r="G25" s="18"/>
      <c r="H25" s="16"/>
      <c r="I25" s="16"/>
    </row>
    <row r="26" spans="1:10" s="9" customFormat="1" ht="18">
      <c r="A26" s="23"/>
      <c r="B26" s="23"/>
      <c r="C26" s="23"/>
      <c r="D26" s="24"/>
      <c r="E26" s="25"/>
      <c r="F26" s="25"/>
      <c r="G26" s="25"/>
      <c r="H26" s="23"/>
      <c r="I26" s="23"/>
    </row>
    <row r="27" spans="1:10" s="9" customFormat="1" ht="20.25">
      <c r="A27" s="23"/>
      <c r="B27" s="23"/>
      <c r="C27" s="23"/>
      <c r="D27" s="40" t="s">
        <v>0</v>
      </c>
      <c r="F27" s="25"/>
      <c r="G27" s="25"/>
      <c r="H27" s="23"/>
      <c r="I27" s="23"/>
    </row>
    <row r="28" spans="1:10" s="9" customFormat="1" ht="18">
      <c r="A28" s="23"/>
      <c r="B28" s="23"/>
      <c r="C28" s="23"/>
      <c r="D28" s="24"/>
      <c r="E28" s="25"/>
      <c r="F28" s="25"/>
      <c r="G28" s="25"/>
      <c r="H28" s="23"/>
      <c r="I28" s="23"/>
    </row>
    <row r="29" spans="1:10" s="9" customFormat="1" ht="18">
      <c r="A29" s="23"/>
      <c r="B29" s="23"/>
      <c r="C29" s="23"/>
      <c r="D29" s="24"/>
      <c r="E29" s="25"/>
      <c r="F29" s="25"/>
      <c r="G29" s="25"/>
      <c r="H29" s="23"/>
      <c r="I29" s="23"/>
    </row>
    <row r="30" spans="1:10" s="10" customFormat="1" ht="15.75">
      <c r="A30" s="26"/>
      <c r="B30" s="26"/>
      <c r="C30" s="26"/>
      <c r="D30" s="27"/>
      <c r="E30" s="28"/>
      <c r="F30" s="28"/>
      <c r="G30" s="28"/>
      <c r="H30" s="29"/>
      <c r="I30" s="26"/>
    </row>
    <row r="31" spans="1:10" s="10" customFormat="1" ht="15.75">
      <c r="A31" s="26"/>
      <c r="B31" s="26"/>
      <c r="C31" s="26"/>
      <c r="D31" s="27"/>
      <c r="E31" s="28"/>
      <c r="F31" s="28"/>
      <c r="G31" s="28"/>
      <c r="H31" s="26"/>
      <c r="I31" s="26"/>
    </row>
    <row r="32" spans="1:10" s="11" customFormat="1" ht="15">
      <c r="A32" s="30"/>
      <c r="B32" s="30"/>
      <c r="C32" s="30"/>
      <c r="D32" s="31"/>
      <c r="E32" s="32"/>
      <c r="F32" s="32"/>
      <c r="G32" s="32"/>
      <c r="H32" s="32"/>
      <c r="I32" s="33"/>
      <c r="J32" s="12"/>
    </row>
    <row r="33" spans="1:10" s="11" customFormat="1" ht="15">
      <c r="A33" s="30"/>
      <c r="B33" s="30"/>
      <c r="C33" s="30"/>
      <c r="D33" s="31"/>
      <c r="E33" s="34"/>
      <c r="F33" s="34"/>
      <c r="G33" s="34"/>
      <c r="H33" s="34"/>
      <c r="I33" s="35"/>
      <c r="J33" s="13"/>
    </row>
    <row r="34" spans="1:10" s="11" customFormat="1" ht="15">
      <c r="A34" s="30"/>
      <c r="B34" s="30"/>
      <c r="C34" s="30"/>
      <c r="D34" s="31"/>
      <c r="E34" s="32"/>
      <c r="F34" s="32"/>
      <c r="G34" s="32"/>
      <c r="H34" s="32"/>
      <c r="I34" s="33"/>
      <c r="J34" s="12"/>
    </row>
    <row r="35" spans="1:10" s="11" customFormat="1" ht="15">
      <c r="A35" s="30"/>
      <c r="B35" s="30"/>
      <c r="C35" s="30"/>
      <c r="D35" s="31"/>
      <c r="E35" s="32"/>
      <c r="F35" s="32"/>
      <c r="G35" s="32"/>
      <c r="H35" s="30"/>
      <c r="I35" s="33"/>
      <c r="J35" s="12"/>
    </row>
    <row r="36" spans="1:10" s="11" customFormat="1" ht="15.75">
      <c r="A36" s="30"/>
      <c r="B36" s="30"/>
      <c r="C36" s="36"/>
      <c r="D36" s="31"/>
      <c r="E36" s="31"/>
      <c r="F36" s="31"/>
      <c r="G36" s="31"/>
      <c r="H36" s="32"/>
      <c r="I36" s="32"/>
      <c r="J36" s="12"/>
    </row>
    <row r="37" spans="1:10" s="11" customFormat="1" ht="15">
      <c r="A37" s="30"/>
      <c r="B37" s="30"/>
      <c r="C37" s="30"/>
      <c r="D37" s="31"/>
      <c r="E37" s="32"/>
      <c r="F37" s="32"/>
      <c r="G37" s="32"/>
      <c r="H37" s="32"/>
      <c r="I37" s="33"/>
      <c r="J37" s="12"/>
    </row>
    <row r="38" spans="1:10">
      <c r="A38" s="16"/>
      <c r="B38" s="16"/>
      <c r="C38" s="16"/>
      <c r="D38" s="17"/>
      <c r="E38" s="18"/>
      <c r="F38" s="18"/>
      <c r="G38" s="18"/>
      <c r="H38" s="16"/>
      <c r="I38" s="16"/>
    </row>
    <row r="39" spans="1:10">
      <c r="A39" s="16"/>
      <c r="B39" s="16"/>
      <c r="C39" s="16"/>
      <c r="D39" s="17"/>
      <c r="E39" s="18"/>
      <c r="F39" s="18"/>
      <c r="G39" s="18"/>
      <c r="H39" s="16"/>
      <c r="I39" s="16"/>
    </row>
    <row r="40" spans="1:10">
      <c r="A40" s="16"/>
      <c r="B40" s="16"/>
      <c r="C40" s="16"/>
      <c r="D40" s="17"/>
      <c r="E40" s="18"/>
      <c r="F40" s="18"/>
      <c r="G40" s="18"/>
      <c r="H40" s="16"/>
      <c r="I40" s="16"/>
    </row>
    <row r="41" spans="1:10">
      <c r="A41" s="16"/>
      <c r="B41" s="16"/>
      <c r="C41" s="16"/>
      <c r="D41" s="17"/>
      <c r="E41" s="18"/>
      <c r="F41" s="18"/>
      <c r="G41" s="18"/>
      <c r="H41" s="16"/>
      <c r="I41" s="16"/>
    </row>
    <row r="42" spans="1:10" ht="12.75">
      <c r="A42" s="16"/>
      <c r="B42" s="16"/>
      <c r="C42" s="16"/>
      <c r="D42" s="17"/>
      <c r="E42" s="18"/>
      <c r="F42" s="18"/>
      <c r="G42" s="38"/>
      <c r="H42" s="16"/>
      <c r="I42" s="16"/>
    </row>
    <row r="43" spans="1:10" ht="12.75">
      <c r="A43" s="16"/>
      <c r="B43" s="16"/>
      <c r="C43" s="16"/>
      <c r="D43" s="17"/>
      <c r="E43" s="18"/>
      <c r="F43" s="18"/>
      <c r="G43" s="38"/>
      <c r="H43" s="16"/>
      <c r="I43" s="16"/>
    </row>
    <row r="44" spans="1:10" ht="12.75">
      <c r="A44" s="16"/>
      <c r="B44" s="16"/>
      <c r="C44" s="16"/>
      <c r="D44" s="17"/>
      <c r="E44" s="18"/>
      <c r="F44" s="18"/>
      <c r="G44" s="38"/>
      <c r="H44" s="16"/>
      <c r="I44" s="16"/>
    </row>
    <row r="45" spans="1:10" ht="12.75">
      <c r="A45" s="16"/>
      <c r="B45" s="16"/>
      <c r="C45" s="16"/>
      <c r="D45" s="17"/>
      <c r="E45" s="18"/>
      <c r="F45" s="18"/>
      <c r="G45" s="38"/>
      <c r="H45" s="38"/>
      <c r="I45" s="16"/>
    </row>
    <row r="46" spans="1:10" ht="12.75">
      <c r="A46" s="16"/>
      <c r="B46" s="16"/>
      <c r="C46" s="16"/>
      <c r="D46" s="17"/>
      <c r="E46" s="18"/>
      <c r="F46" s="18"/>
      <c r="G46" s="37"/>
      <c r="H46" s="38"/>
      <c r="I46" s="16"/>
    </row>
    <row r="47" spans="1:10">
      <c r="A47" s="16"/>
      <c r="B47" s="16"/>
      <c r="C47" s="16"/>
      <c r="D47" s="17"/>
      <c r="E47" s="18"/>
      <c r="F47" s="18"/>
      <c r="G47" s="18"/>
      <c r="H47" s="16"/>
      <c r="I47" s="16"/>
    </row>
    <row r="48" spans="1:10">
      <c r="A48" s="16"/>
      <c r="B48" s="16"/>
      <c r="C48" s="16"/>
      <c r="D48" s="17"/>
      <c r="E48" s="18"/>
      <c r="F48" s="18"/>
      <c r="G48" s="18"/>
      <c r="H48" s="16"/>
      <c r="I48" s="16"/>
    </row>
    <row r="49" spans="1:9">
      <c r="A49" s="16"/>
      <c r="B49" s="16"/>
      <c r="C49" s="16"/>
      <c r="D49" s="17"/>
      <c r="E49" s="18"/>
      <c r="F49" s="18"/>
      <c r="G49" s="18"/>
      <c r="H49" s="16"/>
      <c r="I49" s="16"/>
    </row>
    <row r="50" spans="1:9">
      <c r="A50" s="16"/>
      <c r="B50" s="16"/>
      <c r="C50" s="16"/>
      <c r="D50" s="17"/>
      <c r="E50" s="18"/>
      <c r="F50" s="18"/>
      <c r="G50" s="18"/>
      <c r="H50" s="16"/>
      <c r="I50" s="16"/>
    </row>
    <row r="51" spans="1:9" ht="12.75">
      <c r="A51" s="16"/>
      <c r="B51" s="16"/>
      <c r="C51" s="37"/>
      <c r="D51" s="17"/>
      <c r="E51" s="37"/>
      <c r="F51" s="18"/>
      <c r="G51" s="18"/>
      <c r="H51" s="38"/>
      <c r="I51" s="16"/>
    </row>
    <row r="52" spans="1:9" ht="12.75">
      <c r="A52" s="16"/>
      <c r="B52" s="16"/>
      <c r="C52" s="37"/>
      <c r="D52" s="17"/>
      <c r="E52" s="37"/>
      <c r="F52" s="18"/>
      <c r="G52" s="18"/>
      <c r="H52" s="38"/>
      <c r="I52" s="16"/>
    </row>
    <row r="53" spans="1:9" ht="12.75">
      <c r="A53" s="16"/>
      <c r="B53" s="16"/>
      <c r="C53" s="37"/>
      <c r="D53" s="17"/>
      <c r="E53" s="37"/>
      <c r="F53" s="18"/>
      <c r="G53" s="18"/>
      <c r="H53" s="38"/>
      <c r="I53" s="16"/>
    </row>
    <row r="54" spans="1:9" ht="12.75">
      <c r="A54" s="16"/>
      <c r="B54" s="16"/>
      <c r="C54" s="37"/>
      <c r="D54" s="17"/>
      <c r="E54" s="37"/>
      <c r="F54" s="18"/>
      <c r="G54" s="18"/>
      <c r="H54" s="38"/>
      <c r="I54" s="16"/>
    </row>
    <row r="55" spans="1:9" ht="12.75">
      <c r="A55" s="16"/>
      <c r="B55" s="16"/>
      <c r="C55" s="37"/>
      <c r="D55" s="17"/>
      <c r="E55" s="37"/>
      <c r="F55" s="18"/>
      <c r="G55" s="18"/>
      <c r="H55" s="38"/>
      <c r="I55" s="16"/>
    </row>
    <row r="56" spans="1:9">
      <c r="A56" s="16"/>
      <c r="B56" s="16"/>
      <c r="C56" s="16"/>
      <c r="D56" s="17"/>
      <c r="E56" s="18"/>
      <c r="F56" s="18"/>
      <c r="G56" s="18"/>
      <c r="H56" s="16"/>
      <c r="I56" s="16"/>
    </row>
    <row r="57" spans="1:9">
      <c r="A57" s="16"/>
      <c r="B57" s="16"/>
      <c r="C57" s="16"/>
      <c r="D57" s="17"/>
      <c r="E57" s="18"/>
      <c r="F57" s="18"/>
      <c r="G57" s="18"/>
      <c r="H57" s="16"/>
      <c r="I57" s="16"/>
    </row>
    <row r="58" spans="1:9">
      <c r="A58" s="16"/>
      <c r="B58" s="16"/>
      <c r="C58" s="16"/>
      <c r="D58" s="17"/>
      <c r="E58" s="18"/>
      <c r="F58" s="18"/>
      <c r="G58" s="18"/>
      <c r="H58" s="16"/>
      <c r="I58" s="16"/>
    </row>
    <row r="59" spans="1:9">
      <c r="A59" s="16"/>
      <c r="B59" s="16"/>
      <c r="C59" s="16"/>
      <c r="D59" s="17"/>
      <c r="E59" s="18"/>
      <c r="F59" s="18"/>
      <c r="G59" s="18"/>
      <c r="H59" s="16"/>
      <c r="I59" s="16"/>
    </row>
    <row r="60" spans="1:9">
      <c r="A60" s="16"/>
      <c r="B60" s="16"/>
      <c r="C60" s="16"/>
      <c r="D60" s="17"/>
      <c r="E60" s="18"/>
      <c r="F60" s="18"/>
      <c r="G60" s="18"/>
      <c r="H60" s="16"/>
      <c r="I60" s="16"/>
    </row>
    <row r="61" spans="1:9">
      <c r="A61" s="16"/>
      <c r="B61" s="16"/>
      <c r="C61" s="16"/>
      <c r="D61" s="17"/>
      <c r="E61" s="18"/>
      <c r="F61" s="18"/>
      <c r="G61" s="18"/>
      <c r="H61" s="16"/>
      <c r="I61" s="16"/>
    </row>
    <row r="62" spans="1:9">
      <c r="A62" s="16"/>
      <c r="B62" s="16"/>
      <c r="C62" s="16"/>
      <c r="D62" s="17"/>
      <c r="E62" s="18"/>
      <c r="F62" s="18"/>
      <c r="G62" s="18"/>
      <c r="H62" s="16"/>
      <c r="I62" s="16"/>
    </row>
    <row r="63" spans="1:9">
      <c r="A63" s="16"/>
      <c r="B63" s="16"/>
      <c r="C63" s="16"/>
      <c r="D63" s="17"/>
      <c r="E63" s="18"/>
      <c r="F63" s="18"/>
      <c r="G63" s="18"/>
      <c r="H63" s="16"/>
      <c r="I63" s="16"/>
    </row>
    <row r="64" spans="1:9">
      <c r="A64" s="16"/>
      <c r="B64" s="16"/>
      <c r="C64" s="16"/>
      <c r="D64" s="17"/>
      <c r="E64" s="18"/>
      <c r="F64" s="18"/>
      <c r="G64" s="18"/>
      <c r="H64" s="16"/>
      <c r="I64" s="16"/>
    </row>
    <row r="65" spans="1:9">
      <c r="A65" s="16"/>
      <c r="B65" s="16"/>
      <c r="C65" s="16"/>
      <c r="D65" s="17"/>
      <c r="E65" s="18"/>
      <c r="F65" s="18"/>
      <c r="G65" s="18"/>
      <c r="H65" s="16"/>
      <c r="I65" s="16"/>
    </row>
    <row r="66" spans="1:9">
      <c r="A66" s="16"/>
      <c r="B66" s="16"/>
      <c r="C66" s="16"/>
      <c r="D66" s="17"/>
      <c r="E66" s="18"/>
      <c r="F66" s="18"/>
      <c r="G66" s="18"/>
      <c r="H66" s="16"/>
      <c r="I66" s="16"/>
    </row>
    <row r="67" spans="1:9">
      <c r="A67" s="16"/>
      <c r="B67" s="16"/>
      <c r="C67" s="16"/>
      <c r="D67" s="17"/>
      <c r="E67" s="18"/>
      <c r="F67" s="18"/>
      <c r="G67" s="18"/>
      <c r="H67" s="16"/>
      <c r="I67" s="16"/>
    </row>
    <row r="68" spans="1:9">
      <c r="A68" s="16"/>
      <c r="B68" s="16"/>
      <c r="C68" s="16"/>
      <c r="D68" s="17"/>
      <c r="E68" s="18"/>
      <c r="F68" s="18"/>
      <c r="G68" s="18"/>
      <c r="H68" s="16"/>
      <c r="I68" s="16"/>
    </row>
    <row r="86" spans="1:7" s="3" customFormat="1" ht="12.75">
      <c r="D86" s="14"/>
      <c r="E86" s="15"/>
      <c r="F86" s="15"/>
      <c r="G86" s="15"/>
    </row>
    <row r="88" spans="1:7" s="4" customFormat="1" ht="12.75">
      <c r="D88" s="5"/>
      <c r="E88" s="7"/>
      <c r="F88" s="7"/>
      <c r="G88" s="7"/>
    </row>
    <row r="89" spans="1:7">
      <c r="A89" s="2"/>
      <c r="B89" s="2"/>
      <c r="E89" s="6"/>
      <c r="F89" s="6"/>
      <c r="G89" s="6"/>
    </row>
    <row r="102" spans="1:7" s="3" customFormat="1" ht="12.75">
      <c r="D102" s="14"/>
      <c r="E102" s="15"/>
      <c r="F102" s="15"/>
      <c r="G102" s="15"/>
    </row>
    <row r="104" spans="1:7" s="4" customFormat="1" ht="12.75">
      <c r="D104" s="5"/>
      <c r="E104" s="7"/>
      <c r="F104" s="7"/>
      <c r="G104" s="7"/>
    </row>
    <row r="105" spans="1:7">
      <c r="A105" s="2"/>
      <c r="B105" s="2"/>
      <c r="E105" s="6"/>
      <c r="F105" s="6"/>
      <c r="G105" s="6"/>
    </row>
    <row r="169" spans="1:7" s="3" customFormat="1" ht="12.75">
      <c r="D169" s="14"/>
      <c r="E169" s="15"/>
      <c r="F169" s="15"/>
      <c r="G169" s="15"/>
    </row>
    <row r="171" spans="1:7" s="4" customFormat="1" ht="12.75">
      <c r="D171" s="5"/>
      <c r="E171" s="7"/>
      <c r="F171" s="7"/>
      <c r="G171" s="7"/>
    </row>
    <row r="172" spans="1:7">
      <c r="A172" s="2"/>
      <c r="B172" s="2"/>
      <c r="E172" s="6"/>
      <c r="F172" s="6"/>
      <c r="G172" s="6"/>
    </row>
    <row r="180" spans="4:7" s="3" customFormat="1" ht="12.75">
      <c r="D180" s="14"/>
      <c r="E180" s="15"/>
      <c r="F180" s="15"/>
      <c r="G180" s="15"/>
    </row>
  </sheetData>
  <phoneticPr fontId="0" type="noConversion"/>
  <printOptions horizontalCentered="1"/>
  <pageMargins left="0.19685039370078741" right="0.39370078740157483" top="0.98425196850393704" bottom="0.98425196850393704" header="0.39370078740157483" footer="0.59055118110236227"/>
  <pageSetup paperSize="9" orientation="portrait" useFirstPageNumber="1" horizontalDpi="4294967292" verticalDpi="4294967292" r:id="rId1"/>
  <headerFooter alignWithMargins="0">
    <oddFooter>&amp;C&amp;K000000004.0105    T.2.2&amp;R&amp;K000000Str. &amp;P/65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rgb="FFFF0000"/>
  </sheetPr>
  <dimension ref="A1:I170"/>
  <sheetViews>
    <sheetView tabSelected="1" workbookViewId="0">
      <selection activeCell="A28" sqref="A28"/>
    </sheetView>
  </sheetViews>
  <sheetFormatPr defaultColWidth="8.75" defaultRowHeight="11.25"/>
  <cols>
    <col min="1" max="1" width="8.75" style="1" customWidth="1"/>
    <col min="2" max="2" width="34.25" style="2" customWidth="1"/>
    <col min="3" max="3" width="13.125" style="8" bestFit="1" customWidth="1"/>
    <col min="4" max="4" width="12" style="8" bestFit="1" customWidth="1"/>
    <col min="5" max="5" width="13.875" style="65" bestFit="1" customWidth="1"/>
    <col min="6" max="6" width="9.875" style="65" customWidth="1"/>
    <col min="7" max="7" width="18.125" style="42" customWidth="1"/>
    <col min="8" max="8" width="8.75" style="1"/>
    <col min="9" max="9" width="8.75" style="1" customWidth="1"/>
    <col min="10" max="16384" width="8.75" style="1"/>
  </cols>
  <sheetData>
    <row r="1" spans="1:9">
      <c r="A1" s="687" t="s">
        <v>184</v>
      </c>
      <c r="B1" s="684"/>
      <c r="C1" s="684"/>
      <c r="D1" s="684"/>
      <c r="E1" s="684"/>
      <c r="F1" s="43"/>
      <c r="G1" s="39"/>
    </row>
    <row r="2" spans="1:9" ht="24.75" customHeight="1">
      <c r="A2" s="684"/>
      <c r="B2" s="684"/>
      <c r="C2" s="684"/>
      <c r="D2" s="684"/>
      <c r="E2" s="684"/>
      <c r="F2" s="43"/>
      <c r="G2" s="39"/>
    </row>
    <row r="3" spans="1:9" ht="15" customHeight="1">
      <c r="A3" s="28" t="s">
        <v>191</v>
      </c>
      <c r="C3" s="41"/>
      <c r="D3" s="41"/>
      <c r="E3" s="43"/>
      <c r="F3" s="43"/>
      <c r="G3" s="39"/>
    </row>
    <row r="4" spans="1:9" ht="15" customHeight="1">
      <c r="A4" s="17"/>
      <c r="C4" s="41"/>
      <c r="D4" s="41"/>
      <c r="E4" s="43"/>
      <c r="F4" s="43"/>
      <c r="G4" s="39"/>
    </row>
    <row r="5" spans="1:9" ht="15" customHeight="1">
      <c r="A5" s="17"/>
      <c r="C5" s="41"/>
      <c r="D5" s="41"/>
      <c r="E5" s="43"/>
      <c r="F5" s="43"/>
      <c r="G5" s="39"/>
    </row>
    <row r="6" spans="1:9" s="9" customFormat="1" ht="17.25" customHeight="1">
      <c r="A6" s="219" t="s">
        <v>11</v>
      </c>
      <c r="C6" s="24"/>
      <c r="D6" s="24"/>
      <c r="E6" s="24"/>
      <c r="F6" s="24"/>
      <c r="G6" s="24"/>
      <c r="H6" s="23"/>
      <c r="I6" s="23"/>
    </row>
    <row r="7" spans="1:9" s="9" customFormat="1" ht="17.25" customHeight="1">
      <c r="A7" s="24"/>
      <c r="B7" s="24" t="s">
        <v>612</v>
      </c>
      <c r="C7" s="24"/>
      <c r="D7" s="24"/>
      <c r="E7" s="24"/>
      <c r="F7" s="24"/>
      <c r="G7" s="24"/>
      <c r="H7" s="23"/>
      <c r="I7" s="23"/>
    </row>
    <row r="8" spans="1:9" s="9" customFormat="1" ht="17.25" customHeight="1">
      <c r="A8" s="23"/>
      <c r="B8" s="24"/>
      <c r="C8" s="25"/>
      <c r="D8" s="25"/>
      <c r="E8" s="44"/>
      <c r="F8" s="44"/>
      <c r="G8" s="45"/>
      <c r="H8" s="23"/>
      <c r="I8" s="23"/>
    </row>
    <row r="9" spans="1:9" s="51" customFormat="1" ht="17.25" customHeight="1">
      <c r="A9" s="47" t="s">
        <v>21</v>
      </c>
      <c r="B9" s="48" t="s">
        <v>6</v>
      </c>
      <c r="C9" s="49" t="s">
        <v>9</v>
      </c>
      <c r="D9" s="49" t="s">
        <v>7</v>
      </c>
      <c r="E9" s="50" t="s">
        <v>8</v>
      </c>
      <c r="F9" s="215"/>
      <c r="G9" s="216"/>
      <c r="H9" s="46"/>
      <c r="I9" s="46"/>
    </row>
    <row r="10" spans="1:9" s="54" customFormat="1" ht="12.75">
      <c r="A10" s="228" t="s">
        <v>19</v>
      </c>
      <c r="B10" s="229" t="s">
        <v>193</v>
      </c>
      <c r="C10" s="230" t="s">
        <v>13</v>
      </c>
      <c r="D10" s="231" t="s">
        <v>192</v>
      </c>
      <c r="E10" s="319">
        <f>'2.2-MOST TEMENICA'!G17</f>
        <v>0</v>
      </c>
      <c r="F10" s="217"/>
      <c r="G10" s="218"/>
      <c r="H10" s="53"/>
      <c r="I10" s="52"/>
    </row>
    <row r="11" spans="1:9" s="54" customFormat="1" ht="12.75">
      <c r="A11" s="228" t="s">
        <v>154</v>
      </c>
      <c r="B11" s="229" t="s">
        <v>295</v>
      </c>
      <c r="C11" s="230" t="s">
        <v>276</v>
      </c>
      <c r="D11" s="231" t="s">
        <v>275</v>
      </c>
      <c r="E11" s="608">
        <f>'2.3-CESTA_1_FAZA'!F184</f>
        <v>0</v>
      </c>
      <c r="F11" s="217"/>
      <c r="G11" s="218"/>
      <c r="H11" s="53"/>
      <c r="I11" s="52"/>
    </row>
    <row r="12" spans="1:9" s="54" customFormat="1" ht="17.100000000000001" customHeight="1">
      <c r="A12" s="232" t="s">
        <v>155</v>
      </c>
      <c r="B12" s="229" t="s">
        <v>153</v>
      </c>
      <c r="C12" s="230" t="s">
        <v>13</v>
      </c>
      <c r="D12" s="231" t="s">
        <v>194</v>
      </c>
      <c r="E12" s="631">
        <f>'2.4-VODNOGOSP. UREDITVE'!H19</f>
        <v>0</v>
      </c>
      <c r="F12" s="217"/>
      <c r="G12" s="218"/>
      <c r="H12" s="53"/>
      <c r="I12" s="52"/>
    </row>
    <row r="13" spans="1:9" s="54" customFormat="1" ht="12.75">
      <c r="A13" s="232" t="s">
        <v>195</v>
      </c>
      <c r="B13" s="229" t="s">
        <v>196</v>
      </c>
      <c r="C13" s="230" t="s">
        <v>13</v>
      </c>
      <c r="D13" s="231" t="s">
        <v>197</v>
      </c>
      <c r="E13" s="319">
        <f>'2.6-RUŠITEV MOSTU ČEZ TEMENICO'!G14</f>
        <v>0</v>
      </c>
      <c r="F13" s="217"/>
      <c r="G13" s="218"/>
      <c r="H13" s="53"/>
      <c r="I13" s="55"/>
    </row>
    <row r="14" spans="1:9" s="54" customFormat="1" ht="12.75">
      <c r="A14" s="232" t="s">
        <v>271</v>
      </c>
      <c r="B14" s="229" t="s">
        <v>296</v>
      </c>
      <c r="C14" s="230" t="s">
        <v>13</v>
      </c>
      <c r="D14" s="231" t="s">
        <v>277</v>
      </c>
      <c r="E14" s="319">
        <f>'2.8 MET-KAN-REKAP'!D17</f>
        <v>0</v>
      </c>
      <c r="F14" s="217"/>
      <c r="G14" s="218"/>
      <c r="H14" s="53"/>
      <c r="I14" s="55"/>
    </row>
    <row r="15" spans="1:9" s="54" customFormat="1" ht="12.75">
      <c r="A15" s="228" t="s">
        <v>20</v>
      </c>
      <c r="B15" s="229" t="s">
        <v>548</v>
      </c>
      <c r="C15" s="230" t="s">
        <v>547</v>
      </c>
      <c r="D15" s="231"/>
      <c r="E15" s="631">
        <f>'3.1-REK_EE in JR'!I8</f>
        <v>0</v>
      </c>
      <c r="F15" s="217"/>
      <c r="G15" s="218"/>
      <c r="H15" s="53"/>
      <c r="I15" s="69"/>
    </row>
    <row r="16" spans="1:9" s="54" customFormat="1" ht="12.75">
      <c r="A16" s="52"/>
      <c r="B16" s="46"/>
      <c r="C16" s="53"/>
      <c r="D16" s="53"/>
      <c r="E16" s="223"/>
      <c r="F16" s="214"/>
      <c r="G16" s="214"/>
      <c r="H16" s="53"/>
      <c r="I16" s="52"/>
    </row>
    <row r="17" spans="1:9" s="54" customFormat="1" ht="13.5" thickBot="1">
      <c r="A17" s="52"/>
      <c r="B17" s="202" t="s">
        <v>105</v>
      </c>
      <c r="D17" s="53"/>
      <c r="E17" s="224">
        <f>SUM(E10:E15)</f>
        <v>0</v>
      </c>
      <c r="F17" s="214"/>
      <c r="G17" s="214"/>
      <c r="H17" s="53"/>
      <c r="I17" s="52"/>
    </row>
    <row r="18" spans="1:9" s="54" customFormat="1" ht="13.5" thickTop="1">
      <c r="A18" s="52"/>
      <c r="B18" s="203"/>
      <c r="D18" s="53"/>
      <c r="E18" s="225"/>
      <c r="F18" s="214"/>
      <c r="G18" s="214"/>
      <c r="H18" s="53"/>
      <c r="I18" s="52"/>
    </row>
    <row r="19" spans="1:9" s="54" customFormat="1" ht="12.75">
      <c r="A19" s="52"/>
      <c r="B19" s="203" t="s">
        <v>106</v>
      </c>
      <c r="D19" s="53"/>
      <c r="E19" s="226">
        <f>+E17*0.22</f>
        <v>0</v>
      </c>
      <c r="F19" s="214"/>
      <c r="G19" s="214"/>
      <c r="H19" s="53"/>
      <c r="I19" s="52"/>
    </row>
    <row r="20" spans="1:9" s="54" customFormat="1" ht="12.75">
      <c r="A20" s="52"/>
      <c r="B20" s="204"/>
      <c r="D20" s="53"/>
      <c r="E20" s="227"/>
      <c r="F20" s="214"/>
      <c r="G20" s="214"/>
      <c r="H20" s="53"/>
      <c r="I20" s="52"/>
    </row>
    <row r="21" spans="1:9" s="54" customFormat="1" ht="13.5" thickBot="1">
      <c r="A21" s="52"/>
      <c r="B21" s="203" t="s">
        <v>10</v>
      </c>
      <c r="D21" s="53"/>
      <c r="E21" s="224">
        <f>+E17+E19</f>
        <v>0</v>
      </c>
      <c r="F21" s="214"/>
      <c r="G21" s="214"/>
      <c r="H21" s="53"/>
      <c r="I21" s="52"/>
    </row>
    <row r="22" spans="1:9" s="54" customFormat="1" ht="13.5" thickTop="1">
      <c r="A22" s="52"/>
      <c r="B22" s="46"/>
      <c r="C22" s="53"/>
      <c r="D22" s="53"/>
      <c r="E22" s="223"/>
      <c r="F22" s="214"/>
      <c r="G22" s="214"/>
      <c r="H22" s="53"/>
      <c r="I22" s="52"/>
    </row>
    <row r="23" spans="1:9" s="54" customFormat="1" ht="12.75">
      <c r="A23" s="52"/>
      <c r="B23" s="46"/>
      <c r="C23" s="53"/>
      <c r="D23" s="53"/>
      <c r="E23" s="214"/>
      <c r="F23" s="214"/>
      <c r="G23" s="214"/>
      <c r="H23" s="53"/>
      <c r="I23" s="52"/>
    </row>
    <row r="24" spans="1:9" s="54" customFormat="1" ht="12.75">
      <c r="A24" s="52"/>
      <c r="B24" s="46"/>
      <c r="C24" s="53"/>
      <c r="D24" s="53"/>
      <c r="E24" s="214"/>
      <c r="F24" s="214"/>
      <c r="G24" s="214"/>
      <c r="H24" s="53"/>
      <c r="I24" s="52"/>
    </row>
    <row r="25" spans="1:9" s="54" customFormat="1" ht="12.75">
      <c r="A25" s="52"/>
      <c r="B25" s="46"/>
      <c r="C25" s="53"/>
      <c r="D25" s="53"/>
      <c r="E25" s="214"/>
      <c r="F25" s="214"/>
      <c r="G25" s="214"/>
      <c r="H25" s="53"/>
      <c r="I25" s="52"/>
    </row>
    <row r="26" spans="1:9" s="54" customFormat="1" ht="12.75">
      <c r="A26" s="52"/>
      <c r="B26" s="46"/>
      <c r="C26" s="53"/>
      <c r="D26" s="53"/>
      <c r="E26" s="214"/>
      <c r="F26" s="214"/>
      <c r="G26" s="214"/>
      <c r="H26" s="53"/>
      <c r="I26" s="52"/>
    </row>
    <row r="27" spans="1:9" s="54" customFormat="1" ht="12.75">
      <c r="A27" s="52"/>
      <c r="B27" s="46"/>
      <c r="C27" s="53"/>
      <c r="D27" s="53"/>
      <c r="E27" s="214"/>
      <c r="F27" s="214"/>
      <c r="G27" s="214"/>
      <c r="H27" s="53"/>
      <c r="I27" s="52"/>
    </row>
    <row r="28" spans="1:9" s="59" customFormat="1" ht="17.25" customHeight="1">
      <c r="A28" s="56"/>
      <c r="B28" s="57"/>
      <c r="C28" s="58"/>
      <c r="D28" s="58"/>
      <c r="E28" s="220"/>
      <c r="F28" s="221"/>
      <c r="G28" s="222"/>
      <c r="H28" s="56"/>
      <c r="I28" s="56"/>
    </row>
    <row r="29" spans="1:9" ht="17.25" customHeight="1">
      <c r="A29" s="16"/>
      <c r="B29" s="17"/>
      <c r="C29" s="18"/>
      <c r="D29" s="18"/>
      <c r="E29" s="43"/>
      <c r="F29" s="43"/>
      <c r="G29" s="39"/>
      <c r="H29" s="16"/>
      <c r="I29" s="16"/>
    </row>
    <row r="30" spans="1:9" ht="17.25" customHeight="1">
      <c r="A30" s="75"/>
      <c r="B30" s="17"/>
      <c r="C30" s="18"/>
      <c r="D30" s="18"/>
      <c r="E30" s="43"/>
      <c r="F30" s="43"/>
      <c r="G30" s="39"/>
      <c r="H30" s="16"/>
      <c r="I30" s="16"/>
    </row>
    <row r="31" spans="1:9" ht="17.25" customHeight="1">
      <c r="A31" s="16"/>
      <c r="B31" s="17"/>
      <c r="C31" s="18"/>
      <c r="D31" s="18"/>
      <c r="E31" s="43"/>
      <c r="F31" s="43"/>
      <c r="G31" s="39"/>
      <c r="H31" s="16"/>
      <c r="I31" s="16"/>
    </row>
    <row r="32" spans="1:9" ht="17.25" customHeight="1">
      <c r="B32" s="60"/>
      <c r="C32" s="18"/>
      <c r="D32" s="18"/>
      <c r="E32" s="43"/>
      <c r="F32" s="43"/>
      <c r="G32" s="43"/>
      <c r="H32" s="16"/>
      <c r="I32" s="16"/>
    </row>
    <row r="33" spans="1:9" ht="17.25" customHeight="1">
      <c r="A33" s="38"/>
      <c r="B33" s="17"/>
      <c r="C33" s="18"/>
      <c r="D33" s="18"/>
      <c r="E33" s="43"/>
      <c r="F33" s="43"/>
      <c r="G33" s="39"/>
      <c r="H33" s="16"/>
      <c r="I33" s="16"/>
    </row>
    <row r="34" spans="1:9" ht="17.25" customHeight="1">
      <c r="A34" s="38"/>
      <c r="B34" s="17"/>
      <c r="C34" s="18"/>
      <c r="D34" s="18"/>
      <c r="E34" s="43"/>
      <c r="F34" s="43"/>
      <c r="G34" s="39"/>
      <c r="H34" s="16"/>
      <c r="I34" s="16"/>
    </row>
    <row r="35" spans="1:9" ht="17.45" customHeight="1">
      <c r="A35" s="686"/>
      <c r="B35" s="686"/>
      <c r="C35" s="686"/>
      <c r="D35" s="686"/>
      <c r="E35" s="686"/>
      <c r="F35" s="686"/>
      <c r="G35" s="686"/>
    </row>
    <row r="36" spans="1:9" ht="17.25" customHeight="1">
      <c r="A36" s="16"/>
      <c r="B36" s="17"/>
      <c r="C36" s="18"/>
      <c r="D36" s="18"/>
      <c r="E36" s="43"/>
      <c r="F36" s="43"/>
      <c r="G36" s="39"/>
      <c r="H36" s="16"/>
      <c r="I36" s="16"/>
    </row>
    <row r="37" spans="1:9">
      <c r="A37" s="16"/>
      <c r="B37" s="17"/>
      <c r="C37" s="18"/>
      <c r="D37" s="18"/>
      <c r="E37" s="43"/>
      <c r="F37" s="43"/>
      <c r="G37" s="39"/>
      <c r="H37" s="16"/>
      <c r="I37" s="16"/>
    </row>
    <row r="38" spans="1:9">
      <c r="A38" s="16"/>
      <c r="B38" s="17"/>
      <c r="C38" s="18"/>
      <c r="D38" s="18"/>
      <c r="E38" s="43"/>
      <c r="F38" s="43"/>
      <c r="G38" s="39"/>
      <c r="H38" s="16"/>
      <c r="I38" s="16"/>
    </row>
    <row r="39" spans="1:9">
      <c r="A39" s="16"/>
      <c r="B39" s="17"/>
      <c r="C39" s="18"/>
      <c r="D39" s="18"/>
      <c r="E39" s="43"/>
      <c r="F39" s="43"/>
      <c r="G39" s="39"/>
      <c r="H39" s="16"/>
      <c r="I39" s="16"/>
    </row>
    <row r="40" spans="1:9">
      <c r="A40" s="16"/>
      <c r="B40" s="17"/>
      <c r="C40" s="18"/>
      <c r="D40" s="18"/>
      <c r="E40" s="43"/>
      <c r="F40" s="43"/>
      <c r="G40" s="39"/>
      <c r="H40" s="16"/>
      <c r="I40" s="16"/>
    </row>
    <row r="41" spans="1:9">
      <c r="A41" s="16"/>
      <c r="B41" s="17"/>
      <c r="C41" s="18"/>
      <c r="D41" s="18"/>
      <c r="E41" s="43"/>
      <c r="F41" s="43"/>
      <c r="G41" s="39"/>
      <c r="H41" s="16"/>
      <c r="I41" s="16"/>
    </row>
    <row r="42" spans="1:9">
      <c r="A42" s="16"/>
      <c r="B42" s="17"/>
      <c r="C42" s="18"/>
      <c r="D42" s="18"/>
      <c r="E42" s="43"/>
      <c r="F42" s="43"/>
      <c r="G42" s="39"/>
      <c r="H42" s="16"/>
      <c r="I42" s="16"/>
    </row>
    <row r="43" spans="1:9">
      <c r="A43" s="16"/>
      <c r="B43" s="17"/>
      <c r="C43" s="18"/>
      <c r="D43" s="18"/>
      <c r="E43" s="43"/>
      <c r="F43" s="43"/>
      <c r="G43" s="39"/>
      <c r="H43" s="16"/>
      <c r="I43" s="16"/>
    </row>
    <row r="44" spans="1:9">
      <c r="A44" s="16"/>
      <c r="B44" s="17"/>
      <c r="C44" s="18"/>
      <c r="D44" s="18"/>
      <c r="E44" s="43"/>
      <c r="F44" s="43"/>
      <c r="G44" s="39"/>
      <c r="H44" s="16"/>
      <c r="I44" s="16"/>
    </row>
    <row r="45" spans="1:9">
      <c r="A45" s="16"/>
      <c r="B45" s="17"/>
      <c r="C45" s="18"/>
      <c r="D45" s="18"/>
      <c r="E45" s="43"/>
      <c r="F45" s="43"/>
      <c r="G45" s="39"/>
      <c r="H45" s="16"/>
      <c r="I45" s="16"/>
    </row>
    <row r="46" spans="1:9">
      <c r="A46" s="16"/>
      <c r="B46" s="17"/>
      <c r="C46" s="18"/>
      <c r="D46" s="18"/>
      <c r="E46" s="43"/>
      <c r="F46" s="43"/>
      <c r="G46" s="39"/>
      <c r="H46" s="16"/>
      <c r="I46" s="16"/>
    </row>
    <row r="47" spans="1:9">
      <c r="A47" s="16"/>
      <c r="B47" s="17"/>
      <c r="C47" s="18"/>
      <c r="D47" s="18"/>
      <c r="E47" s="43"/>
      <c r="F47" s="43"/>
      <c r="G47" s="39"/>
      <c r="H47" s="16"/>
      <c r="I47" s="16"/>
    </row>
    <row r="48" spans="1:9">
      <c r="A48" s="16"/>
      <c r="B48" s="17"/>
      <c r="C48" s="18"/>
      <c r="D48" s="18"/>
      <c r="E48" s="43"/>
      <c r="F48" s="43"/>
      <c r="G48" s="39"/>
      <c r="H48" s="16"/>
      <c r="I48" s="16"/>
    </row>
    <row r="49" spans="1:9">
      <c r="A49" s="16"/>
      <c r="B49" s="17"/>
      <c r="C49" s="18"/>
      <c r="D49" s="18"/>
      <c r="E49" s="43"/>
      <c r="F49" s="43"/>
      <c r="G49" s="39"/>
      <c r="H49" s="16"/>
      <c r="I49" s="16"/>
    </row>
    <row r="50" spans="1:9">
      <c r="A50" s="16"/>
      <c r="B50" s="17"/>
      <c r="C50" s="18"/>
      <c r="D50" s="18"/>
      <c r="E50" s="43"/>
      <c r="F50" s="43"/>
      <c r="G50" s="39"/>
      <c r="H50" s="16"/>
      <c r="I50" s="16"/>
    </row>
    <row r="51" spans="1:9">
      <c r="A51" s="16"/>
      <c r="B51" s="17"/>
      <c r="C51" s="18"/>
      <c r="D51" s="18"/>
      <c r="E51" s="43"/>
      <c r="F51" s="43"/>
      <c r="G51" s="39"/>
      <c r="H51" s="16"/>
      <c r="I51" s="16"/>
    </row>
    <row r="52" spans="1:9">
      <c r="A52" s="16"/>
      <c r="B52" s="17"/>
      <c r="C52" s="18"/>
      <c r="D52" s="18"/>
      <c r="E52" s="43"/>
      <c r="F52" s="43"/>
      <c r="G52" s="39"/>
      <c r="H52" s="16"/>
      <c r="I52" s="16"/>
    </row>
    <row r="53" spans="1:9">
      <c r="A53" s="16"/>
      <c r="B53" s="17"/>
      <c r="C53" s="18"/>
      <c r="D53" s="18"/>
      <c r="E53" s="43"/>
      <c r="F53" s="43"/>
      <c r="G53" s="39"/>
      <c r="H53" s="16"/>
      <c r="I53" s="16"/>
    </row>
    <row r="54" spans="1:9">
      <c r="A54" s="16"/>
      <c r="B54" s="17"/>
      <c r="C54" s="18"/>
      <c r="D54" s="18"/>
      <c r="E54" s="43"/>
      <c r="F54" s="43"/>
      <c r="G54" s="39"/>
      <c r="H54" s="16"/>
      <c r="I54" s="16"/>
    </row>
    <row r="55" spans="1:9">
      <c r="A55" s="16"/>
      <c r="B55" s="17"/>
      <c r="C55" s="18"/>
      <c r="D55" s="18"/>
      <c r="E55" s="43"/>
      <c r="F55" s="43"/>
      <c r="G55" s="39"/>
      <c r="H55" s="16"/>
      <c r="I55" s="16"/>
    </row>
    <row r="56" spans="1:9">
      <c r="A56" s="16"/>
      <c r="B56" s="17"/>
      <c r="C56" s="18"/>
      <c r="D56" s="18"/>
      <c r="E56" s="43"/>
      <c r="F56" s="43"/>
      <c r="G56" s="39"/>
      <c r="H56" s="16"/>
      <c r="I56" s="16"/>
    </row>
    <row r="57" spans="1:9">
      <c r="A57" s="16"/>
      <c r="B57" s="17"/>
      <c r="C57" s="18"/>
      <c r="D57" s="18"/>
      <c r="E57" s="43"/>
      <c r="F57" s="43"/>
      <c r="G57" s="39"/>
      <c r="H57" s="16"/>
      <c r="I57" s="16"/>
    </row>
    <row r="58" spans="1:9">
      <c r="A58" s="16"/>
      <c r="B58" s="17"/>
      <c r="C58" s="18"/>
      <c r="D58" s="18"/>
      <c r="E58" s="43"/>
      <c r="F58" s="43"/>
      <c r="G58" s="39"/>
      <c r="H58" s="16"/>
      <c r="I58" s="16"/>
    </row>
    <row r="59" spans="1:9">
      <c r="A59" s="16"/>
      <c r="B59" s="17"/>
      <c r="C59" s="18"/>
      <c r="D59" s="18"/>
      <c r="E59" s="43"/>
      <c r="F59" s="43"/>
      <c r="G59" s="39"/>
      <c r="H59" s="16"/>
      <c r="I59" s="16"/>
    </row>
    <row r="60" spans="1:9">
      <c r="A60" s="16"/>
      <c r="B60" s="17"/>
      <c r="C60" s="18"/>
      <c r="D60" s="18"/>
      <c r="E60" s="43"/>
      <c r="F60" s="43"/>
      <c r="G60" s="39"/>
      <c r="H60" s="16"/>
      <c r="I60" s="16"/>
    </row>
    <row r="61" spans="1:9">
      <c r="A61" s="16"/>
      <c r="B61" s="17"/>
      <c r="C61" s="18"/>
      <c r="D61" s="18"/>
      <c r="E61" s="43"/>
      <c r="F61" s="43"/>
      <c r="G61" s="39"/>
      <c r="H61" s="16"/>
      <c r="I61" s="16"/>
    </row>
    <row r="62" spans="1:9">
      <c r="A62" s="16"/>
      <c r="B62" s="17"/>
      <c r="C62" s="18"/>
      <c r="D62" s="18"/>
      <c r="E62" s="43"/>
      <c r="F62" s="43"/>
      <c r="G62" s="39"/>
      <c r="H62" s="16"/>
      <c r="I62" s="16"/>
    </row>
    <row r="63" spans="1:9">
      <c r="A63" s="16"/>
      <c r="B63" s="17"/>
      <c r="C63" s="18"/>
      <c r="D63" s="18"/>
      <c r="E63" s="43"/>
      <c r="F63" s="43"/>
      <c r="G63" s="39"/>
      <c r="H63" s="16"/>
      <c r="I63" s="16"/>
    </row>
    <row r="64" spans="1:9">
      <c r="A64" s="16"/>
      <c r="B64" s="17"/>
      <c r="C64" s="18"/>
      <c r="D64" s="18"/>
      <c r="E64" s="43"/>
      <c r="F64" s="43"/>
      <c r="G64" s="39"/>
      <c r="H64" s="16"/>
      <c r="I64" s="16"/>
    </row>
    <row r="76" spans="2:7" s="3" customFormat="1" ht="12.75">
      <c r="B76" s="14"/>
      <c r="C76" s="15"/>
      <c r="D76" s="15"/>
      <c r="E76" s="61"/>
      <c r="F76" s="61"/>
      <c r="G76" s="62"/>
    </row>
    <row r="78" spans="2:7" s="4" customFormat="1" ht="12.75">
      <c r="B78" s="5"/>
      <c r="C78" s="7"/>
      <c r="D78" s="7"/>
      <c r="E78" s="63"/>
      <c r="F78" s="63"/>
      <c r="G78" s="64"/>
    </row>
    <row r="79" spans="2:7">
      <c r="C79" s="6"/>
      <c r="D79" s="6"/>
    </row>
    <row r="92" spans="2:7" s="3" customFormat="1" ht="12.75">
      <c r="B92" s="14"/>
      <c r="C92" s="15"/>
      <c r="D92" s="15"/>
      <c r="E92" s="61"/>
      <c r="F92" s="61"/>
      <c r="G92" s="62"/>
    </row>
    <row r="94" spans="2:7" s="4" customFormat="1" ht="12.75">
      <c r="B94" s="5"/>
      <c r="C94" s="7"/>
      <c r="D94" s="7"/>
      <c r="E94" s="63"/>
      <c r="F94" s="63"/>
      <c r="G94" s="64"/>
    </row>
    <row r="95" spans="2:7">
      <c r="C95" s="6"/>
      <c r="D95" s="6"/>
    </row>
    <row r="159" spans="2:7" s="3" customFormat="1" ht="12.75">
      <c r="B159" s="14"/>
      <c r="C159" s="15"/>
      <c r="D159" s="15"/>
      <c r="E159" s="61"/>
      <c r="F159" s="61"/>
      <c r="G159" s="62"/>
    </row>
    <row r="161" spans="2:7" s="4" customFormat="1" ht="12.75">
      <c r="B161" s="5"/>
      <c r="C161" s="7"/>
      <c r="D161" s="7"/>
      <c r="E161" s="63"/>
      <c r="F161" s="63"/>
      <c r="G161" s="64"/>
    </row>
    <row r="162" spans="2:7">
      <c r="C162" s="6"/>
      <c r="D162" s="6"/>
    </row>
    <row r="170" spans="2:7" s="3" customFormat="1" ht="12.75">
      <c r="B170" s="14"/>
      <c r="C170" s="15"/>
      <c r="D170" s="15"/>
      <c r="E170" s="61"/>
      <c r="F170" s="61"/>
      <c r="G170" s="62"/>
    </row>
  </sheetData>
  <mergeCells count="2">
    <mergeCell ref="A35:G35"/>
    <mergeCell ref="A1:E2"/>
  </mergeCells>
  <phoneticPr fontId="0" type="noConversion"/>
  <conditionalFormatting sqref="E18">
    <cfRule type="expression" dxfId="47" priority="4" stopIfTrue="1">
      <formula>$H$8=1</formula>
    </cfRule>
  </conditionalFormatting>
  <conditionalFormatting sqref="E17">
    <cfRule type="expression" dxfId="46" priority="3" stopIfTrue="1">
      <formula>$H$8=1</formula>
    </cfRule>
  </conditionalFormatting>
  <conditionalFormatting sqref="E20:E21">
    <cfRule type="expression" dxfId="45" priority="2" stopIfTrue="1">
      <formula>$H$8=1</formula>
    </cfRule>
  </conditionalFormatting>
  <conditionalFormatting sqref="E19">
    <cfRule type="expression" dxfId="44" priority="1" stopIfTrue="1">
      <formula>$H$8=1</formula>
    </cfRule>
  </conditionalFormatting>
  <printOptions horizontalCentered="1"/>
  <pageMargins left="0.98425196850393704" right="0.39370078740157483" top="0.98425196850393704" bottom="0.98425196850393704" header="0.39370078740157483" footer="0.59055118110236227"/>
  <pageSetup paperSize="9" firstPageNumber="2" orientation="portrait" useFirstPageNumber="1" verticalDpi="4294967292" r:id="rId1"/>
  <headerFooter alignWithMargins="0">
    <oddHeader>&amp;R&amp;K000000&amp;A</oddHeader>
    <oddFooter xml:space="preserve">&amp;C&amp;K000000004.0105    T.2.2&amp;R&amp;K000000Str.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DA4CE"/>
  </sheetPr>
  <dimension ref="A1:N156"/>
  <sheetViews>
    <sheetView zoomScaleNormal="100" workbookViewId="0">
      <selection activeCell="G129" sqref="G129"/>
    </sheetView>
  </sheetViews>
  <sheetFormatPr defaultColWidth="8.75" defaultRowHeight="11.25"/>
  <cols>
    <col min="1" max="1" width="3.125" style="134" customWidth="1"/>
    <col min="2" max="2" width="6" style="135" customWidth="1"/>
    <col min="3" max="3" width="33.625" style="92" customWidth="1"/>
    <col min="4" max="4" width="5.625" style="93" bestFit="1" customWidth="1"/>
    <col min="5" max="5" width="8.875" style="94" bestFit="1" customWidth="1"/>
    <col min="6" max="6" width="11.375" style="94" bestFit="1" customWidth="1"/>
    <col min="7" max="7" width="9.875" style="94" bestFit="1" customWidth="1"/>
    <col min="8" max="8" width="8.625" style="73" customWidth="1"/>
    <col min="9" max="9" width="9" style="72" customWidth="1"/>
    <col min="10" max="11" width="8.75" style="72"/>
    <col min="12" max="12" width="8.375" style="72" customWidth="1"/>
    <col min="13" max="16384" width="8.75" style="72"/>
  </cols>
  <sheetData>
    <row r="1" spans="1:13" ht="16.149999999999999" customHeight="1"/>
    <row r="2" spans="1:13" ht="16.149999999999999" customHeight="1"/>
    <row r="3" spans="1:13" ht="16.149999999999999" customHeight="1"/>
    <row r="4" spans="1:13" s="95" customFormat="1" ht="16.149999999999999" customHeight="1">
      <c r="A4" s="152"/>
      <c r="B4" s="136" t="s">
        <v>104</v>
      </c>
      <c r="C4" s="104"/>
      <c r="D4" s="105"/>
      <c r="E4" s="106"/>
      <c r="F4" s="106"/>
      <c r="G4" s="106"/>
      <c r="I4" s="107"/>
    </row>
    <row r="5" spans="1:13" s="95" customFormat="1" ht="43.5" customHeight="1">
      <c r="A5" s="152"/>
      <c r="B5" s="688" t="s">
        <v>198</v>
      </c>
      <c r="C5" s="689"/>
      <c r="D5" s="689"/>
      <c r="E5" s="689"/>
      <c r="F5" s="689"/>
      <c r="G5" s="689"/>
      <c r="I5" s="107"/>
    </row>
    <row r="6" spans="1:13" s="95" customFormat="1" ht="16.149999999999999" customHeight="1">
      <c r="A6" s="152"/>
      <c r="B6" s="136" t="s">
        <v>247</v>
      </c>
      <c r="C6" s="104"/>
      <c r="D6" s="105"/>
      <c r="E6" s="106"/>
      <c r="F6" s="106"/>
      <c r="G6" s="106"/>
      <c r="I6" s="107"/>
    </row>
    <row r="7" spans="1:13" s="95" customFormat="1" ht="16.149999999999999" customHeight="1">
      <c r="A7" s="152"/>
      <c r="B7" s="136" t="s">
        <v>248</v>
      </c>
      <c r="C7" s="104"/>
      <c r="D7" s="105"/>
      <c r="E7" s="106"/>
      <c r="F7" s="106"/>
      <c r="G7" s="106"/>
      <c r="I7" s="107"/>
    </row>
    <row r="8" spans="1:13" s="95" customFormat="1" ht="16.149999999999999" customHeight="1">
      <c r="A8" s="152"/>
      <c r="B8" s="136"/>
      <c r="C8" s="104"/>
      <c r="D8" s="105"/>
      <c r="E8" s="106"/>
      <c r="F8" s="106"/>
      <c r="G8" s="106"/>
      <c r="I8" s="107"/>
      <c r="K8" s="321"/>
      <c r="L8" s="321"/>
      <c r="M8" s="321"/>
    </row>
    <row r="9" spans="1:13" s="96" customFormat="1" ht="16.149999999999999" customHeight="1">
      <c r="A9" s="143"/>
      <c r="B9" s="137" t="s">
        <v>23</v>
      </c>
      <c r="C9" s="109"/>
      <c r="D9" s="110"/>
      <c r="E9" s="111"/>
      <c r="F9" s="111"/>
      <c r="G9" s="112">
        <f>G37</f>
        <v>0</v>
      </c>
      <c r="I9" s="113"/>
      <c r="K9" s="77"/>
      <c r="L9" s="320"/>
      <c r="M9" s="77"/>
    </row>
    <row r="10" spans="1:13" s="96" customFormat="1" ht="16.149999999999999" customHeight="1">
      <c r="A10" s="143"/>
      <c r="B10" s="137" t="s">
        <v>24</v>
      </c>
      <c r="C10" s="109"/>
      <c r="D10" s="110"/>
      <c r="E10" s="111"/>
      <c r="F10" s="111"/>
      <c r="G10" s="112">
        <f>G55</f>
        <v>0</v>
      </c>
      <c r="I10" s="113"/>
      <c r="K10" s="77"/>
      <c r="L10" s="320"/>
      <c r="M10" s="77"/>
    </row>
    <row r="11" spans="1:13" s="96" customFormat="1" ht="16.149999999999999" customHeight="1">
      <c r="A11" s="143"/>
      <c r="B11" s="137" t="s">
        <v>25</v>
      </c>
      <c r="C11" s="109"/>
      <c r="D11" s="110"/>
      <c r="E11" s="111"/>
      <c r="F11" s="111"/>
      <c r="G11" s="112">
        <f>G68</f>
        <v>0</v>
      </c>
      <c r="I11" s="113"/>
      <c r="K11" s="77"/>
      <c r="L11" s="320"/>
      <c r="M11" s="77"/>
    </row>
    <row r="12" spans="1:13" s="96" customFormat="1" ht="16.149999999999999" customHeight="1">
      <c r="A12" s="143"/>
      <c r="B12" s="137" t="s">
        <v>26</v>
      </c>
      <c r="C12" s="109"/>
      <c r="D12" s="110"/>
      <c r="E12" s="111"/>
      <c r="F12" s="111"/>
      <c r="G12" s="112">
        <f>G77</f>
        <v>0</v>
      </c>
      <c r="I12" s="113"/>
      <c r="K12" s="77"/>
      <c r="L12" s="320"/>
      <c r="M12" s="77"/>
    </row>
    <row r="13" spans="1:13" s="96" customFormat="1" ht="16.149999999999999" customHeight="1">
      <c r="A13" s="143"/>
      <c r="B13" s="137" t="s">
        <v>27</v>
      </c>
      <c r="C13" s="109"/>
      <c r="D13" s="110"/>
      <c r="E13" s="111"/>
      <c r="F13" s="111"/>
      <c r="G13" s="112">
        <f>G112</f>
        <v>0</v>
      </c>
      <c r="I13" s="113"/>
      <c r="K13" s="77"/>
      <c r="L13" s="320"/>
      <c r="M13" s="77"/>
    </row>
    <row r="14" spans="1:13" s="96" customFormat="1" ht="16.149999999999999" customHeight="1">
      <c r="A14" s="143"/>
      <c r="B14" s="137" t="s">
        <v>28</v>
      </c>
      <c r="C14" s="109"/>
      <c r="D14" s="110"/>
      <c r="E14" s="111"/>
      <c r="F14" s="111"/>
      <c r="G14" s="112">
        <f>G117</f>
        <v>0</v>
      </c>
      <c r="I14" s="113"/>
      <c r="K14" s="77"/>
      <c r="L14" s="320"/>
      <c r="M14" s="77"/>
    </row>
    <row r="15" spans="1:13" s="96" customFormat="1" ht="16.149999999999999" customHeight="1">
      <c r="A15" s="143"/>
      <c r="B15" s="137" t="s">
        <v>29</v>
      </c>
      <c r="C15" s="109"/>
      <c r="D15" s="110"/>
      <c r="E15" s="111"/>
      <c r="F15" s="111"/>
      <c r="G15" s="112">
        <f>G129</f>
        <v>0</v>
      </c>
      <c r="I15" s="113"/>
      <c r="K15" s="77"/>
      <c r="L15" s="320"/>
      <c r="M15" s="77"/>
    </row>
    <row r="16" spans="1:13" s="96" customFormat="1" ht="16.149999999999999" customHeight="1">
      <c r="A16" s="143"/>
      <c r="B16" s="138"/>
      <c r="C16" s="114"/>
      <c r="D16" s="114"/>
      <c r="E16" s="115"/>
      <c r="F16" s="115"/>
      <c r="G16" s="116"/>
      <c r="I16" s="113"/>
      <c r="K16" s="77"/>
      <c r="L16" s="320"/>
      <c r="M16" s="77"/>
    </row>
    <row r="17" spans="1:13" s="96" customFormat="1" ht="16.149999999999999" customHeight="1" thickBot="1">
      <c r="A17" s="143"/>
      <c r="B17" s="137" t="s">
        <v>30</v>
      </c>
      <c r="C17" s="109"/>
      <c r="D17" s="110"/>
      <c r="E17" s="111"/>
      <c r="F17" s="111"/>
      <c r="G17" s="117">
        <f>SUM(G9:G16)</f>
        <v>0</v>
      </c>
      <c r="I17" s="113"/>
      <c r="K17" s="77"/>
      <c r="L17" s="320"/>
      <c r="M17" s="77"/>
    </row>
    <row r="18" spans="1:13" s="96" customFormat="1" ht="16.149999999999999" customHeight="1" thickTop="1">
      <c r="A18" s="143"/>
      <c r="B18" s="137"/>
      <c r="C18" s="109"/>
      <c r="D18" s="110"/>
      <c r="E18" s="111"/>
      <c r="F18" s="111"/>
      <c r="G18" s="111"/>
      <c r="I18" s="113"/>
      <c r="K18" s="77"/>
      <c r="L18" s="77"/>
      <c r="M18" s="77"/>
    </row>
    <row r="19" spans="1:13" s="96" customFormat="1" ht="16.149999999999999" customHeight="1">
      <c r="A19" s="143"/>
      <c r="B19" s="137" t="s">
        <v>202</v>
      </c>
      <c r="C19" s="109"/>
      <c r="D19" s="110"/>
      <c r="E19" s="111"/>
      <c r="F19" s="111"/>
      <c r="G19" s="112">
        <f>G17*0.22</f>
        <v>0</v>
      </c>
      <c r="I19" s="113"/>
      <c r="K19" s="77"/>
      <c r="L19" s="77"/>
      <c r="M19" s="77"/>
    </row>
    <row r="20" spans="1:13" s="96" customFormat="1" ht="16.149999999999999" customHeight="1">
      <c r="A20" s="143"/>
      <c r="B20" s="138"/>
      <c r="C20" s="114"/>
      <c r="D20" s="114"/>
      <c r="E20" s="115"/>
      <c r="F20" s="115"/>
      <c r="G20" s="116"/>
      <c r="I20" s="113"/>
    </row>
    <row r="21" spans="1:13" s="96" customFormat="1" ht="16.149999999999999" customHeight="1" thickBot="1">
      <c r="A21" s="143"/>
      <c r="B21" s="137" t="s">
        <v>31</v>
      </c>
      <c r="C21" s="109"/>
      <c r="D21" s="110"/>
      <c r="E21" s="111"/>
      <c r="F21" s="111"/>
      <c r="G21" s="117">
        <f>SUM(G17:G20)</f>
        <v>0</v>
      </c>
      <c r="I21" s="113"/>
    </row>
    <row r="22" spans="1:13" s="96" customFormat="1" ht="16.149999999999999" customHeight="1" thickTop="1">
      <c r="A22" s="143"/>
      <c r="B22" s="137"/>
      <c r="C22" s="109"/>
      <c r="D22" s="110"/>
      <c r="E22" s="111"/>
      <c r="F22" s="111"/>
      <c r="G22" s="111"/>
      <c r="I22" s="113"/>
    </row>
    <row r="23" spans="1:13" s="96" customFormat="1" ht="16.149999999999999" customHeight="1">
      <c r="A23" s="143"/>
      <c r="B23" s="137"/>
      <c r="C23" s="109"/>
      <c r="D23" s="110"/>
      <c r="E23" s="111"/>
      <c r="F23" s="111"/>
      <c r="G23" s="111"/>
      <c r="I23" s="113"/>
    </row>
    <row r="24" spans="1:13" s="96" customFormat="1" ht="16.149999999999999" customHeight="1">
      <c r="A24" s="143"/>
      <c r="B24" s="137"/>
      <c r="C24" s="109"/>
      <c r="D24" s="110"/>
      <c r="E24" s="111"/>
      <c r="F24" s="111"/>
      <c r="G24" s="111"/>
      <c r="I24" s="113"/>
    </row>
    <row r="25" spans="1:13" s="96" customFormat="1" ht="16.149999999999999" customHeight="1">
      <c r="A25" s="143"/>
      <c r="B25" s="137"/>
      <c r="C25" s="109"/>
      <c r="D25" s="110"/>
      <c r="E25" s="111"/>
      <c r="F25" s="111"/>
      <c r="G25" s="111"/>
      <c r="I25" s="113"/>
    </row>
    <row r="26" spans="1:13" s="151" customFormat="1" ht="16.149999999999999" customHeight="1">
      <c r="A26" s="143"/>
      <c r="B26" s="75"/>
      <c r="C26" s="146"/>
      <c r="D26" s="147"/>
      <c r="E26" s="148"/>
      <c r="F26" s="149"/>
      <c r="G26" s="149"/>
      <c r="H26" s="150"/>
      <c r="I26" s="150"/>
    </row>
    <row r="27" spans="1:13" s="97" customFormat="1" ht="16.149999999999999" customHeight="1">
      <c r="A27" s="145"/>
      <c r="B27" s="139"/>
      <c r="C27" s="119"/>
      <c r="D27" s="120"/>
      <c r="E27" s="121"/>
      <c r="F27" s="121"/>
      <c r="G27" s="121"/>
      <c r="I27" s="122"/>
    </row>
    <row r="28" spans="1:13" s="98" customFormat="1" ht="16.149999999999999" customHeight="1">
      <c r="A28" s="153"/>
      <c r="B28" s="140"/>
      <c r="C28" s="123"/>
      <c r="D28" s="124"/>
      <c r="E28" s="125"/>
      <c r="F28" s="125"/>
      <c r="G28" s="125"/>
      <c r="H28" s="126"/>
      <c r="I28" s="127"/>
    </row>
    <row r="29" spans="1:13" s="81" customFormat="1" ht="14.25">
      <c r="A29" s="199" t="s">
        <v>32</v>
      </c>
      <c r="B29" s="199" t="s">
        <v>33</v>
      </c>
      <c r="C29" s="200" t="s">
        <v>34</v>
      </c>
      <c r="D29" s="200" t="s">
        <v>35</v>
      </c>
      <c r="E29" s="201" t="s">
        <v>36</v>
      </c>
      <c r="F29" s="205" t="s">
        <v>37</v>
      </c>
      <c r="G29" s="201" t="s">
        <v>38</v>
      </c>
      <c r="H29" s="80"/>
    </row>
    <row r="30" spans="1:13" s="81" customFormat="1" ht="12.6" customHeight="1">
      <c r="A30" s="141"/>
      <c r="B30" s="141"/>
      <c r="C30" s="128"/>
      <c r="D30" s="128"/>
      <c r="E30" s="129"/>
      <c r="F30" s="129"/>
      <c r="G30" s="129"/>
      <c r="H30" s="80"/>
    </row>
    <row r="31" spans="1:13" s="77" customFormat="1" ht="12.6" customHeight="1">
      <c r="A31" s="143"/>
      <c r="B31" s="142" t="s">
        <v>39</v>
      </c>
      <c r="C31" s="108" t="s">
        <v>40</v>
      </c>
      <c r="D31" s="109"/>
      <c r="E31" s="130"/>
      <c r="F31" s="130"/>
      <c r="G31" s="130"/>
      <c r="H31" s="73"/>
      <c r="I31" s="74"/>
    </row>
    <row r="32" spans="1:13" s="77" customFormat="1" ht="12.6" customHeight="1">
      <c r="A32" s="143"/>
      <c r="B32" s="142"/>
      <c r="C32" s="108"/>
      <c r="D32" s="109"/>
      <c r="E32" s="130"/>
      <c r="F32" s="130"/>
      <c r="G32" s="130"/>
      <c r="H32" s="73"/>
      <c r="I32" s="74"/>
    </row>
    <row r="33" spans="1:14" s="77" customFormat="1" ht="14.25">
      <c r="A33" s="191" t="s">
        <v>82</v>
      </c>
      <c r="B33" s="192" t="s">
        <v>41</v>
      </c>
      <c r="C33" s="197" t="s">
        <v>42</v>
      </c>
      <c r="D33" s="193" t="s">
        <v>43</v>
      </c>
      <c r="E33" s="194">
        <v>2.1000000000000001E-2</v>
      </c>
      <c r="F33" s="194"/>
      <c r="G33" s="194">
        <f t="shared" ref="G33:G36" si="0">E33*F33</f>
        <v>0</v>
      </c>
      <c r="H33" s="73"/>
      <c r="I33" s="82"/>
    </row>
    <row r="34" spans="1:14" s="77" customFormat="1" ht="14.25">
      <c r="A34" s="191" t="s">
        <v>83</v>
      </c>
      <c r="B34" s="192" t="s">
        <v>44</v>
      </c>
      <c r="C34" s="197" t="s">
        <v>45</v>
      </c>
      <c r="D34" s="193" t="s">
        <v>46</v>
      </c>
      <c r="E34" s="194">
        <v>8</v>
      </c>
      <c r="F34" s="194"/>
      <c r="G34" s="194">
        <f t="shared" si="0"/>
        <v>0</v>
      </c>
      <c r="H34" s="73"/>
      <c r="I34" s="83"/>
    </row>
    <row r="35" spans="1:14" s="97" customFormat="1" ht="71.25">
      <c r="A35" s="191" t="s">
        <v>79</v>
      </c>
      <c r="B35" s="195">
        <v>13251</v>
      </c>
      <c r="C35" s="196" t="s">
        <v>163</v>
      </c>
      <c r="D35" s="193" t="s">
        <v>75</v>
      </c>
      <c r="E35" s="194">
        <v>168</v>
      </c>
      <c r="F35" s="194"/>
      <c r="G35" s="194">
        <f t="shared" si="0"/>
        <v>0</v>
      </c>
      <c r="H35" s="99"/>
    </row>
    <row r="36" spans="1:14" s="97" customFormat="1" ht="270.75">
      <c r="A36" s="191" t="s">
        <v>80</v>
      </c>
      <c r="B36" s="195" t="s">
        <v>54</v>
      </c>
      <c r="C36" s="198" t="s">
        <v>283</v>
      </c>
      <c r="D36" s="193" t="s">
        <v>47</v>
      </c>
      <c r="E36" s="194">
        <v>73</v>
      </c>
      <c r="F36" s="194"/>
      <c r="G36" s="194">
        <f t="shared" si="0"/>
        <v>0</v>
      </c>
      <c r="H36" s="99"/>
    </row>
    <row r="37" spans="1:14" s="77" customFormat="1" ht="15">
      <c r="A37" s="235"/>
      <c r="B37" s="234"/>
      <c r="C37" s="188" t="s">
        <v>30</v>
      </c>
      <c r="D37" s="189"/>
      <c r="E37" s="190"/>
      <c r="F37" s="190"/>
      <c r="G37" s="233">
        <f>SUM(G33:G36)</f>
        <v>0</v>
      </c>
      <c r="H37" s="73"/>
      <c r="I37" s="99"/>
      <c r="J37" s="100"/>
      <c r="K37" s="100"/>
    </row>
    <row r="38" spans="1:14" s="77" customFormat="1" ht="15">
      <c r="A38" s="181"/>
      <c r="B38" s="174"/>
      <c r="C38" s="166"/>
      <c r="D38" s="167"/>
      <c r="E38" s="168"/>
      <c r="F38" s="168"/>
      <c r="G38" s="172"/>
      <c r="H38" s="73"/>
      <c r="I38" s="74"/>
    </row>
    <row r="39" spans="1:14" s="77" customFormat="1" ht="15">
      <c r="A39" s="174"/>
      <c r="B39" s="175" t="s">
        <v>48</v>
      </c>
      <c r="C39" s="78" t="s">
        <v>49</v>
      </c>
      <c r="D39" s="79"/>
      <c r="E39" s="171"/>
      <c r="F39" s="171"/>
      <c r="G39" s="171"/>
      <c r="H39" s="73"/>
      <c r="I39" s="74"/>
    </row>
    <row r="40" spans="1:14" s="77" customFormat="1" ht="15">
      <c r="A40" s="174"/>
      <c r="B40" s="175"/>
      <c r="C40" s="78"/>
      <c r="D40" s="79"/>
      <c r="E40" s="171"/>
      <c r="F40" s="171"/>
      <c r="G40" s="171"/>
      <c r="H40" s="73"/>
      <c r="I40" s="74"/>
    </row>
    <row r="41" spans="1:14" s="77" customFormat="1" ht="99.75">
      <c r="A41" s="197" t="s">
        <v>82</v>
      </c>
      <c r="B41" s="195" t="s">
        <v>118</v>
      </c>
      <c r="C41" s="206" t="s">
        <v>260</v>
      </c>
      <c r="D41" s="193" t="s">
        <v>50</v>
      </c>
      <c r="E41" s="194">
        <v>34</v>
      </c>
      <c r="F41" s="194"/>
      <c r="G41" s="194">
        <f t="shared" ref="G41" si="1">E41*F41</f>
        <v>0</v>
      </c>
      <c r="H41" s="73"/>
      <c r="I41" s="74"/>
    </row>
    <row r="42" spans="1:14" s="77" customFormat="1" ht="42.75">
      <c r="A42" s="197" t="s">
        <v>83</v>
      </c>
      <c r="B42" s="195" t="s">
        <v>51</v>
      </c>
      <c r="C42" s="206" t="s">
        <v>235</v>
      </c>
      <c r="D42" s="193" t="s">
        <v>50</v>
      </c>
      <c r="E42" s="194">
        <v>574</v>
      </c>
      <c r="F42" s="194"/>
      <c r="G42" s="194">
        <f t="shared" ref="G42:G47" si="2">E42*F42</f>
        <v>0</v>
      </c>
      <c r="H42" s="84"/>
      <c r="I42" s="85"/>
    </row>
    <row r="43" spans="1:14" s="77" customFormat="1" ht="42.75">
      <c r="A43" s="197" t="s">
        <v>79</v>
      </c>
      <c r="B43" s="195" t="s">
        <v>164</v>
      </c>
      <c r="C43" s="209" t="s">
        <v>240</v>
      </c>
      <c r="D43" s="207" t="s">
        <v>47</v>
      </c>
      <c r="E43" s="194">
        <v>139</v>
      </c>
      <c r="F43" s="194"/>
      <c r="G43" s="194">
        <f t="shared" si="2"/>
        <v>0</v>
      </c>
      <c r="H43" s="84"/>
      <c r="I43" s="85"/>
    </row>
    <row r="44" spans="1:14" s="77" customFormat="1" ht="85.5">
      <c r="A44" s="197" t="s">
        <v>80</v>
      </c>
      <c r="B44" s="315" t="s">
        <v>232</v>
      </c>
      <c r="C44" s="198" t="s">
        <v>233</v>
      </c>
      <c r="D44" s="193" t="s">
        <v>50</v>
      </c>
      <c r="E44" s="194">
        <v>84</v>
      </c>
      <c r="F44" s="194"/>
      <c r="G44" s="194">
        <f>+E44*F44</f>
        <v>0</v>
      </c>
      <c r="H44" s="84"/>
      <c r="I44" s="155"/>
      <c r="J44" s="154"/>
    </row>
    <row r="45" spans="1:14" s="77" customFormat="1" ht="28.5">
      <c r="A45" s="197" t="s">
        <v>81</v>
      </c>
      <c r="B45" s="195" t="s">
        <v>165</v>
      </c>
      <c r="C45" s="198" t="s">
        <v>282</v>
      </c>
      <c r="D45" s="193" t="s">
        <v>50</v>
      </c>
      <c r="E45" s="194">
        <v>704</v>
      </c>
      <c r="F45" s="194"/>
      <c r="G45" s="194">
        <f t="shared" si="2"/>
        <v>0</v>
      </c>
      <c r="H45" s="84"/>
      <c r="I45" s="155"/>
      <c r="J45" s="154"/>
      <c r="N45" s="318"/>
    </row>
    <row r="46" spans="1:14" s="77" customFormat="1" ht="42.75">
      <c r="A46" s="197" t="s">
        <v>84</v>
      </c>
      <c r="B46" s="195" t="s">
        <v>237</v>
      </c>
      <c r="C46" s="198" t="s">
        <v>236</v>
      </c>
      <c r="D46" s="193" t="s">
        <v>47</v>
      </c>
      <c r="E46" s="194">
        <v>462</v>
      </c>
      <c r="F46" s="194"/>
      <c r="G46" s="194">
        <f t="shared" si="2"/>
        <v>0</v>
      </c>
      <c r="H46" s="84"/>
      <c r="I46" s="155"/>
      <c r="J46" s="154"/>
    </row>
    <row r="47" spans="1:14" s="77" customFormat="1" ht="14.25">
      <c r="A47" s="197" t="s">
        <v>85</v>
      </c>
      <c r="B47" s="195" t="s">
        <v>238</v>
      </c>
      <c r="C47" s="198" t="s">
        <v>239</v>
      </c>
      <c r="D47" s="193" t="s">
        <v>47</v>
      </c>
      <c r="E47" s="194">
        <v>462</v>
      </c>
      <c r="F47" s="194"/>
      <c r="G47" s="194">
        <f t="shared" si="2"/>
        <v>0</v>
      </c>
      <c r="H47" s="84"/>
      <c r="I47" s="155"/>
      <c r="J47" s="154"/>
    </row>
    <row r="48" spans="1:14" s="77" customFormat="1" ht="71.25">
      <c r="A48" s="197"/>
      <c r="B48" s="208" t="s">
        <v>231</v>
      </c>
      <c r="C48" s="198" t="s">
        <v>293</v>
      </c>
      <c r="D48" s="193" t="s">
        <v>47</v>
      </c>
      <c r="E48" s="194">
        <v>170</v>
      </c>
      <c r="F48" s="194"/>
      <c r="G48" s="194">
        <f>E48*F48</f>
        <v>0</v>
      </c>
      <c r="H48" s="84"/>
      <c r="I48" s="155"/>
      <c r="J48" s="154"/>
    </row>
    <row r="49" spans="1:10" s="77" customFormat="1" ht="142.5">
      <c r="A49" s="197" t="s">
        <v>86</v>
      </c>
      <c r="B49" s="314" t="s">
        <v>262</v>
      </c>
      <c r="C49" s="198" t="s">
        <v>281</v>
      </c>
      <c r="D49" s="193" t="s">
        <v>63</v>
      </c>
      <c r="E49" s="194">
        <v>52.8</v>
      </c>
      <c r="F49" s="194"/>
      <c r="G49" s="194">
        <f t="shared" ref="G49:G50" si="3">+E49*F49</f>
        <v>0</v>
      </c>
      <c r="H49" s="84"/>
      <c r="I49" s="154"/>
      <c r="J49" s="154"/>
    </row>
    <row r="50" spans="1:10" s="77" customFormat="1" ht="71.25">
      <c r="A50" s="197" t="s">
        <v>87</v>
      </c>
      <c r="B50" s="313" t="s">
        <v>263</v>
      </c>
      <c r="C50" s="198" t="s">
        <v>261</v>
      </c>
      <c r="D50" s="193" t="s">
        <v>46</v>
      </c>
      <c r="E50" s="194">
        <v>8</v>
      </c>
      <c r="F50" s="194"/>
      <c r="G50" s="194">
        <f t="shared" si="3"/>
        <v>0</v>
      </c>
      <c r="H50" s="84"/>
      <c r="I50" s="155"/>
      <c r="J50" s="154"/>
    </row>
    <row r="51" spans="1:10" s="96" customFormat="1" ht="42.75">
      <c r="A51" s="197" t="s">
        <v>99</v>
      </c>
      <c r="B51" s="195" t="s">
        <v>70</v>
      </c>
      <c r="C51" s="206" t="s">
        <v>242</v>
      </c>
      <c r="D51" s="193"/>
      <c r="E51" s="194"/>
      <c r="F51" s="194"/>
      <c r="G51" s="194"/>
      <c r="H51" s="87"/>
    </row>
    <row r="52" spans="1:10" s="96" customFormat="1" ht="14.25">
      <c r="A52" s="197"/>
      <c r="B52" s="195"/>
      <c r="C52" s="206" t="s">
        <v>241</v>
      </c>
      <c r="D52" s="193" t="s">
        <v>56</v>
      </c>
      <c r="E52" s="194">
        <v>1298.6504052242478</v>
      </c>
      <c r="F52" s="194"/>
      <c r="G52" s="194">
        <f t="shared" ref="G52:G54" si="4">E52*F52</f>
        <v>0</v>
      </c>
      <c r="H52" s="87"/>
    </row>
    <row r="53" spans="1:10" s="96" customFormat="1" ht="28.5">
      <c r="A53" s="197"/>
      <c r="B53" s="195"/>
      <c r="C53" s="206" t="s">
        <v>264</v>
      </c>
      <c r="D53" s="193" t="s">
        <v>56</v>
      </c>
      <c r="E53" s="194">
        <v>15.607432303034095</v>
      </c>
      <c r="F53" s="194"/>
      <c r="G53" s="194">
        <f t="shared" si="4"/>
        <v>0</v>
      </c>
      <c r="H53" s="87"/>
    </row>
    <row r="54" spans="1:10" s="96" customFormat="1" ht="28.5">
      <c r="A54" s="197"/>
      <c r="B54" s="195"/>
      <c r="C54" s="206" t="s">
        <v>265</v>
      </c>
      <c r="D54" s="193" t="s">
        <v>56</v>
      </c>
      <c r="E54" s="194">
        <v>85.320629923253023</v>
      </c>
      <c r="F54" s="194"/>
      <c r="G54" s="194">
        <f t="shared" si="4"/>
        <v>0</v>
      </c>
      <c r="H54" s="87"/>
    </row>
    <row r="55" spans="1:10" ht="15">
      <c r="A55" s="179"/>
      <c r="B55" s="173"/>
      <c r="C55" s="162" t="s">
        <v>30</v>
      </c>
      <c r="D55" s="163"/>
      <c r="E55" s="164"/>
      <c r="F55" s="164"/>
      <c r="G55" s="180">
        <f>SUM(G41:G54)</f>
        <v>0</v>
      </c>
    </row>
    <row r="56" spans="1:10" ht="15">
      <c r="A56" s="181"/>
      <c r="B56" s="174"/>
      <c r="C56" s="166"/>
      <c r="D56" s="167"/>
      <c r="E56" s="168"/>
      <c r="F56" s="168"/>
      <c r="G56" s="172"/>
    </row>
    <row r="57" spans="1:10" s="77" customFormat="1" ht="15">
      <c r="A57" s="174"/>
      <c r="B57" s="175" t="s">
        <v>52</v>
      </c>
      <c r="C57" s="78" t="s">
        <v>53</v>
      </c>
      <c r="D57" s="79"/>
      <c r="E57" s="171"/>
      <c r="F57" s="171"/>
      <c r="G57" s="171"/>
      <c r="H57" s="73"/>
      <c r="I57" s="74"/>
    </row>
    <row r="58" spans="1:10" s="89" customFormat="1" ht="15">
      <c r="A58" s="174"/>
      <c r="B58" s="175"/>
      <c r="C58" s="78"/>
      <c r="D58" s="79"/>
      <c r="E58" s="171"/>
      <c r="F58" s="171"/>
      <c r="G58" s="171"/>
      <c r="H58" s="73"/>
      <c r="I58" s="72"/>
    </row>
    <row r="59" spans="1:10" s="102" customFormat="1" ht="42.75">
      <c r="A59" s="197" t="s">
        <v>82</v>
      </c>
      <c r="B59" s="195" t="s">
        <v>285</v>
      </c>
      <c r="C59" s="198" t="s">
        <v>284</v>
      </c>
      <c r="D59" s="193" t="s">
        <v>47</v>
      </c>
      <c r="E59" s="194">
        <v>92</v>
      </c>
      <c r="F59" s="194"/>
      <c r="G59" s="194">
        <f t="shared" ref="G59:G67" si="5">E59*F59</f>
        <v>0</v>
      </c>
      <c r="H59" s="101"/>
    </row>
    <row r="60" spans="1:10" s="102" customFormat="1" ht="128.25">
      <c r="A60" s="197" t="s">
        <v>83</v>
      </c>
      <c r="B60" s="195" t="s">
        <v>54</v>
      </c>
      <c r="C60" s="206" t="s">
        <v>162</v>
      </c>
      <c r="D60" s="193" t="s">
        <v>63</v>
      </c>
      <c r="E60" s="194">
        <v>34</v>
      </c>
      <c r="F60" s="194"/>
      <c r="G60" s="194">
        <f t="shared" si="5"/>
        <v>0</v>
      </c>
      <c r="H60" s="101"/>
    </row>
    <row r="61" spans="1:10" s="102" customFormat="1" ht="42.75">
      <c r="A61" s="197" t="s">
        <v>79</v>
      </c>
      <c r="B61" s="195" t="s">
        <v>286</v>
      </c>
      <c r="C61" s="198" t="s">
        <v>287</v>
      </c>
      <c r="D61" s="193" t="s">
        <v>47</v>
      </c>
      <c r="E61" s="194">
        <v>97</v>
      </c>
      <c r="F61" s="194"/>
      <c r="G61" s="194">
        <f t="shared" si="5"/>
        <v>0</v>
      </c>
      <c r="H61" s="101"/>
    </row>
    <row r="62" spans="1:10" s="102" customFormat="1" ht="85.5">
      <c r="A62" s="197" t="s">
        <v>80</v>
      </c>
      <c r="B62" s="195" t="s">
        <v>119</v>
      </c>
      <c r="C62" s="198" t="s">
        <v>120</v>
      </c>
      <c r="D62" s="193" t="s">
        <v>47</v>
      </c>
      <c r="E62" s="194">
        <v>180</v>
      </c>
      <c r="F62" s="194"/>
      <c r="G62" s="194">
        <f t="shared" si="5"/>
        <v>0</v>
      </c>
      <c r="H62" s="101"/>
    </row>
    <row r="63" spans="1:10" s="102" customFormat="1" ht="28.5">
      <c r="A63" s="197" t="s">
        <v>81</v>
      </c>
      <c r="B63" s="195" t="s">
        <v>72</v>
      </c>
      <c r="C63" s="206" t="s">
        <v>121</v>
      </c>
      <c r="D63" s="193" t="s">
        <v>47</v>
      </c>
      <c r="E63" s="194">
        <v>97</v>
      </c>
      <c r="F63" s="194"/>
      <c r="G63" s="194">
        <f t="shared" si="5"/>
        <v>0</v>
      </c>
      <c r="H63" s="101"/>
    </row>
    <row r="64" spans="1:10" s="101" customFormat="1" ht="57">
      <c r="A64" s="197" t="s">
        <v>84</v>
      </c>
      <c r="B64" s="195" t="s">
        <v>122</v>
      </c>
      <c r="C64" s="206" t="s">
        <v>123</v>
      </c>
      <c r="D64" s="193" t="s">
        <v>63</v>
      </c>
      <c r="E64" s="194">
        <v>46</v>
      </c>
      <c r="F64" s="194"/>
      <c r="G64" s="194">
        <f t="shared" si="5"/>
        <v>0</v>
      </c>
    </row>
    <row r="65" spans="1:9" s="101" customFormat="1" ht="57">
      <c r="A65" s="197" t="s">
        <v>85</v>
      </c>
      <c r="B65" s="195" t="s">
        <v>124</v>
      </c>
      <c r="C65" s="206" t="s">
        <v>125</v>
      </c>
      <c r="D65" s="193" t="s">
        <v>63</v>
      </c>
      <c r="E65" s="194">
        <v>46</v>
      </c>
      <c r="F65" s="194"/>
      <c r="G65" s="194">
        <f t="shared" si="5"/>
        <v>0</v>
      </c>
    </row>
    <row r="66" spans="1:9" s="91" customFormat="1" ht="42.75">
      <c r="A66" s="197" t="s">
        <v>86</v>
      </c>
      <c r="B66" s="195" t="s">
        <v>126</v>
      </c>
      <c r="C66" s="206" t="s">
        <v>183</v>
      </c>
      <c r="D66" s="193" t="s">
        <v>63</v>
      </c>
      <c r="E66" s="194">
        <v>34</v>
      </c>
      <c r="F66" s="194"/>
      <c r="G66" s="194">
        <f t="shared" si="5"/>
        <v>0</v>
      </c>
      <c r="H66" s="90"/>
      <c r="I66" s="86"/>
    </row>
    <row r="67" spans="1:9" s="91" customFormat="1" ht="57">
      <c r="A67" s="197" t="s">
        <v>87</v>
      </c>
      <c r="B67" s="195" t="s">
        <v>127</v>
      </c>
      <c r="C67" s="198" t="s">
        <v>266</v>
      </c>
      <c r="D67" s="193" t="s">
        <v>63</v>
      </c>
      <c r="E67" s="194">
        <v>12</v>
      </c>
      <c r="F67" s="194"/>
      <c r="G67" s="194">
        <f t="shared" si="5"/>
        <v>0</v>
      </c>
      <c r="H67" s="90"/>
      <c r="I67" s="86"/>
    </row>
    <row r="68" spans="1:9" s="76" customFormat="1" ht="15">
      <c r="A68" s="179"/>
      <c r="B68" s="173"/>
      <c r="C68" s="162" t="s">
        <v>30</v>
      </c>
      <c r="D68" s="163"/>
      <c r="E68" s="164"/>
      <c r="F68" s="164"/>
      <c r="G68" s="180">
        <f>SUM(G59:G67)</f>
        <v>0</v>
      </c>
      <c r="H68" s="73"/>
      <c r="I68" s="74"/>
    </row>
    <row r="69" spans="1:9" s="76" customFormat="1" ht="15">
      <c r="A69" s="181"/>
      <c r="B69" s="174"/>
      <c r="C69" s="166"/>
      <c r="D69" s="167"/>
      <c r="E69" s="168"/>
      <c r="F69" s="168"/>
      <c r="G69" s="172"/>
      <c r="H69" s="73"/>
      <c r="I69" s="74"/>
    </row>
    <row r="70" spans="1:9" s="76" customFormat="1" ht="15">
      <c r="A70" s="181"/>
      <c r="B70" s="175" t="s">
        <v>57</v>
      </c>
      <c r="C70" s="78" t="s">
        <v>58</v>
      </c>
      <c r="D70" s="176"/>
      <c r="E70" s="168"/>
      <c r="F70" s="168"/>
      <c r="G70" s="168"/>
      <c r="H70" s="73"/>
      <c r="I70" s="74"/>
    </row>
    <row r="71" spans="1:9" s="76" customFormat="1" ht="14.25">
      <c r="A71" s="181"/>
      <c r="B71" s="174"/>
      <c r="C71" s="166"/>
      <c r="D71" s="176"/>
      <c r="E71" s="168"/>
      <c r="F71" s="168"/>
      <c r="G71" s="168"/>
      <c r="H71" s="73"/>
      <c r="I71" s="74"/>
    </row>
    <row r="72" spans="1:9" s="156" customFormat="1" ht="114">
      <c r="A72" s="197" t="s">
        <v>82</v>
      </c>
      <c r="B72" s="195" t="s">
        <v>54</v>
      </c>
      <c r="C72" s="206" t="s">
        <v>244</v>
      </c>
      <c r="D72" s="193" t="s">
        <v>63</v>
      </c>
      <c r="E72" s="194">
        <v>1.5</v>
      </c>
      <c r="F72" s="194"/>
      <c r="G72" s="194">
        <f>E72*F72</f>
        <v>0</v>
      </c>
    </row>
    <row r="73" spans="1:9" s="156" customFormat="1" ht="85.5">
      <c r="A73" s="197" t="s">
        <v>83</v>
      </c>
      <c r="B73" s="195" t="s">
        <v>54</v>
      </c>
      <c r="C73" s="206" t="s">
        <v>245</v>
      </c>
      <c r="D73" s="193" t="s">
        <v>46</v>
      </c>
      <c r="E73" s="194">
        <v>10</v>
      </c>
      <c r="F73" s="194"/>
      <c r="G73" s="194">
        <f>E73*F73</f>
        <v>0</v>
      </c>
    </row>
    <row r="74" spans="1:9" s="156" customFormat="1" ht="42.75">
      <c r="A74" s="197" t="s">
        <v>79</v>
      </c>
      <c r="B74" s="195">
        <v>43731</v>
      </c>
      <c r="C74" s="206" t="s">
        <v>243</v>
      </c>
      <c r="D74" s="193"/>
      <c r="E74" s="194"/>
      <c r="F74" s="194"/>
      <c r="G74" s="194"/>
    </row>
    <row r="75" spans="1:9" s="156" customFormat="1" ht="114">
      <c r="A75" s="197"/>
      <c r="B75" s="195"/>
      <c r="C75" s="206" t="s">
        <v>272</v>
      </c>
      <c r="D75" s="193" t="s">
        <v>46</v>
      </c>
      <c r="E75" s="194">
        <v>6</v>
      </c>
      <c r="F75" s="194"/>
      <c r="G75" s="194">
        <f t="shared" ref="G75:G76" si="6">E75*F75</f>
        <v>0</v>
      </c>
    </row>
    <row r="76" spans="1:9" s="156" customFormat="1" ht="128.25">
      <c r="A76" s="197"/>
      <c r="B76" s="195"/>
      <c r="C76" s="206" t="s">
        <v>274</v>
      </c>
      <c r="D76" s="193" t="s">
        <v>46</v>
      </c>
      <c r="E76" s="194">
        <v>4</v>
      </c>
      <c r="F76" s="194"/>
      <c r="G76" s="194">
        <f t="shared" si="6"/>
        <v>0</v>
      </c>
    </row>
    <row r="77" spans="1:9" s="76" customFormat="1" ht="15">
      <c r="A77" s="179"/>
      <c r="B77" s="173"/>
      <c r="C77" s="162" t="s">
        <v>30</v>
      </c>
      <c r="D77" s="163"/>
      <c r="E77" s="164"/>
      <c r="F77" s="164"/>
      <c r="G77" s="180">
        <f>SUM(G72:G76)</f>
        <v>0</v>
      </c>
      <c r="H77" s="103"/>
      <c r="I77" s="74"/>
    </row>
    <row r="78" spans="1:9" s="76" customFormat="1" ht="15">
      <c r="A78" s="181"/>
      <c r="B78" s="174"/>
      <c r="C78" s="166"/>
      <c r="D78" s="167"/>
      <c r="E78" s="168"/>
      <c r="F78" s="168"/>
      <c r="G78" s="172"/>
      <c r="H78" s="103"/>
      <c r="I78" s="74"/>
    </row>
    <row r="79" spans="1:9" s="76" customFormat="1" ht="15">
      <c r="A79" s="181"/>
      <c r="B79" s="175" t="s">
        <v>59</v>
      </c>
      <c r="C79" s="78" t="s">
        <v>60</v>
      </c>
      <c r="D79" s="176"/>
      <c r="E79" s="168"/>
      <c r="F79" s="168"/>
      <c r="G79" s="168"/>
      <c r="H79" s="103"/>
      <c r="I79" s="74"/>
    </row>
    <row r="80" spans="1:9" s="76" customFormat="1" ht="14.25">
      <c r="A80" s="181"/>
      <c r="B80" s="174"/>
      <c r="C80" s="166"/>
      <c r="D80" s="178"/>
      <c r="E80" s="168"/>
      <c r="F80" s="168"/>
      <c r="G80" s="168"/>
      <c r="H80" s="73"/>
      <c r="I80" s="74"/>
    </row>
    <row r="81" spans="1:10" s="76" customFormat="1" ht="71.25">
      <c r="A81" s="197" t="s">
        <v>82</v>
      </c>
      <c r="B81" s="195" t="s">
        <v>228</v>
      </c>
      <c r="C81" s="206" t="s">
        <v>229</v>
      </c>
      <c r="D81" s="193" t="s">
        <v>47</v>
      </c>
      <c r="E81" s="194">
        <v>70</v>
      </c>
      <c r="F81" s="194"/>
      <c r="G81" s="194">
        <f t="shared" ref="G81:G99" si="7">E81*F81</f>
        <v>0</v>
      </c>
      <c r="H81" s="73"/>
      <c r="I81" s="74"/>
    </row>
    <row r="82" spans="1:10" s="157" customFormat="1" ht="42.75">
      <c r="A82" s="197" t="s">
        <v>83</v>
      </c>
      <c r="B82" s="195" t="s">
        <v>128</v>
      </c>
      <c r="C82" s="206" t="s">
        <v>267</v>
      </c>
      <c r="D82" s="193" t="s">
        <v>47</v>
      </c>
      <c r="E82" s="194">
        <v>86</v>
      </c>
      <c r="F82" s="194"/>
      <c r="G82" s="194">
        <f t="shared" si="7"/>
        <v>0</v>
      </c>
    </row>
    <row r="83" spans="1:10" s="158" customFormat="1" ht="71.25">
      <c r="A83" s="197" t="s">
        <v>79</v>
      </c>
      <c r="B83" s="195" t="s">
        <v>166</v>
      </c>
      <c r="C83" s="206" t="s">
        <v>268</v>
      </c>
      <c r="D83" s="193" t="s">
        <v>47</v>
      </c>
      <c r="E83" s="194">
        <v>405</v>
      </c>
      <c r="F83" s="194"/>
      <c r="G83" s="194">
        <f t="shared" si="7"/>
        <v>0</v>
      </c>
    </row>
    <row r="84" spans="1:10" s="157" customFormat="1" ht="57">
      <c r="A84" s="197" t="s">
        <v>80</v>
      </c>
      <c r="B84" s="195" t="s">
        <v>167</v>
      </c>
      <c r="C84" s="206" t="s">
        <v>215</v>
      </c>
      <c r="D84" s="193" t="s">
        <v>47</v>
      </c>
      <c r="E84" s="194">
        <v>82</v>
      </c>
      <c r="F84" s="194"/>
      <c r="G84" s="194">
        <f>E84*F84</f>
        <v>0</v>
      </c>
    </row>
    <row r="85" spans="1:10" s="157" customFormat="1" ht="71.25">
      <c r="A85" s="197" t="s">
        <v>81</v>
      </c>
      <c r="B85" s="195" t="s">
        <v>54</v>
      </c>
      <c r="C85" s="206" t="s">
        <v>216</v>
      </c>
      <c r="D85" s="193" t="s">
        <v>47</v>
      </c>
      <c r="E85" s="194">
        <v>45</v>
      </c>
      <c r="F85" s="194"/>
      <c r="G85" s="194">
        <f>E85*F85</f>
        <v>0</v>
      </c>
    </row>
    <row r="86" spans="1:10" s="158" customFormat="1" ht="42.75">
      <c r="A86" s="197" t="s">
        <v>84</v>
      </c>
      <c r="B86" s="195" t="s">
        <v>88</v>
      </c>
      <c r="C86" s="206" t="s">
        <v>129</v>
      </c>
      <c r="D86" s="193" t="s">
        <v>47</v>
      </c>
      <c r="E86" s="194">
        <v>24</v>
      </c>
      <c r="F86" s="194"/>
      <c r="G86" s="194">
        <f t="shared" si="7"/>
        <v>0</v>
      </c>
    </row>
    <row r="87" spans="1:10" s="158" customFormat="1" ht="57">
      <c r="A87" s="197" t="s">
        <v>85</v>
      </c>
      <c r="B87" s="195" t="s">
        <v>130</v>
      </c>
      <c r="C87" s="206" t="s">
        <v>221</v>
      </c>
      <c r="D87" s="193" t="s">
        <v>47</v>
      </c>
      <c r="E87" s="194">
        <v>79</v>
      </c>
      <c r="F87" s="194"/>
      <c r="G87" s="194">
        <f t="shared" si="7"/>
        <v>0</v>
      </c>
    </row>
    <row r="88" spans="1:10" s="159" customFormat="1" ht="42.75">
      <c r="A88" s="197" t="s">
        <v>86</v>
      </c>
      <c r="B88" s="195" t="s">
        <v>54</v>
      </c>
      <c r="C88" s="206" t="s">
        <v>131</v>
      </c>
      <c r="D88" s="193" t="s">
        <v>63</v>
      </c>
      <c r="E88" s="194">
        <v>120</v>
      </c>
      <c r="F88" s="194"/>
      <c r="G88" s="194">
        <f>E88*F88</f>
        <v>0</v>
      </c>
    </row>
    <row r="89" spans="1:10" s="159" customFormat="1" ht="42.75">
      <c r="A89" s="197" t="s">
        <v>87</v>
      </c>
      <c r="B89" s="195" t="s">
        <v>54</v>
      </c>
      <c r="C89" s="206" t="s">
        <v>132</v>
      </c>
      <c r="D89" s="193" t="s">
        <v>63</v>
      </c>
      <c r="E89" s="194">
        <v>60</v>
      </c>
      <c r="F89" s="194"/>
      <c r="G89" s="194">
        <f>E89*F89</f>
        <v>0</v>
      </c>
    </row>
    <row r="90" spans="1:10" s="159" customFormat="1" ht="71.25">
      <c r="A90" s="197" t="s">
        <v>99</v>
      </c>
      <c r="B90" s="195" t="s">
        <v>214</v>
      </c>
      <c r="C90" s="206" t="s">
        <v>213</v>
      </c>
      <c r="D90" s="193" t="s">
        <v>47</v>
      </c>
      <c r="E90" s="194">
        <v>33</v>
      </c>
      <c r="F90" s="194"/>
      <c r="G90" s="194">
        <f>E90*F90</f>
        <v>0</v>
      </c>
    </row>
    <row r="91" spans="1:10" s="159" customFormat="1" ht="99.75">
      <c r="A91" s="197" t="s">
        <v>101</v>
      </c>
      <c r="B91" s="195" t="s">
        <v>54</v>
      </c>
      <c r="C91" s="206" t="s">
        <v>273</v>
      </c>
      <c r="D91" s="193" t="s">
        <v>46</v>
      </c>
      <c r="E91" s="194">
        <v>10</v>
      </c>
      <c r="F91" s="194"/>
      <c r="G91" s="194">
        <f>E91*F91</f>
        <v>0</v>
      </c>
    </row>
    <row r="92" spans="1:10" s="158" customFormat="1" ht="85.5">
      <c r="A92" s="197" t="s">
        <v>108</v>
      </c>
      <c r="B92" s="195" t="s">
        <v>89</v>
      </c>
      <c r="C92" s="206" t="s">
        <v>90</v>
      </c>
      <c r="D92" s="193" t="s">
        <v>91</v>
      </c>
      <c r="E92" s="194">
        <v>41332</v>
      </c>
      <c r="F92" s="194"/>
      <c r="G92" s="194">
        <f t="shared" si="7"/>
        <v>0</v>
      </c>
      <c r="J92" s="168"/>
    </row>
    <row r="93" spans="1:10" s="101" customFormat="1" ht="57">
      <c r="A93" s="197" t="s">
        <v>109</v>
      </c>
      <c r="B93" s="195" t="s">
        <v>92</v>
      </c>
      <c r="C93" s="198" t="s">
        <v>93</v>
      </c>
      <c r="D93" s="193" t="s">
        <v>91</v>
      </c>
      <c r="E93" s="194">
        <v>6592</v>
      </c>
      <c r="F93" s="194"/>
      <c r="G93" s="194">
        <f t="shared" si="7"/>
        <v>0</v>
      </c>
    </row>
    <row r="94" spans="1:10" s="101" customFormat="1" ht="57">
      <c r="A94" s="197" t="s">
        <v>102</v>
      </c>
      <c r="B94" s="195" t="s">
        <v>94</v>
      </c>
      <c r="C94" s="206" t="s">
        <v>95</v>
      </c>
      <c r="D94" s="193" t="s">
        <v>50</v>
      </c>
      <c r="E94" s="194">
        <v>11</v>
      </c>
      <c r="F94" s="194"/>
      <c r="G94" s="194">
        <f t="shared" si="7"/>
        <v>0</v>
      </c>
    </row>
    <row r="95" spans="1:10" s="101" customFormat="1" ht="71.25">
      <c r="A95" s="197" t="s">
        <v>103</v>
      </c>
      <c r="B95" s="195" t="s">
        <v>171</v>
      </c>
      <c r="C95" s="206" t="s">
        <v>173</v>
      </c>
      <c r="D95" s="193" t="s">
        <v>50</v>
      </c>
      <c r="E95" s="194">
        <v>12</v>
      </c>
      <c r="F95" s="194"/>
      <c r="G95" s="194">
        <f t="shared" si="7"/>
        <v>0</v>
      </c>
    </row>
    <row r="96" spans="1:10" s="101" customFormat="1" ht="71.25">
      <c r="A96" s="197" t="s">
        <v>110</v>
      </c>
      <c r="B96" s="195" t="s">
        <v>170</v>
      </c>
      <c r="C96" s="206" t="s">
        <v>172</v>
      </c>
      <c r="D96" s="193" t="s">
        <v>50</v>
      </c>
      <c r="E96" s="194">
        <v>7</v>
      </c>
      <c r="F96" s="194"/>
      <c r="G96" s="194">
        <f t="shared" si="7"/>
        <v>0</v>
      </c>
    </row>
    <row r="97" spans="1:12" s="101" customFormat="1" ht="71.25">
      <c r="A97" s="197" t="s">
        <v>111</v>
      </c>
      <c r="B97" s="195" t="s">
        <v>217</v>
      </c>
      <c r="C97" s="206" t="s">
        <v>218</v>
      </c>
      <c r="D97" s="193" t="s">
        <v>50</v>
      </c>
      <c r="E97" s="194">
        <v>46</v>
      </c>
      <c r="F97" s="194"/>
      <c r="G97" s="194">
        <f t="shared" si="7"/>
        <v>0</v>
      </c>
    </row>
    <row r="98" spans="1:12" s="101" customFormat="1" ht="42.75">
      <c r="A98" s="197" t="s">
        <v>270</v>
      </c>
      <c r="B98" s="195" t="s">
        <v>133</v>
      </c>
      <c r="C98" s="206" t="s">
        <v>134</v>
      </c>
      <c r="D98" s="193"/>
      <c r="E98" s="194"/>
      <c r="F98" s="194"/>
      <c r="G98" s="194"/>
    </row>
    <row r="99" spans="1:12" s="101" customFormat="1" ht="42.75">
      <c r="A99" s="197"/>
      <c r="B99" s="195"/>
      <c r="C99" s="206" t="s">
        <v>220</v>
      </c>
      <c r="D99" s="193" t="s">
        <v>50</v>
      </c>
      <c r="E99" s="194">
        <v>36</v>
      </c>
      <c r="F99" s="194"/>
      <c r="G99" s="194">
        <f t="shared" si="7"/>
        <v>0</v>
      </c>
    </row>
    <row r="100" spans="1:12" s="101" customFormat="1" ht="42.75">
      <c r="A100" s="197" t="s">
        <v>112</v>
      </c>
      <c r="B100" s="195" t="s">
        <v>135</v>
      </c>
      <c r="C100" s="206" t="s">
        <v>136</v>
      </c>
      <c r="D100" s="193"/>
      <c r="E100" s="194"/>
      <c r="F100" s="194"/>
      <c r="G100" s="194"/>
    </row>
    <row r="101" spans="1:12" s="158" customFormat="1" ht="28.5">
      <c r="A101" s="197"/>
      <c r="B101" s="195"/>
      <c r="C101" s="206" t="s">
        <v>288</v>
      </c>
      <c r="D101" s="193" t="s">
        <v>50</v>
      </c>
      <c r="E101" s="194">
        <v>98</v>
      </c>
      <c r="F101" s="194"/>
      <c r="G101" s="194">
        <f t="shared" ref="G101:G111" si="8">E101*F101</f>
        <v>0</v>
      </c>
    </row>
    <row r="102" spans="1:12" s="160" customFormat="1" ht="42.75">
      <c r="A102" s="197"/>
      <c r="B102" s="195"/>
      <c r="C102" s="206" t="s">
        <v>219</v>
      </c>
      <c r="D102" s="193" t="s">
        <v>50</v>
      </c>
      <c r="E102" s="194">
        <v>139</v>
      </c>
      <c r="F102" s="194"/>
      <c r="G102" s="194">
        <f t="shared" si="8"/>
        <v>0</v>
      </c>
      <c r="L102" s="316"/>
    </row>
    <row r="103" spans="1:12" s="160" customFormat="1" ht="42.75">
      <c r="A103" s="197" t="s">
        <v>113</v>
      </c>
      <c r="B103" s="195" t="s">
        <v>137</v>
      </c>
      <c r="C103" s="206" t="s">
        <v>138</v>
      </c>
      <c r="D103" s="193" t="s">
        <v>47</v>
      </c>
      <c r="E103" s="194">
        <v>110</v>
      </c>
      <c r="F103" s="194"/>
      <c r="G103" s="194">
        <f t="shared" si="8"/>
        <v>0</v>
      </c>
    </row>
    <row r="104" spans="1:12" s="160" customFormat="1" ht="101.25">
      <c r="A104" s="197"/>
      <c r="B104" s="195" t="s">
        <v>230</v>
      </c>
      <c r="C104" s="206" t="s">
        <v>294</v>
      </c>
      <c r="D104" s="193" t="s">
        <v>46</v>
      </c>
      <c r="E104" s="194">
        <v>19</v>
      </c>
      <c r="F104" s="194"/>
      <c r="G104" s="194">
        <f t="shared" si="8"/>
        <v>0</v>
      </c>
    </row>
    <row r="105" spans="1:12" s="160" customFormat="1" ht="128.25">
      <c r="A105" s="197" t="s">
        <v>114</v>
      </c>
      <c r="B105" s="195" t="s">
        <v>140</v>
      </c>
      <c r="C105" s="206" t="s">
        <v>222</v>
      </c>
      <c r="D105" s="193" t="s">
        <v>63</v>
      </c>
      <c r="E105" s="194">
        <v>61</v>
      </c>
      <c r="F105" s="194"/>
      <c r="G105" s="194">
        <f t="shared" si="8"/>
        <v>0</v>
      </c>
    </row>
    <row r="106" spans="1:12" s="160" customFormat="1" ht="42.75">
      <c r="A106" s="197" t="s">
        <v>115</v>
      </c>
      <c r="B106" s="195" t="s">
        <v>141</v>
      </c>
      <c r="C106" s="206" t="s">
        <v>142</v>
      </c>
      <c r="D106" s="193" t="s">
        <v>46</v>
      </c>
      <c r="E106" s="194">
        <v>10</v>
      </c>
      <c r="F106" s="194"/>
      <c r="G106" s="194">
        <f t="shared" si="8"/>
        <v>0</v>
      </c>
    </row>
    <row r="107" spans="1:12" s="160" customFormat="1" ht="42.75">
      <c r="A107" s="197" t="s">
        <v>116</v>
      </c>
      <c r="B107" s="195" t="s">
        <v>143</v>
      </c>
      <c r="C107" s="206" t="s">
        <v>144</v>
      </c>
      <c r="D107" s="193" t="s">
        <v>46</v>
      </c>
      <c r="E107" s="194">
        <v>1</v>
      </c>
      <c r="F107" s="194"/>
      <c r="G107" s="194">
        <f t="shared" si="8"/>
        <v>0</v>
      </c>
    </row>
    <row r="108" spans="1:12" s="101" customFormat="1" ht="71.25">
      <c r="A108" s="197" t="s">
        <v>139</v>
      </c>
      <c r="B108" s="195" t="s">
        <v>145</v>
      </c>
      <c r="C108" s="206" t="s">
        <v>146</v>
      </c>
      <c r="D108" s="193" t="s">
        <v>47</v>
      </c>
      <c r="E108" s="194">
        <v>180</v>
      </c>
      <c r="F108" s="194"/>
      <c r="G108" s="194">
        <f t="shared" si="8"/>
        <v>0</v>
      </c>
    </row>
    <row r="109" spans="1:12" s="101" customFormat="1" ht="128.25">
      <c r="A109" s="197" t="s">
        <v>289</v>
      </c>
      <c r="B109" s="195" t="s">
        <v>147</v>
      </c>
      <c r="C109" s="198" t="s">
        <v>148</v>
      </c>
      <c r="D109" s="193" t="s">
        <v>47</v>
      </c>
      <c r="E109" s="194">
        <v>208</v>
      </c>
      <c r="F109" s="194"/>
      <c r="G109" s="194">
        <f t="shared" si="8"/>
        <v>0</v>
      </c>
    </row>
    <row r="110" spans="1:12" s="101" customFormat="1" ht="42.75">
      <c r="A110" s="197" t="s">
        <v>290</v>
      </c>
      <c r="B110" s="195" t="s">
        <v>54</v>
      </c>
      <c r="C110" s="198" t="s">
        <v>223</v>
      </c>
      <c r="D110" s="193" t="s">
        <v>47</v>
      </c>
      <c r="E110" s="194">
        <v>10</v>
      </c>
      <c r="F110" s="194"/>
      <c r="G110" s="194">
        <f t="shared" si="8"/>
        <v>0</v>
      </c>
    </row>
    <row r="111" spans="1:12" s="101" customFormat="1" ht="85.5">
      <c r="A111" s="197" t="s">
        <v>291</v>
      </c>
      <c r="B111" s="195" t="s">
        <v>149</v>
      </c>
      <c r="C111" s="206" t="s">
        <v>150</v>
      </c>
      <c r="D111" s="193" t="s">
        <v>63</v>
      </c>
      <c r="E111" s="194">
        <v>153</v>
      </c>
      <c r="F111" s="194"/>
      <c r="G111" s="194">
        <f t="shared" si="8"/>
        <v>0</v>
      </c>
    </row>
    <row r="112" spans="1:12" s="76" customFormat="1" ht="15">
      <c r="A112" s="179"/>
      <c r="B112" s="173"/>
      <c r="C112" s="162" t="s">
        <v>30</v>
      </c>
      <c r="D112" s="163"/>
      <c r="E112" s="164"/>
      <c r="F112" s="164"/>
      <c r="G112" s="180">
        <f>SUM(G81:G111)</f>
        <v>0</v>
      </c>
      <c r="H112" s="73"/>
      <c r="I112" s="74"/>
    </row>
    <row r="113" spans="1:9" s="76" customFormat="1" ht="15">
      <c r="A113" s="181"/>
      <c r="B113" s="174"/>
      <c r="C113" s="166"/>
      <c r="D113" s="167"/>
      <c r="E113" s="168"/>
      <c r="F113" s="168"/>
      <c r="G113" s="172"/>
      <c r="H113" s="73"/>
      <c r="I113" s="74"/>
    </row>
    <row r="114" spans="1:9" s="77" customFormat="1" ht="15">
      <c r="A114" s="174"/>
      <c r="B114" s="175" t="s">
        <v>61</v>
      </c>
      <c r="C114" s="78" t="s">
        <v>62</v>
      </c>
      <c r="D114" s="79"/>
      <c r="E114" s="171"/>
      <c r="F114" s="171"/>
      <c r="G114" s="171"/>
      <c r="H114" s="73"/>
      <c r="I114" s="74"/>
    </row>
    <row r="115" spans="1:9" s="77" customFormat="1" ht="15">
      <c r="A115" s="174"/>
      <c r="B115" s="175"/>
      <c r="C115" s="78"/>
      <c r="D115" s="79"/>
      <c r="E115" s="171"/>
      <c r="F115" s="171"/>
      <c r="G115" s="171"/>
      <c r="H115" s="73"/>
      <c r="I115" s="74"/>
    </row>
    <row r="116" spans="1:9" s="77" customFormat="1" ht="85.5">
      <c r="A116" s="197" t="s">
        <v>82</v>
      </c>
      <c r="B116" s="195" t="s">
        <v>73</v>
      </c>
      <c r="C116" s="206" t="s">
        <v>176</v>
      </c>
      <c r="D116" s="193" t="s">
        <v>63</v>
      </c>
      <c r="E116" s="194">
        <v>49</v>
      </c>
      <c r="F116" s="194"/>
      <c r="G116" s="194">
        <f>E116*F116</f>
        <v>0</v>
      </c>
      <c r="H116" s="73"/>
      <c r="I116" s="74"/>
    </row>
    <row r="117" spans="1:9" s="76" customFormat="1" ht="15">
      <c r="A117" s="179"/>
      <c r="B117" s="173"/>
      <c r="C117" s="162" t="s">
        <v>30</v>
      </c>
      <c r="D117" s="163"/>
      <c r="E117" s="164"/>
      <c r="F117" s="164"/>
      <c r="G117" s="180">
        <f>SUM(G116:G116)</f>
        <v>0</v>
      </c>
      <c r="H117" s="73"/>
      <c r="I117" s="74"/>
    </row>
    <row r="118" spans="1:9" ht="14.25">
      <c r="A118" s="181"/>
      <c r="B118" s="174"/>
      <c r="C118" s="166"/>
      <c r="D118" s="167"/>
      <c r="E118" s="168"/>
      <c r="F118" s="168"/>
      <c r="G118" s="168"/>
    </row>
    <row r="119" spans="1:9" ht="15">
      <c r="A119" s="181"/>
      <c r="B119" s="175" t="s">
        <v>64</v>
      </c>
      <c r="C119" s="78" t="s">
        <v>65</v>
      </c>
      <c r="D119" s="176"/>
      <c r="E119" s="168"/>
      <c r="F119" s="168"/>
      <c r="G119" s="168"/>
    </row>
    <row r="120" spans="1:9" ht="14.25">
      <c r="A120" s="181"/>
      <c r="B120" s="174"/>
      <c r="C120" s="166"/>
      <c r="D120" s="176"/>
      <c r="E120" s="168"/>
      <c r="F120" s="168"/>
      <c r="G120" s="168"/>
    </row>
    <row r="121" spans="1:9" ht="42.75">
      <c r="A121" s="197" t="s">
        <v>82</v>
      </c>
      <c r="B121" s="208" t="s">
        <v>225</v>
      </c>
      <c r="C121" s="209" t="s">
        <v>224</v>
      </c>
      <c r="D121" s="317" t="s">
        <v>63</v>
      </c>
      <c r="E121" s="194">
        <v>169</v>
      </c>
      <c r="F121" s="212"/>
      <c r="G121" s="212">
        <f>+E121*F121</f>
        <v>0</v>
      </c>
    </row>
    <row r="122" spans="1:9" ht="114">
      <c r="A122" s="197" t="s">
        <v>83</v>
      </c>
      <c r="B122" s="195" t="s">
        <v>151</v>
      </c>
      <c r="C122" s="206" t="s">
        <v>226</v>
      </c>
      <c r="D122" s="193" t="s">
        <v>46</v>
      </c>
      <c r="E122" s="194">
        <v>2</v>
      </c>
      <c r="F122" s="194"/>
      <c r="G122" s="194">
        <f t="shared" ref="G122:G128" si="9">E122*F122</f>
        <v>0</v>
      </c>
    </row>
    <row r="123" spans="1:9" ht="114">
      <c r="A123" s="197" t="s">
        <v>79</v>
      </c>
      <c r="B123" s="195" t="s">
        <v>151</v>
      </c>
      <c r="C123" s="206" t="s">
        <v>227</v>
      </c>
      <c r="D123" s="193" t="s">
        <v>46</v>
      </c>
      <c r="E123" s="194">
        <v>2</v>
      </c>
      <c r="F123" s="194"/>
      <c r="G123" s="194">
        <f t="shared" si="9"/>
        <v>0</v>
      </c>
    </row>
    <row r="124" spans="1:9" ht="85.5">
      <c r="A124" s="197" t="s">
        <v>80</v>
      </c>
      <c r="B124" s="195" t="s">
        <v>96</v>
      </c>
      <c r="C124" s="206" t="s">
        <v>97</v>
      </c>
      <c r="D124" s="193" t="s">
        <v>63</v>
      </c>
      <c r="E124" s="194">
        <v>101</v>
      </c>
      <c r="F124" s="194"/>
      <c r="G124" s="194">
        <f t="shared" si="9"/>
        <v>0</v>
      </c>
    </row>
    <row r="125" spans="1:9" s="101" customFormat="1" ht="99.75">
      <c r="A125" s="197" t="s">
        <v>81</v>
      </c>
      <c r="B125" s="195" t="s">
        <v>74</v>
      </c>
      <c r="C125" s="206" t="s">
        <v>98</v>
      </c>
      <c r="D125" s="193" t="s">
        <v>75</v>
      </c>
      <c r="E125" s="194">
        <v>60</v>
      </c>
      <c r="F125" s="194"/>
      <c r="G125" s="194">
        <f t="shared" si="9"/>
        <v>0</v>
      </c>
    </row>
    <row r="126" spans="1:9" s="101" customFormat="1" ht="99.75">
      <c r="A126" s="197" t="s">
        <v>84</v>
      </c>
      <c r="B126" s="195" t="s">
        <v>76</v>
      </c>
      <c r="C126" s="206" t="s">
        <v>161</v>
      </c>
      <c r="D126" s="193" t="s">
        <v>75</v>
      </c>
      <c r="E126" s="194">
        <v>20</v>
      </c>
      <c r="F126" s="194"/>
      <c r="G126" s="194">
        <f t="shared" si="9"/>
        <v>0</v>
      </c>
    </row>
    <row r="127" spans="1:9" ht="28.5">
      <c r="A127" s="197" t="s">
        <v>85</v>
      </c>
      <c r="B127" s="195" t="s">
        <v>77</v>
      </c>
      <c r="C127" s="198" t="s">
        <v>168</v>
      </c>
      <c r="D127" s="193" t="s">
        <v>46</v>
      </c>
      <c r="E127" s="194">
        <v>1</v>
      </c>
      <c r="F127" s="194"/>
      <c r="G127" s="194">
        <f t="shared" si="9"/>
        <v>0</v>
      </c>
    </row>
    <row r="128" spans="1:9" ht="28.5">
      <c r="A128" s="197" t="s">
        <v>86</v>
      </c>
      <c r="B128" s="195" t="s">
        <v>78</v>
      </c>
      <c r="C128" s="206" t="s">
        <v>169</v>
      </c>
      <c r="D128" s="193" t="s">
        <v>46</v>
      </c>
      <c r="E128" s="194">
        <v>1</v>
      </c>
      <c r="F128" s="194"/>
      <c r="G128" s="194">
        <f t="shared" si="9"/>
        <v>0</v>
      </c>
    </row>
    <row r="129" spans="1:11" ht="15">
      <c r="A129" s="179"/>
      <c r="B129" s="173"/>
      <c r="C129" s="162" t="s">
        <v>66</v>
      </c>
      <c r="D129" s="163"/>
      <c r="E129" s="164"/>
      <c r="F129" s="164"/>
      <c r="G129" s="180">
        <f>SUM(G121:G128)</f>
        <v>0</v>
      </c>
      <c r="I129" s="73"/>
    </row>
    <row r="130" spans="1:11" ht="14.25">
      <c r="A130" s="181"/>
      <c r="B130" s="174"/>
      <c r="C130" s="166"/>
      <c r="D130" s="176"/>
      <c r="E130" s="168"/>
      <c r="F130" s="168"/>
      <c r="G130" s="168"/>
    </row>
    <row r="131" spans="1:11" ht="15">
      <c r="A131" s="181"/>
      <c r="B131" s="174"/>
      <c r="C131" s="166"/>
      <c r="D131" s="167"/>
      <c r="E131" s="168"/>
      <c r="F131" s="168"/>
      <c r="G131" s="172"/>
    </row>
    <row r="132" spans="1:11" ht="15">
      <c r="A132" s="181"/>
      <c r="B132" s="174"/>
      <c r="C132" s="166"/>
      <c r="D132" s="167"/>
      <c r="E132" s="168"/>
      <c r="F132" s="168"/>
      <c r="G132" s="172"/>
    </row>
    <row r="133" spans="1:11" ht="15">
      <c r="A133" s="153"/>
      <c r="B133" s="165"/>
      <c r="C133" s="182"/>
      <c r="D133" s="183"/>
      <c r="E133" s="177"/>
      <c r="F133" s="177"/>
      <c r="G133" s="169"/>
    </row>
    <row r="134" spans="1:11" ht="15">
      <c r="A134" s="153" t="s">
        <v>67</v>
      </c>
      <c r="B134" s="170"/>
      <c r="C134" s="184" t="s">
        <v>269</v>
      </c>
      <c r="D134" s="183"/>
      <c r="E134" s="177"/>
      <c r="F134" s="177"/>
      <c r="G134" s="185"/>
      <c r="H134" s="72"/>
    </row>
    <row r="135" spans="1:11" ht="15">
      <c r="A135" s="153"/>
      <c r="B135" s="165"/>
      <c r="C135" s="123" t="s">
        <v>175</v>
      </c>
      <c r="D135" s="183"/>
      <c r="E135" s="177"/>
      <c r="F135" s="177"/>
      <c r="G135" s="186"/>
      <c r="H135" s="72"/>
    </row>
    <row r="136" spans="1:11" ht="14.25">
      <c r="A136" s="153"/>
      <c r="B136" s="165"/>
      <c r="C136" s="182" t="s">
        <v>174</v>
      </c>
      <c r="D136" s="183"/>
      <c r="E136" s="177"/>
      <c r="F136" s="177"/>
      <c r="G136" s="186"/>
      <c r="H136" s="72"/>
    </row>
    <row r="137" spans="1:11" ht="15">
      <c r="A137" s="153"/>
      <c r="B137" s="165"/>
      <c r="C137" s="123" t="s">
        <v>156</v>
      </c>
      <c r="D137" s="183"/>
      <c r="E137" s="177"/>
      <c r="F137" s="177"/>
      <c r="G137" s="186"/>
      <c r="H137" s="72"/>
    </row>
    <row r="138" spans="1:11" ht="15">
      <c r="A138" s="153"/>
      <c r="B138" s="165"/>
      <c r="C138" s="123" t="s">
        <v>157</v>
      </c>
      <c r="D138" s="183"/>
      <c r="E138" s="177"/>
      <c r="F138" s="177"/>
      <c r="G138" s="186"/>
      <c r="H138" s="72"/>
    </row>
    <row r="139" spans="1:11" ht="15">
      <c r="A139" s="153"/>
      <c r="B139" s="165"/>
      <c r="C139" s="123" t="s">
        <v>158</v>
      </c>
      <c r="D139" s="183"/>
      <c r="E139" s="177"/>
      <c r="F139" s="177"/>
      <c r="G139" s="186"/>
      <c r="H139" s="72"/>
    </row>
    <row r="140" spans="1:11" ht="14.25">
      <c r="A140" s="153"/>
      <c r="B140" s="165"/>
      <c r="C140" s="182" t="s">
        <v>68</v>
      </c>
      <c r="D140" s="187"/>
      <c r="E140" s="186"/>
      <c r="F140" s="186"/>
      <c r="G140" s="186"/>
      <c r="H140" s="72"/>
    </row>
    <row r="141" spans="1:11" ht="14.25">
      <c r="A141" s="153"/>
      <c r="B141" s="165"/>
      <c r="C141" s="182" t="s">
        <v>69</v>
      </c>
      <c r="D141" s="187"/>
      <c r="E141" s="186"/>
      <c r="F141" s="186"/>
      <c r="G141" s="186"/>
      <c r="H141" s="72"/>
    </row>
    <row r="142" spans="1:11" ht="15">
      <c r="A142" s="153"/>
      <c r="B142" s="165"/>
      <c r="C142" s="123" t="s">
        <v>159</v>
      </c>
      <c r="D142" s="183"/>
      <c r="E142" s="177"/>
      <c r="F142" s="177"/>
      <c r="G142" s="186"/>
      <c r="H142" s="72"/>
      <c r="K142" s="88"/>
    </row>
    <row r="143" spans="1:11" ht="15">
      <c r="A143" s="153"/>
      <c r="B143" s="165"/>
      <c r="C143" s="123" t="s">
        <v>160</v>
      </c>
      <c r="D143" s="183"/>
      <c r="E143" s="177"/>
      <c r="F143" s="177"/>
      <c r="G143" s="186"/>
      <c r="H143" s="72"/>
      <c r="K143" s="88"/>
    </row>
    <row r="144" spans="1:11" ht="15">
      <c r="A144" s="153"/>
      <c r="B144" s="170"/>
      <c r="C144" s="690"/>
      <c r="D144" s="691"/>
      <c r="E144" s="691"/>
      <c r="F144" s="691"/>
      <c r="G144" s="691"/>
    </row>
    <row r="145" spans="1:11" ht="14.25">
      <c r="A145" s="153"/>
      <c r="B145" s="165"/>
      <c r="C145" s="182"/>
      <c r="D145" s="187"/>
      <c r="E145" s="186"/>
      <c r="F145" s="186"/>
      <c r="G145" s="186"/>
    </row>
    <row r="146" spans="1:11">
      <c r="A146" s="145"/>
      <c r="B146" s="141"/>
      <c r="C146" s="118"/>
      <c r="D146" s="132"/>
      <c r="E146" s="133"/>
      <c r="F146" s="133"/>
      <c r="G146" s="133"/>
    </row>
    <row r="147" spans="1:11">
      <c r="A147" s="145"/>
      <c r="B147" s="141"/>
      <c r="C147" s="131"/>
      <c r="D147" s="132"/>
      <c r="E147" s="133"/>
      <c r="F147" s="133"/>
      <c r="G147" s="133"/>
    </row>
    <row r="148" spans="1:11">
      <c r="A148" s="145"/>
      <c r="B148" s="141"/>
      <c r="C148" s="131"/>
      <c r="D148" s="132"/>
      <c r="E148" s="133"/>
      <c r="F148" s="133"/>
      <c r="G148" s="133"/>
    </row>
    <row r="149" spans="1:11">
      <c r="A149" s="145"/>
      <c r="B149" s="141"/>
      <c r="C149" s="118"/>
      <c r="D149" s="132"/>
      <c r="E149" s="133"/>
      <c r="F149" s="133"/>
      <c r="G149" s="133"/>
    </row>
    <row r="150" spans="1:11">
      <c r="A150" s="145"/>
      <c r="B150" s="141"/>
      <c r="C150" s="131"/>
      <c r="D150" s="132"/>
      <c r="E150" s="133"/>
      <c r="F150" s="133"/>
      <c r="G150" s="133"/>
    </row>
    <row r="151" spans="1:11">
      <c r="A151" s="145"/>
      <c r="B151" s="144"/>
      <c r="C151" s="131"/>
      <c r="D151" s="132"/>
      <c r="E151" s="133"/>
      <c r="F151" s="133"/>
      <c r="G151" s="133"/>
    </row>
    <row r="152" spans="1:11">
      <c r="A152" s="145"/>
      <c r="B152" s="141"/>
      <c r="C152" s="131"/>
      <c r="D152" s="132"/>
      <c r="E152" s="133"/>
      <c r="F152" s="133"/>
      <c r="G152" s="133"/>
    </row>
    <row r="153" spans="1:11">
      <c r="A153" s="145"/>
      <c r="B153" s="141"/>
      <c r="C153" s="131"/>
      <c r="D153" s="132"/>
      <c r="E153" s="133"/>
      <c r="F153" s="133"/>
      <c r="G153" s="133"/>
    </row>
    <row r="154" spans="1:11" s="73" customFormat="1">
      <c r="A154" s="145"/>
      <c r="B154" s="141"/>
      <c r="C154" s="131"/>
      <c r="D154" s="132"/>
      <c r="E154" s="133"/>
      <c r="F154" s="133"/>
      <c r="G154" s="133"/>
      <c r="I154" s="72"/>
      <c r="J154" s="72"/>
      <c r="K154" s="72"/>
    </row>
    <row r="155" spans="1:11" s="73" customFormat="1">
      <c r="A155" s="145"/>
      <c r="B155" s="141"/>
      <c r="C155" s="131"/>
      <c r="D155" s="132"/>
      <c r="E155" s="133"/>
      <c r="F155" s="133"/>
      <c r="G155" s="133"/>
      <c r="I155" s="72"/>
      <c r="J155" s="72"/>
      <c r="K155" s="72"/>
    </row>
    <row r="156" spans="1:11" s="73" customFormat="1">
      <c r="A156" s="145"/>
      <c r="B156" s="141"/>
      <c r="C156" s="131"/>
      <c r="D156" s="132"/>
      <c r="E156" s="133"/>
      <c r="F156" s="133"/>
      <c r="G156" s="133"/>
      <c r="I156" s="72"/>
      <c r="J156" s="72"/>
      <c r="K156" s="72"/>
    </row>
  </sheetData>
  <mergeCells count="2">
    <mergeCell ref="B5:G5"/>
    <mergeCell ref="C144:G144"/>
  </mergeCells>
  <printOptions horizontalCentered="1"/>
  <pageMargins left="0.19685039370078741" right="0.39370078740157483" top="0.98425196850393704" bottom="0.98425196850393704" header="0.39370078740157483" footer="0.59055118110236227"/>
  <pageSetup paperSize="9" firstPageNumber="3" orientation="portrait" useFirstPageNumber="1" verticalDpi="1200" r:id="rId1"/>
  <headerFooter alignWithMargins="0">
    <oddHeader>&amp;R&amp;K000000&amp;A</oddHeader>
    <oddFooter xml:space="preserve">&amp;C&amp;K000000004.0105    T.2.2&amp;R&amp;K000000Str. &amp;P </oddFooter>
  </headerFooter>
  <rowBreaks count="2" manualBreakCount="2">
    <brk id="27" max="6" man="1"/>
    <brk id="113"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609"/>
  <sheetViews>
    <sheetView view="pageBreakPreview" zoomScale="85" zoomScaleNormal="88" zoomScaleSheetLayoutView="85" workbookViewId="0">
      <pane ySplit="1" topLeftCell="A2" activePane="bottomLeft" state="frozen"/>
      <selection pane="bottomLeft" activeCell="F181" sqref="F181"/>
    </sheetView>
  </sheetViews>
  <sheetFormatPr defaultRowHeight="12.75"/>
  <cols>
    <col min="1" max="1" width="8.875" style="606" bestFit="1" customWidth="1"/>
    <col min="2" max="2" width="38.875" style="521" customWidth="1"/>
    <col min="3" max="3" width="8" style="497" customWidth="1"/>
    <col min="4" max="4" width="8.625" style="607" bestFit="1" customWidth="1"/>
    <col min="5" max="5" width="9.25" style="607" bestFit="1" customWidth="1"/>
    <col min="6" max="6" width="11.625" style="607" bestFit="1" customWidth="1"/>
    <col min="7" max="256" width="9" style="497"/>
    <col min="257" max="257" width="8.875" style="497" bestFit="1" customWidth="1"/>
    <col min="258" max="258" width="38.875" style="497" customWidth="1"/>
    <col min="259" max="259" width="8" style="497" customWidth="1"/>
    <col min="260" max="261" width="13.75" style="497" customWidth="1"/>
    <col min="262" max="262" width="16.375" style="497" customWidth="1"/>
    <col min="263" max="512" width="9" style="497"/>
    <col min="513" max="513" width="8.875" style="497" bestFit="1" customWidth="1"/>
    <col min="514" max="514" width="38.875" style="497" customWidth="1"/>
    <col min="515" max="515" width="8" style="497" customWidth="1"/>
    <col min="516" max="517" width="13.75" style="497" customWidth="1"/>
    <col min="518" max="518" width="16.375" style="497" customWidth="1"/>
    <col min="519" max="768" width="9" style="497"/>
    <col min="769" max="769" width="8.875" style="497" bestFit="1" customWidth="1"/>
    <col min="770" max="770" width="38.875" style="497" customWidth="1"/>
    <col min="771" max="771" width="8" style="497" customWidth="1"/>
    <col min="772" max="773" width="13.75" style="497" customWidth="1"/>
    <col min="774" max="774" width="16.375" style="497" customWidth="1"/>
    <col min="775" max="1024" width="9" style="497"/>
    <col min="1025" max="1025" width="8.875" style="497" bestFit="1" customWidth="1"/>
    <col min="1026" max="1026" width="38.875" style="497" customWidth="1"/>
    <col min="1027" max="1027" width="8" style="497" customWidth="1"/>
    <col min="1028" max="1029" width="13.75" style="497" customWidth="1"/>
    <col min="1030" max="1030" width="16.375" style="497" customWidth="1"/>
    <col min="1031" max="1280" width="9" style="497"/>
    <col min="1281" max="1281" width="8.875" style="497" bestFit="1" customWidth="1"/>
    <col min="1282" max="1282" width="38.875" style="497" customWidth="1"/>
    <col min="1283" max="1283" width="8" style="497" customWidth="1"/>
    <col min="1284" max="1285" width="13.75" style="497" customWidth="1"/>
    <col min="1286" max="1286" width="16.375" style="497" customWidth="1"/>
    <col min="1287" max="1536" width="9" style="497"/>
    <col min="1537" max="1537" width="8.875" style="497" bestFit="1" customWidth="1"/>
    <col min="1538" max="1538" width="38.875" style="497" customWidth="1"/>
    <col min="1539" max="1539" width="8" style="497" customWidth="1"/>
    <col min="1540" max="1541" width="13.75" style="497" customWidth="1"/>
    <col min="1542" max="1542" width="16.375" style="497" customWidth="1"/>
    <col min="1543" max="1792" width="9" style="497"/>
    <col min="1793" max="1793" width="8.875" style="497" bestFit="1" customWidth="1"/>
    <col min="1794" max="1794" width="38.875" style="497" customWidth="1"/>
    <col min="1795" max="1795" width="8" style="497" customWidth="1"/>
    <col min="1796" max="1797" width="13.75" style="497" customWidth="1"/>
    <col min="1798" max="1798" width="16.375" style="497" customWidth="1"/>
    <col min="1799" max="2048" width="9" style="497"/>
    <col min="2049" max="2049" width="8.875" style="497" bestFit="1" customWidth="1"/>
    <col min="2050" max="2050" width="38.875" style="497" customWidth="1"/>
    <col min="2051" max="2051" width="8" style="497" customWidth="1"/>
    <col min="2052" max="2053" width="13.75" style="497" customWidth="1"/>
    <col min="2054" max="2054" width="16.375" style="497" customWidth="1"/>
    <col min="2055" max="2304" width="9" style="497"/>
    <col min="2305" max="2305" width="8.875" style="497" bestFit="1" customWidth="1"/>
    <col min="2306" max="2306" width="38.875" style="497" customWidth="1"/>
    <col min="2307" max="2307" width="8" style="497" customWidth="1"/>
    <col min="2308" max="2309" width="13.75" style="497" customWidth="1"/>
    <col min="2310" max="2310" width="16.375" style="497" customWidth="1"/>
    <col min="2311" max="2560" width="9" style="497"/>
    <col min="2561" max="2561" width="8.875" style="497" bestFit="1" customWidth="1"/>
    <col min="2562" max="2562" width="38.875" style="497" customWidth="1"/>
    <col min="2563" max="2563" width="8" style="497" customWidth="1"/>
    <col min="2564" max="2565" width="13.75" style="497" customWidth="1"/>
    <col min="2566" max="2566" width="16.375" style="497" customWidth="1"/>
    <col min="2567" max="2816" width="9" style="497"/>
    <col min="2817" max="2817" width="8.875" style="497" bestFit="1" customWidth="1"/>
    <col min="2818" max="2818" width="38.875" style="497" customWidth="1"/>
    <col min="2819" max="2819" width="8" style="497" customWidth="1"/>
    <col min="2820" max="2821" width="13.75" style="497" customWidth="1"/>
    <col min="2822" max="2822" width="16.375" style="497" customWidth="1"/>
    <col min="2823" max="3072" width="9" style="497"/>
    <col min="3073" max="3073" width="8.875" style="497" bestFit="1" customWidth="1"/>
    <col min="3074" max="3074" width="38.875" style="497" customWidth="1"/>
    <col min="3075" max="3075" width="8" style="497" customWidth="1"/>
    <col min="3076" max="3077" width="13.75" style="497" customWidth="1"/>
    <col min="3078" max="3078" width="16.375" style="497" customWidth="1"/>
    <col min="3079" max="3328" width="9" style="497"/>
    <col min="3329" max="3329" width="8.875" style="497" bestFit="1" customWidth="1"/>
    <col min="3330" max="3330" width="38.875" style="497" customWidth="1"/>
    <col min="3331" max="3331" width="8" style="497" customWidth="1"/>
    <col min="3332" max="3333" width="13.75" style="497" customWidth="1"/>
    <col min="3334" max="3334" width="16.375" style="497" customWidth="1"/>
    <col min="3335" max="3584" width="9" style="497"/>
    <col min="3585" max="3585" width="8.875" style="497" bestFit="1" customWidth="1"/>
    <col min="3586" max="3586" width="38.875" style="497" customWidth="1"/>
    <col min="3587" max="3587" width="8" style="497" customWidth="1"/>
    <col min="3588" max="3589" width="13.75" style="497" customWidth="1"/>
    <col min="3590" max="3590" width="16.375" style="497" customWidth="1"/>
    <col min="3591" max="3840" width="9" style="497"/>
    <col min="3841" max="3841" width="8.875" style="497" bestFit="1" customWidth="1"/>
    <col min="3842" max="3842" width="38.875" style="497" customWidth="1"/>
    <col min="3843" max="3843" width="8" style="497" customWidth="1"/>
    <col min="3844" max="3845" width="13.75" style="497" customWidth="1"/>
    <col min="3846" max="3846" width="16.375" style="497" customWidth="1"/>
    <col min="3847" max="4096" width="9" style="497"/>
    <col min="4097" max="4097" width="8.875" style="497" bestFit="1" customWidth="1"/>
    <col min="4098" max="4098" width="38.875" style="497" customWidth="1"/>
    <col min="4099" max="4099" width="8" style="497" customWidth="1"/>
    <col min="4100" max="4101" width="13.75" style="497" customWidth="1"/>
    <col min="4102" max="4102" width="16.375" style="497" customWidth="1"/>
    <col min="4103" max="4352" width="9" style="497"/>
    <col min="4353" max="4353" width="8.875" style="497" bestFit="1" customWidth="1"/>
    <col min="4354" max="4354" width="38.875" style="497" customWidth="1"/>
    <col min="4355" max="4355" width="8" style="497" customWidth="1"/>
    <col min="4356" max="4357" width="13.75" style="497" customWidth="1"/>
    <col min="4358" max="4358" width="16.375" style="497" customWidth="1"/>
    <col min="4359" max="4608" width="9" style="497"/>
    <col min="4609" max="4609" width="8.875" style="497" bestFit="1" customWidth="1"/>
    <col min="4610" max="4610" width="38.875" style="497" customWidth="1"/>
    <col min="4611" max="4611" width="8" style="497" customWidth="1"/>
    <col min="4612" max="4613" width="13.75" style="497" customWidth="1"/>
    <col min="4614" max="4614" width="16.375" style="497" customWidth="1"/>
    <col min="4615" max="4864" width="9" style="497"/>
    <col min="4865" max="4865" width="8.875" style="497" bestFit="1" customWidth="1"/>
    <col min="4866" max="4866" width="38.875" style="497" customWidth="1"/>
    <col min="4867" max="4867" width="8" style="497" customWidth="1"/>
    <col min="4868" max="4869" width="13.75" style="497" customWidth="1"/>
    <col min="4870" max="4870" width="16.375" style="497" customWidth="1"/>
    <col min="4871" max="5120" width="9" style="497"/>
    <col min="5121" max="5121" width="8.875" style="497" bestFit="1" customWidth="1"/>
    <col min="5122" max="5122" width="38.875" style="497" customWidth="1"/>
    <col min="5123" max="5123" width="8" style="497" customWidth="1"/>
    <col min="5124" max="5125" width="13.75" style="497" customWidth="1"/>
    <col min="5126" max="5126" width="16.375" style="497" customWidth="1"/>
    <col min="5127" max="5376" width="9" style="497"/>
    <col min="5377" max="5377" width="8.875" style="497" bestFit="1" customWidth="1"/>
    <col min="5378" max="5378" width="38.875" style="497" customWidth="1"/>
    <col min="5379" max="5379" width="8" style="497" customWidth="1"/>
    <col min="5380" max="5381" width="13.75" style="497" customWidth="1"/>
    <col min="5382" max="5382" width="16.375" style="497" customWidth="1"/>
    <col min="5383" max="5632" width="9" style="497"/>
    <col min="5633" max="5633" width="8.875" style="497" bestFit="1" customWidth="1"/>
    <col min="5634" max="5634" width="38.875" style="497" customWidth="1"/>
    <col min="5635" max="5635" width="8" style="497" customWidth="1"/>
    <col min="5636" max="5637" width="13.75" style="497" customWidth="1"/>
    <col min="5638" max="5638" width="16.375" style="497" customWidth="1"/>
    <col min="5639" max="5888" width="9" style="497"/>
    <col min="5889" max="5889" width="8.875" style="497" bestFit="1" customWidth="1"/>
    <col min="5890" max="5890" width="38.875" style="497" customWidth="1"/>
    <col min="5891" max="5891" width="8" style="497" customWidth="1"/>
    <col min="5892" max="5893" width="13.75" style="497" customWidth="1"/>
    <col min="5894" max="5894" width="16.375" style="497" customWidth="1"/>
    <col min="5895" max="6144" width="9" style="497"/>
    <col min="6145" max="6145" width="8.875" style="497" bestFit="1" customWidth="1"/>
    <col min="6146" max="6146" width="38.875" style="497" customWidth="1"/>
    <col min="6147" max="6147" width="8" style="497" customWidth="1"/>
    <col min="6148" max="6149" width="13.75" style="497" customWidth="1"/>
    <col min="6150" max="6150" width="16.375" style="497" customWidth="1"/>
    <col min="6151" max="6400" width="9" style="497"/>
    <col min="6401" max="6401" width="8.875" style="497" bestFit="1" customWidth="1"/>
    <col min="6402" max="6402" width="38.875" style="497" customWidth="1"/>
    <col min="6403" max="6403" width="8" style="497" customWidth="1"/>
    <col min="6404" max="6405" width="13.75" style="497" customWidth="1"/>
    <col min="6406" max="6406" width="16.375" style="497" customWidth="1"/>
    <col min="6407" max="6656" width="9" style="497"/>
    <col min="6657" max="6657" width="8.875" style="497" bestFit="1" customWidth="1"/>
    <col min="6658" max="6658" width="38.875" style="497" customWidth="1"/>
    <col min="6659" max="6659" width="8" style="497" customWidth="1"/>
    <col min="6660" max="6661" width="13.75" style="497" customWidth="1"/>
    <col min="6662" max="6662" width="16.375" style="497" customWidth="1"/>
    <col min="6663" max="6912" width="9" style="497"/>
    <col min="6913" max="6913" width="8.875" style="497" bestFit="1" customWidth="1"/>
    <col min="6914" max="6914" width="38.875" style="497" customWidth="1"/>
    <col min="6915" max="6915" width="8" style="497" customWidth="1"/>
    <col min="6916" max="6917" width="13.75" style="497" customWidth="1"/>
    <col min="6918" max="6918" width="16.375" style="497" customWidth="1"/>
    <col min="6919" max="7168" width="9" style="497"/>
    <col min="7169" max="7169" width="8.875" style="497" bestFit="1" customWidth="1"/>
    <col min="7170" max="7170" width="38.875" style="497" customWidth="1"/>
    <col min="7171" max="7171" width="8" style="497" customWidth="1"/>
    <col min="7172" max="7173" width="13.75" style="497" customWidth="1"/>
    <col min="7174" max="7174" width="16.375" style="497" customWidth="1"/>
    <col min="7175" max="7424" width="9" style="497"/>
    <col min="7425" max="7425" width="8.875" style="497" bestFit="1" customWidth="1"/>
    <col min="7426" max="7426" width="38.875" style="497" customWidth="1"/>
    <col min="7427" max="7427" width="8" style="497" customWidth="1"/>
    <col min="7428" max="7429" width="13.75" style="497" customWidth="1"/>
    <col min="7430" max="7430" width="16.375" style="497" customWidth="1"/>
    <col min="7431" max="7680" width="9" style="497"/>
    <col min="7681" max="7681" width="8.875" style="497" bestFit="1" customWidth="1"/>
    <col min="7682" max="7682" width="38.875" style="497" customWidth="1"/>
    <col min="7683" max="7683" width="8" style="497" customWidth="1"/>
    <col min="7684" max="7685" width="13.75" style="497" customWidth="1"/>
    <col min="7686" max="7686" width="16.375" style="497" customWidth="1"/>
    <col min="7687" max="7936" width="9" style="497"/>
    <col min="7937" max="7937" width="8.875" style="497" bestFit="1" customWidth="1"/>
    <col min="7938" max="7938" width="38.875" style="497" customWidth="1"/>
    <col min="7939" max="7939" width="8" style="497" customWidth="1"/>
    <col min="7940" max="7941" width="13.75" style="497" customWidth="1"/>
    <col min="7942" max="7942" width="16.375" style="497" customWidth="1"/>
    <col min="7943" max="8192" width="9" style="497"/>
    <col min="8193" max="8193" width="8.875" style="497" bestFit="1" customWidth="1"/>
    <col min="8194" max="8194" width="38.875" style="497" customWidth="1"/>
    <col min="8195" max="8195" width="8" style="497" customWidth="1"/>
    <col min="8196" max="8197" width="13.75" style="497" customWidth="1"/>
    <col min="8198" max="8198" width="16.375" style="497" customWidth="1"/>
    <col min="8199" max="8448" width="9" style="497"/>
    <col min="8449" max="8449" width="8.875" style="497" bestFit="1" customWidth="1"/>
    <col min="8450" max="8450" width="38.875" style="497" customWidth="1"/>
    <col min="8451" max="8451" width="8" style="497" customWidth="1"/>
    <col min="8452" max="8453" width="13.75" style="497" customWidth="1"/>
    <col min="8454" max="8454" width="16.375" style="497" customWidth="1"/>
    <col min="8455" max="8704" width="9" style="497"/>
    <col min="8705" max="8705" width="8.875" style="497" bestFit="1" customWidth="1"/>
    <col min="8706" max="8706" width="38.875" style="497" customWidth="1"/>
    <col min="8707" max="8707" width="8" style="497" customWidth="1"/>
    <col min="8708" max="8709" width="13.75" style="497" customWidth="1"/>
    <col min="8710" max="8710" width="16.375" style="497" customWidth="1"/>
    <col min="8711" max="8960" width="9" style="497"/>
    <col min="8961" max="8961" width="8.875" style="497" bestFit="1" customWidth="1"/>
    <col min="8962" max="8962" width="38.875" style="497" customWidth="1"/>
    <col min="8963" max="8963" width="8" style="497" customWidth="1"/>
    <col min="8964" max="8965" width="13.75" style="497" customWidth="1"/>
    <col min="8966" max="8966" width="16.375" style="497" customWidth="1"/>
    <col min="8967" max="9216" width="9" style="497"/>
    <col min="9217" max="9217" width="8.875" style="497" bestFit="1" customWidth="1"/>
    <col min="9218" max="9218" width="38.875" style="497" customWidth="1"/>
    <col min="9219" max="9219" width="8" style="497" customWidth="1"/>
    <col min="9220" max="9221" width="13.75" style="497" customWidth="1"/>
    <col min="9222" max="9222" width="16.375" style="497" customWidth="1"/>
    <col min="9223" max="9472" width="9" style="497"/>
    <col min="9473" max="9473" width="8.875" style="497" bestFit="1" customWidth="1"/>
    <col min="9474" max="9474" width="38.875" style="497" customWidth="1"/>
    <col min="9475" max="9475" width="8" style="497" customWidth="1"/>
    <col min="9476" max="9477" width="13.75" style="497" customWidth="1"/>
    <col min="9478" max="9478" width="16.375" style="497" customWidth="1"/>
    <col min="9479" max="9728" width="9" style="497"/>
    <col min="9729" max="9729" width="8.875" style="497" bestFit="1" customWidth="1"/>
    <col min="9730" max="9730" width="38.875" style="497" customWidth="1"/>
    <col min="9731" max="9731" width="8" style="497" customWidth="1"/>
    <col min="9732" max="9733" width="13.75" style="497" customWidth="1"/>
    <col min="9734" max="9734" width="16.375" style="497" customWidth="1"/>
    <col min="9735" max="9984" width="9" style="497"/>
    <col min="9985" max="9985" width="8.875" style="497" bestFit="1" customWidth="1"/>
    <col min="9986" max="9986" width="38.875" style="497" customWidth="1"/>
    <col min="9987" max="9987" width="8" style="497" customWidth="1"/>
    <col min="9988" max="9989" width="13.75" style="497" customWidth="1"/>
    <col min="9990" max="9990" width="16.375" style="497" customWidth="1"/>
    <col min="9991" max="10240" width="9" style="497"/>
    <col min="10241" max="10241" width="8.875" style="497" bestFit="1" customWidth="1"/>
    <col min="10242" max="10242" width="38.875" style="497" customWidth="1"/>
    <col min="10243" max="10243" width="8" style="497" customWidth="1"/>
    <col min="10244" max="10245" width="13.75" style="497" customWidth="1"/>
    <col min="10246" max="10246" width="16.375" style="497" customWidth="1"/>
    <col min="10247" max="10496" width="9" style="497"/>
    <col min="10497" max="10497" width="8.875" style="497" bestFit="1" customWidth="1"/>
    <col min="10498" max="10498" width="38.875" style="497" customWidth="1"/>
    <col min="10499" max="10499" width="8" style="497" customWidth="1"/>
    <col min="10500" max="10501" width="13.75" style="497" customWidth="1"/>
    <col min="10502" max="10502" width="16.375" style="497" customWidth="1"/>
    <col min="10503" max="10752" width="9" style="497"/>
    <col min="10753" max="10753" width="8.875" style="497" bestFit="1" customWidth="1"/>
    <col min="10754" max="10754" width="38.875" style="497" customWidth="1"/>
    <col min="10755" max="10755" width="8" style="497" customWidth="1"/>
    <col min="10756" max="10757" width="13.75" style="497" customWidth="1"/>
    <col min="10758" max="10758" width="16.375" style="497" customWidth="1"/>
    <col min="10759" max="11008" width="9" style="497"/>
    <col min="11009" max="11009" width="8.875" style="497" bestFit="1" customWidth="1"/>
    <col min="11010" max="11010" width="38.875" style="497" customWidth="1"/>
    <col min="11011" max="11011" width="8" style="497" customWidth="1"/>
    <col min="11012" max="11013" width="13.75" style="497" customWidth="1"/>
    <col min="11014" max="11014" width="16.375" style="497" customWidth="1"/>
    <col min="11015" max="11264" width="9" style="497"/>
    <col min="11265" max="11265" width="8.875" style="497" bestFit="1" customWidth="1"/>
    <col min="11266" max="11266" width="38.875" style="497" customWidth="1"/>
    <col min="11267" max="11267" width="8" style="497" customWidth="1"/>
    <col min="11268" max="11269" width="13.75" style="497" customWidth="1"/>
    <col min="11270" max="11270" width="16.375" style="497" customWidth="1"/>
    <col min="11271" max="11520" width="9" style="497"/>
    <col min="11521" max="11521" width="8.875" style="497" bestFit="1" customWidth="1"/>
    <col min="11522" max="11522" width="38.875" style="497" customWidth="1"/>
    <col min="11523" max="11523" width="8" style="497" customWidth="1"/>
    <col min="11524" max="11525" width="13.75" style="497" customWidth="1"/>
    <col min="11526" max="11526" width="16.375" style="497" customWidth="1"/>
    <col min="11527" max="11776" width="9" style="497"/>
    <col min="11777" max="11777" width="8.875" style="497" bestFit="1" customWidth="1"/>
    <col min="11778" max="11778" width="38.875" style="497" customWidth="1"/>
    <col min="11779" max="11779" width="8" style="497" customWidth="1"/>
    <col min="11780" max="11781" width="13.75" style="497" customWidth="1"/>
    <col min="11782" max="11782" width="16.375" style="497" customWidth="1"/>
    <col min="11783" max="12032" width="9" style="497"/>
    <col min="12033" max="12033" width="8.875" style="497" bestFit="1" customWidth="1"/>
    <col min="12034" max="12034" width="38.875" style="497" customWidth="1"/>
    <col min="12035" max="12035" width="8" style="497" customWidth="1"/>
    <col min="12036" max="12037" width="13.75" style="497" customWidth="1"/>
    <col min="12038" max="12038" width="16.375" style="497" customWidth="1"/>
    <col min="12039" max="12288" width="9" style="497"/>
    <col min="12289" max="12289" width="8.875" style="497" bestFit="1" customWidth="1"/>
    <col min="12290" max="12290" width="38.875" style="497" customWidth="1"/>
    <col min="12291" max="12291" width="8" style="497" customWidth="1"/>
    <col min="12292" max="12293" width="13.75" style="497" customWidth="1"/>
    <col min="12294" max="12294" width="16.375" style="497" customWidth="1"/>
    <col min="12295" max="12544" width="9" style="497"/>
    <col min="12545" max="12545" width="8.875" style="497" bestFit="1" customWidth="1"/>
    <col min="12546" max="12546" width="38.875" style="497" customWidth="1"/>
    <col min="12547" max="12547" width="8" style="497" customWidth="1"/>
    <col min="12548" max="12549" width="13.75" style="497" customWidth="1"/>
    <col min="12550" max="12550" width="16.375" style="497" customWidth="1"/>
    <col min="12551" max="12800" width="9" style="497"/>
    <col min="12801" max="12801" width="8.875" style="497" bestFit="1" customWidth="1"/>
    <col min="12802" max="12802" width="38.875" style="497" customWidth="1"/>
    <col min="12803" max="12803" width="8" style="497" customWidth="1"/>
    <col min="12804" max="12805" width="13.75" style="497" customWidth="1"/>
    <col min="12806" max="12806" width="16.375" style="497" customWidth="1"/>
    <col min="12807" max="13056" width="9" style="497"/>
    <col min="13057" max="13057" width="8.875" style="497" bestFit="1" customWidth="1"/>
    <col min="13058" max="13058" width="38.875" style="497" customWidth="1"/>
    <col min="13059" max="13059" width="8" style="497" customWidth="1"/>
    <col min="13060" max="13061" width="13.75" style="497" customWidth="1"/>
    <col min="13062" max="13062" width="16.375" style="497" customWidth="1"/>
    <col min="13063" max="13312" width="9" style="497"/>
    <col min="13313" max="13313" width="8.875" style="497" bestFit="1" customWidth="1"/>
    <col min="13314" max="13314" width="38.875" style="497" customWidth="1"/>
    <col min="13315" max="13315" width="8" style="497" customWidth="1"/>
    <col min="13316" max="13317" width="13.75" style="497" customWidth="1"/>
    <col min="13318" max="13318" width="16.375" style="497" customWidth="1"/>
    <col min="13319" max="13568" width="9" style="497"/>
    <col min="13569" max="13569" width="8.875" style="497" bestFit="1" customWidth="1"/>
    <col min="13570" max="13570" width="38.875" style="497" customWidth="1"/>
    <col min="13571" max="13571" width="8" style="497" customWidth="1"/>
    <col min="13572" max="13573" width="13.75" style="497" customWidth="1"/>
    <col min="13574" max="13574" width="16.375" style="497" customWidth="1"/>
    <col min="13575" max="13824" width="9" style="497"/>
    <col min="13825" max="13825" width="8.875" style="497" bestFit="1" customWidth="1"/>
    <col min="13826" max="13826" width="38.875" style="497" customWidth="1"/>
    <col min="13827" max="13827" width="8" style="497" customWidth="1"/>
    <col min="13828" max="13829" width="13.75" style="497" customWidth="1"/>
    <col min="13830" max="13830" width="16.375" style="497" customWidth="1"/>
    <col min="13831" max="14080" width="9" style="497"/>
    <col min="14081" max="14081" width="8.875" style="497" bestFit="1" customWidth="1"/>
    <col min="14082" max="14082" width="38.875" style="497" customWidth="1"/>
    <col min="14083" max="14083" width="8" style="497" customWidth="1"/>
    <col min="14084" max="14085" width="13.75" style="497" customWidth="1"/>
    <col min="14086" max="14086" width="16.375" style="497" customWidth="1"/>
    <col min="14087" max="14336" width="9" style="497"/>
    <col min="14337" max="14337" width="8.875" style="497" bestFit="1" customWidth="1"/>
    <col min="14338" max="14338" width="38.875" style="497" customWidth="1"/>
    <col min="14339" max="14339" width="8" style="497" customWidth="1"/>
    <col min="14340" max="14341" width="13.75" style="497" customWidth="1"/>
    <col min="14342" max="14342" width="16.375" style="497" customWidth="1"/>
    <col min="14343" max="14592" width="9" style="497"/>
    <col min="14593" max="14593" width="8.875" style="497" bestFit="1" customWidth="1"/>
    <col min="14594" max="14594" width="38.875" style="497" customWidth="1"/>
    <col min="14595" max="14595" width="8" style="497" customWidth="1"/>
    <col min="14596" max="14597" width="13.75" style="497" customWidth="1"/>
    <col min="14598" max="14598" width="16.375" style="497" customWidth="1"/>
    <col min="14599" max="14848" width="9" style="497"/>
    <col min="14849" max="14849" width="8.875" style="497" bestFit="1" customWidth="1"/>
    <col min="14850" max="14850" width="38.875" style="497" customWidth="1"/>
    <col min="14851" max="14851" width="8" style="497" customWidth="1"/>
    <col min="14852" max="14853" width="13.75" style="497" customWidth="1"/>
    <col min="14854" max="14854" width="16.375" style="497" customWidth="1"/>
    <col min="14855" max="15104" width="9" style="497"/>
    <col min="15105" max="15105" width="8.875" style="497" bestFit="1" customWidth="1"/>
    <col min="15106" max="15106" width="38.875" style="497" customWidth="1"/>
    <col min="15107" max="15107" width="8" style="497" customWidth="1"/>
    <col min="15108" max="15109" width="13.75" style="497" customWidth="1"/>
    <col min="15110" max="15110" width="16.375" style="497" customWidth="1"/>
    <col min="15111" max="15360" width="9" style="497"/>
    <col min="15361" max="15361" width="8.875" style="497" bestFit="1" customWidth="1"/>
    <col min="15362" max="15362" width="38.875" style="497" customWidth="1"/>
    <col min="15363" max="15363" width="8" style="497" customWidth="1"/>
    <col min="15364" max="15365" width="13.75" style="497" customWidth="1"/>
    <col min="15366" max="15366" width="16.375" style="497" customWidth="1"/>
    <col min="15367" max="15616" width="9" style="497"/>
    <col min="15617" max="15617" width="8.875" style="497" bestFit="1" customWidth="1"/>
    <col min="15618" max="15618" width="38.875" style="497" customWidth="1"/>
    <col min="15619" max="15619" width="8" style="497" customWidth="1"/>
    <col min="15620" max="15621" width="13.75" style="497" customWidth="1"/>
    <col min="15622" max="15622" width="16.375" style="497" customWidth="1"/>
    <col min="15623" max="15872" width="9" style="497"/>
    <col min="15873" max="15873" width="8.875" style="497" bestFit="1" customWidth="1"/>
    <col min="15874" max="15874" width="38.875" style="497" customWidth="1"/>
    <col min="15875" max="15875" width="8" style="497" customWidth="1"/>
    <col min="15876" max="15877" width="13.75" style="497" customWidth="1"/>
    <col min="15878" max="15878" width="16.375" style="497" customWidth="1"/>
    <col min="15879" max="16128" width="9" style="497"/>
    <col min="16129" max="16129" width="8.875" style="497" bestFit="1" customWidth="1"/>
    <col min="16130" max="16130" width="38.875" style="497" customWidth="1"/>
    <col min="16131" max="16131" width="8" style="497" customWidth="1"/>
    <col min="16132" max="16133" width="13.75" style="497" customWidth="1"/>
    <col min="16134" max="16134" width="16.375" style="497" customWidth="1"/>
    <col min="16135" max="16384" width="9" style="497"/>
  </cols>
  <sheetData>
    <row r="1" spans="1:6">
      <c r="A1" s="494" t="s">
        <v>363</v>
      </c>
      <c r="B1" s="495" t="s">
        <v>305</v>
      </c>
      <c r="C1" s="496" t="s">
        <v>364</v>
      </c>
      <c r="D1" s="496" t="s">
        <v>36</v>
      </c>
      <c r="E1" s="496" t="s">
        <v>365</v>
      </c>
      <c r="F1" s="496" t="s">
        <v>366</v>
      </c>
    </row>
    <row r="2" spans="1:6">
      <c r="A2" s="498"/>
      <c r="B2" s="499"/>
      <c r="C2" s="500"/>
      <c r="D2" s="501"/>
      <c r="E2" s="501"/>
      <c r="F2" s="501"/>
    </row>
    <row r="3" spans="1:6" s="500" customFormat="1">
      <c r="A3" s="502"/>
      <c r="B3" s="503"/>
      <c r="C3" s="504"/>
      <c r="D3" s="501"/>
      <c r="F3" s="501"/>
    </row>
    <row r="4" spans="1:6" s="500" customFormat="1">
      <c r="A4" s="502"/>
      <c r="B4" s="503"/>
      <c r="C4" s="504"/>
      <c r="D4" s="501"/>
      <c r="F4" s="501"/>
    </row>
    <row r="5" spans="1:6" s="500" customFormat="1" ht="94.5">
      <c r="A5" s="505"/>
      <c r="B5" s="506" t="s">
        <v>615</v>
      </c>
      <c r="C5" s="507"/>
      <c r="D5" s="507"/>
      <c r="E5" s="508"/>
      <c r="F5" s="508"/>
    </row>
    <row r="6" spans="1:6" s="500" customFormat="1" ht="15.75">
      <c r="A6" s="505"/>
      <c r="B6" s="509"/>
      <c r="C6" s="510"/>
      <c r="D6" s="508"/>
      <c r="E6" s="508"/>
      <c r="F6" s="508"/>
    </row>
    <row r="7" spans="1:6" s="500" customFormat="1" ht="15.75">
      <c r="A7" s="511" t="s">
        <v>39</v>
      </c>
      <c r="B7" s="509" t="s">
        <v>40</v>
      </c>
      <c r="C7" s="510"/>
      <c r="D7" s="512"/>
      <c r="E7" s="508"/>
      <c r="F7" s="508"/>
    </row>
    <row r="8" spans="1:6" s="500" customFormat="1" ht="91.5" customHeight="1">
      <c r="A8" s="511"/>
      <c r="B8" s="692" t="s">
        <v>367</v>
      </c>
      <c r="C8" s="692"/>
      <c r="D8" s="692"/>
      <c r="E8" s="692"/>
      <c r="F8" s="692"/>
    </row>
    <row r="9" spans="1:6" s="500" customFormat="1" ht="15.75">
      <c r="A9" s="511"/>
      <c r="B9" s="513"/>
      <c r="C9" s="513"/>
      <c r="D9" s="513"/>
      <c r="E9" s="513"/>
      <c r="F9" s="513"/>
    </row>
    <row r="10" spans="1:6" s="500" customFormat="1" ht="15.75">
      <c r="A10" s="511" t="s">
        <v>368</v>
      </c>
      <c r="B10" s="509" t="s">
        <v>369</v>
      </c>
      <c r="C10" s="510"/>
      <c r="D10" s="512"/>
      <c r="E10" s="508"/>
      <c r="F10" s="508"/>
    </row>
    <row r="11" spans="1:6" s="500" customFormat="1" ht="15.75">
      <c r="A11" s="511"/>
      <c r="B11" s="509"/>
      <c r="C11" s="510"/>
      <c r="D11" s="512"/>
      <c r="E11" s="508"/>
      <c r="F11" s="508"/>
    </row>
    <row r="12" spans="1:6" s="520" customFormat="1" ht="30">
      <c r="A12" s="514" t="s">
        <v>370</v>
      </c>
      <c r="B12" s="515" t="s">
        <v>371</v>
      </c>
      <c r="C12" s="516" t="s">
        <v>43</v>
      </c>
      <c r="D12" s="517">
        <v>8.6999999999999994E-2</v>
      </c>
      <c r="E12" s="518"/>
      <c r="F12" s="519">
        <f>(D12*E12)</f>
        <v>0</v>
      </c>
    </row>
    <row r="13" spans="1:6" s="520" customFormat="1" ht="15">
      <c r="A13" s="514"/>
      <c r="B13" s="515"/>
      <c r="C13" s="516"/>
      <c r="D13" s="517"/>
      <c r="E13" s="518"/>
      <c r="F13" s="519"/>
    </row>
    <row r="14" spans="1:6" s="520" customFormat="1" ht="30">
      <c r="A14" s="514" t="s">
        <v>372</v>
      </c>
      <c r="B14" s="515" t="s">
        <v>373</v>
      </c>
      <c r="C14" s="516" t="s">
        <v>46</v>
      </c>
      <c r="D14" s="517">
        <v>6</v>
      </c>
      <c r="E14" s="518"/>
      <c r="F14" s="519">
        <f>(D14*E14)</f>
        <v>0</v>
      </c>
    </row>
    <row r="15" spans="1:6" s="520" customFormat="1" ht="15">
      <c r="A15" s="514"/>
      <c r="B15" s="515"/>
      <c r="C15" s="516"/>
      <c r="D15" s="517"/>
      <c r="E15" s="518"/>
      <c r="F15" s="519"/>
    </row>
    <row r="16" spans="1:6" s="520" customFormat="1" ht="60">
      <c r="A16" s="514" t="s">
        <v>374</v>
      </c>
      <c r="B16" s="515" t="s">
        <v>375</v>
      </c>
      <c r="C16" s="516" t="s">
        <v>376</v>
      </c>
      <c r="D16" s="517">
        <v>2</v>
      </c>
      <c r="E16" s="518"/>
      <c r="F16" s="519">
        <f>(D16*E16)</f>
        <v>0</v>
      </c>
    </row>
    <row r="17" spans="1:6" s="520" customFormat="1" ht="15">
      <c r="A17" s="514"/>
      <c r="B17" s="521"/>
      <c r="C17" s="516"/>
      <c r="D17" s="517"/>
      <c r="E17" s="518"/>
      <c r="F17" s="519"/>
    </row>
    <row r="18" spans="1:6" s="500" customFormat="1" ht="15.75">
      <c r="A18" s="511" t="s">
        <v>377</v>
      </c>
      <c r="B18" s="509" t="s">
        <v>378</v>
      </c>
      <c r="C18" s="510"/>
      <c r="D18" s="512"/>
      <c r="E18" s="508"/>
      <c r="F18" s="508"/>
    </row>
    <row r="19" spans="1:6" s="500" customFormat="1" ht="31.5">
      <c r="A19" s="511" t="s">
        <v>379</v>
      </c>
      <c r="B19" s="509" t="s">
        <v>380</v>
      </c>
      <c r="C19" s="510"/>
      <c r="D19" s="512"/>
      <c r="E19" s="508"/>
      <c r="F19" s="508"/>
    </row>
    <row r="20" spans="1:6" s="500" customFormat="1" ht="15.75">
      <c r="A20" s="511"/>
      <c r="B20" s="509"/>
      <c r="C20" s="510"/>
      <c r="D20" s="512"/>
      <c r="E20" s="508"/>
      <c r="F20" s="508"/>
    </row>
    <row r="21" spans="1:6" s="500" customFormat="1" ht="53.25" customHeight="1">
      <c r="A21" s="522" t="s">
        <v>381</v>
      </c>
      <c r="B21" s="523" t="s">
        <v>382</v>
      </c>
      <c r="C21" s="516" t="s">
        <v>383</v>
      </c>
      <c r="D21" s="517">
        <v>80</v>
      </c>
      <c r="E21" s="518"/>
      <c r="F21" s="519">
        <f>(D21*E21)</f>
        <v>0</v>
      </c>
    </row>
    <row r="22" spans="1:6" s="500" customFormat="1" ht="15.75">
      <c r="A22" s="524"/>
      <c r="B22" s="525"/>
      <c r="C22" s="526"/>
      <c r="D22" s="512"/>
      <c r="E22" s="512"/>
      <c r="F22" s="512"/>
    </row>
    <row r="23" spans="1:6" s="500" customFormat="1" ht="45">
      <c r="A23" s="522" t="s">
        <v>384</v>
      </c>
      <c r="B23" s="527" t="s">
        <v>385</v>
      </c>
      <c r="C23" s="516" t="s">
        <v>383</v>
      </c>
      <c r="D23" s="517">
        <v>40</v>
      </c>
      <c r="E23" s="518"/>
      <c r="F23" s="519">
        <f>(D23*E23)</f>
        <v>0</v>
      </c>
    </row>
    <row r="24" spans="1:6" s="500" customFormat="1" ht="15">
      <c r="A24" s="522"/>
      <c r="B24" s="527"/>
      <c r="C24" s="516"/>
      <c r="D24" s="517"/>
      <c r="E24" s="518"/>
      <c r="F24" s="519"/>
    </row>
    <row r="25" spans="1:6" s="500" customFormat="1" ht="15.75">
      <c r="A25" s="511" t="s">
        <v>386</v>
      </c>
      <c r="B25" s="528" t="s">
        <v>387</v>
      </c>
      <c r="C25" s="516"/>
      <c r="D25" s="517"/>
      <c r="E25" s="518"/>
      <c r="F25" s="519"/>
    </row>
    <row r="26" spans="1:6" s="500" customFormat="1" ht="15.75">
      <c r="A26" s="511"/>
      <c r="B26" s="509"/>
      <c r="C26" s="510"/>
      <c r="D26" s="512"/>
      <c r="E26" s="508"/>
      <c r="F26" s="508"/>
    </row>
    <row r="27" spans="1:6" s="500" customFormat="1" ht="30">
      <c r="A27" s="522" t="s">
        <v>388</v>
      </c>
      <c r="B27" s="527" t="s">
        <v>389</v>
      </c>
      <c r="C27" s="516" t="s">
        <v>46</v>
      </c>
      <c r="D27" s="517">
        <v>1</v>
      </c>
      <c r="E27" s="518"/>
      <c r="F27" s="519">
        <f>(D27*E27)</f>
        <v>0</v>
      </c>
    </row>
    <row r="28" spans="1:6" s="529" customFormat="1" ht="15">
      <c r="A28" s="522"/>
      <c r="B28" s="527"/>
      <c r="C28" s="516"/>
      <c r="D28" s="517"/>
      <c r="E28" s="518"/>
      <c r="F28" s="519"/>
    </row>
    <row r="29" spans="1:6" s="529" customFormat="1" ht="30">
      <c r="A29" s="522" t="s">
        <v>390</v>
      </c>
      <c r="B29" s="527" t="s">
        <v>391</v>
      </c>
      <c r="C29" s="516" t="s">
        <v>46</v>
      </c>
      <c r="D29" s="517">
        <v>2</v>
      </c>
      <c r="E29" s="518"/>
      <c r="F29" s="519">
        <f>(D29*E29)</f>
        <v>0</v>
      </c>
    </row>
    <row r="30" spans="1:6" s="529" customFormat="1" ht="15">
      <c r="A30" s="522"/>
      <c r="B30" s="527"/>
      <c r="C30" s="516"/>
      <c r="D30" s="517"/>
      <c r="E30" s="518"/>
      <c r="F30" s="519"/>
    </row>
    <row r="31" spans="1:6" s="529" customFormat="1" ht="30">
      <c r="A31" s="522" t="s">
        <v>392</v>
      </c>
      <c r="B31" s="527" t="s">
        <v>393</v>
      </c>
      <c r="C31" s="516" t="s">
        <v>46</v>
      </c>
      <c r="D31" s="517">
        <v>3</v>
      </c>
      <c r="E31" s="518"/>
      <c r="F31" s="519">
        <f>(D31*E31)</f>
        <v>0</v>
      </c>
    </row>
    <row r="32" spans="1:6" s="529" customFormat="1" ht="15">
      <c r="A32" s="522"/>
      <c r="B32" s="527"/>
      <c r="C32" s="516"/>
      <c r="D32" s="517"/>
      <c r="E32" s="518"/>
      <c r="F32" s="519"/>
    </row>
    <row r="33" spans="1:6" s="529" customFormat="1" ht="15">
      <c r="A33" s="522" t="s">
        <v>394</v>
      </c>
      <c r="B33" s="527" t="s">
        <v>395</v>
      </c>
      <c r="C33" s="516" t="s">
        <v>308</v>
      </c>
      <c r="D33" s="517">
        <v>28</v>
      </c>
      <c r="E33" s="518"/>
      <c r="F33" s="519">
        <f>(D33*E33)</f>
        <v>0</v>
      </c>
    </row>
    <row r="34" spans="1:6" s="529" customFormat="1" ht="15">
      <c r="A34" s="522"/>
      <c r="B34" s="527"/>
      <c r="C34" s="516"/>
      <c r="D34" s="517"/>
      <c r="E34" s="518"/>
      <c r="F34" s="519"/>
    </row>
    <row r="35" spans="1:6" s="500" customFormat="1" ht="15.75">
      <c r="A35" s="524" t="s">
        <v>396</v>
      </c>
      <c r="B35" s="530" t="s">
        <v>397</v>
      </c>
      <c r="C35" s="526"/>
      <c r="D35" s="512"/>
      <c r="E35" s="512"/>
      <c r="F35" s="512"/>
    </row>
    <row r="36" spans="1:6" s="500" customFormat="1" ht="15.75">
      <c r="A36" s="524"/>
      <c r="B36" s="530"/>
      <c r="C36" s="526"/>
      <c r="D36" s="512"/>
      <c r="E36" s="512"/>
      <c r="F36" s="512"/>
    </row>
    <row r="37" spans="1:6" s="500" customFormat="1" ht="30">
      <c r="A37" s="522" t="s">
        <v>398</v>
      </c>
      <c r="B37" s="527" t="s">
        <v>399</v>
      </c>
      <c r="C37" s="516" t="s">
        <v>383</v>
      </c>
      <c r="D37" s="517">
        <v>100</v>
      </c>
      <c r="E37" s="518"/>
      <c r="F37" s="519">
        <f>(D37*E37)</f>
        <v>0</v>
      </c>
    </row>
    <row r="38" spans="1:6" s="520" customFormat="1" ht="15">
      <c r="A38" s="522"/>
      <c r="B38" s="527"/>
      <c r="C38" s="516"/>
      <c r="D38" s="517"/>
      <c r="E38" s="518"/>
      <c r="F38" s="519"/>
    </row>
    <row r="39" spans="1:6" s="520" customFormat="1" ht="30">
      <c r="A39" s="522" t="s">
        <v>400</v>
      </c>
      <c r="B39" s="527" t="s">
        <v>401</v>
      </c>
      <c r="C39" s="516" t="s">
        <v>402</v>
      </c>
      <c r="D39" s="517">
        <v>13</v>
      </c>
      <c r="E39" s="518"/>
      <c r="F39" s="519">
        <f>(D39*E39)</f>
        <v>0</v>
      </c>
    </row>
    <row r="40" spans="1:6" s="520" customFormat="1" ht="15">
      <c r="A40" s="522"/>
      <c r="B40" s="527"/>
      <c r="C40" s="516"/>
      <c r="D40" s="517"/>
      <c r="E40" s="518"/>
      <c r="F40" s="519"/>
    </row>
    <row r="41" spans="1:6" s="520" customFormat="1" ht="15.75">
      <c r="A41" s="524" t="s">
        <v>403</v>
      </c>
      <c r="B41" s="530" t="s">
        <v>404</v>
      </c>
      <c r="C41" s="526"/>
      <c r="D41" s="512"/>
      <c r="E41" s="512"/>
      <c r="F41" s="512"/>
    </row>
    <row r="42" spans="1:6" s="520" customFormat="1" ht="15.75">
      <c r="A42" s="524"/>
      <c r="B42" s="530"/>
      <c r="C42" s="526"/>
      <c r="D42" s="512"/>
      <c r="E42" s="512"/>
      <c r="F42" s="512"/>
    </row>
    <row r="43" spans="1:6" s="520" customFormat="1" ht="30">
      <c r="A43" s="522" t="s">
        <v>405</v>
      </c>
      <c r="B43" s="527" t="s">
        <v>406</v>
      </c>
      <c r="C43" s="516" t="s">
        <v>383</v>
      </c>
      <c r="D43" s="517">
        <v>12</v>
      </c>
      <c r="E43" s="518"/>
      <c r="F43" s="519">
        <f>(D43*E43)</f>
        <v>0</v>
      </c>
    </row>
    <row r="44" spans="1:6" s="520" customFormat="1" ht="15">
      <c r="A44" s="522"/>
      <c r="B44" s="531"/>
      <c r="C44" s="516"/>
      <c r="D44" s="517"/>
      <c r="E44" s="518"/>
      <c r="F44" s="519"/>
    </row>
    <row r="45" spans="1:6" s="520" customFormat="1" ht="15">
      <c r="A45" s="535"/>
      <c r="B45" s="536"/>
      <c r="C45" s="516"/>
      <c r="D45" s="517"/>
      <c r="E45" s="518"/>
      <c r="F45" s="519"/>
    </row>
    <row r="46" spans="1:6" ht="15" customHeight="1">
      <c r="A46" s="539"/>
      <c r="B46" s="540" t="s">
        <v>408</v>
      </c>
      <c r="C46" s="510"/>
      <c r="D46" s="541"/>
      <c r="E46" s="508"/>
      <c r="F46" s="508">
        <f>SUM(F12:F44)</f>
        <v>0</v>
      </c>
    </row>
    <row r="47" spans="1:6" ht="15" customHeight="1">
      <c r="A47" s="539"/>
      <c r="B47" s="540"/>
      <c r="C47" s="510"/>
      <c r="D47" s="541"/>
      <c r="E47" s="508"/>
      <c r="F47" s="508"/>
    </row>
    <row r="48" spans="1:6" ht="15">
      <c r="A48" s="539"/>
      <c r="B48" s="515"/>
      <c r="C48" s="542"/>
      <c r="D48" s="543"/>
      <c r="E48" s="538"/>
      <c r="F48" s="538"/>
    </row>
    <row r="49" spans="1:6" s="520" customFormat="1" ht="15.75">
      <c r="A49" s="524" t="s">
        <v>48</v>
      </c>
      <c r="B49" s="544" t="s">
        <v>316</v>
      </c>
      <c r="C49" s="526"/>
      <c r="D49" s="512"/>
      <c r="E49" s="512"/>
      <c r="F49" s="512"/>
    </row>
    <row r="50" spans="1:6" s="520" customFormat="1" ht="78.75" customHeight="1">
      <c r="A50" s="524"/>
      <c r="B50" s="693" t="s">
        <v>409</v>
      </c>
      <c r="C50" s="693"/>
      <c r="D50" s="693"/>
      <c r="E50" s="693"/>
      <c r="F50" s="693"/>
    </row>
    <row r="51" spans="1:6" s="520" customFormat="1" ht="15.75">
      <c r="A51" s="524"/>
      <c r="B51" s="545"/>
      <c r="C51" s="545"/>
      <c r="D51" s="545"/>
      <c r="E51" s="545"/>
      <c r="F51" s="545"/>
    </row>
    <row r="52" spans="1:6" s="520" customFormat="1" ht="15.75">
      <c r="A52" s="524" t="s">
        <v>410</v>
      </c>
      <c r="B52" s="544" t="s">
        <v>411</v>
      </c>
      <c r="C52" s="526"/>
      <c r="D52" s="512"/>
      <c r="E52" s="512"/>
      <c r="F52" s="512"/>
    </row>
    <row r="53" spans="1:6" ht="15.75">
      <c r="A53" s="511"/>
      <c r="B53" s="509"/>
      <c r="C53" s="510"/>
      <c r="D53" s="512"/>
      <c r="E53" s="508"/>
      <c r="F53" s="508"/>
    </row>
    <row r="54" spans="1:6" s="520" customFormat="1" ht="30">
      <c r="A54" s="535" t="s">
        <v>412</v>
      </c>
      <c r="B54" s="527" t="s">
        <v>413</v>
      </c>
      <c r="C54" s="516" t="s">
        <v>414</v>
      </c>
      <c r="D54" s="517">
        <v>71</v>
      </c>
      <c r="E54" s="546"/>
      <c r="F54" s="519">
        <f>(D54*E54)</f>
        <v>0</v>
      </c>
    </row>
    <row r="55" spans="1:6" s="520" customFormat="1" ht="25.5">
      <c r="A55" s="535"/>
      <c r="B55" s="521" t="s">
        <v>415</v>
      </c>
      <c r="C55" s="516"/>
      <c r="D55" s="517"/>
      <c r="E55" s="546"/>
      <c r="F55" s="519"/>
    </row>
    <row r="56" spans="1:6" s="520" customFormat="1" ht="15">
      <c r="A56" s="535"/>
      <c r="B56" s="527"/>
      <c r="C56" s="516"/>
      <c r="D56" s="517"/>
      <c r="E56" s="546"/>
      <c r="F56" s="519"/>
    </row>
    <row r="57" spans="1:6" s="520" customFormat="1" ht="30">
      <c r="A57" s="522" t="s">
        <v>51</v>
      </c>
      <c r="B57" s="527" t="s">
        <v>416</v>
      </c>
      <c r="C57" s="516" t="s">
        <v>414</v>
      </c>
      <c r="D57" s="517">
        <v>472</v>
      </c>
      <c r="E57" s="518"/>
      <c r="F57" s="519">
        <f>(D57*E57)</f>
        <v>0</v>
      </c>
    </row>
    <row r="58" spans="1:6" s="520" customFormat="1" ht="71.25">
      <c r="A58" s="522"/>
      <c r="B58" s="525" t="s">
        <v>417</v>
      </c>
      <c r="C58" s="516"/>
      <c r="D58" s="517"/>
      <c r="E58" s="518"/>
      <c r="F58" s="519"/>
    </row>
    <row r="59" spans="1:6" s="520" customFormat="1" ht="15">
      <c r="A59" s="547"/>
      <c r="B59" s="527"/>
      <c r="C59" s="516"/>
      <c r="D59" s="517"/>
      <c r="E59" s="518"/>
      <c r="F59" s="519"/>
    </row>
    <row r="60" spans="1:6" ht="15.75">
      <c r="A60" s="511" t="s">
        <v>418</v>
      </c>
      <c r="B60" s="509" t="s">
        <v>419</v>
      </c>
      <c r="C60" s="510"/>
      <c r="D60" s="541"/>
      <c r="E60" s="508"/>
      <c r="F60" s="508"/>
    </row>
    <row r="61" spans="1:6" ht="15.75">
      <c r="A61" s="511"/>
      <c r="B61" s="509"/>
      <c r="C61" s="510"/>
      <c r="D61" s="541"/>
      <c r="E61" s="508"/>
      <c r="F61" s="508"/>
    </row>
    <row r="62" spans="1:6" s="520" customFormat="1" ht="30">
      <c r="A62" s="514" t="s">
        <v>234</v>
      </c>
      <c r="B62" s="515" t="s">
        <v>420</v>
      </c>
      <c r="C62" s="516" t="s">
        <v>383</v>
      </c>
      <c r="D62" s="517">
        <v>1182</v>
      </c>
      <c r="E62" s="518"/>
      <c r="F62" s="519">
        <f>(D62*E62)</f>
        <v>0</v>
      </c>
    </row>
    <row r="63" spans="1:6" s="520" customFormat="1" ht="15">
      <c r="A63" s="514"/>
      <c r="B63" s="515"/>
      <c r="C63" s="516"/>
      <c r="D63" s="517"/>
      <c r="E63" s="518"/>
      <c r="F63" s="519"/>
    </row>
    <row r="64" spans="1:6" s="520" customFormat="1" ht="31.5">
      <c r="A64" s="511" t="s">
        <v>421</v>
      </c>
      <c r="B64" s="509" t="s">
        <v>422</v>
      </c>
      <c r="C64" s="516"/>
      <c r="D64" s="517"/>
      <c r="E64" s="518"/>
      <c r="F64" s="519"/>
    </row>
    <row r="65" spans="1:6" s="520" customFormat="1" ht="15">
      <c r="A65" s="514"/>
      <c r="B65" s="515"/>
      <c r="C65" s="516"/>
      <c r="D65" s="517"/>
      <c r="E65" s="518"/>
      <c r="F65" s="519"/>
    </row>
    <row r="66" spans="1:6" s="520" customFormat="1" ht="30">
      <c r="A66" s="514" t="s">
        <v>423</v>
      </c>
      <c r="B66" s="515" t="s">
        <v>424</v>
      </c>
      <c r="C66" s="516" t="s">
        <v>383</v>
      </c>
      <c r="D66" s="517">
        <v>1200</v>
      </c>
      <c r="E66" s="518"/>
      <c r="F66" s="519">
        <f>(D66*E66)</f>
        <v>0</v>
      </c>
    </row>
    <row r="67" spans="1:6" ht="15">
      <c r="A67" s="548"/>
      <c r="B67" s="549"/>
      <c r="C67" s="516"/>
      <c r="D67" s="537"/>
      <c r="E67" s="538"/>
      <c r="F67" s="546"/>
    </row>
    <row r="68" spans="1:6" ht="15.75">
      <c r="A68" s="511" t="s">
        <v>425</v>
      </c>
      <c r="B68" s="528" t="s">
        <v>426</v>
      </c>
      <c r="C68" s="510"/>
      <c r="D68" s="541"/>
      <c r="E68" s="508"/>
      <c r="F68" s="508"/>
    </row>
    <row r="69" spans="1:6" ht="15.75">
      <c r="A69" s="511"/>
      <c r="B69" s="528"/>
      <c r="C69" s="510"/>
      <c r="D69" s="541"/>
      <c r="E69" s="508"/>
      <c r="F69" s="508"/>
    </row>
    <row r="70" spans="1:6" ht="45">
      <c r="A70" s="522" t="s">
        <v>427</v>
      </c>
      <c r="B70" s="527" t="s">
        <v>428</v>
      </c>
      <c r="C70" s="516" t="s">
        <v>414</v>
      </c>
      <c r="D70" s="517">
        <v>350</v>
      </c>
      <c r="E70" s="518"/>
      <c r="F70" s="519">
        <f>(D70*E70)</f>
        <v>0</v>
      </c>
    </row>
    <row r="71" spans="1:6" ht="51.75">
      <c r="A71" s="524"/>
      <c r="B71" s="531" t="s">
        <v>417</v>
      </c>
      <c r="C71" s="526"/>
      <c r="D71" s="541"/>
      <c r="E71" s="512"/>
      <c r="F71" s="512"/>
    </row>
    <row r="72" spans="1:6" ht="15.75">
      <c r="A72" s="511"/>
      <c r="B72" s="550"/>
      <c r="C72" s="510"/>
      <c r="D72" s="541"/>
      <c r="E72" s="508"/>
      <c r="F72" s="508"/>
    </row>
    <row r="73" spans="1:6" s="520" customFormat="1" ht="30">
      <c r="A73" s="532" t="s">
        <v>429</v>
      </c>
      <c r="B73" s="515" t="s">
        <v>430</v>
      </c>
      <c r="C73" s="516" t="s">
        <v>414</v>
      </c>
      <c r="D73" s="517">
        <v>130</v>
      </c>
      <c r="E73" s="518"/>
      <c r="F73" s="519">
        <f>(D73*E73)</f>
        <v>0</v>
      </c>
    </row>
    <row r="74" spans="1:6" s="520" customFormat="1" ht="15">
      <c r="A74" s="522"/>
      <c r="B74" s="531" t="s">
        <v>431</v>
      </c>
      <c r="C74" s="516"/>
      <c r="D74" s="517"/>
      <c r="E74" s="518"/>
      <c r="F74" s="519"/>
    </row>
    <row r="75" spans="1:6" s="520" customFormat="1" ht="15">
      <c r="A75" s="522"/>
      <c r="B75" s="531"/>
      <c r="C75" s="516"/>
      <c r="D75" s="517"/>
      <c r="E75" s="518"/>
      <c r="F75" s="519"/>
    </row>
    <row r="76" spans="1:6" s="520" customFormat="1" ht="30">
      <c r="A76" s="551" t="s">
        <v>432</v>
      </c>
      <c r="B76" s="515" t="s">
        <v>433</v>
      </c>
      <c r="C76" s="516" t="s">
        <v>383</v>
      </c>
      <c r="D76" s="517">
        <v>960</v>
      </c>
      <c r="E76" s="518"/>
      <c r="F76" s="519">
        <f>(D76*E76)</f>
        <v>0</v>
      </c>
    </row>
    <row r="77" spans="1:6" s="520" customFormat="1" ht="15">
      <c r="A77" s="522"/>
      <c r="B77" s="531"/>
      <c r="C77" s="516"/>
      <c r="D77" s="517"/>
      <c r="E77" s="518"/>
      <c r="F77" s="519"/>
    </row>
    <row r="78" spans="1:6" ht="15.75">
      <c r="A78" s="524" t="s">
        <v>434</v>
      </c>
      <c r="B78" s="530" t="s">
        <v>435</v>
      </c>
      <c r="C78" s="526"/>
      <c r="D78" s="541"/>
      <c r="E78" s="512"/>
      <c r="F78" s="512"/>
    </row>
    <row r="79" spans="1:6" ht="15.75">
      <c r="A79" s="524"/>
      <c r="B79" s="530"/>
      <c r="C79" s="526"/>
      <c r="D79" s="541"/>
      <c r="E79" s="512"/>
      <c r="F79" s="512"/>
    </row>
    <row r="80" spans="1:6" s="520" customFormat="1" ht="30">
      <c r="A80" s="535" t="s">
        <v>436</v>
      </c>
      <c r="B80" s="527" t="s">
        <v>437</v>
      </c>
      <c r="C80" s="516" t="s">
        <v>383</v>
      </c>
      <c r="D80" s="517">
        <v>320</v>
      </c>
      <c r="E80" s="518"/>
      <c r="F80" s="519">
        <f>(D80*E80)</f>
        <v>0</v>
      </c>
    </row>
    <row r="81" spans="1:6" s="520" customFormat="1" ht="25.5">
      <c r="A81" s="535"/>
      <c r="B81" s="531" t="s">
        <v>438</v>
      </c>
      <c r="C81" s="516"/>
      <c r="D81" s="517"/>
      <c r="E81" s="518"/>
      <c r="F81" s="519"/>
    </row>
    <row r="82" spans="1:6" ht="15">
      <c r="A82" s="535"/>
      <c r="B82" s="515"/>
      <c r="C82" s="516"/>
      <c r="D82" s="537"/>
      <c r="E82" s="538"/>
      <c r="F82" s="519"/>
    </row>
    <row r="83" spans="1:6" s="520" customFormat="1" ht="18">
      <c r="A83" s="535" t="s">
        <v>238</v>
      </c>
      <c r="B83" s="545" t="s">
        <v>439</v>
      </c>
      <c r="C83" s="516" t="s">
        <v>383</v>
      </c>
      <c r="D83" s="517">
        <v>300</v>
      </c>
      <c r="E83" s="518"/>
      <c r="F83" s="519">
        <f>(D83*E83)</f>
        <v>0</v>
      </c>
    </row>
    <row r="84" spans="1:6" s="520" customFormat="1" ht="25.5">
      <c r="A84" s="535"/>
      <c r="B84" s="552" t="s">
        <v>440</v>
      </c>
      <c r="C84" s="516"/>
      <c r="D84" s="517"/>
      <c r="E84" s="518"/>
      <c r="F84" s="519"/>
    </row>
    <row r="85" spans="1:6" s="520" customFormat="1" ht="15">
      <c r="A85" s="535"/>
      <c r="B85" s="545"/>
      <c r="C85" s="516"/>
      <c r="D85" s="517"/>
      <c r="E85" s="518"/>
      <c r="F85" s="519"/>
    </row>
    <row r="86" spans="1:6" s="520" customFormat="1" ht="31.5">
      <c r="A86" s="511" t="s">
        <v>441</v>
      </c>
      <c r="B86" s="509" t="s">
        <v>442</v>
      </c>
      <c r="C86" s="510"/>
      <c r="D86" s="553"/>
      <c r="E86" s="554"/>
      <c r="F86" s="508"/>
    </row>
    <row r="87" spans="1:6" s="520" customFormat="1" ht="15">
      <c r="A87" s="555"/>
      <c r="B87" s="515"/>
      <c r="C87" s="556"/>
      <c r="D87" s="537"/>
      <c r="E87" s="557"/>
      <c r="F87" s="558"/>
    </row>
    <row r="88" spans="1:6" s="520" customFormat="1" ht="30">
      <c r="A88" s="514" t="s">
        <v>443</v>
      </c>
      <c r="B88" s="515" t="s">
        <v>444</v>
      </c>
      <c r="C88" s="556" t="s">
        <v>56</v>
      </c>
      <c r="D88" s="537">
        <v>1215</v>
      </c>
      <c r="E88" s="557"/>
      <c r="F88" s="558">
        <f>(D88*E88)</f>
        <v>0</v>
      </c>
    </row>
    <row r="89" spans="1:6" s="520" customFormat="1" ht="15">
      <c r="A89" s="514"/>
      <c r="B89" s="515"/>
      <c r="C89" s="556"/>
      <c r="D89" s="537"/>
      <c r="E89" s="557"/>
      <c r="F89" s="558"/>
    </row>
    <row r="90" spans="1:6" s="520" customFormat="1" ht="18">
      <c r="A90" s="514" t="s">
        <v>445</v>
      </c>
      <c r="B90" s="515" t="s">
        <v>446</v>
      </c>
      <c r="C90" s="556" t="s">
        <v>383</v>
      </c>
      <c r="D90" s="537">
        <v>100</v>
      </c>
      <c r="E90" s="557"/>
      <c r="F90" s="558">
        <f>(D90*E90)</f>
        <v>0</v>
      </c>
    </row>
    <row r="91" spans="1:6" s="520" customFormat="1" ht="15">
      <c r="A91" s="514"/>
      <c r="B91" s="515"/>
      <c r="C91" s="556"/>
      <c r="D91" s="537"/>
      <c r="E91" s="557"/>
      <c r="F91" s="558"/>
    </row>
    <row r="92" spans="1:6" s="520" customFormat="1" ht="45">
      <c r="A92" s="514" t="s">
        <v>212</v>
      </c>
      <c r="B92" s="515" t="s">
        <v>447</v>
      </c>
      <c r="C92" s="556" t="s">
        <v>56</v>
      </c>
      <c r="D92" s="537">
        <v>1215</v>
      </c>
      <c r="E92" s="557"/>
      <c r="F92" s="558">
        <f>(D92*E92)</f>
        <v>0</v>
      </c>
    </row>
    <row r="93" spans="1:6" s="520" customFormat="1" ht="15">
      <c r="A93" s="555"/>
      <c r="B93" s="515"/>
      <c r="C93" s="556"/>
      <c r="D93" s="537"/>
      <c r="E93" s="557"/>
      <c r="F93" s="558"/>
    </row>
    <row r="94" spans="1:6" s="520" customFormat="1" ht="45">
      <c r="A94" s="559" t="s">
        <v>55</v>
      </c>
      <c r="B94" s="515" t="s">
        <v>448</v>
      </c>
      <c r="C94" s="556" t="s">
        <v>56</v>
      </c>
      <c r="D94" s="537">
        <f>0.1*2.2*(D37)</f>
        <v>22.000000000000004</v>
      </c>
      <c r="E94" s="557"/>
      <c r="F94" s="558">
        <f>(D94*E94)</f>
        <v>0</v>
      </c>
    </row>
    <row r="95" spans="1:6" s="520" customFormat="1" ht="15">
      <c r="A95" s="559"/>
      <c r="B95" s="515"/>
      <c r="C95" s="556"/>
      <c r="D95" s="537"/>
      <c r="E95" s="557"/>
      <c r="F95" s="558"/>
    </row>
    <row r="96" spans="1:6" ht="15.75">
      <c r="A96" s="560"/>
      <c r="B96" s="561" t="s">
        <v>449</v>
      </c>
      <c r="C96" s="510"/>
      <c r="D96" s="541"/>
      <c r="E96" s="508"/>
      <c r="F96" s="508">
        <f>SUM(F54:F95)</f>
        <v>0</v>
      </c>
    </row>
    <row r="97" spans="1:6" ht="12.75" customHeight="1">
      <c r="A97" s="560"/>
      <c r="B97" s="561"/>
      <c r="C97" s="510"/>
      <c r="D97" s="541"/>
      <c r="E97" s="508"/>
      <c r="F97" s="508"/>
    </row>
    <row r="98" spans="1:6" ht="15.75">
      <c r="A98" s="524" t="s">
        <v>52</v>
      </c>
      <c r="B98" s="544" t="s">
        <v>450</v>
      </c>
      <c r="C98" s="526"/>
      <c r="D98" s="541"/>
      <c r="E98" s="512"/>
      <c r="F98" s="512"/>
    </row>
    <row r="99" spans="1:6" ht="78.75" customHeight="1">
      <c r="A99" s="524"/>
      <c r="B99" s="693" t="s">
        <v>451</v>
      </c>
      <c r="C99" s="693"/>
      <c r="D99" s="693"/>
      <c r="E99" s="693"/>
      <c r="F99" s="693"/>
    </row>
    <row r="100" spans="1:6" ht="15.75">
      <c r="A100" s="524"/>
      <c r="B100" s="545"/>
      <c r="C100" s="545"/>
      <c r="D100" s="545"/>
      <c r="E100" s="545"/>
      <c r="F100" s="545"/>
    </row>
    <row r="101" spans="1:6" ht="15.75">
      <c r="A101" s="524" t="s">
        <v>452</v>
      </c>
      <c r="B101" s="544" t="s">
        <v>453</v>
      </c>
      <c r="C101" s="526"/>
      <c r="D101" s="541"/>
      <c r="E101" s="512"/>
      <c r="F101" s="512"/>
    </row>
    <row r="102" spans="1:6" ht="15.75">
      <c r="A102" s="524" t="s">
        <v>454</v>
      </c>
      <c r="B102" s="562" t="s">
        <v>455</v>
      </c>
      <c r="C102" s="526"/>
      <c r="D102" s="541"/>
      <c r="E102" s="512"/>
      <c r="F102" s="512"/>
    </row>
    <row r="103" spans="1:6" ht="15.75">
      <c r="A103" s="524"/>
      <c r="B103" s="562"/>
      <c r="C103" s="526"/>
      <c r="D103" s="541"/>
      <c r="E103" s="512"/>
      <c r="F103" s="512"/>
    </row>
    <row r="104" spans="1:6" s="520" customFormat="1" ht="59.25">
      <c r="A104" s="522" t="s">
        <v>456</v>
      </c>
      <c r="B104" s="527" t="s">
        <v>457</v>
      </c>
      <c r="C104" s="516" t="s">
        <v>414</v>
      </c>
      <c r="D104" s="517">
        <v>90</v>
      </c>
      <c r="E104" s="518"/>
      <c r="F104" s="519">
        <f>(D104*E104)</f>
        <v>0</v>
      </c>
    </row>
    <row r="105" spans="1:6" ht="15">
      <c r="A105" s="548"/>
      <c r="B105" s="563"/>
      <c r="C105" s="516"/>
      <c r="D105" s="517"/>
      <c r="E105" s="518"/>
      <c r="F105" s="546"/>
    </row>
    <row r="106" spans="1:6" ht="47.25">
      <c r="A106" s="524" t="s">
        <v>458</v>
      </c>
      <c r="B106" s="564" t="s">
        <v>459</v>
      </c>
      <c r="C106" s="526"/>
      <c r="D106" s="541"/>
      <c r="E106" s="512"/>
      <c r="F106" s="512"/>
    </row>
    <row r="107" spans="1:6" ht="15.75">
      <c r="A107" s="524"/>
      <c r="B107" s="564"/>
      <c r="C107" s="526"/>
      <c r="D107" s="541"/>
      <c r="E107" s="512"/>
      <c r="F107" s="512"/>
    </row>
    <row r="108" spans="1:6" s="520" customFormat="1" ht="45">
      <c r="A108" s="532" t="s">
        <v>460</v>
      </c>
      <c r="B108" s="565" t="s">
        <v>461</v>
      </c>
      <c r="C108" s="516" t="s">
        <v>383</v>
      </c>
      <c r="D108" s="517">
        <v>300</v>
      </c>
      <c r="E108" s="518"/>
      <c r="F108" s="519">
        <f>(D108*E108)</f>
        <v>0</v>
      </c>
    </row>
    <row r="109" spans="1:6" ht="15.75">
      <c r="A109" s="511"/>
      <c r="B109" s="566"/>
      <c r="C109" s="510"/>
      <c r="D109" s="541"/>
      <c r="E109" s="508"/>
      <c r="F109" s="508"/>
    </row>
    <row r="110" spans="1:6" ht="15.75">
      <c r="A110" s="511" t="s">
        <v>462</v>
      </c>
      <c r="B110" s="509" t="s">
        <v>463</v>
      </c>
      <c r="C110" s="510"/>
      <c r="D110" s="541"/>
      <c r="E110" s="508"/>
      <c r="F110" s="508"/>
    </row>
    <row r="111" spans="1:6" ht="31.5">
      <c r="A111" s="567" t="s">
        <v>464</v>
      </c>
      <c r="B111" s="568" t="s">
        <v>465</v>
      </c>
      <c r="C111" s="516"/>
      <c r="D111" s="537"/>
      <c r="E111" s="538"/>
      <c r="F111" s="519"/>
    </row>
    <row r="112" spans="1:6" ht="15.75">
      <c r="A112" s="567"/>
      <c r="B112" s="568"/>
      <c r="C112" s="516"/>
      <c r="D112" s="537"/>
      <c r="E112" s="538"/>
      <c r="F112" s="519"/>
    </row>
    <row r="113" spans="1:6" s="520" customFormat="1" ht="45">
      <c r="A113" s="535" t="s">
        <v>466</v>
      </c>
      <c r="B113" s="523" t="s">
        <v>467</v>
      </c>
      <c r="C113" s="516" t="s">
        <v>383</v>
      </c>
      <c r="D113" s="517">
        <v>300</v>
      </c>
      <c r="E113" s="518"/>
      <c r="F113" s="519">
        <f>(D113*E113)</f>
        <v>0</v>
      </c>
    </row>
    <row r="114" spans="1:6" s="520" customFormat="1" ht="15">
      <c r="A114" s="535"/>
      <c r="B114" s="523"/>
      <c r="C114" s="516"/>
      <c r="D114" s="517"/>
      <c r="E114" s="518"/>
      <c r="F114" s="519"/>
    </row>
    <row r="115" spans="1:6" s="520" customFormat="1" ht="45">
      <c r="A115" s="535" t="s">
        <v>468</v>
      </c>
      <c r="B115" s="523" t="s">
        <v>469</v>
      </c>
      <c r="C115" s="516" t="s">
        <v>383</v>
      </c>
      <c r="D115" s="517">
        <v>171</v>
      </c>
      <c r="E115" s="518"/>
      <c r="F115" s="519">
        <f>(D115*E115)</f>
        <v>0</v>
      </c>
    </row>
    <row r="116" spans="1:6" s="520" customFormat="1" ht="15">
      <c r="A116" s="535"/>
      <c r="B116" s="569"/>
      <c r="C116" s="516"/>
      <c r="D116" s="517"/>
      <c r="E116" s="518"/>
      <c r="F116" s="519"/>
    </row>
    <row r="117" spans="1:6" s="520" customFormat="1" ht="15.75">
      <c r="A117" s="570" t="s">
        <v>470</v>
      </c>
      <c r="B117" s="571" t="s">
        <v>471</v>
      </c>
      <c r="C117" s="516"/>
      <c r="D117" s="517"/>
      <c r="E117" s="518"/>
      <c r="F117" s="519"/>
    </row>
    <row r="118" spans="1:6" s="520" customFormat="1" ht="15.75">
      <c r="A118" s="570" t="s">
        <v>472</v>
      </c>
      <c r="B118" s="571" t="s">
        <v>473</v>
      </c>
      <c r="C118" s="516"/>
      <c r="D118" s="517"/>
      <c r="E118" s="518"/>
      <c r="F118" s="519"/>
    </row>
    <row r="119" spans="1:6" s="520" customFormat="1" ht="15">
      <c r="A119" s="535"/>
      <c r="B119" s="523"/>
      <c r="C119" s="516"/>
      <c r="D119" s="517"/>
      <c r="E119" s="518"/>
      <c r="F119" s="519"/>
    </row>
    <row r="120" spans="1:6" s="520" customFormat="1" ht="45">
      <c r="A120" s="522" t="s">
        <v>126</v>
      </c>
      <c r="B120" s="527" t="s">
        <v>474</v>
      </c>
      <c r="C120" s="516" t="s">
        <v>402</v>
      </c>
      <c r="D120" s="517">
        <v>53</v>
      </c>
      <c r="E120" s="518"/>
      <c r="F120" s="519">
        <f>(D120*E120)</f>
        <v>0</v>
      </c>
    </row>
    <row r="121" spans="1:6" s="520" customFormat="1" ht="15">
      <c r="A121" s="522"/>
      <c r="B121" s="527"/>
      <c r="C121" s="516"/>
      <c r="D121" s="517"/>
      <c r="E121" s="518"/>
      <c r="F121" s="519"/>
    </row>
    <row r="122" spans="1:6" s="520" customFormat="1" ht="15.75">
      <c r="A122" s="572" t="s">
        <v>475</v>
      </c>
      <c r="B122" s="568" t="s">
        <v>476</v>
      </c>
      <c r="C122" s="556"/>
      <c r="D122" s="537"/>
      <c r="E122" s="558"/>
      <c r="F122" s="558"/>
    </row>
    <row r="123" spans="1:6" s="520" customFormat="1" ht="15">
      <c r="A123" s="514"/>
      <c r="B123" s="515"/>
      <c r="C123" s="556"/>
      <c r="D123" s="537"/>
      <c r="E123" s="558"/>
      <c r="F123" s="558"/>
    </row>
    <row r="124" spans="1:6" s="520" customFormat="1" ht="60">
      <c r="A124" s="514" t="s">
        <v>477</v>
      </c>
      <c r="B124" s="515" t="s">
        <v>478</v>
      </c>
      <c r="C124" s="556" t="s">
        <v>402</v>
      </c>
      <c r="D124" s="537">
        <v>75</v>
      </c>
      <c r="E124" s="558"/>
      <c r="F124" s="558">
        <f>(D124*E124)</f>
        <v>0</v>
      </c>
    </row>
    <row r="125" spans="1:6" s="520" customFormat="1" ht="15.75">
      <c r="A125" s="572"/>
      <c r="B125" s="568"/>
      <c r="C125" s="516"/>
      <c r="D125" s="517"/>
      <c r="E125" s="518"/>
      <c r="F125" s="519"/>
    </row>
    <row r="126" spans="1:6" ht="15.75">
      <c r="A126" s="511" t="s">
        <v>479</v>
      </c>
      <c r="B126" s="509" t="s">
        <v>480</v>
      </c>
      <c r="C126" s="510"/>
      <c r="D126" s="541"/>
      <c r="E126" s="508"/>
      <c r="F126" s="508"/>
    </row>
    <row r="127" spans="1:6" ht="15.75">
      <c r="A127" s="511"/>
      <c r="B127" s="509"/>
      <c r="C127" s="510"/>
      <c r="D127" s="541"/>
      <c r="E127" s="508"/>
      <c r="F127" s="508"/>
    </row>
    <row r="128" spans="1:6" s="520" customFormat="1" ht="45">
      <c r="A128" s="532" t="s">
        <v>481</v>
      </c>
      <c r="B128" s="533" t="s">
        <v>482</v>
      </c>
      <c r="C128" s="516" t="s">
        <v>414</v>
      </c>
      <c r="D128" s="517">
        <v>10</v>
      </c>
      <c r="E128" s="518"/>
      <c r="F128" s="519">
        <f>(D128*E128)</f>
        <v>0</v>
      </c>
    </row>
    <row r="129" spans="1:6" s="520" customFormat="1" ht="15">
      <c r="A129" s="532"/>
      <c r="B129" s="533"/>
      <c r="C129" s="516"/>
      <c r="D129" s="517"/>
      <c r="E129" s="518"/>
      <c r="F129" s="519"/>
    </row>
    <row r="130" spans="1:6" s="520" customFormat="1" ht="30">
      <c r="A130" s="532" t="s">
        <v>483</v>
      </c>
      <c r="B130" s="533" t="s">
        <v>484</v>
      </c>
      <c r="C130" s="516" t="s">
        <v>383</v>
      </c>
      <c r="D130" s="517">
        <v>25</v>
      </c>
      <c r="E130" s="573"/>
      <c r="F130" s="519">
        <f>(D130*E130)</f>
        <v>0</v>
      </c>
    </row>
    <row r="131" spans="1:6" s="520" customFormat="1" ht="15">
      <c r="A131" s="532"/>
      <c r="B131" s="533"/>
      <c r="C131" s="516"/>
      <c r="D131" s="517"/>
      <c r="E131" s="518"/>
      <c r="F131" s="519"/>
    </row>
    <row r="132" spans="1:6" ht="15.75">
      <c r="A132" s="511"/>
      <c r="B132" s="561" t="s">
        <v>485</v>
      </c>
      <c r="C132" s="510"/>
      <c r="D132" s="541"/>
      <c r="E132" s="508"/>
      <c r="F132" s="508">
        <f>SUM(F104:F131)</f>
        <v>0</v>
      </c>
    </row>
    <row r="133" spans="1:6" ht="15.75">
      <c r="A133" s="511"/>
      <c r="B133" s="561"/>
      <c r="C133" s="510"/>
      <c r="D133" s="541"/>
      <c r="E133" s="508"/>
      <c r="F133" s="508"/>
    </row>
    <row r="134" spans="1:6" ht="15.75">
      <c r="A134" s="511"/>
      <c r="B134" s="509"/>
      <c r="C134" s="510"/>
      <c r="D134" s="541"/>
      <c r="E134" s="508"/>
      <c r="F134" s="508"/>
    </row>
    <row r="135" spans="1:6" ht="15.75">
      <c r="A135" s="574" t="s">
        <v>59</v>
      </c>
      <c r="B135" s="509" t="s">
        <v>60</v>
      </c>
      <c r="C135" s="510"/>
      <c r="D135" s="541"/>
      <c r="E135" s="508"/>
      <c r="F135" s="508"/>
    </row>
    <row r="136" spans="1:6" ht="80.25" customHeight="1">
      <c r="A136" s="574"/>
      <c r="B136" s="692" t="s">
        <v>451</v>
      </c>
      <c r="C136" s="692"/>
      <c r="D136" s="692"/>
      <c r="E136" s="692"/>
      <c r="F136" s="692"/>
    </row>
    <row r="137" spans="1:6" ht="15.75">
      <c r="A137" s="574"/>
      <c r="B137" s="513"/>
      <c r="C137" s="513"/>
      <c r="D137" s="513"/>
      <c r="E137" s="513"/>
      <c r="F137" s="513"/>
    </row>
    <row r="138" spans="1:6" ht="15.75">
      <c r="A138" s="575" t="s">
        <v>486</v>
      </c>
      <c r="B138" s="509" t="s">
        <v>487</v>
      </c>
      <c r="C138" s="576"/>
      <c r="D138" s="537"/>
      <c r="E138" s="558"/>
      <c r="F138" s="558"/>
    </row>
    <row r="139" spans="1:6" ht="15">
      <c r="A139" s="560"/>
      <c r="B139" s="577"/>
      <c r="C139" s="576"/>
      <c r="D139" s="537"/>
      <c r="E139" s="558"/>
      <c r="F139" s="558"/>
    </row>
    <row r="140" spans="1:6" ht="60">
      <c r="A140" s="514" t="s">
        <v>488</v>
      </c>
      <c r="B140" s="578" t="s">
        <v>489</v>
      </c>
      <c r="C140" s="576" t="s">
        <v>308</v>
      </c>
      <c r="D140" s="537">
        <v>5</v>
      </c>
      <c r="E140" s="558"/>
      <c r="F140" s="558">
        <f>(D140*E140)</f>
        <v>0</v>
      </c>
    </row>
    <row r="141" spans="1:6" ht="15">
      <c r="A141" s="559"/>
      <c r="B141" s="579"/>
      <c r="C141" s="580"/>
      <c r="D141" s="517"/>
      <c r="E141" s="518"/>
      <c r="F141" s="519"/>
    </row>
    <row r="142" spans="1:6" ht="15.75">
      <c r="A142" s="555"/>
      <c r="B142" s="581" t="s">
        <v>490</v>
      </c>
      <c r="C142" s="534"/>
      <c r="D142" s="517"/>
      <c r="E142" s="518"/>
      <c r="F142" s="582">
        <f>SUM(F138:F141)</f>
        <v>0</v>
      </c>
    </row>
    <row r="143" spans="1:6" ht="15">
      <c r="A143" s="555"/>
      <c r="B143" s="515"/>
      <c r="C143" s="534"/>
      <c r="D143" s="517"/>
      <c r="E143" s="518"/>
      <c r="F143" s="519"/>
    </row>
    <row r="144" spans="1:6" ht="15.75">
      <c r="A144" s="574" t="s">
        <v>61</v>
      </c>
      <c r="B144" s="544" t="s">
        <v>491</v>
      </c>
      <c r="C144" s="526"/>
      <c r="D144" s="541"/>
      <c r="E144" s="512"/>
      <c r="F144" s="512"/>
    </row>
    <row r="145" spans="1:6" ht="76.5" customHeight="1">
      <c r="A145" s="574"/>
      <c r="B145" s="693" t="s">
        <v>451</v>
      </c>
      <c r="C145" s="693"/>
      <c r="D145" s="693"/>
      <c r="E145" s="693"/>
      <c r="F145" s="693"/>
    </row>
    <row r="146" spans="1:6" ht="15.75">
      <c r="A146" s="574"/>
      <c r="B146" s="545"/>
      <c r="C146" s="545"/>
      <c r="D146" s="545"/>
      <c r="E146" s="545"/>
      <c r="F146" s="545"/>
    </row>
    <row r="147" spans="1:6" ht="15.75">
      <c r="A147" s="574" t="s">
        <v>492</v>
      </c>
      <c r="B147" s="544" t="s">
        <v>493</v>
      </c>
      <c r="C147" s="526"/>
      <c r="D147" s="541"/>
      <c r="E147" s="512"/>
      <c r="F147" s="512"/>
    </row>
    <row r="148" spans="1:6" ht="15.75">
      <c r="A148" s="574"/>
      <c r="B148" s="544"/>
      <c r="C148" s="526"/>
      <c r="D148" s="541"/>
      <c r="E148" s="512"/>
      <c r="F148" s="512"/>
    </row>
    <row r="149" spans="1:6" s="520" customFormat="1" ht="33.75" customHeight="1">
      <c r="A149" s="583" t="s">
        <v>494</v>
      </c>
      <c r="B149" s="584" t="s">
        <v>495</v>
      </c>
      <c r="C149" s="580" t="s">
        <v>46</v>
      </c>
      <c r="D149" s="546">
        <v>4</v>
      </c>
      <c r="E149" s="518"/>
      <c r="F149" s="585">
        <f>(D149*E149)</f>
        <v>0</v>
      </c>
    </row>
    <row r="150" spans="1:6" ht="15">
      <c r="A150" s="583"/>
      <c r="B150" s="584"/>
      <c r="C150" s="580"/>
      <c r="D150" s="546"/>
      <c r="E150" s="518"/>
      <c r="F150" s="585"/>
    </row>
    <row r="151" spans="1:6" s="520" customFormat="1" ht="45">
      <c r="A151" s="522" t="s">
        <v>496</v>
      </c>
      <c r="B151" s="533" t="s">
        <v>497</v>
      </c>
      <c r="C151" s="580" t="s">
        <v>46</v>
      </c>
      <c r="D151" s="546">
        <v>4</v>
      </c>
      <c r="E151" s="518"/>
      <c r="F151" s="585">
        <f>(D151*E151)</f>
        <v>0</v>
      </c>
    </row>
    <row r="152" spans="1:6" s="520" customFormat="1" ht="15">
      <c r="A152" s="522"/>
      <c r="B152" s="533"/>
      <c r="C152" s="580"/>
      <c r="D152" s="546"/>
      <c r="E152" s="518"/>
      <c r="F152" s="585"/>
    </row>
    <row r="153" spans="1:6" s="520" customFormat="1" ht="15">
      <c r="A153" s="522" t="s">
        <v>498</v>
      </c>
      <c r="B153" s="533" t="s">
        <v>499</v>
      </c>
      <c r="C153" s="586" t="s">
        <v>46</v>
      </c>
      <c r="D153" s="546">
        <v>2</v>
      </c>
      <c r="E153" s="518"/>
      <c r="F153" s="585">
        <f>(D153*E153)</f>
        <v>0</v>
      </c>
    </row>
    <row r="154" spans="1:6" ht="15">
      <c r="A154" s="587"/>
      <c r="B154" s="515"/>
      <c r="C154" s="588"/>
      <c r="D154" s="558"/>
      <c r="E154" s="538"/>
      <c r="F154" s="585"/>
    </row>
    <row r="155" spans="1:6" ht="15.75">
      <c r="A155" s="574" t="s">
        <v>500</v>
      </c>
      <c r="B155" s="509" t="s">
        <v>501</v>
      </c>
      <c r="C155" s="510"/>
      <c r="D155" s="541"/>
      <c r="E155" s="508"/>
      <c r="F155" s="508"/>
    </row>
    <row r="156" spans="1:6" ht="15.75">
      <c r="A156" s="574"/>
      <c r="B156" s="509"/>
      <c r="C156" s="510"/>
      <c r="D156" s="541"/>
      <c r="E156" s="508"/>
      <c r="F156" s="508"/>
    </row>
    <row r="157" spans="1:6" ht="75">
      <c r="A157" s="583" t="s">
        <v>502</v>
      </c>
      <c r="B157" s="533" t="s">
        <v>503</v>
      </c>
      <c r="C157" s="580" t="s">
        <v>402</v>
      </c>
      <c r="D157" s="546">
        <v>57</v>
      </c>
      <c r="E157" s="518"/>
      <c r="F157" s="585">
        <f>(D157*E157)</f>
        <v>0</v>
      </c>
    </row>
    <row r="158" spans="1:6" ht="15.75">
      <c r="A158" s="574"/>
      <c r="B158" s="509"/>
      <c r="C158" s="510"/>
      <c r="D158" s="541"/>
      <c r="E158" s="508"/>
      <c r="F158" s="508"/>
    </row>
    <row r="159" spans="1:6" s="589" customFormat="1" ht="75">
      <c r="A159" s="583" t="s">
        <v>73</v>
      </c>
      <c r="B159" s="533" t="s">
        <v>504</v>
      </c>
      <c r="C159" s="580" t="s">
        <v>402</v>
      </c>
      <c r="D159" s="546">
        <v>165</v>
      </c>
      <c r="E159" s="518"/>
      <c r="F159" s="585">
        <f>(D159*E159)</f>
        <v>0</v>
      </c>
    </row>
    <row r="160" spans="1:6" s="589" customFormat="1" ht="15">
      <c r="A160" s="583"/>
      <c r="B160" s="533"/>
      <c r="C160" s="580"/>
      <c r="D160" s="546"/>
      <c r="E160" s="518"/>
      <c r="F160" s="585"/>
    </row>
    <row r="161" spans="1:6" s="589" customFormat="1" ht="30">
      <c r="A161" s="532" t="s">
        <v>505</v>
      </c>
      <c r="B161" s="533" t="s">
        <v>506</v>
      </c>
      <c r="C161" s="580" t="s">
        <v>402</v>
      </c>
      <c r="D161" s="546">
        <v>175</v>
      </c>
      <c r="E161" s="518"/>
      <c r="F161" s="590">
        <f>(D161*E161)</f>
        <v>0</v>
      </c>
    </row>
    <row r="162" spans="1:6" s="589" customFormat="1" ht="15">
      <c r="A162" s="583"/>
      <c r="B162" s="533"/>
      <c r="C162" s="580"/>
      <c r="D162" s="546"/>
      <c r="E162" s="518"/>
      <c r="F162" s="585"/>
    </row>
    <row r="163" spans="1:6" s="589" customFormat="1" ht="63.75">
      <c r="A163" s="514" t="s">
        <v>507</v>
      </c>
      <c r="B163" s="578" t="s">
        <v>508</v>
      </c>
      <c r="C163" s="516" t="s">
        <v>383</v>
      </c>
      <c r="D163" s="546">
        <v>4</v>
      </c>
      <c r="E163" s="518"/>
      <c r="F163" s="585">
        <f>(D163*E163)</f>
        <v>0</v>
      </c>
    </row>
    <row r="164" spans="1:6" s="589" customFormat="1" ht="15">
      <c r="A164" s="514"/>
      <c r="B164" s="578"/>
      <c r="C164" s="516"/>
      <c r="D164" s="546"/>
      <c r="E164" s="518"/>
      <c r="F164" s="585"/>
    </row>
    <row r="165" spans="1:6" s="589" customFormat="1" ht="93.75">
      <c r="A165" s="514" t="s">
        <v>509</v>
      </c>
      <c r="B165" s="578" t="s">
        <v>510</v>
      </c>
      <c r="C165" s="516" t="s">
        <v>383</v>
      </c>
      <c r="D165" s="546">
        <v>4</v>
      </c>
      <c r="E165" s="518"/>
      <c r="F165" s="585">
        <f>(D165*E165)</f>
        <v>0</v>
      </c>
    </row>
    <row r="166" spans="1:6" s="589" customFormat="1" ht="15">
      <c r="A166" s="514"/>
      <c r="B166" s="578"/>
      <c r="C166" s="516"/>
      <c r="D166" s="546"/>
      <c r="E166" s="518"/>
      <c r="F166" s="585"/>
    </row>
    <row r="167" spans="1:6" s="589" customFormat="1" ht="15.75">
      <c r="A167" s="574" t="s">
        <v>511</v>
      </c>
      <c r="B167" s="509" t="s">
        <v>512</v>
      </c>
      <c r="C167" s="516"/>
      <c r="D167" s="546"/>
      <c r="E167" s="518"/>
      <c r="F167" s="585"/>
    </row>
    <row r="168" spans="1:6" s="589" customFormat="1" ht="15">
      <c r="A168" s="514"/>
      <c r="B168" s="578"/>
      <c r="C168" s="516"/>
      <c r="D168" s="546"/>
      <c r="E168" s="518"/>
      <c r="F168" s="585"/>
    </row>
    <row r="169" spans="1:6" s="589" customFormat="1" ht="30">
      <c r="A169" s="514" t="s">
        <v>513</v>
      </c>
      <c r="B169" s="578" t="s">
        <v>514</v>
      </c>
      <c r="C169" s="580" t="s">
        <v>46</v>
      </c>
      <c r="D169" s="546">
        <v>4</v>
      </c>
      <c r="E169" s="518"/>
      <c r="F169" s="590">
        <f>(D169*E169)</f>
        <v>0</v>
      </c>
    </row>
    <row r="170" spans="1:6" s="589" customFormat="1" ht="15">
      <c r="A170" s="514"/>
      <c r="B170" s="578"/>
      <c r="C170" s="516"/>
      <c r="D170" s="546"/>
      <c r="E170" s="518"/>
      <c r="F170" s="585"/>
    </row>
    <row r="171" spans="1:6" s="589" customFormat="1" ht="45">
      <c r="A171" s="514" t="s">
        <v>515</v>
      </c>
      <c r="B171" s="578" t="s">
        <v>516</v>
      </c>
      <c r="C171" s="580" t="s">
        <v>402</v>
      </c>
      <c r="D171" s="546">
        <v>64</v>
      </c>
      <c r="E171" s="518"/>
      <c r="F171" s="590">
        <f>(D171*E171)</f>
        <v>0</v>
      </c>
    </row>
    <row r="172" spans="1:6" s="589" customFormat="1" ht="15">
      <c r="A172" s="514"/>
      <c r="B172" s="578"/>
      <c r="C172" s="516"/>
      <c r="D172" s="546"/>
      <c r="E172" s="518"/>
      <c r="F172" s="585"/>
    </row>
    <row r="173" spans="1:6" ht="15.75">
      <c r="A173" s="591"/>
      <c r="B173" s="581" t="s">
        <v>517</v>
      </c>
      <c r="C173" s="592"/>
      <c r="D173" s="593"/>
      <c r="E173" s="594"/>
      <c r="F173" s="595">
        <f>SUM(F149:F172)</f>
        <v>0</v>
      </c>
    </row>
    <row r="174" spans="1:6" ht="15.75">
      <c r="A174" s="596"/>
      <c r="B174" s="596"/>
      <c r="C174" s="510"/>
      <c r="D174" s="553"/>
      <c r="E174" s="508"/>
      <c r="F174" s="508"/>
    </row>
    <row r="175" spans="1:6" ht="15.75">
      <c r="A175" s="524" t="s">
        <v>64</v>
      </c>
      <c r="B175" s="544" t="s">
        <v>65</v>
      </c>
      <c r="C175" s="526"/>
      <c r="D175" s="597"/>
      <c r="E175" s="512"/>
      <c r="F175" s="512"/>
    </row>
    <row r="176" spans="1:6" s="520" customFormat="1" ht="31.5">
      <c r="A176" s="524" t="s">
        <v>518</v>
      </c>
      <c r="B176" s="544" t="s">
        <v>519</v>
      </c>
      <c r="C176" s="526"/>
      <c r="D176" s="597"/>
      <c r="E176" s="598"/>
      <c r="F176" s="512"/>
    </row>
    <row r="177" spans="1:6" s="520" customFormat="1" ht="15.75">
      <c r="A177" s="524"/>
      <c r="B177" s="544"/>
      <c r="C177" s="526"/>
      <c r="D177" s="597"/>
      <c r="E177" s="598"/>
      <c r="F177" s="512"/>
    </row>
    <row r="178" spans="1:6" ht="15">
      <c r="A178" s="535" t="s">
        <v>74</v>
      </c>
      <c r="B178" s="536" t="s">
        <v>152</v>
      </c>
      <c r="C178" s="516" t="s">
        <v>177</v>
      </c>
      <c r="D178" s="599">
        <v>5</v>
      </c>
      <c r="E178" s="518"/>
      <c r="F178" s="519">
        <f>(D178*E178)</f>
        <v>0</v>
      </c>
    </row>
    <row r="179" spans="1:6" ht="15">
      <c r="A179" s="535"/>
      <c r="B179" s="536"/>
      <c r="C179" s="516"/>
      <c r="D179" s="599"/>
      <c r="E179" s="518"/>
      <c r="F179" s="519"/>
    </row>
    <row r="180" spans="1:6" s="520" customFormat="1" ht="15">
      <c r="A180" s="535"/>
      <c r="B180" s="527"/>
      <c r="C180" s="516"/>
      <c r="D180" s="599"/>
      <c r="E180" s="600"/>
      <c r="F180" s="519"/>
    </row>
    <row r="181" spans="1:6" ht="15.75">
      <c r="A181" s="548"/>
      <c r="B181" s="561" t="s">
        <v>520</v>
      </c>
      <c r="C181" s="510"/>
      <c r="D181" s="597"/>
      <c r="E181" s="601"/>
      <c r="F181" s="508">
        <f>SUM(F176:F180)</f>
        <v>0</v>
      </c>
    </row>
    <row r="182" spans="1:6" ht="15.75">
      <c r="A182" s="548"/>
      <c r="B182" s="561"/>
      <c r="C182" s="510"/>
      <c r="D182" s="597"/>
      <c r="E182" s="601"/>
      <c r="F182" s="508"/>
    </row>
    <row r="183" spans="1:6" ht="15.75">
      <c r="A183" s="559"/>
      <c r="B183" s="566" t="s">
        <v>521</v>
      </c>
      <c r="C183" s="555"/>
      <c r="D183" s="602"/>
      <c r="E183" s="603"/>
      <c r="F183" s="558"/>
    </row>
    <row r="184" spans="1:6" ht="78.75">
      <c r="A184" s="604" t="s">
        <v>522</v>
      </c>
      <c r="B184" s="507" t="s">
        <v>523</v>
      </c>
      <c r="C184" s="507"/>
      <c r="D184" s="605"/>
      <c r="E184" s="601"/>
      <c r="F184" s="508">
        <f>SUM(F46+F96+F132+F142+F173+F181)</f>
        <v>0</v>
      </c>
    </row>
    <row r="190" spans="1:6" s="607" customFormat="1">
      <c r="A190" s="606"/>
      <c r="B190" s="521"/>
      <c r="C190" s="497"/>
    </row>
    <row r="191" spans="1:6" s="607" customFormat="1">
      <c r="A191" s="606"/>
      <c r="B191" s="521"/>
      <c r="C191" s="497"/>
    </row>
    <row r="192" spans="1:6" s="607" customFormat="1">
      <c r="A192" s="606"/>
      <c r="B192" s="521"/>
      <c r="C192" s="497"/>
    </row>
    <row r="193" spans="1:3" s="607" customFormat="1">
      <c r="A193" s="606"/>
      <c r="B193" s="521"/>
      <c r="C193" s="497"/>
    </row>
    <row r="194" spans="1:3" s="607" customFormat="1">
      <c r="A194" s="606"/>
      <c r="B194" s="521"/>
      <c r="C194" s="497"/>
    </row>
    <row r="195" spans="1:3" s="607" customFormat="1">
      <c r="A195" s="606"/>
      <c r="B195" s="521"/>
      <c r="C195" s="497"/>
    </row>
    <row r="196" spans="1:3" s="607" customFormat="1">
      <c r="A196" s="606"/>
      <c r="B196" s="521"/>
      <c r="C196" s="497"/>
    </row>
    <row r="197" spans="1:3" s="607" customFormat="1">
      <c r="A197" s="606"/>
      <c r="B197" s="521"/>
      <c r="C197" s="497"/>
    </row>
    <row r="198" spans="1:3" s="607" customFormat="1">
      <c r="A198" s="606"/>
      <c r="B198" s="521"/>
      <c r="C198" s="497"/>
    </row>
    <row r="199" spans="1:3" s="607" customFormat="1">
      <c r="A199" s="606"/>
      <c r="B199" s="521"/>
      <c r="C199" s="497"/>
    </row>
    <row r="200" spans="1:3" s="607" customFormat="1">
      <c r="A200" s="606"/>
      <c r="B200" s="521"/>
      <c r="C200" s="497"/>
    </row>
    <row r="201" spans="1:3" s="607" customFormat="1">
      <c r="A201" s="606"/>
      <c r="B201" s="521"/>
      <c r="C201" s="497"/>
    </row>
    <row r="202" spans="1:3" s="607" customFormat="1">
      <c r="A202" s="606"/>
      <c r="B202" s="521"/>
      <c r="C202" s="497"/>
    </row>
    <row r="203" spans="1:3" s="607" customFormat="1">
      <c r="A203" s="606"/>
      <c r="B203" s="521"/>
      <c r="C203" s="497"/>
    </row>
    <row r="204" spans="1:3" s="607" customFormat="1">
      <c r="A204" s="606"/>
      <c r="B204" s="521"/>
      <c r="C204" s="497"/>
    </row>
    <row r="205" spans="1:3" s="607" customFormat="1">
      <c r="A205" s="606"/>
      <c r="B205" s="521"/>
      <c r="C205" s="497"/>
    </row>
    <row r="206" spans="1:3" s="607" customFormat="1">
      <c r="A206" s="606"/>
      <c r="B206" s="521"/>
      <c r="C206" s="497"/>
    </row>
    <row r="207" spans="1:3" s="607" customFormat="1">
      <c r="A207" s="606"/>
      <c r="B207" s="521"/>
      <c r="C207" s="497"/>
    </row>
    <row r="208" spans="1:3" s="607" customFormat="1">
      <c r="A208" s="606"/>
      <c r="B208" s="521"/>
      <c r="C208" s="497"/>
    </row>
    <row r="209" spans="1:3" s="607" customFormat="1">
      <c r="A209" s="606"/>
      <c r="B209" s="521"/>
      <c r="C209" s="497"/>
    </row>
    <row r="210" spans="1:3" s="607" customFormat="1">
      <c r="A210" s="606"/>
      <c r="B210" s="521"/>
      <c r="C210" s="497"/>
    </row>
    <row r="211" spans="1:3" s="607" customFormat="1">
      <c r="A211" s="606"/>
      <c r="B211" s="521"/>
      <c r="C211" s="497"/>
    </row>
    <row r="212" spans="1:3" s="607" customFormat="1">
      <c r="A212" s="606"/>
      <c r="B212" s="521"/>
      <c r="C212" s="497"/>
    </row>
    <row r="213" spans="1:3" s="607" customFormat="1">
      <c r="A213" s="606"/>
      <c r="B213" s="521"/>
      <c r="C213" s="497"/>
    </row>
    <row r="214" spans="1:3" s="607" customFormat="1">
      <c r="A214" s="606"/>
      <c r="B214" s="521"/>
      <c r="C214" s="497"/>
    </row>
    <row r="215" spans="1:3" s="607" customFormat="1">
      <c r="A215" s="606"/>
      <c r="B215" s="521"/>
      <c r="C215" s="497"/>
    </row>
    <row r="216" spans="1:3" s="607" customFormat="1">
      <c r="A216" s="606"/>
      <c r="B216" s="521"/>
      <c r="C216" s="497"/>
    </row>
    <row r="217" spans="1:3" s="607" customFormat="1">
      <c r="A217" s="606"/>
      <c r="B217" s="521"/>
      <c r="C217" s="497"/>
    </row>
    <row r="218" spans="1:3" s="607" customFormat="1">
      <c r="A218" s="606"/>
      <c r="B218" s="521"/>
      <c r="C218" s="497"/>
    </row>
    <row r="219" spans="1:3" s="607" customFormat="1">
      <c r="A219" s="606"/>
      <c r="B219" s="521"/>
      <c r="C219" s="497"/>
    </row>
    <row r="220" spans="1:3" s="607" customFormat="1">
      <c r="A220" s="606"/>
      <c r="B220" s="521"/>
      <c r="C220" s="497"/>
    </row>
    <row r="221" spans="1:3" s="607" customFormat="1">
      <c r="A221" s="606"/>
      <c r="B221" s="521"/>
      <c r="C221" s="497"/>
    </row>
    <row r="222" spans="1:3" s="607" customFormat="1">
      <c r="A222" s="606"/>
      <c r="B222" s="521"/>
      <c r="C222" s="497"/>
    </row>
    <row r="223" spans="1:3" s="607" customFormat="1">
      <c r="A223" s="606"/>
      <c r="B223" s="521"/>
      <c r="C223" s="497"/>
    </row>
    <row r="224" spans="1:3" s="607" customFormat="1">
      <c r="A224" s="606"/>
      <c r="B224" s="521"/>
      <c r="C224" s="497"/>
    </row>
    <row r="225" spans="1:3" s="607" customFormat="1">
      <c r="A225" s="606"/>
      <c r="B225" s="521"/>
      <c r="C225" s="497"/>
    </row>
    <row r="226" spans="1:3" s="607" customFormat="1">
      <c r="A226" s="606"/>
      <c r="B226" s="521"/>
      <c r="C226" s="497"/>
    </row>
    <row r="227" spans="1:3" s="607" customFormat="1">
      <c r="A227" s="606"/>
      <c r="B227" s="521"/>
      <c r="C227" s="497"/>
    </row>
    <row r="228" spans="1:3" s="607" customFormat="1">
      <c r="A228" s="606"/>
      <c r="B228" s="521"/>
      <c r="C228" s="497"/>
    </row>
    <row r="229" spans="1:3" s="607" customFormat="1">
      <c r="A229" s="606"/>
      <c r="B229" s="521"/>
      <c r="C229" s="497"/>
    </row>
    <row r="230" spans="1:3" s="607" customFormat="1">
      <c r="A230" s="606"/>
      <c r="B230" s="521"/>
      <c r="C230" s="497"/>
    </row>
    <row r="231" spans="1:3" s="607" customFormat="1">
      <c r="A231" s="606"/>
      <c r="B231" s="521"/>
      <c r="C231" s="497"/>
    </row>
    <row r="232" spans="1:3" s="607" customFormat="1">
      <c r="A232" s="606"/>
      <c r="B232" s="521"/>
      <c r="C232" s="497"/>
    </row>
    <row r="233" spans="1:3" s="607" customFormat="1">
      <c r="A233" s="606"/>
      <c r="B233" s="521"/>
      <c r="C233" s="497"/>
    </row>
    <row r="234" spans="1:3" s="607" customFormat="1">
      <c r="A234" s="606"/>
      <c r="B234" s="521"/>
      <c r="C234" s="497"/>
    </row>
    <row r="235" spans="1:3" s="607" customFormat="1">
      <c r="A235" s="606"/>
      <c r="B235" s="521"/>
      <c r="C235" s="497"/>
    </row>
    <row r="236" spans="1:3" s="607" customFormat="1">
      <c r="A236" s="606"/>
      <c r="B236" s="521"/>
      <c r="C236" s="497"/>
    </row>
    <row r="237" spans="1:3" s="607" customFormat="1">
      <c r="A237" s="606"/>
      <c r="B237" s="521"/>
      <c r="C237" s="497"/>
    </row>
    <row r="238" spans="1:3" s="607" customFormat="1">
      <c r="A238" s="606"/>
      <c r="B238" s="521"/>
      <c r="C238" s="497"/>
    </row>
    <row r="239" spans="1:3" s="607" customFormat="1">
      <c r="A239" s="606"/>
      <c r="B239" s="521"/>
      <c r="C239" s="497"/>
    </row>
    <row r="240" spans="1:3" s="607" customFormat="1">
      <c r="A240" s="606"/>
      <c r="B240" s="521"/>
      <c r="C240" s="497"/>
    </row>
    <row r="241" spans="1:3" s="607" customFormat="1">
      <c r="A241" s="606"/>
      <c r="B241" s="521"/>
      <c r="C241" s="497"/>
    </row>
    <row r="242" spans="1:3" s="607" customFormat="1">
      <c r="A242" s="606"/>
      <c r="B242" s="521"/>
      <c r="C242" s="497"/>
    </row>
    <row r="243" spans="1:3" s="607" customFormat="1">
      <c r="A243" s="606"/>
      <c r="B243" s="521"/>
      <c r="C243" s="497"/>
    </row>
    <row r="244" spans="1:3" s="607" customFormat="1">
      <c r="A244" s="606"/>
      <c r="B244" s="521"/>
      <c r="C244" s="497"/>
    </row>
    <row r="245" spans="1:3" s="607" customFormat="1">
      <c r="A245" s="606"/>
      <c r="B245" s="521"/>
      <c r="C245" s="497"/>
    </row>
    <row r="246" spans="1:3" s="607" customFormat="1">
      <c r="A246" s="606"/>
      <c r="B246" s="521"/>
      <c r="C246" s="497"/>
    </row>
    <row r="247" spans="1:3" s="607" customFormat="1">
      <c r="A247" s="606"/>
      <c r="B247" s="521"/>
      <c r="C247" s="497"/>
    </row>
    <row r="248" spans="1:3" s="607" customFormat="1">
      <c r="A248" s="606"/>
      <c r="B248" s="521"/>
      <c r="C248" s="497"/>
    </row>
    <row r="249" spans="1:3" s="607" customFormat="1">
      <c r="A249" s="606"/>
      <c r="B249" s="521"/>
      <c r="C249" s="497"/>
    </row>
    <row r="250" spans="1:3" s="607" customFormat="1">
      <c r="A250" s="606"/>
      <c r="B250" s="521"/>
      <c r="C250" s="497"/>
    </row>
    <row r="251" spans="1:3" s="607" customFormat="1">
      <c r="A251" s="606"/>
      <c r="B251" s="521"/>
      <c r="C251" s="497"/>
    </row>
    <row r="252" spans="1:3" s="607" customFormat="1">
      <c r="A252" s="606"/>
      <c r="B252" s="521"/>
      <c r="C252" s="497"/>
    </row>
    <row r="253" spans="1:3" s="607" customFormat="1">
      <c r="A253" s="606"/>
      <c r="B253" s="521"/>
      <c r="C253" s="497"/>
    </row>
    <row r="254" spans="1:3" s="607" customFormat="1">
      <c r="A254" s="606"/>
      <c r="B254" s="521"/>
      <c r="C254" s="497"/>
    </row>
    <row r="255" spans="1:3" s="607" customFormat="1">
      <c r="A255" s="606"/>
      <c r="B255" s="521"/>
      <c r="C255" s="497"/>
    </row>
    <row r="256" spans="1:3" s="607" customFormat="1">
      <c r="A256" s="606"/>
      <c r="B256" s="521"/>
      <c r="C256" s="497"/>
    </row>
    <row r="257" spans="1:3" s="607" customFormat="1">
      <c r="A257" s="606"/>
      <c r="B257" s="521"/>
      <c r="C257" s="497"/>
    </row>
    <row r="258" spans="1:3" s="607" customFormat="1">
      <c r="A258" s="606"/>
      <c r="B258" s="521"/>
      <c r="C258" s="497"/>
    </row>
    <row r="259" spans="1:3" s="607" customFormat="1">
      <c r="A259" s="606"/>
      <c r="B259" s="521"/>
      <c r="C259" s="497"/>
    </row>
    <row r="260" spans="1:3" s="607" customFormat="1">
      <c r="A260" s="606"/>
      <c r="B260" s="521"/>
      <c r="C260" s="497"/>
    </row>
    <row r="261" spans="1:3" s="607" customFormat="1">
      <c r="A261" s="606"/>
      <c r="B261" s="521"/>
      <c r="C261" s="497"/>
    </row>
    <row r="262" spans="1:3" s="607" customFormat="1">
      <c r="A262" s="606"/>
      <c r="B262" s="521"/>
      <c r="C262" s="497"/>
    </row>
    <row r="263" spans="1:3" s="607" customFormat="1">
      <c r="A263" s="606"/>
      <c r="B263" s="521"/>
      <c r="C263" s="497"/>
    </row>
    <row r="264" spans="1:3" s="607" customFormat="1">
      <c r="A264" s="606"/>
      <c r="B264" s="521"/>
      <c r="C264" s="497"/>
    </row>
    <row r="265" spans="1:3" s="607" customFormat="1">
      <c r="A265" s="606"/>
      <c r="B265" s="521"/>
      <c r="C265" s="497"/>
    </row>
    <row r="266" spans="1:3" s="607" customFormat="1">
      <c r="A266" s="606"/>
      <c r="B266" s="521"/>
      <c r="C266" s="497"/>
    </row>
    <row r="267" spans="1:3" s="607" customFormat="1">
      <c r="A267" s="606"/>
      <c r="B267" s="521"/>
      <c r="C267" s="497"/>
    </row>
    <row r="268" spans="1:3" s="607" customFormat="1">
      <c r="A268" s="606"/>
      <c r="B268" s="521"/>
      <c r="C268" s="497"/>
    </row>
    <row r="269" spans="1:3" s="607" customFormat="1">
      <c r="A269" s="606"/>
      <c r="B269" s="521"/>
      <c r="C269" s="497"/>
    </row>
    <row r="270" spans="1:3" s="607" customFormat="1">
      <c r="A270" s="606"/>
      <c r="B270" s="521"/>
      <c r="C270" s="497"/>
    </row>
    <row r="271" spans="1:3" s="607" customFormat="1">
      <c r="A271" s="606"/>
      <c r="B271" s="521"/>
      <c r="C271" s="497"/>
    </row>
    <row r="272" spans="1:3" s="607" customFormat="1">
      <c r="A272" s="606"/>
      <c r="B272" s="521"/>
      <c r="C272" s="497"/>
    </row>
    <row r="273" spans="1:3" s="607" customFormat="1">
      <c r="A273" s="606"/>
      <c r="B273" s="521"/>
      <c r="C273" s="497"/>
    </row>
    <row r="274" spans="1:3" s="607" customFormat="1">
      <c r="A274" s="606"/>
      <c r="B274" s="521"/>
      <c r="C274" s="497"/>
    </row>
    <row r="275" spans="1:3" s="607" customFormat="1">
      <c r="A275" s="606"/>
      <c r="B275" s="521"/>
      <c r="C275" s="497"/>
    </row>
    <row r="276" spans="1:3" s="607" customFormat="1">
      <c r="A276" s="606"/>
      <c r="B276" s="521"/>
      <c r="C276" s="497"/>
    </row>
    <row r="277" spans="1:3" s="607" customFormat="1">
      <c r="A277" s="606"/>
      <c r="B277" s="521"/>
      <c r="C277" s="497"/>
    </row>
    <row r="278" spans="1:3" s="607" customFormat="1">
      <c r="A278" s="606"/>
      <c r="B278" s="521"/>
      <c r="C278" s="497"/>
    </row>
    <row r="279" spans="1:3" s="607" customFormat="1">
      <c r="A279" s="606"/>
      <c r="B279" s="521"/>
      <c r="C279" s="497"/>
    </row>
    <row r="280" spans="1:3" s="607" customFormat="1">
      <c r="A280" s="606"/>
      <c r="B280" s="521"/>
      <c r="C280" s="497"/>
    </row>
    <row r="281" spans="1:3" s="607" customFormat="1">
      <c r="A281" s="606"/>
      <c r="B281" s="521"/>
      <c r="C281" s="497"/>
    </row>
    <row r="282" spans="1:3" s="607" customFormat="1">
      <c r="A282" s="606"/>
      <c r="B282" s="521"/>
      <c r="C282" s="497"/>
    </row>
    <row r="283" spans="1:3" s="607" customFormat="1">
      <c r="A283" s="606"/>
      <c r="B283" s="521"/>
      <c r="C283" s="497"/>
    </row>
    <row r="284" spans="1:3" s="607" customFormat="1">
      <c r="A284" s="606"/>
      <c r="B284" s="521"/>
      <c r="C284" s="497"/>
    </row>
    <row r="285" spans="1:3" s="607" customFormat="1">
      <c r="A285" s="606"/>
      <c r="B285" s="521"/>
      <c r="C285" s="497"/>
    </row>
    <row r="286" spans="1:3" s="607" customFormat="1">
      <c r="A286" s="606"/>
      <c r="B286" s="521"/>
      <c r="C286" s="497"/>
    </row>
    <row r="287" spans="1:3" s="607" customFormat="1">
      <c r="A287" s="606"/>
      <c r="B287" s="521"/>
      <c r="C287" s="497"/>
    </row>
    <row r="288" spans="1:3" s="607" customFormat="1">
      <c r="A288" s="606"/>
      <c r="B288" s="521"/>
      <c r="C288" s="497"/>
    </row>
    <row r="289" spans="1:3" s="607" customFormat="1">
      <c r="A289" s="606"/>
      <c r="B289" s="521"/>
      <c r="C289" s="497"/>
    </row>
    <row r="290" spans="1:3" s="607" customFormat="1">
      <c r="A290" s="606"/>
      <c r="B290" s="521"/>
      <c r="C290" s="497"/>
    </row>
    <row r="291" spans="1:3" s="607" customFormat="1">
      <c r="A291" s="606"/>
      <c r="B291" s="521"/>
      <c r="C291" s="497"/>
    </row>
    <row r="292" spans="1:3" s="607" customFormat="1">
      <c r="A292" s="606"/>
      <c r="B292" s="521"/>
      <c r="C292" s="497"/>
    </row>
    <row r="293" spans="1:3" s="607" customFormat="1">
      <c r="A293" s="606"/>
      <c r="B293" s="521"/>
      <c r="C293" s="497"/>
    </row>
    <row r="294" spans="1:3" s="607" customFormat="1">
      <c r="A294" s="606"/>
      <c r="B294" s="521"/>
      <c r="C294" s="497"/>
    </row>
    <row r="295" spans="1:3" s="607" customFormat="1">
      <c r="A295" s="606"/>
      <c r="B295" s="521"/>
      <c r="C295" s="497"/>
    </row>
    <row r="296" spans="1:3" s="607" customFormat="1">
      <c r="A296" s="606"/>
      <c r="B296" s="521"/>
      <c r="C296" s="497"/>
    </row>
    <row r="297" spans="1:3" s="607" customFormat="1">
      <c r="A297" s="606"/>
      <c r="B297" s="521"/>
      <c r="C297" s="497"/>
    </row>
    <row r="298" spans="1:3" s="607" customFormat="1">
      <c r="A298" s="606"/>
      <c r="B298" s="521"/>
      <c r="C298" s="497"/>
    </row>
    <row r="299" spans="1:3" s="607" customFormat="1">
      <c r="A299" s="606"/>
      <c r="B299" s="521"/>
      <c r="C299" s="497"/>
    </row>
    <row r="300" spans="1:3" s="607" customFormat="1">
      <c r="A300" s="606"/>
      <c r="B300" s="521"/>
      <c r="C300" s="497"/>
    </row>
    <row r="301" spans="1:3" s="607" customFormat="1">
      <c r="A301" s="606"/>
      <c r="B301" s="521"/>
      <c r="C301" s="497"/>
    </row>
    <row r="302" spans="1:3" s="607" customFormat="1">
      <c r="A302" s="606"/>
      <c r="B302" s="521"/>
      <c r="C302" s="497"/>
    </row>
    <row r="303" spans="1:3" s="607" customFormat="1">
      <c r="A303" s="606"/>
      <c r="B303" s="521"/>
      <c r="C303" s="497"/>
    </row>
    <row r="304" spans="1:3" s="607" customFormat="1">
      <c r="A304" s="606"/>
      <c r="B304" s="521"/>
      <c r="C304" s="497"/>
    </row>
    <row r="305" spans="1:3" s="607" customFormat="1">
      <c r="A305" s="606"/>
      <c r="B305" s="521"/>
      <c r="C305" s="497"/>
    </row>
    <row r="306" spans="1:3" s="607" customFormat="1">
      <c r="A306" s="606"/>
      <c r="B306" s="521"/>
      <c r="C306" s="497"/>
    </row>
    <row r="307" spans="1:3" s="607" customFormat="1">
      <c r="A307" s="606"/>
      <c r="B307" s="521"/>
      <c r="C307" s="497"/>
    </row>
    <row r="308" spans="1:3" s="607" customFormat="1">
      <c r="A308" s="606"/>
      <c r="B308" s="521"/>
      <c r="C308" s="497"/>
    </row>
    <row r="309" spans="1:3" s="607" customFormat="1">
      <c r="A309" s="606"/>
      <c r="B309" s="521"/>
      <c r="C309" s="497"/>
    </row>
    <row r="310" spans="1:3" s="607" customFormat="1">
      <c r="A310" s="606"/>
      <c r="B310" s="521"/>
      <c r="C310" s="497"/>
    </row>
    <row r="311" spans="1:3" s="607" customFormat="1">
      <c r="A311" s="606"/>
      <c r="B311" s="521"/>
      <c r="C311" s="497"/>
    </row>
    <row r="312" spans="1:3" s="607" customFormat="1">
      <c r="A312" s="606"/>
      <c r="B312" s="521"/>
      <c r="C312" s="497"/>
    </row>
    <row r="313" spans="1:3" s="607" customFormat="1">
      <c r="A313" s="606"/>
      <c r="B313" s="521"/>
      <c r="C313" s="497"/>
    </row>
    <row r="314" spans="1:3" s="607" customFormat="1">
      <c r="A314" s="606"/>
      <c r="B314" s="521"/>
      <c r="C314" s="497"/>
    </row>
    <row r="315" spans="1:3" s="607" customFormat="1">
      <c r="A315" s="606"/>
      <c r="B315" s="521"/>
      <c r="C315" s="497"/>
    </row>
    <row r="316" spans="1:3" s="607" customFormat="1">
      <c r="A316" s="606"/>
      <c r="B316" s="521"/>
      <c r="C316" s="497"/>
    </row>
    <row r="317" spans="1:3" s="607" customFormat="1">
      <c r="A317" s="606"/>
      <c r="B317" s="521"/>
      <c r="C317" s="497"/>
    </row>
    <row r="318" spans="1:3" s="607" customFormat="1">
      <c r="A318" s="606"/>
      <c r="B318" s="521"/>
      <c r="C318" s="497"/>
    </row>
    <row r="319" spans="1:3" s="607" customFormat="1">
      <c r="A319" s="606"/>
      <c r="B319" s="521"/>
      <c r="C319" s="497"/>
    </row>
    <row r="320" spans="1:3" s="607" customFormat="1">
      <c r="A320" s="606"/>
      <c r="B320" s="521"/>
      <c r="C320" s="497"/>
    </row>
    <row r="321" spans="1:3" s="607" customFormat="1">
      <c r="A321" s="606"/>
      <c r="B321" s="521"/>
      <c r="C321" s="497"/>
    </row>
    <row r="322" spans="1:3" s="607" customFormat="1">
      <c r="A322" s="606"/>
      <c r="B322" s="521"/>
      <c r="C322" s="497"/>
    </row>
    <row r="323" spans="1:3" s="607" customFormat="1">
      <c r="A323" s="606"/>
      <c r="B323" s="521"/>
      <c r="C323" s="497"/>
    </row>
    <row r="324" spans="1:3" s="607" customFormat="1">
      <c r="A324" s="606"/>
      <c r="B324" s="521"/>
      <c r="C324" s="497"/>
    </row>
    <row r="325" spans="1:3" s="607" customFormat="1">
      <c r="A325" s="606"/>
      <c r="B325" s="521"/>
      <c r="C325" s="497"/>
    </row>
    <row r="326" spans="1:3" s="607" customFormat="1">
      <c r="A326" s="606"/>
      <c r="B326" s="521"/>
      <c r="C326" s="497"/>
    </row>
    <row r="327" spans="1:3" s="607" customFormat="1">
      <c r="A327" s="606"/>
      <c r="B327" s="521"/>
      <c r="C327" s="497"/>
    </row>
    <row r="328" spans="1:3" s="607" customFormat="1">
      <c r="A328" s="606"/>
      <c r="B328" s="521"/>
      <c r="C328" s="497"/>
    </row>
    <row r="329" spans="1:3" s="607" customFormat="1">
      <c r="A329" s="606"/>
      <c r="B329" s="521"/>
      <c r="C329" s="497"/>
    </row>
    <row r="330" spans="1:3" s="607" customFormat="1">
      <c r="A330" s="606"/>
      <c r="B330" s="521"/>
      <c r="C330" s="497"/>
    </row>
    <row r="331" spans="1:3" s="607" customFormat="1">
      <c r="A331" s="606"/>
      <c r="B331" s="521"/>
      <c r="C331" s="497"/>
    </row>
    <row r="332" spans="1:3" s="607" customFormat="1">
      <c r="A332" s="606"/>
      <c r="B332" s="521"/>
      <c r="C332" s="497"/>
    </row>
    <row r="333" spans="1:3" s="607" customFormat="1">
      <c r="A333" s="606"/>
      <c r="B333" s="521"/>
      <c r="C333" s="497"/>
    </row>
    <row r="334" spans="1:3" s="607" customFormat="1">
      <c r="A334" s="606"/>
      <c r="B334" s="521"/>
      <c r="C334" s="497"/>
    </row>
    <row r="335" spans="1:3" s="607" customFormat="1">
      <c r="A335" s="606"/>
      <c r="B335" s="521"/>
      <c r="C335" s="497"/>
    </row>
    <row r="336" spans="1:3" s="607" customFormat="1">
      <c r="A336" s="606"/>
      <c r="B336" s="521"/>
      <c r="C336" s="497"/>
    </row>
    <row r="337" spans="1:3" s="607" customFormat="1">
      <c r="A337" s="606"/>
      <c r="B337" s="521"/>
      <c r="C337" s="497"/>
    </row>
    <row r="338" spans="1:3" s="607" customFormat="1">
      <c r="A338" s="606"/>
      <c r="B338" s="521"/>
      <c r="C338" s="497"/>
    </row>
    <row r="339" spans="1:3" s="607" customFormat="1">
      <c r="A339" s="606"/>
      <c r="B339" s="521"/>
      <c r="C339" s="497"/>
    </row>
    <row r="340" spans="1:3" s="607" customFormat="1">
      <c r="A340" s="606"/>
      <c r="B340" s="521"/>
      <c r="C340" s="497"/>
    </row>
    <row r="341" spans="1:3" s="607" customFormat="1">
      <c r="A341" s="606"/>
      <c r="B341" s="521"/>
      <c r="C341" s="497"/>
    </row>
    <row r="342" spans="1:3" s="607" customFormat="1">
      <c r="A342" s="606"/>
      <c r="B342" s="521"/>
      <c r="C342" s="497"/>
    </row>
    <row r="343" spans="1:3" s="607" customFormat="1">
      <c r="A343" s="606"/>
      <c r="B343" s="521"/>
      <c r="C343" s="497"/>
    </row>
    <row r="344" spans="1:3" s="607" customFormat="1">
      <c r="A344" s="606"/>
      <c r="B344" s="521"/>
      <c r="C344" s="497"/>
    </row>
    <row r="345" spans="1:3" s="607" customFormat="1">
      <c r="A345" s="606"/>
      <c r="B345" s="521"/>
      <c r="C345" s="497"/>
    </row>
    <row r="346" spans="1:3" s="607" customFormat="1">
      <c r="A346" s="606"/>
      <c r="B346" s="521"/>
      <c r="C346" s="497"/>
    </row>
    <row r="347" spans="1:3" s="607" customFormat="1">
      <c r="A347" s="606"/>
      <c r="B347" s="521"/>
      <c r="C347" s="497"/>
    </row>
    <row r="348" spans="1:3" s="607" customFormat="1">
      <c r="A348" s="606"/>
      <c r="B348" s="521"/>
      <c r="C348" s="497"/>
    </row>
    <row r="349" spans="1:3" s="607" customFormat="1">
      <c r="A349" s="606"/>
      <c r="B349" s="521"/>
      <c r="C349" s="497"/>
    </row>
    <row r="350" spans="1:3" s="607" customFormat="1">
      <c r="A350" s="606"/>
      <c r="B350" s="521"/>
      <c r="C350" s="497"/>
    </row>
    <row r="351" spans="1:3" s="607" customFormat="1">
      <c r="A351" s="606"/>
      <c r="B351" s="521"/>
      <c r="C351" s="497"/>
    </row>
    <row r="352" spans="1:3" s="607" customFormat="1">
      <c r="A352" s="606"/>
      <c r="B352" s="521"/>
      <c r="C352" s="497"/>
    </row>
    <row r="353" spans="1:3" s="607" customFormat="1">
      <c r="A353" s="606"/>
      <c r="B353" s="521"/>
      <c r="C353" s="497"/>
    </row>
    <row r="354" spans="1:3" s="607" customFormat="1">
      <c r="A354" s="606"/>
      <c r="B354" s="521"/>
      <c r="C354" s="497"/>
    </row>
    <row r="355" spans="1:3" s="607" customFormat="1">
      <c r="A355" s="606"/>
      <c r="B355" s="521"/>
      <c r="C355" s="497"/>
    </row>
    <row r="356" spans="1:3" s="607" customFormat="1">
      <c r="A356" s="606"/>
      <c r="B356" s="521"/>
      <c r="C356" s="497"/>
    </row>
    <row r="357" spans="1:3" s="607" customFormat="1">
      <c r="A357" s="606"/>
      <c r="B357" s="521"/>
      <c r="C357" s="497"/>
    </row>
    <row r="358" spans="1:3" s="607" customFormat="1">
      <c r="A358" s="606"/>
      <c r="B358" s="521"/>
      <c r="C358" s="497"/>
    </row>
    <row r="359" spans="1:3" s="607" customFormat="1">
      <c r="A359" s="606"/>
      <c r="B359" s="521"/>
      <c r="C359" s="497"/>
    </row>
    <row r="360" spans="1:3" s="607" customFormat="1">
      <c r="A360" s="606"/>
      <c r="B360" s="521"/>
      <c r="C360" s="497"/>
    </row>
    <row r="361" spans="1:3" s="607" customFormat="1">
      <c r="A361" s="606"/>
      <c r="B361" s="521"/>
      <c r="C361" s="497"/>
    </row>
    <row r="362" spans="1:3" s="607" customFormat="1">
      <c r="A362" s="606"/>
      <c r="B362" s="521"/>
      <c r="C362" s="497"/>
    </row>
    <row r="363" spans="1:3" s="607" customFormat="1">
      <c r="A363" s="606"/>
      <c r="B363" s="521"/>
      <c r="C363" s="497"/>
    </row>
    <row r="364" spans="1:3" s="607" customFormat="1">
      <c r="A364" s="606"/>
      <c r="B364" s="521"/>
      <c r="C364" s="497"/>
    </row>
    <row r="365" spans="1:3" s="607" customFormat="1">
      <c r="A365" s="606"/>
      <c r="B365" s="521"/>
      <c r="C365" s="497"/>
    </row>
    <row r="366" spans="1:3" s="607" customFormat="1">
      <c r="A366" s="606"/>
      <c r="B366" s="521"/>
      <c r="C366" s="497"/>
    </row>
    <row r="367" spans="1:3" s="607" customFormat="1">
      <c r="A367" s="606"/>
      <c r="B367" s="521"/>
      <c r="C367" s="497"/>
    </row>
    <row r="368" spans="1:3" s="607" customFormat="1">
      <c r="A368" s="606"/>
      <c r="B368" s="521"/>
      <c r="C368" s="497"/>
    </row>
    <row r="369" spans="1:3" s="607" customFormat="1">
      <c r="A369" s="606"/>
      <c r="B369" s="521"/>
      <c r="C369" s="497"/>
    </row>
    <row r="370" spans="1:3" s="607" customFormat="1">
      <c r="A370" s="606"/>
      <c r="B370" s="521"/>
      <c r="C370" s="497"/>
    </row>
    <row r="371" spans="1:3" s="607" customFormat="1">
      <c r="A371" s="606"/>
      <c r="B371" s="521"/>
      <c r="C371" s="497"/>
    </row>
    <row r="372" spans="1:3" s="607" customFormat="1">
      <c r="A372" s="606"/>
      <c r="B372" s="521"/>
      <c r="C372" s="497"/>
    </row>
    <row r="373" spans="1:3" s="607" customFormat="1">
      <c r="A373" s="606"/>
      <c r="B373" s="521"/>
      <c r="C373" s="497"/>
    </row>
    <row r="374" spans="1:3" s="607" customFormat="1">
      <c r="A374" s="606"/>
      <c r="B374" s="521"/>
      <c r="C374" s="497"/>
    </row>
    <row r="375" spans="1:3" s="607" customFormat="1">
      <c r="A375" s="606"/>
      <c r="B375" s="521"/>
      <c r="C375" s="497"/>
    </row>
    <row r="376" spans="1:3" s="607" customFormat="1">
      <c r="A376" s="606"/>
      <c r="B376" s="521"/>
      <c r="C376" s="497"/>
    </row>
    <row r="377" spans="1:3" s="607" customFormat="1">
      <c r="A377" s="606"/>
      <c r="B377" s="521"/>
      <c r="C377" s="497"/>
    </row>
    <row r="378" spans="1:3" s="607" customFormat="1">
      <c r="A378" s="606"/>
      <c r="B378" s="521"/>
      <c r="C378" s="497"/>
    </row>
    <row r="379" spans="1:3" s="607" customFormat="1">
      <c r="A379" s="606"/>
      <c r="B379" s="521"/>
      <c r="C379" s="497"/>
    </row>
    <row r="380" spans="1:3" s="607" customFormat="1">
      <c r="A380" s="606"/>
      <c r="B380" s="521"/>
      <c r="C380" s="497"/>
    </row>
    <row r="381" spans="1:3" s="607" customFormat="1">
      <c r="A381" s="606"/>
      <c r="B381" s="521"/>
      <c r="C381" s="497"/>
    </row>
    <row r="382" spans="1:3" s="607" customFormat="1">
      <c r="A382" s="606"/>
      <c r="B382" s="521"/>
      <c r="C382" s="497"/>
    </row>
    <row r="383" spans="1:3" s="607" customFormat="1">
      <c r="A383" s="606"/>
      <c r="B383" s="521"/>
      <c r="C383" s="497"/>
    </row>
    <row r="384" spans="1:3" s="607" customFormat="1">
      <c r="A384" s="606"/>
      <c r="B384" s="521"/>
      <c r="C384" s="497"/>
    </row>
    <row r="385" spans="1:3" s="607" customFormat="1">
      <c r="A385" s="606"/>
      <c r="B385" s="521"/>
      <c r="C385" s="497"/>
    </row>
    <row r="386" spans="1:3" s="607" customFormat="1">
      <c r="A386" s="606"/>
      <c r="B386" s="521"/>
      <c r="C386" s="497"/>
    </row>
    <row r="387" spans="1:3" s="607" customFormat="1">
      <c r="A387" s="606"/>
      <c r="B387" s="521"/>
      <c r="C387" s="497"/>
    </row>
    <row r="388" spans="1:3" s="607" customFormat="1">
      <c r="A388" s="606"/>
      <c r="B388" s="521"/>
      <c r="C388" s="497"/>
    </row>
    <row r="389" spans="1:3" s="607" customFormat="1">
      <c r="A389" s="606"/>
      <c r="B389" s="521"/>
      <c r="C389" s="497"/>
    </row>
    <row r="390" spans="1:3" s="607" customFormat="1">
      <c r="A390" s="606"/>
      <c r="B390" s="521"/>
      <c r="C390" s="497"/>
    </row>
    <row r="391" spans="1:3" s="607" customFormat="1">
      <c r="A391" s="606"/>
      <c r="B391" s="521"/>
      <c r="C391" s="497"/>
    </row>
    <row r="392" spans="1:3" s="607" customFormat="1">
      <c r="A392" s="606"/>
      <c r="B392" s="521"/>
      <c r="C392" s="497"/>
    </row>
    <row r="393" spans="1:3" s="607" customFormat="1">
      <c r="A393" s="606"/>
      <c r="B393" s="521"/>
      <c r="C393" s="497"/>
    </row>
    <row r="394" spans="1:3" s="607" customFormat="1">
      <c r="A394" s="606"/>
      <c r="B394" s="521"/>
      <c r="C394" s="497"/>
    </row>
    <row r="395" spans="1:3" s="607" customFormat="1">
      <c r="A395" s="606"/>
      <c r="B395" s="521"/>
      <c r="C395" s="497"/>
    </row>
    <row r="396" spans="1:3" s="607" customFormat="1">
      <c r="A396" s="606"/>
      <c r="B396" s="521"/>
      <c r="C396" s="497"/>
    </row>
    <row r="397" spans="1:3" s="607" customFormat="1">
      <c r="A397" s="606"/>
      <c r="B397" s="521"/>
      <c r="C397" s="497"/>
    </row>
    <row r="398" spans="1:3" s="607" customFormat="1">
      <c r="A398" s="606"/>
      <c r="B398" s="521"/>
      <c r="C398" s="497"/>
    </row>
    <row r="399" spans="1:3" s="607" customFormat="1">
      <c r="A399" s="606"/>
      <c r="B399" s="521"/>
      <c r="C399" s="497"/>
    </row>
    <row r="400" spans="1:3" s="607" customFormat="1">
      <c r="A400" s="606"/>
      <c r="B400" s="521"/>
      <c r="C400" s="497"/>
    </row>
    <row r="401" spans="1:3" s="607" customFormat="1">
      <c r="A401" s="606"/>
      <c r="B401" s="521"/>
      <c r="C401" s="497"/>
    </row>
    <row r="402" spans="1:3" s="607" customFormat="1">
      <c r="A402" s="606"/>
      <c r="B402" s="521"/>
      <c r="C402" s="497"/>
    </row>
    <row r="403" spans="1:3" s="607" customFormat="1">
      <c r="A403" s="606"/>
      <c r="B403" s="521"/>
      <c r="C403" s="497"/>
    </row>
    <row r="404" spans="1:3" s="607" customFormat="1">
      <c r="A404" s="606"/>
      <c r="B404" s="521"/>
      <c r="C404" s="497"/>
    </row>
    <row r="405" spans="1:3" s="607" customFormat="1">
      <c r="A405" s="606"/>
      <c r="B405" s="521"/>
      <c r="C405" s="497"/>
    </row>
    <row r="406" spans="1:3" s="607" customFormat="1">
      <c r="A406" s="606"/>
      <c r="B406" s="521"/>
      <c r="C406" s="497"/>
    </row>
    <row r="407" spans="1:3" s="607" customFormat="1">
      <c r="A407" s="606"/>
      <c r="B407" s="521"/>
      <c r="C407" s="497"/>
    </row>
    <row r="408" spans="1:3" s="607" customFormat="1">
      <c r="A408" s="606"/>
      <c r="B408" s="521"/>
      <c r="C408" s="497"/>
    </row>
    <row r="409" spans="1:3" s="607" customFormat="1">
      <c r="A409" s="606"/>
      <c r="B409" s="521"/>
      <c r="C409" s="497"/>
    </row>
    <row r="410" spans="1:3" s="607" customFormat="1">
      <c r="A410" s="606"/>
      <c r="B410" s="521"/>
      <c r="C410" s="497"/>
    </row>
    <row r="411" spans="1:3" s="607" customFormat="1">
      <c r="A411" s="606"/>
      <c r="B411" s="521"/>
      <c r="C411" s="497"/>
    </row>
    <row r="412" spans="1:3" s="607" customFormat="1">
      <c r="A412" s="606"/>
      <c r="B412" s="521"/>
      <c r="C412" s="497"/>
    </row>
    <row r="413" spans="1:3" s="607" customFormat="1">
      <c r="A413" s="606"/>
      <c r="B413" s="521"/>
      <c r="C413" s="497"/>
    </row>
    <row r="414" spans="1:3" s="607" customFormat="1">
      <c r="A414" s="606"/>
      <c r="B414" s="521"/>
      <c r="C414" s="497"/>
    </row>
    <row r="415" spans="1:3" s="607" customFormat="1">
      <c r="A415" s="606"/>
      <c r="B415" s="521"/>
      <c r="C415" s="497"/>
    </row>
    <row r="416" spans="1:3" s="607" customFormat="1">
      <c r="A416" s="606"/>
      <c r="B416" s="521"/>
      <c r="C416" s="497"/>
    </row>
    <row r="417" spans="1:3" s="607" customFormat="1">
      <c r="A417" s="606"/>
      <c r="B417" s="521"/>
      <c r="C417" s="497"/>
    </row>
    <row r="418" spans="1:3" s="607" customFormat="1">
      <c r="A418" s="606"/>
      <c r="B418" s="521"/>
      <c r="C418" s="497"/>
    </row>
    <row r="419" spans="1:3" s="607" customFormat="1">
      <c r="A419" s="606"/>
      <c r="B419" s="521"/>
      <c r="C419" s="497"/>
    </row>
    <row r="420" spans="1:3" s="607" customFormat="1">
      <c r="A420" s="606"/>
      <c r="B420" s="521"/>
      <c r="C420" s="497"/>
    </row>
    <row r="421" spans="1:3" s="607" customFormat="1">
      <c r="A421" s="606"/>
      <c r="B421" s="521"/>
      <c r="C421" s="497"/>
    </row>
    <row r="422" spans="1:3" s="607" customFormat="1">
      <c r="A422" s="606"/>
      <c r="B422" s="521"/>
      <c r="C422" s="497"/>
    </row>
    <row r="423" spans="1:3" s="607" customFormat="1">
      <c r="A423" s="606"/>
      <c r="B423" s="521"/>
      <c r="C423" s="497"/>
    </row>
    <row r="424" spans="1:3" s="607" customFormat="1">
      <c r="A424" s="606"/>
      <c r="B424" s="521"/>
      <c r="C424" s="497"/>
    </row>
    <row r="425" spans="1:3" s="607" customFormat="1">
      <c r="A425" s="606"/>
      <c r="B425" s="521"/>
      <c r="C425" s="497"/>
    </row>
    <row r="426" spans="1:3" s="607" customFormat="1">
      <c r="A426" s="606"/>
      <c r="B426" s="521"/>
      <c r="C426" s="497"/>
    </row>
    <row r="427" spans="1:3" s="607" customFormat="1">
      <c r="A427" s="606"/>
      <c r="B427" s="521"/>
      <c r="C427" s="497"/>
    </row>
    <row r="428" spans="1:3" s="607" customFormat="1">
      <c r="A428" s="606"/>
      <c r="B428" s="521"/>
      <c r="C428" s="497"/>
    </row>
    <row r="429" spans="1:3" s="607" customFormat="1">
      <c r="A429" s="606"/>
      <c r="B429" s="521"/>
      <c r="C429" s="497"/>
    </row>
    <row r="430" spans="1:3" s="607" customFormat="1">
      <c r="A430" s="606"/>
      <c r="B430" s="521"/>
      <c r="C430" s="497"/>
    </row>
    <row r="431" spans="1:3" s="607" customFormat="1">
      <c r="A431" s="606"/>
      <c r="B431" s="521"/>
      <c r="C431" s="497"/>
    </row>
    <row r="432" spans="1:3" s="607" customFormat="1">
      <c r="A432" s="606"/>
      <c r="B432" s="521"/>
      <c r="C432" s="497"/>
    </row>
    <row r="433" spans="1:3" s="607" customFormat="1">
      <c r="A433" s="606"/>
      <c r="B433" s="521"/>
      <c r="C433" s="497"/>
    </row>
    <row r="434" spans="1:3" s="607" customFormat="1">
      <c r="A434" s="606"/>
      <c r="B434" s="521"/>
      <c r="C434" s="497"/>
    </row>
    <row r="435" spans="1:3" s="607" customFormat="1">
      <c r="A435" s="606"/>
      <c r="B435" s="521"/>
      <c r="C435" s="497"/>
    </row>
    <row r="436" spans="1:3" s="607" customFormat="1">
      <c r="A436" s="606"/>
      <c r="B436" s="521"/>
      <c r="C436" s="497"/>
    </row>
    <row r="437" spans="1:3" s="607" customFormat="1">
      <c r="A437" s="606"/>
      <c r="B437" s="521"/>
      <c r="C437" s="497"/>
    </row>
    <row r="438" spans="1:3" s="607" customFormat="1">
      <c r="A438" s="606"/>
      <c r="B438" s="521"/>
      <c r="C438" s="497"/>
    </row>
    <row r="439" spans="1:3" s="607" customFormat="1">
      <c r="A439" s="606"/>
      <c r="B439" s="521"/>
      <c r="C439" s="497"/>
    </row>
    <row r="440" spans="1:3" s="607" customFormat="1">
      <c r="A440" s="606"/>
      <c r="B440" s="521"/>
      <c r="C440" s="497"/>
    </row>
    <row r="441" spans="1:3" s="607" customFormat="1">
      <c r="A441" s="606"/>
      <c r="B441" s="521"/>
      <c r="C441" s="497"/>
    </row>
    <row r="442" spans="1:3" s="607" customFormat="1">
      <c r="A442" s="606"/>
      <c r="B442" s="521"/>
      <c r="C442" s="497"/>
    </row>
    <row r="443" spans="1:3" s="607" customFormat="1">
      <c r="A443" s="606"/>
      <c r="B443" s="521"/>
      <c r="C443" s="497"/>
    </row>
    <row r="444" spans="1:3" s="607" customFormat="1">
      <c r="A444" s="606"/>
      <c r="B444" s="521"/>
      <c r="C444" s="497"/>
    </row>
    <row r="445" spans="1:3" s="607" customFormat="1">
      <c r="A445" s="606"/>
      <c r="B445" s="521"/>
      <c r="C445" s="497"/>
    </row>
    <row r="446" spans="1:3" s="607" customFormat="1">
      <c r="A446" s="606"/>
      <c r="B446" s="521"/>
      <c r="C446" s="497"/>
    </row>
    <row r="447" spans="1:3" s="607" customFormat="1">
      <c r="A447" s="606"/>
      <c r="B447" s="521"/>
      <c r="C447" s="497"/>
    </row>
    <row r="448" spans="1:3" s="607" customFormat="1">
      <c r="A448" s="606"/>
      <c r="B448" s="521"/>
      <c r="C448" s="497"/>
    </row>
    <row r="449" spans="1:3" s="607" customFormat="1">
      <c r="A449" s="606"/>
      <c r="B449" s="521"/>
      <c r="C449" s="497"/>
    </row>
    <row r="450" spans="1:3" s="607" customFormat="1">
      <c r="A450" s="606"/>
      <c r="B450" s="521"/>
      <c r="C450" s="497"/>
    </row>
    <row r="451" spans="1:3" s="607" customFormat="1">
      <c r="A451" s="606"/>
      <c r="B451" s="521"/>
      <c r="C451" s="497"/>
    </row>
    <row r="452" spans="1:3" s="607" customFormat="1">
      <c r="A452" s="606"/>
      <c r="B452" s="521"/>
      <c r="C452" s="497"/>
    </row>
    <row r="453" spans="1:3" s="607" customFormat="1">
      <c r="A453" s="606"/>
      <c r="B453" s="521"/>
      <c r="C453" s="497"/>
    </row>
    <row r="454" spans="1:3" s="607" customFormat="1">
      <c r="A454" s="606"/>
      <c r="B454" s="521"/>
      <c r="C454" s="497"/>
    </row>
    <row r="455" spans="1:3" s="607" customFormat="1">
      <c r="A455" s="606"/>
      <c r="B455" s="521"/>
      <c r="C455" s="497"/>
    </row>
    <row r="456" spans="1:3" s="607" customFormat="1">
      <c r="A456" s="606"/>
      <c r="B456" s="521"/>
      <c r="C456" s="497"/>
    </row>
    <row r="457" spans="1:3" s="607" customFormat="1">
      <c r="A457" s="606"/>
      <c r="B457" s="521"/>
      <c r="C457" s="497"/>
    </row>
    <row r="458" spans="1:3" s="607" customFormat="1">
      <c r="A458" s="606"/>
      <c r="B458" s="521"/>
      <c r="C458" s="497"/>
    </row>
    <row r="459" spans="1:3" s="607" customFormat="1">
      <c r="A459" s="606"/>
      <c r="B459" s="521"/>
      <c r="C459" s="497"/>
    </row>
    <row r="460" spans="1:3" s="607" customFormat="1">
      <c r="A460" s="606"/>
      <c r="B460" s="521"/>
      <c r="C460" s="497"/>
    </row>
    <row r="461" spans="1:3" s="607" customFormat="1">
      <c r="A461" s="606"/>
      <c r="B461" s="521"/>
      <c r="C461" s="497"/>
    </row>
    <row r="462" spans="1:3" s="607" customFormat="1">
      <c r="A462" s="606"/>
      <c r="B462" s="521"/>
      <c r="C462" s="497"/>
    </row>
    <row r="463" spans="1:3" s="607" customFormat="1">
      <c r="A463" s="606"/>
      <c r="B463" s="521"/>
      <c r="C463" s="497"/>
    </row>
    <row r="464" spans="1:3" s="607" customFormat="1">
      <c r="A464" s="606"/>
      <c r="B464" s="521"/>
      <c r="C464" s="497"/>
    </row>
    <row r="465" spans="1:3" s="607" customFormat="1">
      <c r="A465" s="606"/>
      <c r="B465" s="521"/>
      <c r="C465" s="497"/>
    </row>
    <row r="466" spans="1:3" s="607" customFormat="1">
      <c r="A466" s="606"/>
      <c r="B466" s="521"/>
      <c r="C466" s="497"/>
    </row>
    <row r="467" spans="1:3" s="607" customFormat="1">
      <c r="A467" s="606"/>
      <c r="B467" s="521"/>
      <c r="C467" s="497"/>
    </row>
    <row r="468" spans="1:3" s="607" customFormat="1">
      <c r="A468" s="606"/>
      <c r="B468" s="521"/>
      <c r="C468" s="497"/>
    </row>
    <row r="469" spans="1:3" s="607" customFormat="1">
      <c r="A469" s="606"/>
      <c r="B469" s="521"/>
      <c r="C469" s="497"/>
    </row>
    <row r="470" spans="1:3" s="607" customFormat="1">
      <c r="A470" s="606"/>
      <c r="B470" s="521"/>
      <c r="C470" s="497"/>
    </row>
    <row r="471" spans="1:3" s="607" customFormat="1">
      <c r="A471" s="606"/>
      <c r="B471" s="521"/>
      <c r="C471" s="497"/>
    </row>
    <row r="472" spans="1:3" s="607" customFormat="1">
      <c r="A472" s="606"/>
      <c r="B472" s="521"/>
      <c r="C472" s="497"/>
    </row>
    <row r="473" spans="1:3" s="607" customFormat="1">
      <c r="A473" s="606"/>
      <c r="B473" s="521"/>
      <c r="C473" s="497"/>
    </row>
    <row r="474" spans="1:3" s="607" customFormat="1">
      <c r="A474" s="606"/>
      <c r="B474" s="521"/>
      <c r="C474" s="497"/>
    </row>
    <row r="475" spans="1:3" s="607" customFormat="1">
      <c r="A475" s="606"/>
      <c r="B475" s="521"/>
      <c r="C475" s="497"/>
    </row>
    <row r="476" spans="1:3" s="607" customFormat="1">
      <c r="A476" s="606"/>
      <c r="B476" s="521"/>
      <c r="C476" s="497"/>
    </row>
    <row r="477" spans="1:3" s="607" customFormat="1">
      <c r="A477" s="606"/>
      <c r="B477" s="521"/>
      <c r="C477" s="497"/>
    </row>
    <row r="478" spans="1:3" s="607" customFormat="1">
      <c r="A478" s="606"/>
      <c r="B478" s="521"/>
      <c r="C478" s="497"/>
    </row>
    <row r="479" spans="1:3" s="607" customFormat="1">
      <c r="A479" s="606"/>
      <c r="B479" s="521"/>
      <c r="C479" s="497"/>
    </row>
    <row r="480" spans="1:3" s="607" customFormat="1">
      <c r="A480" s="606"/>
      <c r="B480" s="521"/>
      <c r="C480" s="497"/>
    </row>
    <row r="481" spans="1:3" s="607" customFormat="1">
      <c r="A481" s="606"/>
      <c r="B481" s="521"/>
      <c r="C481" s="497"/>
    </row>
    <row r="482" spans="1:3" s="607" customFormat="1">
      <c r="A482" s="606"/>
      <c r="B482" s="521"/>
      <c r="C482" s="497"/>
    </row>
    <row r="483" spans="1:3" s="607" customFormat="1">
      <c r="A483" s="606"/>
      <c r="B483" s="521"/>
      <c r="C483" s="497"/>
    </row>
    <row r="484" spans="1:3" s="607" customFormat="1">
      <c r="A484" s="606"/>
      <c r="B484" s="521"/>
      <c r="C484" s="497"/>
    </row>
    <row r="485" spans="1:3" s="607" customFormat="1">
      <c r="A485" s="606"/>
      <c r="B485" s="521"/>
      <c r="C485" s="497"/>
    </row>
    <row r="486" spans="1:3" s="607" customFormat="1">
      <c r="A486" s="606"/>
      <c r="B486" s="521"/>
      <c r="C486" s="497"/>
    </row>
    <row r="487" spans="1:3" s="607" customFormat="1">
      <c r="A487" s="606"/>
      <c r="B487" s="521"/>
      <c r="C487" s="497"/>
    </row>
    <row r="488" spans="1:3" s="607" customFormat="1">
      <c r="A488" s="606"/>
      <c r="B488" s="521"/>
      <c r="C488" s="497"/>
    </row>
    <row r="489" spans="1:3" s="607" customFormat="1">
      <c r="A489" s="606"/>
      <c r="B489" s="521"/>
      <c r="C489" s="497"/>
    </row>
    <row r="490" spans="1:3" s="607" customFormat="1">
      <c r="A490" s="606"/>
      <c r="B490" s="521"/>
      <c r="C490" s="497"/>
    </row>
    <row r="491" spans="1:3" s="607" customFormat="1">
      <c r="A491" s="606"/>
      <c r="B491" s="521"/>
      <c r="C491" s="497"/>
    </row>
    <row r="492" spans="1:3" s="607" customFormat="1">
      <c r="A492" s="606"/>
      <c r="B492" s="521"/>
      <c r="C492" s="497"/>
    </row>
    <row r="493" spans="1:3" s="607" customFormat="1">
      <c r="A493" s="606"/>
      <c r="B493" s="521"/>
      <c r="C493" s="497"/>
    </row>
    <row r="494" spans="1:3" s="607" customFormat="1">
      <c r="A494" s="606"/>
      <c r="B494" s="521"/>
      <c r="C494" s="497"/>
    </row>
    <row r="495" spans="1:3" s="607" customFormat="1">
      <c r="A495" s="606"/>
      <c r="B495" s="521"/>
      <c r="C495" s="497"/>
    </row>
    <row r="496" spans="1:3" s="607" customFormat="1">
      <c r="A496" s="606"/>
      <c r="B496" s="521"/>
      <c r="C496" s="497"/>
    </row>
    <row r="497" spans="1:3" s="607" customFormat="1">
      <c r="A497" s="606"/>
      <c r="B497" s="521"/>
      <c r="C497" s="497"/>
    </row>
    <row r="498" spans="1:3" s="607" customFormat="1">
      <c r="A498" s="606"/>
      <c r="B498" s="521"/>
      <c r="C498" s="497"/>
    </row>
    <row r="499" spans="1:3" s="607" customFormat="1">
      <c r="A499" s="606"/>
      <c r="B499" s="521"/>
      <c r="C499" s="497"/>
    </row>
    <row r="500" spans="1:3" s="607" customFormat="1">
      <c r="A500" s="606"/>
      <c r="B500" s="521"/>
      <c r="C500" s="497"/>
    </row>
    <row r="501" spans="1:3" s="607" customFormat="1">
      <c r="A501" s="606"/>
      <c r="B501" s="521"/>
      <c r="C501" s="497"/>
    </row>
    <row r="502" spans="1:3" s="607" customFormat="1">
      <c r="A502" s="606"/>
      <c r="B502" s="521"/>
      <c r="C502" s="497"/>
    </row>
    <row r="503" spans="1:3" s="607" customFormat="1">
      <c r="A503" s="606"/>
      <c r="B503" s="521"/>
      <c r="C503" s="497"/>
    </row>
    <row r="504" spans="1:3" s="607" customFormat="1">
      <c r="A504" s="606"/>
      <c r="B504" s="521"/>
      <c r="C504" s="497"/>
    </row>
    <row r="505" spans="1:3" s="607" customFormat="1">
      <c r="A505" s="606"/>
      <c r="B505" s="521"/>
      <c r="C505" s="497"/>
    </row>
    <row r="506" spans="1:3" s="607" customFormat="1">
      <c r="A506" s="606"/>
      <c r="B506" s="521"/>
      <c r="C506" s="497"/>
    </row>
    <row r="507" spans="1:3" s="607" customFormat="1">
      <c r="A507" s="606"/>
      <c r="B507" s="521"/>
      <c r="C507" s="497"/>
    </row>
    <row r="508" spans="1:3" s="607" customFormat="1">
      <c r="A508" s="606"/>
      <c r="B508" s="521"/>
      <c r="C508" s="497"/>
    </row>
    <row r="509" spans="1:3" s="607" customFormat="1">
      <c r="A509" s="606"/>
      <c r="B509" s="521"/>
      <c r="C509" s="497"/>
    </row>
    <row r="510" spans="1:3" s="607" customFormat="1">
      <c r="A510" s="606"/>
      <c r="B510" s="521"/>
      <c r="C510" s="497"/>
    </row>
    <row r="511" spans="1:3" s="607" customFormat="1">
      <c r="A511" s="606"/>
      <c r="B511" s="521"/>
      <c r="C511" s="497"/>
    </row>
    <row r="512" spans="1:3" s="607" customFormat="1">
      <c r="A512" s="606"/>
      <c r="B512" s="521"/>
      <c r="C512" s="497"/>
    </row>
    <row r="513" spans="1:3" s="607" customFormat="1">
      <c r="A513" s="606"/>
      <c r="B513" s="521"/>
      <c r="C513" s="497"/>
    </row>
    <row r="514" spans="1:3" s="607" customFormat="1">
      <c r="A514" s="606"/>
      <c r="B514" s="521"/>
      <c r="C514" s="497"/>
    </row>
    <row r="515" spans="1:3" s="607" customFormat="1">
      <c r="A515" s="606"/>
      <c r="B515" s="521"/>
      <c r="C515" s="497"/>
    </row>
    <row r="516" spans="1:3" s="607" customFormat="1">
      <c r="A516" s="606"/>
      <c r="B516" s="521"/>
      <c r="C516" s="497"/>
    </row>
    <row r="517" spans="1:3" s="607" customFormat="1">
      <c r="A517" s="606"/>
      <c r="B517" s="521"/>
      <c r="C517" s="497"/>
    </row>
    <row r="518" spans="1:3" s="607" customFormat="1">
      <c r="A518" s="606"/>
      <c r="B518" s="521"/>
      <c r="C518" s="497"/>
    </row>
    <row r="519" spans="1:3" s="607" customFormat="1">
      <c r="A519" s="606"/>
      <c r="B519" s="521"/>
      <c r="C519" s="497"/>
    </row>
    <row r="520" spans="1:3" s="607" customFormat="1">
      <c r="A520" s="606"/>
      <c r="B520" s="521"/>
      <c r="C520" s="497"/>
    </row>
    <row r="521" spans="1:3" s="607" customFormat="1">
      <c r="A521" s="606"/>
      <c r="B521" s="521"/>
      <c r="C521" s="497"/>
    </row>
    <row r="522" spans="1:3" s="607" customFormat="1">
      <c r="A522" s="606"/>
      <c r="B522" s="521"/>
      <c r="C522" s="497"/>
    </row>
    <row r="523" spans="1:3" s="607" customFormat="1">
      <c r="A523" s="606"/>
      <c r="B523" s="521"/>
      <c r="C523" s="497"/>
    </row>
    <row r="524" spans="1:3" s="607" customFormat="1">
      <c r="A524" s="606"/>
      <c r="B524" s="521"/>
      <c r="C524" s="497"/>
    </row>
    <row r="525" spans="1:3" s="607" customFormat="1">
      <c r="A525" s="606"/>
      <c r="B525" s="521"/>
      <c r="C525" s="497"/>
    </row>
    <row r="526" spans="1:3" s="607" customFormat="1">
      <c r="A526" s="606"/>
      <c r="B526" s="521"/>
      <c r="C526" s="497"/>
    </row>
    <row r="527" spans="1:3" s="607" customFormat="1">
      <c r="A527" s="606"/>
      <c r="B527" s="521"/>
      <c r="C527" s="497"/>
    </row>
    <row r="528" spans="1:3" s="607" customFormat="1">
      <c r="A528" s="606"/>
      <c r="B528" s="521"/>
      <c r="C528" s="497"/>
    </row>
    <row r="529" spans="1:3" s="607" customFormat="1">
      <c r="A529" s="606"/>
      <c r="B529" s="521"/>
      <c r="C529" s="497"/>
    </row>
    <row r="530" spans="1:3" s="607" customFormat="1">
      <c r="A530" s="606"/>
      <c r="B530" s="521"/>
      <c r="C530" s="497"/>
    </row>
    <row r="531" spans="1:3" s="607" customFormat="1">
      <c r="A531" s="606"/>
      <c r="B531" s="521"/>
      <c r="C531" s="497"/>
    </row>
    <row r="532" spans="1:3" s="607" customFormat="1">
      <c r="A532" s="606"/>
      <c r="B532" s="521"/>
      <c r="C532" s="497"/>
    </row>
    <row r="533" spans="1:3" s="607" customFormat="1">
      <c r="A533" s="606"/>
      <c r="B533" s="521"/>
      <c r="C533" s="497"/>
    </row>
    <row r="534" spans="1:3" s="607" customFormat="1">
      <c r="A534" s="606"/>
      <c r="B534" s="521"/>
      <c r="C534" s="497"/>
    </row>
    <row r="535" spans="1:3" s="607" customFormat="1">
      <c r="A535" s="606"/>
      <c r="B535" s="521"/>
      <c r="C535" s="497"/>
    </row>
    <row r="536" spans="1:3" s="607" customFormat="1">
      <c r="A536" s="606"/>
      <c r="B536" s="521"/>
      <c r="C536" s="497"/>
    </row>
    <row r="537" spans="1:3" s="607" customFormat="1">
      <c r="A537" s="606"/>
      <c r="B537" s="521"/>
      <c r="C537" s="497"/>
    </row>
    <row r="538" spans="1:3" s="607" customFormat="1">
      <c r="A538" s="606"/>
      <c r="B538" s="521"/>
      <c r="C538" s="497"/>
    </row>
    <row r="539" spans="1:3" s="607" customFormat="1">
      <c r="A539" s="606"/>
      <c r="B539" s="521"/>
      <c r="C539" s="497"/>
    </row>
    <row r="540" spans="1:3" s="607" customFormat="1">
      <c r="A540" s="606"/>
      <c r="B540" s="521"/>
      <c r="C540" s="497"/>
    </row>
    <row r="541" spans="1:3" s="607" customFormat="1">
      <c r="A541" s="606"/>
      <c r="B541" s="521"/>
      <c r="C541" s="497"/>
    </row>
    <row r="542" spans="1:3" s="607" customFormat="1">
      <c r="A542" s="606"/>
      <c r="B542" s="521"/>
      <c r="C542" s="497"/>
    </row>
    <row r="543" spans="1:3" s="607" customFormat="1">
      <c r="A543" s="606"/>
      <c r="B543" s="521"/>
      <c r="C543" s="497"/>
    </row>
    <row r="544" spans="1:3" s="607" customFormat="1">
      <c r="A544" s="606"/>
      <c r="B544" s="521"/>
      <c r="C544" s="497"/>
    </row>
    <row r="545" spans="1:3" s="607" customFormat="1">
      <c r="A545" s="606"/>
      <c r="B545" s="521"/>
      <c r="C545" s="497"/>
    </row>
    <row r="546" spans="1:3" s="607" customFormat="1">
      <c r="A546" s="606"/>
      <c r="B546" s="521"/>
      <c r="C546" s="497"/>
    </row>
    <row r="547" spans="1:3" s="607" customFormat="1">
      <c r="A547" s="606"/>
      <c r="B547" s="521"/>
      <c r="C547" s="497"/>
    </row>
    <row r="548" spans="1:3" s="607" customFormat="1">
      <c r="A548" s="606"/>
      <c r="B548" s="521"/>
      <c r="C548" s="497"/>
    </row>
    <row r="549" spans="1:3" s="607" customFormat="1">
      <c r="A549" s="606"/>
      <c r="B549" s="521"/>
      <c r="C549" s="497"/>
    </row>
    <row r="550" spans="1:3" s="607" customFormat="1">
      <c r="A550" s="606"/>
      <c r="B550" s="521"/>
      <c r="C550" s="497"/>
    </row>
    <row r="551" spans="1:3" s="607" customFormat="1">
      <c r="A551" s="606"/>
      <c r="B551" s="521"/>
      <c r="C551" s="497"/>
    </row>
    <row r="552" spans="1:3" s="607" customFormat="1">
      <c r="A552" s="606"/>
      <c r="B552" s="521"/>
      <c r="C552" s="497"/>
    </row>
    <row r="553" spans="1:3" s="607" customFormat="1">
      <c r="A553" s="606"/>
      <c r="B553" s="521"/>
      <c r="C553" s="497"/>
    </row>
    <row r="554" spans="1:3" s="607" customFormat="1">
      <c r="A554" s="606"/>
      <c r="B554" s="521"/>
      <c r="C554" s="497"/>
    </row>
    <row r="555" spans="1:3" s="607" customFormat="1">
      <c r="A555" s="606"/>
      <c r="B555" s="521"/>
      <c r="C555" s="497"/>
    </row>
    <row r="556" spans="1:3" s="607" customFormat="1">
      <c r="A556" s="606"/>
      <c r="B556" s="521"/>
      <c r="C556" s="497"/>
    </row>
    <row r="557" spans="1:3" s="607" customFormat="1">
      <c r="A557" s="606"/>
      <c r="B557" s="521"/>
      <c r="C557" s="497"/>
    </row>
    <row r="558" spans="1:3" s="607" customFormat="1">
      <c r="A558" s="606"/>
      <c r="B558" s="521"/>
      <c r="C558" s="497"/>
    </row>
    <row r="559" spans="1:3" s="607" customFormat="1">
      <c r="A559" s="606"/>
      <c r="B559" s="521"/>
      <c r="C559" s="497"/>
    </row>
    <row r="560" spans="1:3" s="607" customFormat="1">
      <c r="A560" s="606"/>
      <c r="B560" s="521"/>
      <c r="C560" s="497"/>
    </row>
    <row r="561" spans="1:3" s="607" customFormat="1">
      <c r="A561" s="606"/>
      <c r="B561" s="521"/>
      <c r="C561" s="497"/>
    </row>
    <row r="562" spans="1:3" s="607" customFormat="1">
      <c r="A562" s="606"/>
      <c r="B562" s="521"/>
      <c r="C562" s="497"/>
    </row>
    <row r="563" spans="1:3" s="607" customFormat="1">
      <c r="A563" s="606"/>
      <c r="B563" s="521"/>
      <c r="C563" s="497"/>
    </row>
    <row r="564" spans="1:3" s="607" customFormat="1">
      <c r="A564" s="606"/>
      <c r="B564" s="521"/>
      <c r="C564" s="497"/>
    </row>
    <row r="565" spans="1:3" s="607" customFormat="1">
      <c r="A565" s="606"/>
      <c r="B565" s="521"/>
      <c r="C565" s="497"/>
    </row>
    <row r="566" spans="1:3" s="607" customFormat="1">
      <c r="A566" s="606"/>
      <c r="B566" s="521"/>
      <c r="C566" s="497"/>
    </row>
    <row r="567" spans="1:3" s="607" customFormat="1">
      <c r="A567" s="606"/>
      <c r="B567" s="521"/>
      <c r="C567" s="497"/>
    </row>
    <row r="568" spans="1:3" s="607" customFormat="1">
      <c r="A568" s="606"/>
      <c r="B568" s="521"/>
      <c r="C568" s="497"/>
    </row>
    <row r="569" spans="1:3" s="607" customFormat="1">
      <c r="A569" s="606"/>
      <c r="B569" s="521"/>
      <c r="C569" s="497"/>
    </row>
    <row r="570" spans="1:3" s="607" customFormat="1">
      <c r="A570" s="606"/>
      <c r="B570" s="521"/>
      <c r="C570" s="497"/>
    </row>
    <row r="571" spans="1:3" s="607" customFormat="1">
      <c r="A571" s="606"/>
      <c r="B571" s="521"/>
      <c r="C571" s="497"/>
    </row>
    <row r="572" spans="1:3" s="607" customFormat="1">
      <c r="A572" s="606"/>
      <c r="B572" s="521"/>
      <c r="C572" s="497"/>
    </row>
    <row r="573" spans="1:3" s="607" customFormat="1">
      <c r="A573" s="606"/>
      <c r="B573" s="521"/>
      <c r="C573" s="497"/>
    </row>
    <row r="574" spans="1:3" s="607" customFormat="1">
      <c r="A574" s="606"/>
      <c r="B574" s="521"/>
      <c r="C574" s="497"/>
    </row>
    <row r="575" spans="1:3" s="607" customFormat="1">
      <c r="A575" s="606"/>
      <c r="B575" s="521"/>
      <c r="C575" s="497"/>
    </row>
    <row r="576" spans="1:3" s="607" customFormat="1">
      <c r="A576" s="606"/>
      <c r="B576" s="521"/>
      <c r="C576" s="497"/>
    </row>
    <row r="577" spans="1:3" s="607" customFormat="1">
      <c r="A577" s="606"/>
      <c r="B577" s="521"/>
      <c r="C577" s="497"/>
    </row>
    <row r="578" spans="1:3" s="607" customFormat="1">
      <c r="A578" s="606"/>
      <c r="B578" s="521"/>
      <c r="C578" s="497"/>
    </row>
    <row r="579" spans="1:3" s="607" customFormat="1">
      <c r="A579" s="606"/>
      <c r="B579" s="521"/>
      <c r="C579" s="497"/>
    </row>
    <row r="580" spans="1:3" s="607" customFormat="1">
      <c r="A580" s="606"/>
      <c r="B580" s="521"/>
      <c r="C580" s="497"/>
    </row>
    <row r="581" spans="1:3" s="607" customFormat="1">
      <c r="A581" s="606"/>
      <c r="B581" s="521"/>
      <c r="C581" s="497"/>
    </row>
    <row r="582" spans="1:3" s="607" customFormat="1">
      <c r="A582" s="606"/>
      <c r="B582" s="521"/>
      <c r="C582" s="497"/>
    </row>
    <row r="583" spans="1:3" s="607" customFormat="1">
      <c r="A583" s="606"/>
      <c r="B583" s="521"/>
      <c r="C583" s="497"/>
    </row>
    <row r="584" spans="1:3" s="607" customFormat="1">
      <c r="A584" s="606"/>
      <c r="B584" s="521"/>
      <c r="C584" s="497"/>
    </row>
    <row r="585" spans="1:3" s="607" customFormat="1">
      <c r="A585" s="606"/>
      <c r="B585" s="521"/>
      <c r="C585" s="497"/>
    </row>
    <row r="586" spans="1:3" s="607" customFormat="1">
      <c r="A586" s="606"/>
      <c r="B586" s="521"/>
      <c r="C586" s="497"/>
    </row>
    <row r="587" spans="1:3" s="607" customFormat="1">
      <c r="A587" s="606"/>
      <c r="B587" s="521"/>
      <c r="C587" s="497"/>
    </row>
    <row r="588" spans="1:3" s="607" customFormat="1">
      <c r="A588" s="606"/>
      <c r="B588" s="521"/>
      <c r="C588" s="497"/>
    </row>
    <row r="589" spans="1:3" s="607" customFormat="1">
      <c r="A589" s="606"/>
      <c r="B589" s="521"/>
      <c r="C589" s="497"/>
    </row>
    <row r="590" spans="1:3" s="607" customFormat="1">
      <c r="A590" s="606"/>
      <c r="B590" s="521"/>
      <c r="C590" s="497"/>
    </row>
    <row r="591" spans="1:3" s="607" customFormat="1">
      <c r="A591" s="606"/>
      <c r="B591" s="521"/>
      <c r="C591" s="497"/>
    </row>
    <row r="592" spans="1:3" s="607" customFormat="1">
      <c r="A592" s="606"/>
      <c r="B592" s="521"/>
      <c r="C592" s="497"/>
    </row>
    <row r="593" spans="1:3" s="607" customFormat="1">
      <c r="A593" s="606"/>
      <c r="B593" s="521"/>
      <c r="C593" s="497"/>
    </row>
    <row r="594" spans="1:3" s="607" customFormat="1">
      <c r="A594" s="606"/>
      <c r="B594" s="521"/>
      <c r="C594" s="497"/>
    </row>
    <row r="595" spans="1:3" s="607" customFormat="1">
      <c r="A595" s="606"/>
      <c r="B595" s="521"/>
      <c r="C595" s="497"/>
    </row>
    <row r="596" spans="1:3" s="607" customFormat="1">
      <c r="A596" s="606"/>
      <c r="B596" s="521"/>
      <c r="C596" s="497"/>
    </row>
    <row r="597" spans="1:3" s="607" customFormat="1">
      <c r="A597" s="606"/>
      <c r="B597" s="521"/>
      <c r="C597" s="497"/>
    </row>
    <row r="598" spans="1:3" s="607" customFormat="1">
      <c r="A598" s="606"/>
      <c r="B598" s="521"/>
      <c r="C598" s="497"/>
    </row>
    <row r="599" spans="1:3" s="607" customFormat="1">
      <c r="A599" s="606"/>
      <c r="B599" s="521"/>
      <c r="C599" s="497"/>
    </row>
    <row r="600" spans="1:3" s="607" customFormat="1">
      <c r="A600" s="606"/>
      <c r="B600" s="521"/>
      <c r="C600" s="497"/>
    </row>
    <row r="601" spans="1:3" s="607" customFormat="1">
      <c r="A601" s="606"/>
      <c r="B601" s="521"/>
      <c r="C601" s="497"/>
    </row>
    <row r="602" spans="1:3" s="607" customFormat="1">
      <c r="A602" s="606"/>
      <c r="B602" s="521"/>
      <c r="C602" s="497"/>
    </row>
    <row r="603" spans="1:3" s="607" customFormat="1">
      <c r="A603" s="606"/>
      <c r="B603" s="521"/>
      <c r="C603" s="497"/>
    </row>
    <row r="604" spans="1:3" s="607" customFormat="1">
      <c r="A604" s="606"/>
      <c r="B604" s="521"/>
      <c r="C604" s="497"/>
    </row>
    <row r="605" spans="1:3" s="607" customFormat="1">
      <c r="A605" s="606"/>
      <c r="B605" s="521"/>
      <c r="C605" s="497"/>
    </row>
    <row r="606" spans="1:3" s="607" customFormat="1">
      <c r="A606" s="606"/>
      <c r="B606" s="521"/>
      <c r="C606" s="497"/>
    </row>
    <row r="607" spans="1:3" s="607" customFormat="1">
      <c r="A607" s="606"/>
      <c r="B607" s="521"/>
      <c r="C607" s="497"/>
    </row>
    <row r="608" spans="1:3" s="607" customFormat="1">
      <c r="A608" s="606"/>
      <c r="B608" s="521"/>
      <c r="C608" s="497"/>
    </row>
    <row r="609" spans="1:3" s="607" customFormat="1">
      <c r="A609" s="606"/>
      <c r="B609" s="521"/>
      <c r="C609" s="497"/>
    </row>
  </sheetData>
  <mergeCells count="5">
    <mergeCell ref="B8:F8"/>
    <mergeCell ref="B50:F50"/>
    <mergeCell ref="B99:F99"/>
    <mergeCell ref="B136:F136"/>
    <mergeCell ref="B145:F145"/>
  </mergeCells>
  <printOptions horizontalCentered="1"/>
  <pageMargins left="0.98425196850393704" right="0.59055118110236227" top="0.98425196850393704" bottom="0.98425196850393704" header="0.39370078740157483" footer="0.39370078740157483"/>
  <pageSetup paperSize="9" scale="93" firstPageNumber="13" fitToHeight="4" orientation="portrait" useFirstPageNumber="1" horizontalDpi="300" verticalDpi="300" r:id="rId1"/>
  <headerFooter alignWithMargins="0">
    <oddHeader>&amp;L&amp;"Arial CE,Krepko"&amp;K000000 1. FAZA&amp;R&amp;K000000&amp;A</oddHeader>
    <oddFooter>&amp;C&amp;K000000004.0105    T.2.2&amp;R&amp;K000000Str. &amp;P</oddFooter>
  </headerFooter>
  <rowBreaks count="3" manualBreakCount="3">
    <brk id="46" max="5" man="1"/>
    <brk id="105" max="5" man="1"/>
    <brk id="132" max="5"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dimension ref="A5:H82"/>
  <sheetViews>
    <sheetView zoomScale="110" zoomScaleNormal="110" workbookViewId="0">
      <selection activeCell="G75" sqref="G75:G79"/>
    </sheetView>
  </sheetViews>
  <sheetFormatPr defaultRowHeight="14.25"/>
  <cols>
    <col min="1" max="1" width="3.875" style="339" customWidth="1"/>
    <col min="2" max="2" width="4.5" style="327" customWidth="1"/>
    <col min="3" max="3" width="4.5" style="327" hidden="1" customWidth="1"/>
    <col min="4" max="4" width="31.875" style="326" customWidth="1"/>
    <col min="5" max="5" width="6.125" style="341" customWidth="1"/>
    <col min="6" max="6" width="7.5" style="324" customWidth="1"/>
    <col min="7" max="8" width="11.875" style="324" bestFit="1" customWidth="1"/>
    <col min="9" max="256" width="9" style="322"/>
    <col min="257" max="257" width="3.875" style="322" customWidth="1"/>
    <col min="258" max="258" width="4.5" style="322" customWidth="1"/>
    <col min="259" max="259" width="0" style="322" hidden="1" customWidth="1"/>
    <col min="260" max="260" width="31.875" style="322" customWidth="1"/>
    <col min="261" max="261" width="6.125" style="322" customWidth="1"/>
    <col min="262" max="262" width="7.5" style="322" customWidth="1"/>
    <col min="263" max="264" width="11.875" style="322" bestFit="1" customWidth="1"/>
    <col min="265" max="512" width="9" style="322"/>
    <col min="513" max="513" width="3.875" style="322" customWidth="1"/>
    <col min="514" max="514" width="4.5" style="322" customWidth="1"/>
    <col min="515" max="515" width="0" style="322" hidden="1" customWidth="1"/>
    <col min="516" max="516" width="31.875" style="322" customWidth="1"/>
    <col min="517" max="517" width="6.125" style="322" customWidth="1"/>
    <col min="518" max="518" width="7.5" style="322" customWidth="1"/>
    <col min="519" max="520" width="11.875" style="322" bestFit="1" customWidth="1"/>
    <col min="521" max="768" width="9" style="322"/>
    <col min="769" max="769" width="3.875" style="322" customWidth="1"/>
    <col min="770" max="770" width="4.5" style="322" customWidth="1"/>
    <col min="771" max="771" width="0" style="322" hidden="1" customWidth="1"/>
    <col min="772" max="772" width="31.875" style="322" customWidth="1"/>
    <col min="773" max="773" width="6.125" style="322" customWidth="1"/>
    <col min="774" max="774" width="7.5" style="322" customWidth="1"/>
    <col min="775" max="776" width="11.875" style="322" bestFit="1" customWidth="1"/>
    <col min="777" max="1024" width="9" style="322"/>
    <col min="1025" max="1025" width="3.875" style="322" customWidth="1"/>
    <col min="1026" max="1026" width="4.5" style="322" customWidth="1"/>
    <col min="1027" max="1027" width="0" style="322" hidden="1" customWidth="1"/>
    <col min="1028" max="1028" width="31.875" style="322" customWidth="1"/>
    <col min="1029" max="1029" width="6.125" style="322" customWidth="1"/>
    <col min="1030" max="1030" width="7.5" style="322" customWidth="1"/>
    <col min="1031" max="1032" width="11.875" style="322" bestFit="1" customWidth="1"/>
    <col min="1033" max="1280" width="9" style="322"/>
    <col min="1281" max="1281" width="3.875" style="322" customWidth="1"/>
    <col min="1282" max="1282" width="4.5" style="322" customWidth="1"/>
    <col min="1283" max="1283" width="0" style="322" hidden="1" customWidth="1"/>
    <col min="1284" max="1284" width="31.875" style="322" customWidth="1"/>
    <col min="1285" max="1285" width="6.125" style="322" customWidth="1"/>
    <col min="1286" max="1286" width="7.5" style="322" customWidth="1"/>
    <col min="1287" max="1288" width="11.875" style="322" bestFit="1" customWidth="1"/>
    <col min="1289" max="1536" width="9" style="322"/>
    <col min="1537" max="1537" width="3.875" style="322" customWidth="1"/>
    <col min="1538" max="1538" width="4.5" style="322" customWidth="1"/>
    <col min="1539" max="1539" width="0" style="322" hidden="1" customWidth="1"/>
    <col min="1540" max="1540" width="31.875" style="322" customWidth="1"/>
    <col min="1541" max="1541" width="6.125" style="322" customWidth="1"/>
    <col min="1542" max="1542" width="7.5" style="322" customWidth="1"/>
    <col min="1543" max="1544" width="11.875" style="322" bestFit="1" customWidth="1"/>
    <col min="1545" max="1792" width="9" style="322"/>
    <col min="1793" max="1793" width="3.875" style="322" customWidth="1"/>
    <col min="1794" max="1794" width="4.5" style="322" customWidth="1"/>
    <col min="1795" max="1795" width="0" style="322" hidden="1" customWidth="1"/>
    <col min="1796" max="1796" width="31.875" style="322" customWidth="1"/>
    <col min="1797" max="1797" width="6.125" style="322" customWidth="1"/>
    <col min="1798" max="1798" width="7.5" style="322" customWidth="1"/>
    <col min="1799" max="1800" width="11.875" style="322" bestFit="1" customWidth="1"/>
    <col min="1801" max="2048" width="9" style="322"/>
    <col min="2049" max="2049" width="3.875" style="322" customWidth="1"/>
    <col min="2050" max="2050" width="4.5" style="322" customWidth="1"/>
    <col min="2051" max="2051" width="0" style="322" hidden="1" customWidth="1"/>
    <col min="2052" max="2052" width="31.875" style="322" customWidth="1"/>
    <col min="2053" max="2053" width="6.125" style="322" customWidth="1"/>
    <col min="2054" max="2054" width="7.5" style="322" customWidth="1"/>
    <col min="2055" max="2056" width="11.875" style="322" bestFit="1" customWidth="1"/>
    <col min="2057" max="2304" width="9" style="322"/>
    <col min="2305" max="2305" width="3.875" style="322" customWidth="1"/>
    <col min="2306" max="2306" width="4.5" style="322" customWidth="1"/>
    <col min="2307" max="2307" width="0" style="322" hidden="1" customWidth="1"/>
    <col min="2308" max="2308" width="31.875" style="322" customWidth="1"/>
    <col min="2309" max="2309" width="6.125" style="322" customWidth="1"/>
    <col min="2310" max="2310" width="7.5" style="322" customWidth="1"/>
    <col min="2311" max="2312" width="11.875" style="322" bestFit="1" customWidth="1"/>
    <col min="2313" max="2560" width="9" style="322"/>
    <col min="2561" max="2561" width="3.875" style="322" customWidth="1"/>
    <col min="2562" max="2562" width="4.5" style="322" customWidth="1"/>
    <col min="2563" max="2563" width="0" style="322" hidden="1" customWidth="1"/>
    <col min="2564" max="2564" width="31.875" style="322" customWidth="1"/>
    <col min="2565" max="2565" width="6.125" style="322" customWidth="1"/>
    <col min="2566" max="2566" width="7.5" style="322" customWidth="1"/>
    <col min="2567" max="2568" width="11.875" style="322" bestFit="1" customWidth="1"/>
    <col min="2569" max="2816" width="9" style="322"/>
    <col min="2817" max="2817" width="3.875" style="322" customWidth="1"/>
    <col min="2818" max="2818" width="4.5" style="322" customWidth="1"/>
    <col min="2819" max="2819" width="0" style="322" hidden="1" customWidth="1"/>
    <col min="2820" max="2820" width="31.875" style="322" customWidth="1"/>
    <col min="2821" max="2821" width="6.125" style="322" customWidth="1"/>
    <col min="2822" max="2822" width="7.5" style="322" customWidth="1"/>
    <col min="2823" max="2824" width="11.875" style="322" bestFit="1" customWidth="1"/>
    <col min="2825" max="3072" width="9" style="322"/>
    <col min="3073" max="3073" width="3.875" style="322" customWidth="1"/>
    <col min="3074" max="3074" width="4.5" style="322" customWidth="1"/>
    <col min="3075" max="3075" width="0" style="322" hidden="1" customWidth="1"/>
    <col min="3076" max="3076" width="31.875" style="322" customWidth="1"/>
    <col min="3077" max="3077" width="6.125" style="322" customWidth="1"/>
    <col min="3078" max="3078" width="7.5" style="322" customWidth="1"/>
    <col min="3079" max="3080" width="11.875" style="322" bestFit="1" customWidth="1"/>
    <col min="3081" max="3328" width="9" style="322"/>
    <col min="3329" max="3329" width="3.875" style="322" customWidth="1"/>
    <col min="3330" max="3330" width="4.5" style="322" customWidth="1"/>
    <col min="3331" max="3331" width="0" style="322" hidden="1" customWidth="1"/>
    <col min="3332" max="3332" width="31.875" style="322" customWidth="1"/>
    <col min="3333" max="3333" width="6.125" style="322" customWidth="1"/>
    <col min="3334" max="3334" width="7.5" style="322" customWidth="1"/>
    <col min="3335" max="3336" width="11.875" style="322" bestFit="1" customWidth="1"/>
    <col min="3337" max="3584" width="9" style="322"/>
    <col min="3585" max="3585" width="3.875" style="322" customWidth="1"/>
    <col min="3586" max="3586" width="4.5" style="322" customWidth="1"/>
    <col min="3587" max="3587" width="0" style="322" hidden="1" customWidth="1"/>
    <col min="3588" max="3588" width="31.875" style="322" customWidth="1"/>
    <col min="3589" max="3589" width="6.125" style="322" customWidth="1"/>
    <col min="3590" max="3590" width="7.5" style="322" customWidth="1"/>
    <col min="3591" max="3592" width="11.875" style="322" bestFit="1" customWidth="1"/>
    <col min="3593" max="3840" width="9" style="322"/>
    <col min="3841" max="3841" width="3.875" style="322" customWidth="1"/>
    <col min="3842" max="3842" width="4.5" style="322" customWidth="1"/>
    <col min="3843" max="3843" width="0" style="322" hidden="1" customWidth="1"/>
    <col min="3844" max="3844" width="31.875" style="322" customWidth="1"/>
    <col min="3845" max="3845" width="6.125" style="322" customWidth="1"/>
    <col min="3846" max="3846" width="7.5" style="322" customWidth="1"/>
    <col min="3847" max="3848" width="11.875" style="322" bestFit="1" customWidth="1"/>
    <col min="3849" max="4096" width="9" style="322"/>
    <col min="4097" max="4097" width="3.875" style="322" customWidth="1"/>
    <col min="4098" max="4098" width="4.5" style="322" customWidth="1"/>
    <col min="4099" max="4099" width="0" style="322" hidden="1" customWidth="1"/>
    <col min="4100" max="4100" width="31.875" style="322" customWidth="1"/>
    <col min="4101" max="4101" width="6.125" style="322" customWidth="1"/>
    <col min="4102" max="4102" width="7.5" style="322" customWidth="1"/>
    <col min="4103" max="4104" width="11.875" style="322" bestFit="1" customWidth="1"/>
    <col min="4105" max="4352" width="9" style="322"/>
    <col min="4353" max="4353" width="3.875" style="322" customWidth="1"/>
    <col min="4354" max="4354" width="4.5" style="322" customWidth="1"/>
    <col min="4355" max="4355" width="0" style="322" hidden="1" customWidth="1"/>
    <col min="4356" max="4356" width="31.875" style="322" customWidth="1"/>
    <col min="4357" max="4357" width="6.125" style="322" customWidth="1"/>
    <col min="4358" max="4358" width="7.5" style="322" customWidth="1"/>
    <col min="4359" max="4360" width="11.875" style="322" bestFit="1" customWidth="1"/>
    <col min="4361" max="4608" width="9" style="322"/>
    <col min="4609" max="4609" width="3.875" style="322" customWidth="1"/>
    <col min="4610" max="4610" width="4.5" style="322" customWidth="1"/>
    <col min="4611" max="4611" width="0" style="322" hidden="1" customWidth="1"/>
    <col min="4612" max="4612" width="31.875" style="322" customWidth="1"/>
    <col min="4613" max="4613" width="6.125" style="322" customWidth="1"/>
    <col min="4614" max="4614" width="7.5" style="322" customWidth="1"/>
    <col min="4615" max="4616" width="11.875" style="322" bestFit="1" customWidth="1"/>
    <col min="4617" max="4864" width="9" style="322"/>
    <col min="4865" max="4865" width="3.875" style="322" customWidth="1"/>
    <col min="4866" max="4866" width="4.5" style="322" customWidth="1"/>
    <col min="4867" max="4867" width="0" style="322" hidden="1" customWidth="1"/>
    <col min="4868" max="4868" width="31.875" style="322" customWidth="1"/>
    <col min="4869" max="4869" width="6.125" style="322" customWidth="1"/>
    <col min="4870" max="4870" width="7.5" style="322" customWidth="1"/>
    <col min="4871" max="4872" width="11.875" style="322" bestFit="1" customWidth="1"/>
    <col min="4873" max="5120" width="9" style="322"/>
    <col min="5121" max="5121" width="3.875" style="322" customWidth="1"/>
    <col min="5122" max="5122" width="4.5" style="322" customWidth="1"/>
    <col min="5123" max="5123" width="0" style="322" hidden="1" customWidth="1"/>
    <col min="5124" max="5124" width="31.875" style="322" customWidth="1"/>
    <col min="5125" max="5125" width="6.125" style="322" customWidth="1"/>
    <col min="5126" max="5126" width="7.5" style="322" customWidth="1"/>
    <col min="5127" max="5128" width="11.875" style="322" bestFit="1" customWidth="1"/>
    <col min="5129" max="5376" width="9" style="322"/>
    <col min="5377" max="5377" width="3.875" style="322" customWidth="1"/>
    <col min="5378" max="5378" width="4.5" style="322" customWidth="1"/>
    <col min="5379" max="5379" width="0" style="322" hidden="1" customWidth="1"/>
    <col min="5380" max="5380" width="31.875" style="322" customWidth="1"/>
    <col min="5381" max="5381" width="6.125" style="322" customWidth="1"/>
    <col min="5382" max="5382" width="7.5" style="322" customWidth="1"/>
    <col min="5383" max="5384" width="11.875" style="322" bestFit="1" customWidth="1"/>
    <col min="5385" max="5632" width="9" style="322"/>
    <col min="5633" max="5633" width="3.875" style="322" customWidth="1"/>
    <col min="5634" max="5634" width="4.5" style="322" customWidth="1"/>
    <col min="5635" max="5635" width="0" style="322" hidden="1" customWidth="1"/>
    <col min="5636" max="5636" width="31.875" style="322" customWidth="1"/>
    <col min="5637" max="5637" width="6.125" style="322" customWidth="1"/>
    <col min="5638" max="5638" width="7.5" style="322" customWidth="1"/>
    <col min="5639" max="5640" width="11.875" style="322" bestFit="1" customWidth="1"/>
    <col min="5641" max="5888" width="9" style="322"/>
    <col min="5889" max="5889" width="3.875" style="322" customWidth="1"/>
    <col min="5890" max="5890" width="4.5" style="322" customWidth="1"/>
    <col min="5891" max="5891" width="0" style="322" hidden="1" customWidth="1"/>
    <col min="5892" max="5892" width="31.875" style="322" customWidth="1"/>
    <col min="5893" max="5893" width="6.125" style="322" customWidth="1"/>
    <col min="5894" max="5894" width="7.5" style="322" customWidth="1"/>
    <col min="5895" max="5896" width="11.875" style="322" bestFit="1" customWidth="1"/>
    <col min="5897" max="6144" width="9" style="322"/>
    <col min="6145" max="6145" width="3.875" style="322" customWidth="1"/>
    <col min="6146" max="6146" width="4.5" style="322" customWidth="1"/>
    <col min="6147" max="6147" width="0" style="322" hidden="1" customWidth="1"/>
    <col min="6148" max="6148" width="31.875" style="322" customWidth="1"/>
    <col min="6149" max="6149" width="6.125" style="322" customWidth="1"/>
    <col min="6150" max="6150" width="7.5" style="322" customWidth="1"/>
    <col min="6151" max="6152" width="11.875" style="322" bestFit="1" customWidth="1"/>
    <col min="6153" max="6400" width="9" style="322"/>
    <col min="6401" max="6401" width="3.875" style="322" customWidth="1"/>
    <col min="6402" max="6402" width="4.5" style="322" customWidth="1"/>
    <col min="6403" max="6403" width="0" style="322" hidden="1" customWidth="1"/>
    <col min="6404" max="6404" width="31.875" style="322" customWidth="1"/>
    <col min="6405" max="6405" width="6.125" style="322" customWidth="1"/>
    <col min="6406" max="6406" width="7.5" style="322" customWidth="1"/>
    <col min="6407" max="6408" width="11.875" style="322" bestFit="1" customWidth="1"/>
    <col min="6409" max="6656" width="9" style="322"/>
    <col min="6657" max="6657" width="3.875" style="322" customWidth="1"/>
    <col min="6658" max="6658" width="4.5" style="322" customWidth="1"/>
    <col min="6659" max="6659" width="0" style="322" hidden="1" customWidth="1"/>
    <col min="6660" max="6660" width="31.875" style="322" customWidth="1"/>
    <col min="6661" max="6661" width="6.125" style="322" customWidth="1"/>
    <col min="6662" max="6662" width="7.5" style="322" customWidth="1"/>
    <col min="6663" max="6664" width="11.875" style="322" bestFit="1" customWidth="1"/>
    <col min="6665" max="6912" width="9" style="322"/>
    <col min="6913" max="6913" width="3.875" style="322" customWidth="1"/>
    <col min="6914" max="6914" width="4.5" style="322" customWidth="1"/>
    <col min="6915" max="6915" width="0" style="322" hidden="1" customWidth="1"/>
    <col min="6916" max="6916" width="31.875" style="322" customWidth="1"/>
    <col min="6917" max="6917" width="6.125" style="322" customWidth="1"/>
    <col min="6918" max="6918" width="7.5" style="322" customWidth="1"/>
    <col min="6919" max="6920" width="11.875" style="322" bestFit="1" customWidth="1"/>
    <col min="6921" max="7168" width="9" style="322"/>
    <col min="7169" max="7169" width="3.875" style="322" customWidth="1"/>
    <col min="7170" max="7170" width="4.5" style="322" customWidth="1"/>
    <col min="7171" max="7171" width="0" style="322" hidden="1" customWidth="1"/>
    <col min="7172" max="7172" width="31.875" style="322" customWidth="1"/>
    <col min="7173" max="7173" width="6.125" style="322" customWidth="1"/>
    <col min="7174" max="7174" width="7.5" style="322" customWidth="1"/>
    <col min="7175" max="7176" width="11.875" style="322" bestFit="1" customWidth="1"/>
    <col min="7177" max="7424" width="9" style="322"/>
    <col min="7425" max="7425" width="3.875" style="322" customWidth="1"/>
    <col min="7426" max="7426" width="4.5" style="322" customWidth="1"/>
    <col min="7427" max="7427" width="0" style="322" hidden="1" customWidth="1"/>
    <col min="7428" max="7428" width="31.875" style="322" customWidth="1"/>
    <col min="7429" max="7429" width="6.125" style="322" customWidth="1"/>
    <col min="7430" max="7430" width="7.5" style="322" customWidth="1"/>
    <col min="7431" max="7432" width="11.875" style="322" bestFit="1" customWidth="1"/>
    <col min="7433" max="7680" width="9" style="322"/>
    <col min="7681" max="7681" width="3.875" style="322" customWidth="1"/>
    <col min="7682" max="7682" width="4.5" style="322" customWidth="1"/>
    <col min="7683" max="7683" width="0" style="322" hidden="1" customWidth="1"/>
    <col min="7684" max="7684" width="31.875" style="322" customWidth="1"/>
    <col min="7685" max="7685" width="6.125" style="322" customWidth="1"/>
    <col min="7686" max="7686" width="7.5" style="322" customWidth="1"/>
    <col min="7687" max="7688" width="11.875" style="322" bestFit="1" customWidth="1"/>
    <col min="7689" max="7936" width="9" style="322"/>
    <col min="7937" max="7937" width="3.875" style="322" customWidth="1"/>
    <col min="7938" max="7938" width="4.5" style="322" customWidth="1"/>
    <col min="7939" max="7939" width="0" style="322" hidden="1" customWidth="1"/>
    <col min="7940" max="7940" width="31.875" style="322" customWidth="1"/>
    <col min="7941" max="7941" width="6.125" style="322" customWidth="1"/>
    <col min="7942" max="7942" width="7.5" style="322" customWidth="1"/>
    <col min="7943" max="7944" width="11.875" style="322" bestFit="1" customWidth="1"/>
    <col min="7945" max="8192" width="9" style="322"/>
    <col min="8193" max="8193" width="3.875" style="322" customWidth="1"/>
    <col min="8194" max="8194" width="4.5" style="322" customWidth="1"/>
    <col min="8195" max="8195" width="0" style="322" hidden="1" customWidth="1"/>
    <col min="8196" max="8196" width="31.875" style="322" customWidth="1"/>
    <col min="8197" max="8197" width="6.125" style="322" customWidth="1"/>
    <col min="8198" max="8198" width="7.5" style="322" customWidth="1"/>
    <col min="8199" max="8200" width="11.875" style="322" bestFit="1" customWidth="1"/>
    <col min="8201" max="8448" width="9" style="322"/>
    <col min="8449" max="8449" width="3.875" style="322" customWidth="1"/>
    <col min="8450" max="8450" width="4.5" style="322" customWidth="1"/>
    <col min="8451" max="8451" width="0" style="322" hidden="1" customWidth="1"/>
    <col min="8452" max="8452" width="31.875" style="322" customWidth="1"/>
    <col min="8453" max="8453" width="6.125" style="322" customWidth="1"/>
    <col min="8454" max="8454" width="7.5" style="322" customWidth="1"/>
    <col min="8455" max="8456" width="11.875" style="322" bestFit="1" customWidth="1"/>
    <col min="8457" max="8704" width="9" style="322"/>
    <col min="8705" max="8705" width="3.875" style="322" customWidth="1"/>
    <col min="8706" max="8706" width="4.5" style="322" customWidth="1"/>
    <col min="8707" max="8707" width="0" style="322" hidden="1" customWidth="1"/>
    <col min="8708" max="8708" width="31.875" style="322" customWidth="1"/>
    <col min="8709" max="8709" width="6.125" style="322" customWidth="1"/>
    <col min="8710" max="8710" width="7.5" style="322" customWidth="1"/>
    <col min="8711" max="8712" width="11.875" style="322" bestFit="1" customWidth="1"/>
    <col min="8713" max="8960" width="9" style="322"/>
    <col min="8961" max="8961" width="3.875" style="322" customWidth="1"/>
    <col min="8962" max="8962" width="4.5" style="322" customWidth="1"/>
    <col min="8963" max="8963" width="0" style="322" hidden="1" customWidth="1"/>
    <col min="8964" max="8964" width="31.875" style="322" customWidth="1"/>
    <col min="8965" max="8965" width="6.125" style="322" customWidth="1"/>
    <col min="8966" max="8966" width="7.5" style="322" customWidth="1"/>
    <col min="8967" max="8968" width="11.875" style="322" bestFit="1" customWidth="1"/>
    <col min="8969" max="9216" width="9" style="322"/>
    <col min="9217" max="9217" width="3.875" style="322" customWidth="1"/>
    <col min="9218" max="9218" width="4.5" style="322" customWidth="1"/>
    <col min="9219" max="9219" width="0" style="322" hidden="1" customWidth="1"/>
    <col min="9220" max="9220" width="31.875" style="322" customWidth="1"/>
    <col min="9221" max="9221" width="6.125" style="322" customWidth="1"/>
    <col min="9222" max="9222" width="7.5" style="322" customWidth="1"/>
    <col min="9223" max="9224" width="11.875" style="322" bestFit="1" customWidth="1"/>
    <col min="9225" max="9472" width="9" style="322"/>
    <col min="9473" max="9473" width="3.875" style="322" customWidth="1"/>
    <col min="9474" max="9474" width="4.5" style="322" customWidth="1"/>
    <col min="9475" max="9475" width="0" style="322" hidden="1" customWidth="1"/>
    <col min="9476" max="9476" width="31.875" style="322" customWidth="1"/>
    <col min="9477" max="9477" width="6.125" style="322" customWidth="1"/>
    <col min="9478" max="9478" width="7.5" style="322" customWidth="1"/>
    <col min="9479" max="9480" width="11.875" style="322" bestFit="1" customWidth="1"/>
    <col min="9481" max="9728" width="9" style="322"/>
    <col min="9729" max="9729" width="3.875" style="322" customWidth="1"/>
    <col min="9730" max="9730" width="4.5" style="322" customWidth="1"/>
    <col min="9731" max="9731" width="0" style="322" hidden="1" customWidth="1"/>
    <col min="9732" max="9732" width="31.875" style="322" customWidth="1"/>
    <col min="9733" max="9733" width="6.125" style="322" customWidth="1"/>
    <col min="9734" max="9734" width="7.5" style="322" customWidth="1"/>
    <col min="9735" max="9736" width="11.875" style="322" bestFit="1" customWidth="1"/>
    <col min="9737" max="9984" width="9" style="322"/>
    <col min="9985" max="9985" width="3.875" style="322" customWidth="1"/>
    <col min="9986" max="9986" width="4.5" style="322" customWidth="1"/>
    <col min="9987" max="9987" width="0" style="322" hidden="1" customWidth="1"/>
    <col min="9988" max="9988" width="31.875" style="322" customWidth="1"/>
    <col min="9989" max="9989" width="6.125" style="322" customWidth="1"/>
    <col min="9990" max="9990" width="7.5" style="322" customWidth="1"/>
    <col min="9991" max="9992" width="11.875" style="322" bestFit="1" customWidth="1"/>
    <col min="9993" max="10240" width="9" style="322"/>
    <col min="10241" max="10241" width="3.875" style="322" customWidth="1"/>
    <col min="10242" max="10242" width="4.5" style="322" customWidth="1"/>
    <col min="10243" max="10243" width="0" style="322" hidden="1" customWidth="1"/>
    <col min="10244" max="10244" width="31.875" style="322" customWidth="1"/>
    <col min="10245" max="10245" width="6.125" style="322" customWidth="1"/>
    <col min="10246" max="10246" width="7.5" style="322" customWidth="1"/>
    <col min="10247" max="10248" width="11.875" style="322" bestFit="1" customWidth="1"/>
    <col min="10249" max="10496" width="9" style="322"/>
    <col min="10497" max="10497" width="3.875" style="322" customWidth="1"/>
    <col min="10498" max="10498" width="4.5" style="322" customWidth="1"/>
    <col min="10499" max="10499" width="0" style="322" hidden="1" customWidth="1"/>
    <col min="10500" max="10500" width="31.875" style="322" customWidth="1"/>
    <col min="10501" max="10501" width="6.125" style="322" customWidth="1"/>
    <col min="10502" max="10502" width="7.5" style="322" customWidth="1"/>
    <col min="10503" max="10504" width="11.875" style="322" bestFit="1" customWidth="1"/>
    <col min="10505" max="10752" width="9" style="322"/>
    <col min="10753" max="10753" width="3.875" style="322" customWidth="1"/>
    <col min="10754" max="10754" width="4.5" style="322" customWidth="1"/>
    <col min="10755" max="10755" width="0" style="322" hidden="1" customWidth="1"/>
    <col min="10756" max="10756" width="31.875" style="322" customWidth="1"/>
    <col min="10757" max="10757" width="6.125" style="322" customWidth="1"/>
    <col min="10758" max="10758" width="7.5" style="322" customWidth="1"/>
    <col min="10759" max="10760" width="11.875" style="322" bestFit="1" customWidth="1"/>
    <col min="10761" max="11008" width="9" style="322"/>
    <col min="11009" max="11009" width="3.875" style="322" customWidth="1"/>
    <col min="11010" max="11010" width="4.5" style="322" customWidth="1"/>
    <col min="11011" max="11011" width="0" style="322" hidden="1" customWidth="1"/>
    <col min="11012" max="11012" width="31.875" style="322" customWidth="1"/>
    <col min="11013" max="11013" width="6.125" style="322" customWidth="1"/>
    <col min="11014" max="11014" width="7.5" style="322" customWidth="1"/>
    <col min="11015" max="11016" width="11.875" style="322" bestFit="1" customWidth="1"/>
    <col min="11017" max="11264" width="9" style="322"/>
    <col min="11265" max="11265" width="3.875" style="322" customWidth="1"/>
    <col min="11266" max="11266" width="4.5" style="322" customWidth="1"/>
    <col min="11267" max="11267" width="0" style="322" hidden="1" customWidth="1"/>
    <col min="11268" max="11268" width="31.875" style="322" customWidth="1"/>
    <col min="11269" max="11269" width="6.125" style="322" customWidth="1"/>
    <col min="11270" max="11270" width="7.5" style="322" customWidth="1"/>
    <col min="11271" max="11272" width="11.875" style="322" bestFit="1" customWidth="1"/>
    <col min="11273" max="11520" width="9" style="322"/>
    <col min="11521" max="11521" width="3.875" style="322" customWidth="1"/>
    <col min="11522" max="11522" width="4.5" style="322" customWidth="1"/>
    <col min="11523" max="11523" width="0" style="322" hidden="1" customWidth="1"/>
    <col min="11524" max="11524" width="31.875" style="322" customWidth="1"/>
    <col min="11525" max="11525" width="6.125" style="322" customWidth="1"/>
    <col min="11526" max="11526" width="7.5" style="322" customWidth="1"/>
    <col min="11527" max="11528" width="11.875" style="322" bestFit="1" customWidth="1"/>
    <col min="11529" max="11776" width="9" style="322"/>
    <col min="11777" max="11777" width="3.875" style="322" customWidth="1"/>
    <col min="11778" max="11778" width="4.5" style="322" customWidth="1"/>
    <col min="11779" max="11779" width="0" style="322" hidden="1" customWidth="1"/>
    <col min="11780" max="11780" width="31.875" style="322" customWidth="1"/>
    <col min="11781" max="11781" width="6.125" style="322" customWidth="1"/>
    <col min="11782" max="11782" width="7.5" style="322" customWidth="1"/>
    <col min="11783" max="11784" width="11.875" style="322" bestFit="1" customWidth="1"/>
    <col min="11785" max="12032" width="9" style="322"/>
    <col min="12033" max="12033" width="3.875" style="322" customWidth="1"/>
    <col min="12034" max="12034" width="4.5" style="322" customWidth="1"/>
    <col min="12035" max="12035" width="0" style="322" hidden="1" customWidth="1"/>
    <col min="12036" max="12036" width="31.875" style="322" customWidth="1"/>
    <col min="12037" max="12037" width="6.125" style="322" customWidth="1"/>
    <col min="12038" max="12038" width="7.5" style="322" customWidth="1"/>
    <col min="12039" max="12040" width="11.875" style="322" bestFit="1" customWidth="1"/>
    <col min="12041" max="12288" width="9" style="322"/>
    <col min="12289" max="12289" width="3.875" style="322" customWidth="1"/>
    <col min="12290" max="12290" width="4.5" style="322" customWidth="1"/>
    <col min="12291" max="12291" width="0" style="322" hidden="1" customWidth="1"/>
    <col min="12292" max="12292" width="31.875" style="322" customWidth="1"/>
    <col min="12293" max="12293" width="6.125" style="322" customWidth="1"/>
    <col min="12294" max="12294" width="7.5" style="322" customWidth="1"/>
    <col min="12295" max="12296" width="11.875" style="322" bestFit="1" customWidth="1"/>
    <col min="12297" max="12544" width="9" style="322"/>
    <col min="12545" max="12545" width="3.875" style="322" customWidth="1"/>
    <col min="12546" max="12546" width="4.5" style="322" customWidth="1"/>
    <col min="12547" max="12547" width="0" style="322" hidden="1" customWidth="1"/>
    <col min="12548" max="12548" width="31.875" style="322" customWidth="1"/>
    <col min="12549" max="12549" width="6.125" style="322" customWidth="1"/>
    <col min="12550" max="12550" width="7.5" style="322" customWidth="1"/>
    <col min="12551" max="12552" width="11.875" style="322" bestFit="1" customWidth="1"/>
    <col min="12553" max="12800" width="9" style="322"/>
    <col min="12801" max="12801" width="3.875" style="322" customWidth="1"/>
    <col min="12802" max="12802" width="4.5" style="322" customWidth="1"/>
    <col min="12803" max="12803" width="0" style="322" hidden="1" customWidth="1"/>
    <col min="12804" max="12804" width="31.875" style="322" customWidth="1"/>
    <col min="12805" max="12805" width="6.125" style="322" customWidth="1"/>
    <col min="12806" max="12806" width="7.5" style="322" customWidth="1"/>
    <col min="12807" max="12808" width="11.875" style="322" bestFit="1" customWidth="1"/>
    <col min="12809" max="13056" width="9" style="322"/>
    <col min="13057" max="13057" width="3.875" style="322" customWidth="1"/>
    <col min="13058" max="13058" width="4.5" style="322" customWidth="1"/>
    <col min="13059" max="13059" width="0" style="322" hidden="1" customWidth="1"/>
    <col min="13060" max="13060" width="31.875" style="322" customWidth="1"/>
    <col min="13061" max="13061" width="6.125" style="322" customWidth="1"/>
    <col min="13062" max="13062" width="7.5" style="322" customWidth="1"/>
    <col min="13063" max="13064" width="11.875" style="322" bestFit="1" customWidth="1"/>
    <col min="13065" max="13312" width="9" style="322"/>
    <col min="13313" max="13313" width="3.875" style="322" customWidth="1"/>
    <col min="13314" max="13314" width="4.5" style="322" customWidth="1"/>
    <col min="13315" max="13315" width="0" style="322" hidden="1" customWidth="1"/>
    <col min="13316" max="13316" width="31.875" style="322" customWidth="1"/>
    <col min="13317" max="13317" width="6.125" style="322" customWidth="1"/>
    <col min="13318" max="13318" width="7.5" style="322" customWidth="1"/>
    <col min="13319" max="13320" width="11.875" style="322" bestFit="1" customWidth="1"/>
    <col min="13321" max="13568" width="9" style="322"/>
    <col min="13569" max="13569" width="3.875" style="322" customWidth="1"/>
    <col min="13570" max="13570" width="4.5" style="322" customWidth="1"/>
    <col min="13571" max="13571" width="0" style="322" hidden="1" customWidth="1"/>
    <col min="13572" max="13572" width="31.875" style="322" customWidth="1"/>
    <col min="13573" max="13573" width="6.125" style="322" customWidth="1"/>
    <col min="13574" max="13574" width="7.5" style="322" customWidth="1"/>
    <col min="13575" max="13576" width="11.875" style="322" bestFit="1" customWidth="1"/>
    <col min="13577" max="13824" width="9" style="322"/>
    <col min="13825" max="13825" width="3.875" style="322" customWidth="1"/>
    <col min="13826" max="13826" width="4.5" style="322" customWidth="1"/>
    <col min="13827" max="13827" width="0" style="322" hidden="1" customWidth="1"/>
    <col min="13828" max="13828" width="31.875" style="322" customWidth="1"/>
    <col min="13829" max="13829" width="6.125" style="322" customWidth="1"/>
    <col min="13830" max="13830" width="7.5" style="322" customWidth="1"/>
    <col min="13831" max="13832" width="11.875" style="322" bestFit="1" customWidth="1"/>
    <col min="13833" max="14080" width="9" style="322"/>
    <col min="14081" max="14081" width="3.875" style="322" customWidth="1"/>
    <col min="14082" max="14082" width="4.5" style="322" customWidth="1"/>
    <col min="14083" max="14083" width="0" style="322" hidden="1" customWidth="1"/>
    <col min="14084" max="14084" width="31.875" style="322" customWidth="1"/>
    <col min="14085" max="14085" width="6.125" style="322" customWidth="1"/>
    <col min="14086" max="14086" width="7.5" style="322" customWidth="1"/>
    <col min="14087" max="14088" width="11.875" style="322" bestFit="1" customWidth="1"/>
    <col min="14089" max="14336" width="9" style="322"/>
    <col min="14337" max="14337" width="3.875" style="322" customWidth="1"/>
    <col min="14338" max="14338" width="4.5" style="322" customWidth="1"/>
    <col min="14339" max="14339" width="0" style="322" hidden="1" customWidth="1"/>
    <col min="14340" max="14340" width="31.875" style="322" customWidth="1"/>
    <col min="14341" max="14341" width="6.125" style="322" customWidth="1"/>
    <col min="14342" max="14342" width="7.5" style="322" customWidth="1"/>
    <col min="14343" max="14344" width="11.875" style="322" bestFit="1" customWidth="1"/>
    <col min="14345" max="14592" width="9" style="322"/>
    <col min="14593" max="14593" width="3.875" style="322" customWidth="1"/>
    <col min="14594" max="14594" width="4.5" style="322" customWidth="1"/>
    <col min="14595" max="14595" width="0" style="322" hidden="1" customWidth="1"/>
    <col min="14596" max="14596" width="31.875" style="322" customWidth="1"/>
    <col min="14597" max="14597" width="6.125" style="322" customWidth="1"/>
    <col min="14598" max="14598" width="7.5" style="322" customWidth="1"/>
    <col min="14599" max="14600" width="11.875" style="322" bestFit="1" customWidth="1"/>
    <col min="14601" max="14848" width="9" style="322"/>
    <col min="14849" max="14849" width="3.875" style="322" customWidth="1"/>
    <col min="14850" max="14850" width="4.5" style="322" customWidth="1"/>
    <col min="14851" max="14851" width="0" style="322" hidden="1" customWidth="1"/>
    <col min="14852" max="14852" width="31.875" style="322" customWidth="1"/>
    <col min="14853" max="14853" width="6.125" style="322" customWidth="1"/>
    <col min="14854" max="14854" width="7.5" style="322" customWidth="1"/>
    <col min="14855" max="14856" width="11.875" style="322" bestFit="1" customWidth="1"/>
    <col min="14857" max="15104" width="9" style="322"/>
    <col min="15105" max="15105" width="3.875" style="322" customWidth="1"/>
    <col min="15106" max="15106" width="4.5" style="322" customWidth="1"/>
    <col min="15107" max="15107" width="0" style="322" hidden="1" customWidth="1"/>
    <col min="15108" max="15108" width="31.875" style="322" customWidth="1"/>
    <col min="15109" max="15109" width="6.125" style="322" customWidth="1"/>
    <col min="15110" max="15110" width="7.5" style="322" customWidth="1"/>
    <col min="15111" max="15112" width="11.875" style="322" bestFit="1" customWidth="1"/>
    <col min="15113" max="15360" width="9" style="322"/>
    <col min="15361" max="15361" width="3.875" style="322" customWidth="1"/>
    <col min="15362" max="15362" width="4.5" style="322" customWidth="1"/>
    <col min="15363" max="15363" width="0" style="322" hidden="1" customWidth="1"/>
    <col min="15364" max="15364" width="31.875" style="322" customWidth="1"/>
    <col min="15365" max="15365" width="6.125" style="322" customWidth="1"/>
    <col min="15366" max="15366" width="7.5" style="322" customWidth="1"/>
    <col min="15367" max="15368" width="11.875" style="322" bestFit="1" customWidth="1"/>
    <col min="15369" max="15616" width="9" style="322"/>
    <col min="15617" max="15617" width="3.875" style="322" customWidth="1"/>
    <col min="15618" max="15618" width="4.5" style="322" customWidth="1"/>
    <col min="15619" max="15619" width="0" style="322" hidden="1" customWidth="1"/>
    <col min="15620" max="15620" width="31.875" style="322" customWidth="1"/>
    <col min="15621" max="15621" width="6.125" style="322" customWidth="1"/>
    <col min="15622" max="15622" width="7.5" style="322" customWidth="1"/>
    <col min="15623" max="15624" width="11.875" style="322" bestFit="1" customWidth="1"/>
    <col min="15625" max="15872" width="9" style="322"/>
    <col min="15873" max="15873" width="3.875" style="322" customWidth="1"/>
    <col min="15874" max="15874" width="4.5" style="322" customWidth="1"/>
    <col min="15875" max="15875" width="0" style="322" hidden="1" customWidth="1"/>
    <col min="15876" max="15876" width="31.875" style="322" customWidth="1"/>
    <col min="15877" max="15877" width="6.125" style="322" customWidth="1"/>
    <col min="15878" max="15878" width="7.5" style="322" customWidth="1"/>
    <col min="15879" max="15880" width="11.875" style="322" bestFit="1" customWidth="1"/>
    <col min="15881" max="16128" width="9" style="322"/>
    <col min="16129" max="16129" width="3.875" style="322" customWidth="1"/>
    <col min="16130" max="16130" width="4.5" style="322" customWidth="1"/>
    <col min="16131" max="16131" width="0" style="322" hidden="1" customWidth="1"/>
    <col min="16132" max="16132" width="31.875" style="322" customWidth="1"/>
    <col min="16133" max="16133" width="6.125" style="322" customWidth="1"/>
    <col min="16134" max="16134" width="7.5" style="322" customWidth="1"/>
    <col min="16135" max="16136" width="11.875" style="322" bestFit="1" customWidth="1"/>
    <col min="16137" max="16384" width="9" style="322"/>
  </cols>
  <sheetData>
    <row r="5" spans="1:8" ht="15.75">
      <c r="D5" s="340"/>
    </row>
    <row r="7" spans="1:8">
      <c r="E7" s="327"/>
      <c r="F7" s="342"/>
    </row>
    <row r="8" spans="1:8">
      <c r="E8" s="327"/>
      <c r="F8" s="342"/>
    </row>
    <row r="9" spans="1:8" ht="15">
      <c r="D9" s="325"/>
      <c r="E9" s="327"/>
      <c r="F9" s="342"/>
      <c r="G9" s="343"/>
      <c r="H9" s="343"/>
    </row>
    <row r="10" spans="1:8" ht="18">
      <c r="A10" s="344"/>
      <c r="B10" s="694" t="s">
        <v>297</v>
      </c>
      <c r="C10" s="694"/>
      <c r="D10" s="695"/>
      <c r="E10" s="695"/>
      <c r="F10" s="696"/>
      <c r="G10" s="696"/>
      <c r="H10" s="696"/>
    </row>
    <row r="11" spans="1:8" ht="15">
      <c r="A11" s="344"/>
      <c r="B11" s="697" t="s">
        <v>524</v>
      </c>
      <c r="C11" s="698"/>
      <c r="D11" s="699"/>
      <c r="E11" s="699"/>
      <c r="F11" s="700"/>
      <c r="G11" s="700"/>
      <c r="H11" s="345"/>
    </row>
    <row r="12" spans="1:8" ht="60.75" customHeight="1">
      <c r="A12" s="344"/>
      <c r="B12" s="699"/>
      <c r="C12" s="701"/>
      <c r="D12" s="699"/>
      <c r="E12" s="699"/>
      <c r="F12" s="700"/>
      <c r="G12" s="700"/>
      <c r="H12" s="346"/>
    </row>
    <row r="13" spans="1:8" ht="60.75" customHeight="1">
      <c r="B13" s="323"/>
      <c r="C13" s="323"/>
      <c r="D13" s="271"/>
    </row>
    <row r="14" spans="1:8" ht="15">
      <c r="B14" s="325" t="s">
        <v>302</v>
      </c>
      <c r="C14" s="325"/>
    </row>
    <row r="15" spans="1:8" ht="15" thickBot="1"/>
    <row r="16" spans="1:8" ht="15">
      <c r="B16" s="347" t="str">
        <f>+A50</f>
        <v>1.</v>
      </c>
      <c r="C16" s="348"/>
      <c r="D16" s="349" t="str">
        <f>+D49</f>
        <v>PREDDELA</v>
      </c>
      <c r="E16" s="350"/>
      <c r="F16" s="351"/>
      <c r="G16" s="352"/>
      <c r="H16" s="353">
        <f>+H56</f>
        <v>0</v>
      </c>
    </row>
    <row r="17" spans="2:8" ht="15">
      <c r="B17" s="354" t="str">
        <f>+A58</f>
        <v>2.</v>
      </c>
      <c r="C17" s="355"/>
      <c r="D17" s="356" t="str">
        <f>+D58</f>
        <v xml:space="preserve">ZEMELJSKA DELA </v>
      </c>
      <c r="E17" s="357"/>
      <c r="F17" s="358"/>
      <c r="G17" s="359"/>
      <c r="H17" s="360">
        <f>+H72</f>
        <v>0</v>
      </c>
    </row>
    <row r="18" spans="2:8" ht="15.75" thickBot="1">
      <c r="B18" s="624" t="str">
        <f>+A74</f>
        <v>3.</v>
      </c>
      <c r="C18" s="625"/>
      <c r="D18" s="626" t="str">
        <f>+D74</f>
        <v xml:space="preserve">ZAKLJUČNA DELA </v>
      </c>
      <c r="E18" s="627"/>
      <c r="F18" s="628"/>
      <c r="G18" s="629"/>
      <c r="H18" s="630">
        <f>+H80</f>
        <v>0</v>
      </c>
    </row>
    <row r="19" spans="2:8" ht="15.75" thickBot="1">
      <c r="B19" s="609" t="s">
        <v>80</v>
      </c>
      <c r="C19" s="369"/>
      <c r="D19" s="370" t="s">
        <v>105</v>
      </c>
      <c r="E19" s="371"/>
      <c r="F19" s="372"/>
      <c r="G19" s="373"/>
      <c r="H19" s="374">
        <f>SUM(H16:H18)</f>
        <v>0</v>
      </c>
    </row>
    <row r="20" spans="2:8" ht="15" thickBot="1">
      <c r="G20" s="375"/>
      <c r="H20" s="259"/>
    </row>
    <row r="21" spans="2:8" ht="15.75" thickBot="1">
      <c r="B21" s="376" t="s">
        <v>81</v>
      </c>
      <c r="C21" s="377"/>
      <c r="D21" s="336" t="s">
        <v>106</v>
      </c>
      <c r="E21" s="378"/>
      <c r="F21" s="379"/>
      <c r="G21" s="380"/>
      <c r="H21" s="381">
        <f>+H19*0.22</f>
        <v>0</v>
      </c>
    </row>
    <row r="22" spans="2:8" ht="15" thickBot="1">
      <c r="G22" s="382"/>
      <c r="H22" s="383"/>
    </row>
    <row r="23" spans="2:8" ht="15.75" thickBot="1">
      <c r="B23" s="329" t="s">
        <v>84</v>
      </c>
      <c r="C23" s="329"/>
      <c r="D23" s="329" t="s">
        <v>300</v>
      </c>
      <c r="E23" s="378"/>
      <c r="F23" s="379"/>
      <c r="G23" s="380"/>
      <c r="H23" s="384">
        <f>+H19+H21</f>
        <v>0</v>
      </c>
    </row>
    <row r="24" spans="2:8" ht="15">
      <c r="G24" s="375"/>
      <c r="H24" s="385"/>
    </row>
    <row r="25" spans="2:8">
      <c r="G25" s="375"/>
      <c r="H25" s="375"/>
    </row>
    <row r="26" spans="2:8">
      <c r="G26" s="375"/>
      <c r="H26" s="375"/>
    </row>
    <row r="27" spans="2:8">
      <c r="G27" s="375"/>
      <c r="H27" s="375"/>
    </row>
    <row r="28" spans="2:8">
      <c r="G28" s="375"/>
      <c r="H28" s="375"/>
    </row>
    <row r="29" spans="2:8">
      <c r="G29" s="375"/>
      <c r="H29" s="375"/>
    </row>
    <row r="30" spans="2:8">
      <c r="G30" s="375"/>
      <c r="H30" s="375"/>
    </row>
    <row r="31" spans="2:8">
      <c r="G31" s="375"/>
      <c r="H31" s="375"/>
    </row>
    <row r="32" spans="2:8">
      <c r="G32" s="375"/>
      <c r="H32" s="375"/>
    </row>
    <row r="33" spans="1:8">
      <c r="G33" s="375"/>
      <c r="H33" s="375"/>
    </row>
    <row r="34" spans="1:8">
      <c r="G34" s="375"/>
      <c r="H34" s="375"/>
    </row>
    <row r="35" spans="1:8">
      <c r="G35" s="375"/>
      <c r="H35" s="375"/>
    </row>
    <row r="36" spans="1:8">
      <c r="G36" s="375"/>
      <c r="H36" s="375"/>
    </row>
    <row r="37" spans="1:8" ht="15.75">
      <c r="A37" s="386"/>
      <c r="E37" s="387"/>
      <c r="F37" s="388"/>
      <c r="G37" s="375"/>
      <c r="H37" s="389"/>
    </row>
    <row r="38" spans="1:8" ht="15.75">
      <c r="A38" s="386"/>
      <c r="E38" s="387"/>
      <c r="F38" s="388"/>
      <c r="G38" s="375"/>
      <c r="H38" s="389"/>
    </row>
    <row r="39" spans="1:8" ht="15.75">
      <c r="A39" s="386"/>
      <c r="E39" s="387"/>
      <c r="F39" s="388"/>
      <c r="G39" s="375"/>
      <c r="H39" s="389"/>
    </row>
    <row r="40" spans="1:8" ht="15.75">
      <c r="A40" s="386"/>
      <c r="E40" s="387"/>
      <c r="F40" s="388"/>
      <c r="G40" s="375"/>
      <c r="H40" s="389"/>
    </row>
    <row r="41" spans="1:8" ht="51" customHeight="1">
      <c r="A41" s="386"/>
      <c r="E41" s="387"/>
      <c r="F41" s="388"/>
      <c r="G41" s="375"/>
      <c r="H41" s="389"/>
    </row>
    <row r="42" spans="1:8">
      <c r="G42" s="375"/>
      <c r="H42" s="375"/>
    </row>
    <row r="43" spans="1:8" ht="15" thickBot="1">
      <c r="G43" s="375"/>
      <c r="H43" s="375"/>
    </row>
    <row r="44" spans="1:8" ht="15" hidden="1" thickBot="1">
      <c r="G44" s="375"/>
      <c r="H44" s="375"/>
    </row>
    <row r="45" spans="1:8" ht="15" hidden="1" thickBot="1">
      <c r="G45" s="375"/>
      <c r="H45" s="375"/>
    </row>
    <row r="46" spans="1:8" ht="15" hidden="1" thickBot="1">
      <c r="G46" s="375"/>
      <c r="H46" s="375"/>
    </row>
    <row r="47" spans="1:8" ht="13.5" thickBot="1">
      <c r="A47" s="702" t="s">
        <v>303</v>
      </c>
      <c r="B47" s="703"/>
      <c r="C47" s="390" t="s">
        <v>304</v>
      </c>
      <c r="D47" s="391" t="s">
        <v>305</v>
      </c>
      <c r="E47" s="391" t="s">
        <v>35</v>
      </c>
      <c r="F47" s="392" t="s">
        <v>36</v>
      </c>
      <c r="G47" s="392" t="s">
        <v>37</v>
      </c>
      <c r="H47" s="393" t="s">
        <v>306</v>
      </c>
    </row>
    <row r="48" spans="1:8" ht="15" thickBot="1">
      <c r="A48" s="291"/>
      <c r="B48" s="394"/>
      <c r="C48" s="394"/>
      <c r="D48" s="271"/>
      <c r="E48" s="292"/>
      <c r="F48" s="395">
        <v>1</v>
      </c>
      <c r="G48" s="375"/>
      <c r="H48" s="375"/>
    </row>
    <row r="49" spans="1:8" ht="13.5" thickBot="1">
      <c r="A49" s="396" t="s">
        <v>83</v>
      </c>
      <c r="B49" s="439"/>
      <c r="C49" s="440"/>
      <c r="D49" s="441" t="s">
        <v>40</v>
      </c>
      <c r="E49" s="442"/>
      <c r="F49" s="443">
        <v>1</v>
      </c>
      <c r="G49" s="444"/>
      <c r="H49" s="445"/>
    </row>
    <row r="50" spans="1:8">
      <c r="A50" s="404" t="s">
        <v>82</v>
      </c>
      <c r="B50" s="405">
        <v>1</v>
      </c>
      <c r="C50" s="406"/>
      <c r="D50" s="407" t="s">
        <v>525</v>
      </c>
      <c r="E50" s="408" t="s">
        <v>308</v>
      </c>
      <c r="F50" s="409">
        <v>45</v>
      </c>
      <c r="G50" s="410"/>
      <c r="H50" s="411">
        <f t="shared" ref="H50:H55" si="0">+F50*G50</f>
        <v>0</v>
      </c>
    </row>
    <row r="51" spans="1:8" ht="25.5">
      <c r="A51" s="412" t="s">
        <v>82</v>
      </c>
      <c r="B51" s="413">
        <v>2</v>
      </c>
      <c r="C51" s="414"/>
      <c r="D51" s="610" t="s">
        <v>526</v>
      </c>
      <c r="E51" s="408" t="s">
        <v>308</v>
      </c>
      <c r="F51" s="409">
        <v>4</v>
      </c>
      <c r="G51" s="611"/>
      <c r="H51" s="460">
        <f t="shared" si="0"/>
        <v>0</v>
      </c>
    </row>
    <row r="52" spans="1:8" ht="154.5">
      <c r="A52" s="412" t="s">
        <v>82</v>
      </c>
      <c r="B52" s="413">
        <v>5</v>
      </c>
      <c r="C52" s="416"/>
      <c r="D52" s="415" t="s">
        <v>527</v>
      </c>
      <c r="E52" s="408" t="s">
        <v>46</v>
      </c>
      <c r="F52" s="446">
        <v>2</v>
      </c>
      <c r="G52" s="240"/>
      <c r="H52" s="460">
        <f t="shared" si="0"/>
        <v>0</v>
      </c>
    </row>
    <row r="53" spans="1:8" ht="103.5" customHeight="1">
      <c r="A53" s="412" t="s">
        <v>82</v>
      </c>
      <c r="B53" s="413">
        <v>6</v>
      </c>
      <c r="C53" s="416"/>
      <c r="D53" s="415" t="s">
        <v>528</v>
      </c>
      <c r="E53" s="408" t="s">
        <v>339</v>
      </c>
      <c r="F53" s="448">
        <v>30</v>
      </c>
      <c r="G53" s="493"/>
      <c r="H53" s="493">
        <f t="shared" si="0"/>
        <v>0</v>
      </c>
    </row>
    <row r="54" spans="1:8" ht="114.75">
      <c r="A54" s="412" t="s">
        <v>82</v>
      </c>
      <c r="B54" s="413">
        <v>7</v>
      </c>
      <c r="C54" s="416"/>
      <c r="D54" s="415" t="s">
        <v>529</v>
      </c>
      <c r="E54" s="408" t="s">
        <v>75</v>
      </c>
      <c r="F54" s="448">
        <v>4</v>
      </c>
      <c r="G54" s="493"/>
      <c r="H54" s="493">
        <f t="shared" si="0"/>
        <v>0</v>
      </c>
    </row>
    <row r="55" spans="1:8" ht="26.25" thickBot="1">
      <c r="A55" s="420" t="s">
        <v>82</v>
      </c>
      <c r="B55" s="612">
        <v>8</v>
      </c>
      <c r="C55" s="613"/>
      <c r="D55" s="465" t="s">
        <v>530</v>
      </c>
      <c r="E55" s="614" t="s">
        <v>318</v>
      </c>
      <c r="F55" s="615">
        <v>99</v>
      </c>
      <c r="G55" s="616"/>
      <c r="H55" s="616">
        <f t="shared" si="0"/>
        <v>0</v>
      </c>
    </row>
    <row r="56" spans="1:8" ht="15.75" thickBot="1">
      <c r="A56" s="427"/>
      <c r="B56" s="428"/>
      <c r="C56" s="428"/>
      <c r="D56" s="429" t="s">
        <v>315</v>
      </c>
      <c r="E56" s="430"/>
      <c r="F56" s="431">
        <v>1</v>
      </c>
      <c r="G56" s="432"/>
      <c r="H56" s="330">
        <f>+SUM(H50:H55)</f>
        <v>0</v>
      </c>
    </row>
    <row r="57" spans="1:8" ht="13.5" thickBot="1">
      <c r="A57" s="617"/>
      <c r="B57" s="475"/>
      <c r="C57" s="422"/>
      <c r="D57" s="423"/>
      <c r="E57" s="424"/>
      <c r="F57" s="618"/>
      <c r="G57" s="619"/>
      <c r="H57" s="619"/>
    </row>
    <row r="58" spans="1:8" ht="13.5" thickBot="1">
      <c r="A58" s="396" t="s">
        <v>83</v>
      </c>
      <c r="B58" s="439"/>
      <c r="C58" s="440"/>
      <c r="D58" s="441" t="s">
        <v>531</v>
      </c>
      <c r="E58" s="442"/>
      <c r="F58" s="443">
        <v>1</v>
      </c>
      <c r="G58" s="444"/>
      <c r="H58" s="445"/>
    </row>
    <row r="59" spans="1:8" ht="25.5">
      <c r="A59" s="404" t="s">
        <v>83</v>
      </c>
      <c r="B59" s="458">
        <v>1</v>
      </c>
      <c r="C59" s="414"/>
      <c r="D59" s="415" t="s">
        <v>532</v>
      </c>
      <c r="E59" s="456" t="s">
        <v>318</v>
      </c>
      <c r="F59" s="448">
        <v>186.38</v>
      </c>
      <c r="G59" s="620"/>
      <c r="H59" s="620">
        <f t="shared" ref="H59:H79" si="1">+F59*G59</f>
        <v>0</v>
      </c>
    </row>
    <row r="60" spans="1:8" ht="76.5">
      <c r="A60" s="412" t="s">
        <v>83</v>
      </c>
      <c r="B60" s="413">
        <v>2</v>
      </c>
      <c r="C60" s="416"/>
      <c r="D60" s="415" t="s">
        <v>533</v>
      </c>
      <c r="E60" s="408" t="s">
        <v>320</v>
      </c>
      <c r="F60" s="446">
        <v>5.3452640000000002</v>
      </c>
      <c r="G60" s="621"/>
      <c r="H60" s="621">
        <f t="shared" si="1"/>
        <v>0</v>
      </c>
    </row>
    <row r="61" spans="1:8" ht="76.5">
      <c r="A61" s="412" t="s">
        <v>83</v>
      </c>
      <c r="B61" s="413">
        <v>3</v>
      </c>
      <c r="C61" s="416"/>
      <c r="D61" s="415" t="s">
        <v>534</v>
      </c>
      <c r="E61" s="408" t="s">
        <v>320</v>
      </c>
      <c r="F61" s="446">
        <v>1.8191660000000001</v>
      </c>
      <c r="G61" s="460"/>
      <c r="H61" s="460">
        <f t="shared" si="1"/>
        <v>0</v>
      </c>
    </row>
    <row r="62" spans="1:8" ht="102">
      <c r="A62" s="412" t="s">
        <v>83</v>
      </c>
      <c r="B62" s="413">
        <v>4</v>
      </c>
      <c r="C62" s="416"/>
      <c r="D62" s="415" t="s">
        <v>325</v>
      </c>
      <c r="E62" s="408" t="s">
        <v>177</v>
      </c>
      <c r="F62" s="446">
        <v>3</v>
      </c>
      <c r="G62" s="460"/>
      <c r="H62" s="460">
        <f t="shared" si="1"/>
        <v>0</v>
      </c>
    </row>
    <row r="63" spans="1:8" ht="38.25">
      <c r="A63" s="412" t="s">
        <v>83</v>
      </c>
      <c r="B63" s="413">
        <v>5</v>
      </c>
      <c r="C63" s="416"/>
      <c r="D63" s="415" t="s">
        <v>535</v>
      </c>
      <c r="E63" s="408" t="s">
        <v>318</v>
      </c>
      <c r="F63" s="409">
        <v>142.32</v>
      </c>
      <c r="G63" s="460"/>
      <c r="H63" s="460">
        <f t="shared" si="1"/>
        <v>0</v>
      </c>
    </row>
    <row r="64" spans="1:8" ht="51">
      <c r="A64" s="412" t="s">
        <v>83</v>
      </c>
      <c r="B64" s="413">
        <v>6</v>
      </c>
      <c r="C64" s="416"/>
      <c r="D64" s="415" t="s">
        <v>536</v>
      </c>
      <c r="E64" s="408" t="s">
        <v>320</v>
      </c>
      <c r="F64" s="446">
        <v>5.46</v>
      </c>
      <c r="G64" s="460"/>
      <c r="H64" s="460">
        <f t="shared" si="1"/>
        <v>0</v>
      </c>
    </row>
    <row r="65" spans="1:8" ht="51">
      <c r="A65" s="412" t="s">
        <v>83</v>
      </c>
      <c r="B65" s="413">
        <v>7</v>
      </c>
      <c r="C65" s="416"/>
      <c r="D65" s="415" t="s">
        <v>537</v>
      </c>
      <c r="E65" s="408" t="s">
        <v>320</v>
      </c>
      <c r="F65" s="446">
        <v>5.2330300000000003</v>
      </c>
      <c r="G65" s="460"/>
      <c r="H65" s="460">
        <f t="shared" si="1"/>
        <v>0</v>
      </c>
    </row>
    <row r="66" spans="1:8" ht="38.25">
      <c r="A66" s="412" t="s">
        <v>83</v>
      </c>
      <c r="B66" s="413">
        <v>8</v>
      </c>
      <c r="C66" s="416"/>
      <c r="D66" s="415" t="s">
        <v>538</v>
      </c>
      <c r="E66" s="408" t="s">
        <v>320</v>
      </c>
      <c r="F66" s="446">
        <v>1.9313999999999998</v>
      </c>
      <c r="G66" s="460"/>
      <c r="H66" s="460">
        <f t="shared" si="1"/>
        <v>0</v>
      </c>
    </row>
    <row r="67" spans="1:8" ht="51">
      <c r="A67" s="412" t="s">
        <v>83</v>
      </c>
      <c r="B67" s="413">
        <v>9</v>
      </c>
      <c r="C67" s="416"/>
      <c r="D67" s="415" t="s">
        <v>539</v>
      </c>
      <c r="E67" s="408" t="s">
        <v>318</v>
      </c>
      <c r="F67" s="446">
        <v>186.38</v>
      </c>
      <c r="G67" s="460"/>
      <c r="H67" s="460">
        <f t="shared" si="1"/>
        <v>0</v>
      </c>
    </row>
    <row r="68" spans="1:8" ht="63.75">
      <c r="A68" s="412" t="s">
        <v>83</v>
      </c>
      <c r="B68" s="413">
        <v>10</v>
      </c>
      <c r="C68" s="416"/>
      <c r="D68" s="415" t="s">
        <v>540</v>
      </c>
      <c r="E68" s="408" t="s">
        <v>318</v>
      </c>
      <c r="F68" s="446">
        <v>186.38</v>
      </c>
      <c r="G68" s="460"/>
      <c r="H68" s="460">
        <f t="shared" si="1"/>
        <v>0</v>
      </c>
    </row>
    <row r="69" spans="1:8" ht="78">
      <c r="A69" s="412" t="s">
        <v>83</v>
      </c>
      <c r="B69" s="413">
        <v>11</v>
      </c>
      <c r="C69" s="416"/>
      <c r="D69" s="415" t="s">
        <v>541</v>
      </c>
      <c r="E69" s="408" t="s">
        <v>318</v>
      </c>
      <c r="F69" s="446">
        <v>179.67000000000002</v>
      </c>
      <c r="G69" s="460"/>
      <c r="H69" s="460">
        <f t="shared" si="1"/>
        <v>0</v>
      </c>
    </row>
    <row r="70" spans="1:8" ht="25.5">
      <c r="A70" s="412" t="s">
        <v>83</v>
      </c>
      <c r="B70" s="413">
        <v>12</v>
      </c>
      <c r="C70" s="416"/>
      <c r="D70" s="415" t="s">
        <v>333</v>
      </c>
      <c r="E70" s="408" t="s">
        <v>313</v>
      </c>
      <c r="F70" s="409">
        <v>1</v>
      </c>
      <c r="G70" s="621"/>
      <c r="H70" s="460">
        <f t="shared" si="1"/>
        <v>0</v>
      </c>
    </row>
    <row r="71" spans="1:8" ht="39" thickBot="1">
      <c r="A71" s="412" t="s">
        <v>83</v>
      </c>
      <c r="B71" s="413">
        <v>13</v>
      </c>
      <c r="C71" s="416"/>
      <c r="D71" s="415" t="s">
        <v>335</v>
      </c>
      <c r="E71" s="408" t="s">
        <v>320</v>
      </c>
      <c r="F71" s="409">
        <v>7.164430000000003</v>
      </c>
      <c r="G71" s="460"/>
      <c r="H71" s="460">
        <f t="shared" si="1"/>
        <v>0</v>
      </c>
    </row>
    <row r="72" spans="1:8" ht="15.75" thickBot="1">
      <c r="A72" s="427"/>
      <c r="B72" s="428"/>
      <c r="C72" s="428"/>
      <c r="D72" s="429" t="s">
        <v>542</v>
      </c>
      <c r="E72" s="430"/>
      <c r="F72" s="431">
        <v>1</v>
      </c>
      <c r="G72" s="432"/>
      <c r="H72" s="330">
        <f>+SUM(H59:H71)</f>
        <v>0</v>
      </c>
    </row>
    <row r="73" spans="1:8" ht="13.5" thickBot="1">
      <c r="A73" s="617"/>
      <c r="B73" s="475"/>
      <c r="C73" s="422"/>
      <c r="D73" s="423"/>
      <c r="E73" s="424"/>
      <c r="F73" s="618"/>
      <c r="G73" s="619"/>
      <c r="H73" s="619"/>
    </row>
    <row r="74" spans="1:8" ht="13.5" thickBot="1">
      <c r="A74" s="622" t="s">
        <v>79</v>
      </c>
      <c r="B74" s="439"/>
      <c r="C74" s="440"/>
      <c r="D74" s="441" t="s">
        <v>543</v>
      </c>
      <c r="E74" s="442"/>
      <c r="F74" s="443">
        <v>1</v>
      </c>
      <c r="G74" s="444"/>
      <c r="H74" s="445"/>
    </row>
    <row r="75" spans="1:8" ht="25.5">
      <c r="A75" s="404">
        <v>3</v>
      </c>
      <c r="B75" s="413">
        <v>1</v>
      </c>
      <c r="C75" s="416"/>
      <c r="D75" s="610" t="s">
        <v>544</v>
      </c>
      <c r="E75" s="408" t="s">
        <v>376</v>
      </c>
      <c r="F75" s="446">
        <v>1</v>
      </c>
      <c r="G75" s="419"/>
      <c r="H75" s="419">
        <f t="shared" si="1"/>
        <v>0</v>
      </c>
    </row>
    <row r="76" spans="1:8" ht="25.5">
      <c r="A76" s="404">
        <v>3</v>
      </c>
      <c r="B76" s="413">
        <v>2</v>
      </c>
      <c r="C76" s="416"/>
      <c r="D76" s="415" t="s">
        <v>545</v>
      </c>
      <c r="E76" s="408" t="s">
        <v>318</v>
      </c>
      <c r="F76" s="446">
        <v>125</v>
      </c>
      <c r="G76" s="419"/>
      <c r="H76" s="419">
        <f t="shared" si="1"/>
        <v>0</v>
      </c>
    </row>
    <row r="77" spans="1:8" ht="51">
      <c r="A77" s="404">
        <v>3</v>
      </c>
      <c r="B77" s="413">
        <v>3</v>
      </c>
      <c r="C77" s="416"/>
      <c r="D77" s="415" t="s">
        <v>359</v>
      </c>
      <c r="E77" s="474" t="s">
        <v>177</v>
      </c>
      <c r="F77" s="409">
        <v>2</v>
      </c>
      <c r="G77" s="419"/>
      <c r="H77" s="419">
        <f t="shared" si="1"/>
        <v>0</v>
      </c>
    </row>
    <row r="78" spans="1:8">
      <c r="A78" s="404">
        <v>3</v>
      </c>
      <c r="B78" s="413">
        <v>4</v>
      </c>
      <c r="C78" s="416"/>
      <c r="D78" s="415" t="s">
        <v>152</v>
      </c>
      <c r="E78" s="408" t="s">
        <v>177</v>
      </c>
      <c r="F78" s="409">
        <v>4</v>
      </c>
      <c r="G78" s="419"/>
      <c r="H78" s="419">
        <f t="shared" si="1"/>
        <v>0</v>
      </c>
    </row>
    <row r="79" spans="1:8" ht="15" thickBot="1">
      <c r="A79" s="404">
        <v>3</v>
      </c>
      <c r="B79" s="413">
        <v>5</v>
      </c>
      <c r="C79" s="416"/>
      <c r="D79" s="415" t="s">
        <v>360</v>
      </c>
      <c r="E79" s="408" t="s">
        <v>46</v>
      </c>
      <c r="F79" s="409">
        <v>1</v>
      </c>
      <c r="G79" s="419"/>
      <c r="H79" s="419">
        <f t="shared" si="1"/>
        <v>0</v>
      </c>
    </row>
    <row r="80" spans="1:8" ht="15.75" thickBot="1">
      <c r="A80" s="427"/>
      <c r="B80" s="428"/>
      <c r="C80" s="428"/>
      <c r="D80" s="429" t="s">
        <v>546</v>
      </c>
      <c r="E80" s="430"/>
      <c r="F80" s="431">
        <v>1</v>
      </c>
      <c r="G80" s="432"/>
      <c r="H80" s="330">
        <f>+SUM(H75:H79)</f>
        <v>0</v>
      </c>
    </row>
    <row r="82" spans="4:4">
      <c r="D82" s="623"/>
    </row>
  </sheetData>
  <autoFilter ref="A50:H79"/>
  <mergeCells count="3">
    <mergeCell ref="B10:H10"/>
    <mergeCell ref="B11:G12"/>
    <mergeCell ref="A47:B47"/>
  </mergeCells>
  <conditionalFormatting sqref="D54:D55 D62:D66 D69:D71 D77:D79 D59 D57 D75 D50:D52">
    <cfRule type="expression" dxfId="43" priority="19" stopIfTrue="1">
      <formula>C50=1</formula>
    </cfRule>
  </conditionalFormatting>
  <conditionalFormatting sqref="F51 F55 F62:F64 F68:F71 F77:F79 F59">
    <cfRule type="cellIs" dxfId="42" priority="20" stopIfTrue="1" operator="equal">
      <formula>0</formula>
    </cfRule>
  </conditionalFormatting>
  <conditionalFormatting sqref="F60">
    <cfRule type="cellIs" dxfId="41" priority="18" stopIfTrue="1" operator="equal">
      <formula>0</formula>
    </cfRule>
  </conditionalFormatting>
  <conditionalFormatting sqref="F67">
    <cfRule type="cellIs" dxfId="40" priority="17" stopIfTrue="1" operator="equal">
      <formula>0</formula>
    </cfRule>
  </conditionalFormatting>
  <conditionalFormatting sqref="D67">
    <cfRule type="expression" dxfId="39" priority="16" stopIfTrue="1">
      <formula>C67=1</formula>
    </cfRule>
  </conditionalFormatting>
  <conditionalFormatting sqref="F50">
    <cfRule type="cellIs" dxfId="38" priority="15" stopIfTrue="1" operator="equal">
      <formula>0</formula>
    </cfRule>
  </conditionalFormatting>
  <conditionalFormatting sqref="F52">
    <cfRule type="cellIs" dxfId="37" priority="14" stopIfTrue="1" operator="equal">
      <formula>0</formula>
    </cfRule>
  </conditionalFormatting>
  <conditionalFormatting sqref="D53">
    <cfRule type="expression" dxfId="36" priority="12" stopIfTrue="1">
      <formula>C53=1</formula>
    </cfRule>
  </conditionalFormatting>
  <conditionalFormatting sqref="F53">
    <cfRule type="cellIs" dxfId="35" priority="13" stopIfTrue="1" operator="equal">
      <formula>0</formula>
    </cfRule>
  </conditionalFormatting>
  <conditionalFormatting sqref="F54">
    <cfRule type="cellIs" dxfId="34" priority="11" stopIfTrue="1" operator="equal">
      <formula>0</formula>
    </cfRule>
  </conditionalFormatting>
  <conditionalFormatting sqref="F75">
    <cfRule type="cellIs" dxfId="33" priority="10" stopIfTrue="1" operator="equal">
      <formula>0</formula>
    </cfRule>
  </conditionalFormatting>
  <conditionalFormatting sqref="D60">
    <cfRule type="expression" dxfId="32" priority="9" stopIfTrue="1">
      <formula>C60=1</formula>
    </cfRule>
  </conditionalFormatting>
  <conditionalFormatting sqref="D61">
    <cfRule type="expression" dxfId="31" priority="8" stopIfTrue="1">
      <formula>C61=1</formula>
    </cfRule>
  </conditionalFormatting>
  <conditionalFormatting sqref="F61">
    <cfRule type="cellIs" dxfId="30" priority="7" stopIfTrue="1" operator="equal">
      <formula>0</formula>
    </cfRule>
  </conditionalFormatting>
  <conditionalFormatting sqref="F65">
    <cfRule type="cellIs" dxfId="29" priority="6" stopIfTrue="1" operator="equal">
      <formula>0</formula>
    </cfRule>
  </conditionalFormatting>
  <conditionalFormatting sqref="F66">
    <cfRule type="cellIs" dxfId="28" priority="5" stopIfTrue="1" operator="equal">
      <formula>0</formula>
    </cfRule>
  </conditionalFormatting>
  <conditionalFormatting sqref="D68">
    <cfRule type="expression" dxfId="27" priority="4" stopIfTrue="1">
      <formula>C68=1</formula>
    </cfRule>
  </conditionalFormatting>
  <conditionalFormatting sqref="F76">
    <cfRule type="cellIs" dxfId="26" priority="3" stopIfTrue="1" operator="equal">
      <formula>0</formula>
    </cfRule>
  </conditionalFormatting>
  <conditionalFormatting sqref="D76">
    <cfRule type="expression" dxfId="25" priority="2" stopIfTrue="1">
      <formula>C76=1</formula>
    </cfRule>
  </conditionalFormatting>
  <conditionalFormatting sqref="D73">
    <cfRule type="expression" dxfId="24" priority="1" stopIfTrue="1">
      <formula>C73=1</formula>
    </cfRule>
  </conditionalFormatting>
  <conditionalFormatting sqref="H21:H24 G57:H57 H16:H19 G59:H71 G50:H51 H52 G53:H55 G75:H79 H56 G73:H73 H72 H80">
    <cfRule type="expression" dxfId="23" priority="21" stopIfTrue="1">
      <formula>#REF!=1</formula>
    </cfRule>
  </conditionalFormatting>
  <pageMargins left="1.1811023622047245" right="0.59055118110236227" top="0.98425196850393704" bottom="0.98425196850393704" header="0.51181102362204722" footer="0.51181102362204722"/>
  <pageSetup paperSize="9" scale="95" firstPageNumber="20" orientation="portrait" useFirstPageNumber="1" r:id="rId1"/>
  <headerFooter alignWithMargins="0">
    <oddHeader xml:space="preserve">&amp;R&amp;8 </oddHeader>
    <oddFooter>&amp;C&amp;K000000004.0105    T.2.2&amp;R&amp;K000000Str.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Option Button 1">
              <controlPr defaultSize="0" autoFill="0" autoLine="0" autoPict="0">
                <anchor moveWithCells="1">
                  <from>
                    <xdr:col>8</xdr:col>
                    <xdr:colOff>0</xdr:colOff>
                    <xdr:row>4</xdr:row>
                    <xdr:rowOff>0</xdr:rowOff>
                  </from>
                  <to>
                    <xdr:col>10</xdr:col>
                    <xdr:colOff>152400</xdr:colOff>
                    <xdr:row>5</xdr:row>
                    <xdr:rowOff>19050</xdr:rowOff>
                  </to>
                </anchor>
              </controlPr>
            </control>
          </mc:Choice>
        </mc:AlternateContent>
        <mc:AlternateContent xmlns:mc="http://schemas.openxmlformats.org/markup-compatibility/2006">
          <mc:Choice Requires="x14">
            <control shapeId="25602" r:id="rId5" name="Option Button 2">
              <controlPr defaultSize="0" autoFill="0" autoLine="0" autoPict="0">
                <anchor moveWithCells="1">
                  <from>
                    <xdr:col>8</xdr:col>
                    <xdr:colOff>0</xdr:colOff>
                    <xdr:row>5</xdr:row>
                    <xdr:rowOff>152400</xdr:rowOff>
                  </from>
                  <to>
                    <xdr:col>9</xdr:col>
                    <xdr:colOff>304800</xdr:colOff>
                    <xdr:row>7</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O90"/>
  <sheetViews>
    <sheetView zoomScaleNormal="100" workbookViewId="0">
      <selection activeCell="G67" sqref="G67"/>
    </sheetView>
  </sheetViews>
  <sheetFormatPr defaultColWidth="7.875" defaultRowHeight="14.25"/>
  <cols>
    <col min="1" max="1" width="3" style="291" customWidth="1"/>
    <col min="2" max="2" width="7.375" style="302" customWidth="1"/>
    <col min="3" max="3" width="28" style="271" customWidth="1"/>
    <col min="4" max="4" width="5.625" style="292" bestFit="1" customWidth="1"/>
    <col min="5" max="5" width="8.75" style="259" bestFit="1" customWidth="1"/>
    <col min="6" max="6" width="11.375" style="259" bestFit="1" customWidth="1"/>
    <col min="7" max="7" width="9.875" style="259" bestFit="1" customWidth="1"/>
    <col min="8" max="11" width="7.875" style="240"/>
    <col min="12" max="12" width="13" style="240" customWidth="1"/>
    <col min="13" max="16384" width="7.875" style="240"/>
  </cols>
  <sheetData>
    <row r="1" spans="1:15">
      <c r="A1" s="236"/>
      <c r="B1" s="296"/>
      <c r="C1" s="237"/>
      <c r="D1" s="238"/>
      <c r="E1" s="239"/>
      <c r="F1" s="239"/>
      <c r="G1" s="239"/>
      <c r="H1" s="241"/>
    </row>
    <row r="2" spans="1:15">
      <c r="A2" s="236"/>
      <c r="B2" s="296"/>
      <c r="C2" s="237"/>
      <c r="D2" s="238"/>
      <c r="E2" s="239"/>
      <c r="F2" s="239"/>
      <c r="G2" s="239"/>
      <c r="H2" s="241"/>
    </row>
    <row r="3" spans="1:15">
      <c r="A3" s="236"/>
      <c r="B3" s="296"/>
      <c r="C3" s="237"/>
      <c r="D3" s="238"/>
      <c r="E3" s="239"/>
      <c r="F3" s="239"/>
      <c r="G3" s="239"/>
      <c r="H3" s="241"/>
    </row>
    <row r="4" spans="1:15" ht="15.75">
      <c r="A4" s="240"/>
      <c r="B4" s="305" t="s">
        <v>104</v>
      </c>
      <c r="C4" s="280"/>
      <c r="D4" s="252"/>
      <c r="E4" s="283"/>
      <c r="F4" s="283"/>
      <c r="G4" s="283"/>
      <c r="H4" s="241"/>
    </row>
    <row r="5" spans="1:15" ht="36" customHeight="1">
      <c r="A5" s="240"/>
      <c r="B5" s="704" t="s">
        <v>198</v>
      </c>
      <c r="C5" s="684"/>
      <c r="D5" s="684"/>
      <c r="E5" s="684"/>
      <c r="F5" s="684"/>
      <c r="G5" s="684"/>
      <c r="H5" s="241"/>
    </row>
    <row r="6" spans="1:15" s="269" customFormat="1" ht="15">
      <c r="B6" s="297"/>
      <c r="C6" s="260"/>
      <c r="D6" s="262"/>
      <c r="E6" s="258"/>
      <c r="F6" s="258"/>
      <c r="G6" s="258"/>
      <c r="H6" s="268"/>
    </row>
    <row r="7" spans="1:15" ht="15.75">
      <c r="A7" s="240"/>
      <c r="B7" s="303" t="s">
        <v>204</v>
      </c>
      <c r="C7" s="245"/>
      <c r="D7" s="246"/>
      <c r="E7" s="244"/>
      <c r="F7" s="244"/>
      <c r="G7" s="244"/>
      <c r="H7" s="241"/>
    </row>
    <row r="8" spans="1:15" ht="15.75" customHeight="1">
      <c r="A8" s="240"/>
      <c r="B8" s="303" t="s">
        <v>205</v>
      </c>
      <c r="C8" s="248"/>
      <c r="D8" s="246"/>
      <c r="E8" s="249"/>
      <c r="F8" s="244"/>
      <c r="G8" s="244"/>
      <c r="H8" s="241"/>
    </row>
    <row r="9" spans="1:15" ht="15.75" customHeight="1">
      <c r="A9" s="136"/>
      <c r="B9" s="309"/>
      <c r="C9" s="248"/>
      <c r="D9" s="246"/>
      <c r="E9" s="249"/>
      <c r="F9" s="244"/>
      <c r="G9" s="244"/>
      <c r="H9" s="241"/>
      <c r="K9" s="275"/>
      <c r="L9" s="275"/>
      <c r="M9" s="275"/>
    </row>
    <row r="10" spans="1:15">
      <c r="B10" s="306" t="s">
        <v>23</v>
      </c>
      <c r="C10" s="109"/>
      <c r="D10" s="110"/>
      <c r="E10" s="111"/>
      <c r="F10" s="111"/>
      <c r="G10" s="112">
        <f>G56</f>
        <v>0</v>
      </c>
      <c r="H10" s="241"/>
      <c r="K10" s="275"/>
      <c r="L10" s="320"/>
      <c r="M10" s="275"/>
    </row>
    <row r="11" spans="1:15">
      <c r="B11" s="306" t="s">
        <v>203</v>
      </c>
      <c r="C11" s="109"/>
      <c r="D11" s="110"/>
      <c r="E11" s="111"/>
      <c r="F11" s="111"/>
      <c r="G11" s="112">
        <f>G67</f>
        <v>0</v>
      </c>
      <c r="H11" s="241"/>
      <c r="K11" s="275"/>
      <c r="L11" s="320"/>
      <c r="M11" s="275"/>
    </row>
    <row r="12" spans="1:15" ht="15">
      <c r="B12" s="304"/>
      <c r="C12" s="250"/>
      <c r="D12" s="251"/>
      <c r="E12" s="244"/>
      <c r="F12" s="244"/>
      <c r="G12" s="244"/>
      <c r="H12" s="241"/>
      <c r="K12" s="275"/>
      <c r="L12" s="258"/>
      <c r="M12" s="275"/>
    </row>
    <row r="13" spans="1:15" s="294" customFormat="1">
      <c r="B13" s="307"/>
      <c r="C13" s="114"/>
      <c r="D13" s="114"/>
      <c r="E13" s="115"/>
      <c r="F13" s="115"/>
      <c r="G13" s="116"/>
      <c r="I13" s="256"/>
      <c r="J13" s="252"/>
      <c r="K13" s="253"/>
      <c r="L13" s="320"/>
      <c r="M13" s="252"/>
      <c r="N13" s="258"/>
      <c r="O13" s="258"/>
    </row>
    <row r="14" spans="1:15" ht="15" thickBot="1">
      <c r="B14" s="306" t="s">
        <v>105</v>
      </c>
      <c r="C14" s="109"/>
      <c r="D14" s="110"/>
      <c r="E14" s="111"/>
      <c r="F14" s="111"/>
      <c r="G14" s="117">
        <f>SUM(G10:G11)</f>
        <v>0</v>
      </c>
      <c r="H14" s="241"/>
      <c r="K14" s="275"/>
      <c r="L14" s="320"/>
      <c r="M14" s="275"/>
    </row>
    <row r="15" spans="1:15" ht="15" thickTop="1">
      <c r="B15" s="304"/>
      <c r="C15" s="247"/>
      <c r="D15" s="248"/>
      <c r="E15" s="244"/>
      <c r="F15" s="244"/>
      <c r="G15" s="244"/>
      <c r="H15" s="241"/>
      <c r="K15" s="275"/>
      <c r="L15" s="320"/>
      <c r="M15" s="275"/>
    </row>
    <row r="16" spans="1:15">
      <c r="B16" s="306" t="s">
        <v>202</v>
      </c>
      <c r="C16" s="109"/>
      <c r="D16" s="110"/>
      <c r="E16" s="111"/>
      <c r="F16" s="111"/>
      <c r="G16" s="112">
        <f>PRODUCT(G14,0.22)</f>
        <v>0</v>
      </c>
      <c r="H16" s="241"/>
      <c r="K16" s="275"/>
      <c r="L16" s="275"/>
      <c r="M16" s="275"/>
    </row>
    <row r="17" spans="1:15">
      <c r="B17" s="307"/>
      <c r="C17" s="114"/>
      <c r="D17" s="114"/>
      <c r="E17" s="115"/>
      <c r="F17" s="115"/>
      <c r="G17" s="116"/>
      <c r="H17" s="241"/>
      <c r="K17" s="275"/>
      <c r="L17" s="275"/>
      <c r="M17" s="275"/>
    </row>
    <row r="18" spans="1:15" s="255" customFormat="1" ht="15" thickBot="1">
      <c r="B18" s="306" t="s">
        <v>31</v>
      </c>
      <c r="C18" s="109"/>
      <c r="D18" s="110"/>
      <c r="E18" s="111"/>
      <c r="F18" s="111"/>
      <c r="G18" s="117">
        <f>SUM(G14:G16)</f>
        <v>0</v>
      </c>
      <c r="I18" s="256"/>
      <c r="J18" s="252"/>
      <c r="K18" s="253"/>
      <c r="L18" s="257"/>
      <c r="M18" s="252"/>
      <c r="N18" s="258"/>
      <c r="O18" s="258"/>
    </row>
    <row r="19" spans="1:15" ht="15" thickTop="1">
      <c r="A19" s="242"/>
      <c r="B19" s="309"/>
      <c r="C19" s="248"/>
      <c r="D19" s="243"/>
      <c r="E19" s="244"/>
      <c r="F19" s="244"/>
      <c r="G19" s="244"/>
      <c r="H19" s="241"/>
    </row>
    <row r="20" spans="1:15">
      <c r="A20" s="242"/>
      <c r="B20" s="309"/>
      <c r="C20" s="248"/>
      <c r="D20" s="243"/>
      <c r="E20" s="244"/>
      <c r="F20" s="244"/>
      <c r="G20" s="244"/>
      <c r="H20" s="241"/>
    </row>
    <row r="21" spans="1:15">
      <c r="A21" s="242"/>
      <c r="B21" s="309"/>
      <c r="C21" s="248"/>
      <c r="D21" s="243"/>
      <c r="E21" s="244"/>
      <c r="F21" s="244"/>
      <c r="G21" s="244"/>
      <c r="H21" s="241"/>
    </row>
    <row r="22" spans="1:15">
      <c r="A22" s="242"/>
      <c r="B22" s="309"/>
      <c r="C22" s="248"/>
      <c r="D22" s="243"/>
      <c r="E22" s="244"/>
      <c r="F22" s="244"/>
      <c r="G22" s="244"/>
      <c r="H22" s="241"/>
    </row>
    <row r="23" spans="1:15">
      <c r="A23" s="242"/>
      <c r="B23" s="309"/>
      <c r="C23" s="248"/>
      <c r="D23" s="243"/>
      <c r="E23" s="244"/>
      <c r="F23" s="244"/>
      <c r="G23" s="244"/>
      <c r="H23" s="241"/>
    </row>
    <row r="24" spans="1:15">
      <c r="A24" s="242"/>
      <c r="B24" s="308"/>
      <c r="C24" s="146"/>
      <c r="D24" s="243"/>
      <c r="E24" s="244"/>
      <c r="F24" s="244"/>
      <c r="G24" s="244"/>
      <c r="H24" s="241"/>
    </row>
    <row r="25" spans="1:15">
      <c r="A25" s="242"/>
      <c r="B25" s="705" t="s">
        <v>246</v>
      </c>
      <c r="C25" s="684"/>
      <c r="D25" s="684"/>
      <c r="E25" s="684"/>
      <c r="F25" s="684"/>
      <c r="G25" s="244"/>
      <c r="H25" s="241"/>
    </row>
    <row r="26" spans="1:15">
      <c r="A26" s="242"/>
      <c r="B26" s="684"/>
      <c r="C26" s="684"/>
      <c r="D26" s="684"/>
      <c r="E26" s="684"/>
      <c r="F26" s="684"/>
      <c r="G26" s="244"/>
      <c r="H26" s="241"/>
    </row>
    <row r="27" spans="1:15">
      <c r="A27" s="242"/>
      <c r="B27" s="298"/>
      <c r="C27" s="248"/>
      <c r="D27" s="243"/>
      <c r="E27" s="244"/>
      <c r="F27" s="244"/>
      <c r="G27" s="244"/>
      <c r="H27" s="241"/>
    </row>
    <row r="28" spans="1:15">
      <c r="A28" s="242"/>
      <c r="B28" s="298"/>
      <c r="C28" s="248"/>
      <c r="D28" s="243"/>
      <c r="E28" s="244"/>
      <c r="F28" s="244"/>
      <c r="G28" s="244"/>
      <c r="H28" s="241"/>
    </row>
    <row r="29" spans="1:15">
      <c r="A29" s="242"/>
      <c r="B29" s="298"/>
      <c r="C29" s="248"/>
      <c r="D29" s="243"/>
      <c r="E29" s="244"/>
      <c r="F29" s="244"/>
      <c r="G29" s="244"/>
      <c r="H29" s="241"/>
    </row>
    <row r="30" spans="1:15">
      <c r="A30" s="242"/>
      <c r="B30" s="298"/>
      <c r="C30" s="248"/>
      <c r="D30" s="243"/>
      <c r="E30" s="244"/>
      <c r="F30" s="244"/>
      <c r="G30" s="244"/>
      <c r="H30" s="241"/>
    </row>
    <row r="31" spans="1:15">
      <c r="A31" s="242"/>
      <c r="B31" s="298"/>
      <c r="C31" s="248"/>
      <c r="D31" s="243"/>
      <c r="E31" s="244"/>
      <c r="F31" s="244"/>
      <c r="G31" s="244"/>
      <c r="H31" s="241"/>
    </row>
    <row r="32" spans="1:15">
      <c r="A32" s="242"/>
      <c r="B32" s="298"/>
      <c r="C32" s="248"/>
      <c r="D32" s="243"/>
      <c r="E32" s="244"/>
      <c r="F32" s="244"/>
      <c r="G32" s="244"/>
      <c r="H32" s="241"/>
    </row>
    <row r="33" spans="1:8">
      <c r="A33" s="242"/>
      <c r="B33" s="298"/>
      <c r="C33" s="248"/>
      <c r="D33" s="243"/>
      <c r="E33" s="244"/>
      <c r="F33" s="244"/>
      <c r="G33" s="244"/>
      <c r="H33" s="241"/>
    </row>
    <row r="34" spans="1:8">
      <c r="A34" s="242"/>
      <c r="B34" s="298"/>
      <c r="C34" s="248"/>
      <c r="D34" s="243"/>
      <c r="E34" s="244"/>
      <c r="F34" s="244"/>
      <c r="G34" s="244"/>
      <c r="H34" s="241"/>
    </row>
    <row r="35" spans="1:8">
      <c r="A35" s="199" t="s">
        <v>32</v>
      </c>
      <c r="B35" s="199" t="s">
        <v>33</v>
      </c>
      <c r="C35" s="200" t="s">
        <v>34</v>
      </c>
      <c r="D35" s="200" t="s">
        <v>35</v>
      </c>
      <c r="E35" s="201" t="s">
        <v>36</v>
      </c>
      <c r="F35" s="205" t="s">
        <v>37</v>
      </c>
      <c r="G35" s="201" t="s">
        <v>38</v>
      </c>
      <c r="H35" s="241"/>
    </row>
    <row r="36" spans="1:8">
      <c r="A36" s="242"/>
      <c r="B36" s="298"/>
      <c r="C36" s="248"/>
      <c r="D36" s="243"/>
      <c r="E36" s="244"/>
      <c r="F36" s="244"/>
      <c r="G36" s="244"/>
      <c r="H36" s="241"/>
    </row>
    <row r="37" spans="1:8" ht="15">
      <c r="A37" s="240"/>
      <c r="B37" s="312" t="s">
        <v>23</v>
      </c>
      <c r="C37" s="261"/>
      <c r="D37" s="262"/>
      <c r="E37" s="258"/>
      <c r="F37" s="258"/>
      <c r="G37" s="258"/>
      <c r="H37" s="241"/>
    </row>
    <row r="38" spans="1:8">
      <c r="A38" s="263"/>
      <c r="B38" s="295"/>
      <c r="C38" s="261"/>
      <c r="D38" s="262"/>
      <c r="E38" s="258"/>
      <c r="F38" s="258"/>
      <c r="G38" s="258"/>
      <c r="H38" s="241"/>
    </row>
    <row r="39" spans="1:8" s="269" customFormat="1">
      <c r="A39" s="191" t="s">
        <v>82</v>
      </c>
      <c r="B39" s="299">
        <v>11651</v>
      </c>
      <c r="C39" s="267" t="s">
        <v>206</v>
      </c>
      <c r="D39" s="211" t="s">
        <v>75</v>
      </c>
      <c r="E39" s="213">
        <v>8</v>
      </c>
      <c r="F39" s="213"/>
      <c r="G39" s="213">
        <f t="shared" ref="G39:G54" si="0">+E39*F39</f>
        <v>0</v>
      </c>
      <c r="H39" s="268"/>
    </row>
    <row r="40" spans="1:8" ht="71.25">
      <c r="A40" s="191" t="s">
        <v>83</v>
      </c>
      <c r="B40" s="299">
        <v>12131</v>
      </c>
      <c r="C40" s="210" t="s">
        <v>251</v>
      </c>
      <c r="D40" s="211" t="s">
        <v>199</v>
      </c>
      <c r="E40" s="213">
        <v>64</v>
      </c>
      <c r="F40" s="213"/>
      <c r="G40" s="213">
        <f t="shared" si="0"/>
        <v>0</v>
      </c>
      <c r="H40" s="241"/>
    </row>
    <row r="41" spans="1:8" ht="71.25">
      <c r="A41" s="191" t="s">
        <v>79</v>
      </c>
      <c r="B41" s="299">
        <v>12141</v>
      </c>
      <c r="C41" s="210" t="s">
        <v>252</v>
      </c>
      <c r="D41" s="211" t="s">
        <v>199</v>
      </c>
      <c r="E41" s="213">
        <v>133</v>
      </c>
      <c r="F41" s="213"/>
      <c r="G41" s="213">
        <f t="shared" si="0"/>
        <v>0</v>
      </c>
      <c r="H41" s="241"/>
    </row>
    <row r="42" spans="1:8" ht="57">
      <c r="A42" s="191" t="s">
        <v>80</v>
      </c>
      <c r="B42" s="299">
        <v>12151</v>
      </c>
      <c r="C42" s="210" t="s">
        <v>249</v>
      </c>
      <c r="D42" s="270" t="s">
        <v>46</v>
      </c>
      <c r="E42" s="213">
        <v>1</v>
      </c>
      <c r="F42" s="213"/>
      <c r="G42" s="213">
        <f t="shared" si="0"/>
        <v>0</v>
      </c>
      <c r="H42" s="239"/>
    </row>
    <row r="43" spans="1:8" ht="42.75">
      <c r="A43" s="191" t="s">
        <v>81</v>
      </c>
      <c r="B43" s="299">
        <v>12163</v>
      </c>
      <c r="C43" s="210" t="s">
        <v>250</v>
      </c>
      <c r="D43" s="270" t="s">
        <v>46</v>
      </c>
      <c r="E43" s="213">
        <v>1</v>
      </c>
      <c r="F43" s="213"/>
      <c r="G43" s="213">
        <f t="shared" si="0"/>
        <v>0</v>
      </c>
      <c r="H43" s="239"/>
    </row>
    <row r="44" spans="1:8" ht="57">
      <c r="A44" s="191" t="s">
        <v>84</v>
      </c>
      <c r="B44" s="299" t="s">
        <v>107</v>
      </c>
      <c r="C44" s="210" t="s">
        <v>207</v>
      </c>
      <c r="D44" s="270" t="s">
        <v>47</v>
      </c>
      <c r="E44" s="213">
        <v>50</v>
      </c>
      <c r="F44" s="213"/>
      <c r="G44" s="213">
        <f t="shared" si="0"/>
        <v>0</v>
      </c>
      <c r="H44" s="239"/>
    </row>
    <row r="45" spans="1:8" ht="71.25">
      <c r="A45" s="191" t="s">
        <v>85</v>
      </c>
      <c r="B45" s="299">
        <v>12371</v>
      </c>
      <c r="C45" s="210" t="s">
        <v>253</v>
      </c>
      <c r="D45" s="270" t="s">
        <v>47</v>
      </c>
      <c r="E45" s="213">
        <v>24</v>
      </c>
      <c r="F45" s="213"/>
      <c r="G45" s="213">
        <f t="shared" si="0"/>
        <v>0</v>
      </c>
      <c r="H45" s="239"/>
    </row>
    <row r="46" spans="1:8" ht="57">
      <c r="A46" s="191" t="s">
        <v>86</v>
      </c>
      <c r="B46" s="299">
        <v>12372</v>
      </c>
      <c r="C46" s="210" t="s">
        <v>208</v>
      </c>
      <c r="D46" s="270" t="s">
        <v>47</v>
      </c>
      <c r="E46" s="213">
        <v>103</v>
      </c>
      <c r="F46" s="213"/>
      <c r="G46" s="213">
        <f t="shared" si="0"/>
        <v>0</v>
      </c>
      <c r="H46" s="239"/>
    </row>
    <row r="47" spans="1:8" ht="42.75">
      <c r="A47" s="191" t="s">
        <v>87</v>
      </c>
      <c r="B47" s="299">
        <v>12392</v>
      </c>
      <c r="C47" s="210" t="s">
        <v>211</v>
      </c>
      <c r="D47" s="270" t="s">
        <v>63</v>
      </c>
      <c r="E47" s="213">
        <v>48</v>
      </c>
      <c r="F47" s="213"/>
      <c r="G47" s="213">
        <f>+E47*F47</f>
        <v>0</v>
      </c>
      <c r="H47" s="239"/>
    </row>
    <row r="48" spans="1:8" ht="42.75">
      <c r="A48" s="191" t="s">
        <v>99</v>
      </c>
      <c r="B48" s="299">
        <v>12496</v>
      </c>
      <c r="C48" s="210" t="s">
        <v>209</v>
      </c>
      <c r="D48" s="211"/>
      <c r="E48" s="213"/>
      <c r="F48" s="213"/>
      <c r="G48" s="213"/>
      <c r="H48" s="239"/>
    </row>
    <row r="49" spans="1:11">
      <c r="A49" s="191"/>
      <c r="B49" s="299"/>
      <c r="C49" s="310" t="s">
        <v>254</v>
      </c>
      <c r="D49" s="211" t="s">
        <v>50</v>
      </c>
      <c r="E49" s="213">
        <v>62</v>
      </c>
      <c r="F49" s="213"/>
      <c r="G49" s="213">
        <f t="shared" ref="G49:G53" si="1">+E49*F49</f>
        <v>0</v>
      </c>
      <c r="H49" s="239"/>
    </row>
    <row r="50" spans="1:11" ht="28.5">
      <c r="A50" s="191"/>
      <c r="B50" s="299"/>
      <c r="C50" s="310" t="s">
        <v>255</v>
      </c>
      <c r="D50" s="211" t="s">
        <v>50</v>
      </c>
      <c r="E50" s="213">
        <v>9</v>
      </c>
      <c r="F50" s="213"/>
      <c r="G50" s="213">
        <f t="shared" si="1"/>
        <v>0</v>
      </c>
      <c r="H50" s="239"/>
      <c r="K50" s="272"/>
    </row>
    <row r="51" spans="1:11">
      <c r="A51" s="191"/>
      <c r="B51" s="299"/>
      <c r="C51" s="310" t="s">
        <v>259</v>
      </c>
      <c r="D51" s="211" t="s">
        <v>50</v>
      </c>
      <c r="E51" s="213">
        <v>4</v>
      </c>
      <c r="F51" s="213"/>
      <c r="G51" s="213">
        <f t="shared" si="1"/>
        <v>0</v>
      </c>
      <c r="H51" s="239"/>
    </row>
    <row r="52" spans="1:11">
      <c r="A52" s="191"/>
      <c r="B52" s="299"/>
      <c r="C52" s="310" t="s">
        <v>210</v>
      </c>
      <c r="D52" s="211" t="s">
        <v>50</v>
      </c>
      <c r="E52" s="213">
        <v>12</v>
      </c>
      <c r="F52" s="213"/>
      <c r="G52" s="213">
        <f t="shared" si="1"/>
        <v>0</v>
      </c>
      <c r="H52" s="239"/>
    </row>
    <row r="53" spans="1:11">
      <c r="A53" s="191"/>
      <c r="B53" s="299"/>
      <c r="C53" s="310" t="s">
        <v>256</v>
      </c>
      <c r="D53" s="211" t="s">
        <v>50</v>
      </c>
      <c r="E53" s="213">
        <v>7</v>
      </c>
      <c r="F53" s="213"/>
      <c r="G53" s="213">
        <f t="shared" si="1"/>
        <v>0</v>
      </c>
      <c r="H53" s="239"/>
    </row>
    <row r="54" spans="1:11" ht="71.25">
      <c r="A54" s="191" t="s">
        <v>101</v>
      </c>
      <c r="B54" s="299" t="s">
        <v>54</v>
      </c>
      <c r="C54" s="210" t="s">
        <v>613</v>
      </c>
      <c r="D54" s="211" t="s">
        <v>91</v>
      </c>
      <c r="E54" s="213">
        <v>3174</v>
      </c>
      <c r="F54" s="213"/>
      <c r="G54" s="213">
        <f t="shared" si="0"/>
        <v>0</v>
      </c>
      <c r="H54" s="239"/>
    </row>
    <row r="55" spans="1:11" ht="71.25">
      <c r="A55" s="191" t="s">
        <v>108</v>
      </c>
      <c r="B55" s="195" t="s">
        <v>117</v>
      </c>
      <c r="C55" s="198" t="s">
        <v>292</v>
      </c>
      <c r="D55" s="193" t="s">
        <v>47</v>
      </c>
      <c r="E55" s="213">
        <v>149</v>
      </c>
      <c r="F55" s="194"/>
      <c r="G55" s="194">
        <f t="shared" ref="G55" si="2">E55*F55</f>
        <v>0</v>
      </c>
      <c r="H55" s="239"/>
    </row>
    <row r="56" spans="1:11" ht="15">
      <c r="A56" s="179"/>
      <c r="B56" s="173"/>
      <c r="C56" s="162" t="s">
        <v>30</v>
      </c>
      <c r="D56" s="163"/>
      <c r="E56" s="164"/>
      <c r="F56" s="164"/>
      <c r="G56" s="180">
        <f>SUM(G39:G55)</f>
        <v>0</v>
      </c>
      <c r="H56" s="239"/>
    </row>
    <row r="57" spans="1:11">
      <c r="A57" s="264"/>
      <c r="B57" s="300"/>
      <c r="C57" s="261"/>
      <c r="D57" s="262"/>
      <c r="E57" s="258"/>
      <c r="F57" s="258"/>
      <c r="G57" s="258"/>
      <c r="H57" s="241"/>
    </row>
    <row r="58" spans="1:11" s="275" customFormat="1" ht="15">
      <c r="B58" s="312" t="s">
        <v>203</v>
      </c>
      <c r="C58" s="265"/>
      <c r="D58" s="262"/>
      <c r="E58" s="258"/>
      <c r="F58" s="258"/>
      <c r="G58" s="258"/>
      <c r="H58" s="274"/>
    </row>
    <row r="59" spans="1:11" s="275" customFormat="1">
      <c r="A59" s="263"/>
      <c r="B59" s="295"/>
      <c r="C59" s="261"/>
      <c r="D59" s="262"/>
      <c r="E59" s="258"/>
      <c r="F59" s="258"/>
      <c r="G59" s="258"/>
      <c r="H59" s="274"/>
    </row>
    <row r="60" spans="1:11" s="275" customFormat="1" ht="42.75">
      <c r="A60" s="276" t="s">
        <v>82</v>
      </c>
      <c r="B60" s="277" t="s">
        <v>257</v>
      </c>
      <c r="C60" s="278" t="s">
        <v>258</v>
      </c>
      <c r="D60" s="211" t="s">
        <v>200</v>
      </c>
      <c r="E60" s="213">
        <v>74</v>
      </c>
      <c r="F60" s="213"/>
      <c r="G60" s="213">
        <f>+E60*F60</f>
        <v>0</v>
      </c>
      <c r="H60" s="274"/>
    </row>
    <row r="61" spans="1:11" s="275" customFormat="1" ht="99.75">
      <c r="A61" s="276" t="s">
        <v>83</v>
      </c>
      <c r="B61" s="195" t="s">
        <v>279</v>
      </c>
      <c r="C61" s="206" t="s">
        <v>280</v>
      </c>
      <c r="D61" s="193" t="s">
        <v>278</v>
      </c>
      <c r="E61" s="194">
        <v>80</v>
      </c>
      <c r="F61" s="194"/>
      <c r="G61" s="194">
        <f>ROUND(E61*F61,2)</f>
        <v>0</v>
      </c>
      <c r="H61" s="274"/>
    </row>
    <row r="62" spans="1:11" s="275" customFormat="1" ht="85.5">
      <c r="A62" s="276" t="s">
        <v>79</v>
      </c>
      <c r="B62" s="195" t="s">
        <v>55</v>
      </c>
      <c r="C62" s="206" t="s">
        <v>178</v>
      </c>
      <c r="D62" s="193" t="s">
        <v>56</v>
      </c>
      <c r="E62" s="194">
        <v>19.032</v>
      </c>
      <c r="F62" s="194"/>
      <c r="G62" s="194">
        <f t="shared" ref="G62:G66" si="3">E62*F62</f>
        <v>0</v>
      </c>
      <c r="H62" s="274"/>
    </row>
    <row r="63" spans="1:11" s="275" customFormat="1" ht="71.25">
      <c r="A63" s="276" t="s">
        <v>80</v>
      </c>
      <c r="B63" s="195" t="s">
        <v>100</v>
      </c>
      <c r="C63" s="206" t="s">
        <v>179</v>
      </c>
      <c r="D63" s="193" t="s">
        <v>56</v>
      </c>
      <c r="E63" s="194">
        <v>358.20959999999997</v>
      </c>
      <c r="F63" s="194"/>
      <c r="G63" s="194">
        <f t="shared" si="3"/>
        <v>0</v>
      </c>
      <c r="H63" s="274"/>
    </row>
    <row r="64" spans="1:11" s="275" customFormat="1" ht="99.75">
      <c r="A64" s="276" t="s">
        <v>81</v>
      </c>
      <c r="B64" s="195" t="s">
        <v>71</v>
      </c>
      <c r="C64" s="206" t="s">
        <v>180</v>
      </c>
      <c r="D64" s="193" t="s">
        <v>56</v>
      </c>
      <c r="E64" s="194">
        <v>1.341</v>
      </c>
      <c r="F64" s="194"/>
      <c r="G64" s="194">
        <f t="shared" si="3"/>
        <v>0</v>
      </c>
      <c r="H64" s="274"/>
    </row>
    <row r="65" spans="1:8" s="275" customFormat="1" ht="57">
      <c r="A65" s="276" t="s">
        <v>84</v>
      </c>
      <c r="B65" s="195" t="s">
        <v>54</v>
      </c>
      <c r="C65" s="198" t="s">
        <v>181</v>
      </c>
      <c r="D65" s="193" t="s">
        <v>56</v>
      </c>
      <c r="E65" s="194">
        <v>3.758</v>
      </c>
      <c r="F65" s="194"/>
      <c r="G65" s="194">
        <f t="shared" si="3"/>
        <v>0</v>
      </c>
      <c r="H65" s="274"/>
    </row>
    <row r="66" spans="1:8" s="275" customFormat="1" ht="57">
      <c r="A66" s="276" t="s">
        <v>85</v>
      </c>
      <c r="B66" s="195" t="s">
        <v>54</v>
      </c>
      <c r="C66" s="206" t="s">
        <v>182</v>
      </c>
      <c r="D66" s="193" t="s">
        <v>56</v>
      </c>
      <c r="E66" s="194">
        <v>1.25</v>
      </c>
      <c r="F66" s="194"/>
      <c r="G66" s="194">
        <f t="shared" si="3"/>
        <v>0</v>
      </c>
      <c r="H66" s="274"/>
    </row>
    <row r="67" spans="1:8" s="275" customFormat="1" ht="15">
      <c r="A67" s="179"/>
      <c r="B67" s="173"/>
      <c r="C67" s="162" t="s">
        <v>30</v>
      </c>
      <c r="D67" s="163"/>
      <c r="E67" s="164"/>
      <c r="F67" s="164"/>
      <c r="G67" s="180">
        <f>SUM(G60:G66)</f>
        <v>0</v>
      </c>
      <c r="H67" s="274"/>
    </row>
    <row r="68" spans="1:8" s="275" customFormat="1" ht="15">
      <c r="A68" s="181"/>
      <c r="B68" s="174"/>
      <c r="C68" s="166"/>
      <c r="D68" s="167"/>
      <c r="E68" s="168"/>
      <c r="F68" s="168"/>
      <c r="G68" s="171"/>
      <c r="H68" s="274"/>
    </row>
    <row r="69" spans="1:8" s="275" customFormat="1" ht="15">
      <c r="A69" s="279"/>
      <c r="B69" s="311" t="s">
        <v>201</v>
      </c>
      <c r="C69" s="281"/>
      <c r="D69" s="282"/>
      <c r="E69" s="283"/>
      <c r="F69" s="254"/>
      <c r="G69" s="254"/>
      <c r="H69" s="274"/>
    </row>
    <row r="70" spans="1:8" s="275" customFormat="1">
      <c r="A70" s="266"/>
      <c r="B70" s="295"/>
      <c r="C70" s="261"/>
      <c r="D70" s="262"/>
      <c r="E70" s="258"/>
      <c r="F70" s="258"/>
      <c r="G70" s="258"/>
      <c r="H70" s="274"/>
    </row>
    <row r="71" spans="1:8" s="269" customFormat="1" ht="15">
      <c r="A71" s="263"/>
      <c r="B71" s="295"/>
      <c r="C71" s="261"/>
      <c r="D71" s="262"/>
      <c r="E71" s="273"/>
      <c r="F71" s="258"/>
      <c r="G71" s="273"/>
      <c r="H71" s="268"/>
    </row>
    <row r="72" spans="1:8" ht="15">
      <c r="A72" s="263"/>
      <c r="B72" s="297"/>
      <c r="C72" s="261"/>
      <c r="D72" s="262"/>
      <c r="E72" s="258"/>
      <c r="F72" s="258"/>
      <c r="G72" s="273"/>
      <c r="H72" s="241"/>
    </row>
    <row r="73" spans="1:8">
      <c r="A73" s="284"/>
      <c r="B73" s="295"/>
      <c r="C73" s="261"/>
      <c r="D73" s="262"/>
      <c r="E73" s="258"/>
      <c r="F73" s="258"/>
      <c r="G73" s="258"/>
      <c r="H73" s="241"/>
    </row>
    <row r="74" spans="1:8">
      <c r="A74" s="285"/>
      <c r="B74" s="301"/>
      <c r="C74" s="286"/>
      <c r="D74" s="287"/>
      <c r="E74" s="288"/>
      <c r="F74" s="288"/>
      <c r="G74" s="289"/>
    </row>
    <row r="75" spans="1:8">
      <c r="A75" s="290"/>
      <c r="C75" s="240"/>
      <c r="D75" s="240"/>
      <c r="E75" s="272"/>
      <c r="F75" s="272"/>
      <c r="G75" s="272"/>
    </row>
    <row r="76" spans="1:8">
      <c r="A76" s="290"/>
      <c r="C76" s="240"/>
      <c r="D76" s="240"/>
      <c r="E76" s="272"/>
      <c r="F76" s="272"/>
      <c r="G76" s="272"/>
    </row>
    <row r="77" spans="1:8">
      <c r="A77" s="290"/>
      <c r="C77" s="259"/>
      <c r="D77" s="240"/>
      <c r="E77" s="272"/>
      <c r="F77" s="272"/>
      <c r="G77" s="272"/>
    </row>
    <row r="78" spans="1:8">
      <c r="C78" s="259"/>
      <c r="D78" s="240"/>
      <c r="E78" s="272"/>
      <c r="F78" s="272"/>
      <c r="G78" s="272"/>
    </row>
    <row r="79" spans="1:8">
      <c r="C79" s="259"/>
      <c r="D79" s="240"/>
      <c r="E79" s="272"/>
      <c r="F79" s="272"/>
      <c r="G79" s="272"/>
    </row>
    <row r="80" spans="1:8">
      <c r="C80" s="259"/>
      <c r="D80" s="240"/>
      <c r="E80" s="272"/>
      <c r="F80" s="272"/>
    </row>
    <row r="81" spans="3:7">
      <c r="C81" s="259"/>
      <c r="D81" s="240"/>
      <c r="E81" s="272"/>
      <c r="F81" s="272"/>
    </row>
    <row r="84" spans="3:7">
      <c r="C84" s="292"/>
    </row>
    <row r="85" spans="3:7" ht="15">
      <c r="C85" s="293"/>
    </row>
    <row r="86" spans="3:7">
      <c r="G86" s="272"/>
    </row>
    <row r="87" spans="3:7">
      <c r="G87" s="272"/>
    </row>
    <row r="88" spans="3:7">
      <c r="C88" s="290"/>
      <c r="D88" s="259"/>
      <c r="F88" s="272"/>
      <c r="G88" s="272"/>
    </row>
    <row r="89" spans="3:7">
      <c r="C89" s="290"/>
      <c r="D89" s="259"/>
      <c r="F89" s="272"/>
    </row>
    <row r="90" spans="3:7">
      <c r="C90" s="290"/>
      <c r="D90" s="259"/>
      <c r="F90" s="272"/>
    </row>
  </sheetData>
  <mergeCells count="2">
    <mergeCell ref="B5:G5"/>
    <mergeCell ref="B25:F26"/>
  </mergeCells>
  <pageMargins left="0.78740157480314965" right="0.78740157480314965" top="0.9055118110236221" bottom="1.0629921259842521" header="0.51181102362204722" footer="0.78740157480314965"/>
  <pageSetup paperSize="9" firstPageNumber="24" orientation="portrait" useFirstPageNumber="1" horizontalDpi="300" verticalDpi="300" r:id="rId1"/>
  <headerFooter alignWithMargins="0">
    <oddHeader>&amp;R&amp;K000000&amp;A</oddHeader>
    <oddFooter>&amp;C&amp;K000000004.0105    T.2.2&amp;R&amp;K000000Str. &amp;P</oddFooter>
  </headerFooter>
  <rowBreaks count="1" manualBreakCount="1">
    <brk id="33"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59999389629810485"/>
  </sheetPr>
  <dimension ref="A9:G21"/>
  <sheetViews>
    <sheetView zoomScaleNormal="100" workbookViewId="0">
      <selection activeCell="C15" sqref="C15"/>
    </sheetView>
  </sheetViews>
  <sheetFormatPr defaultRowHeight="12.75"/>
  <cols>
    <col min="1" max="1" width="5.125" style="322" customWidth="1"/>
    <col min="2" max="2" width="4.5" style="322" customWidth="1"/>
    <col min="3" max="3" width="48.25" style="322" customWidth="1"/>
    <col min="4" max="4" width="13.375" style="338" customWidth="1"/>
    <col min="5" max="256" width="9" style="322"/>
    <col min="257" max="257" width="5.125" style="322" customWidth="1"/>
    <col min="258" max="258" width="4.5" style="322" customWidth="1"/>
    <col min="259" max="259" width="48.25" style="322" customWidth="1"/>
    <col min="260" max="260" width="13.375" style="322" customWidth="1"/>
    <col min="261" max="512" width="9" style="322"/>
    <col min="513" max="513" width="5.125" style="322" customWidth="1"/>
    <col min="514" max="514" width="4.5" style="322" customWidth="1"/>
    <col min="515" max="515" width="48.25" style="322" customWidth="1"/>
    <col min="516" max="516" width="13.375" style="322" customWidth="1"/>
    <col min="517" max="768" width="9" style="322"/>
    <col min="769" max="769" width="5.125" style="322" customWidth="1"/>
    <col min="770" max="770" width="4.5" style="322" customWidth="1"/>
    <col min="771" max="771" width="48.25" style="322" customWidth="1"/>
    <col min="772" max="772" width="13.375" style="322" customWidth="1"/>
    <col min="773" max="1024" width="9" style="322"/>
    <col min="1025" max="1025" width="5.125" style="322" customWidth="1"/>
    <col min="1026" max="1026" width="4.5" style="322" customWidth="1"/>
    <col min="1027" max="1027" width="48.25" style="322" customWidth="1"/>
    <col min="1028" max="1028" width="13.375" style="322" customWidth="1"/>
    <col min="1029" max="1280" width="9" style="322"/>
    <col min="1281" max="1281" width="5.125" style="322" customWidth="1"/>
    <col min="1282" max="1282" width="4.5" style="322" customWidth="1"/>
    <col min="1283" max="1283" width="48.25" style="322" customWidth="1"/>
    <col min="1284" max="1284" width="13.375" style="322" customWidth="1"/>
    <col min="1285" max="1536" width="9" style="322"/>
    <col min="1537" max="1537" width="5.125" style="322" customWidth="1"/>
    <col min="1538" max="1538" width="4.5" style="322" customWidth="1"/>
    <col min="1539" max="1539" width="48.25" style="322" customWidth="1"/>
    <col min="1540" max="1540" width="13.375" style="322" customWidth="1"/>
    <col min="1541" max="1792" width="9" style="322"/>
    <col min="1793" max="1793" width="5.125" style="322" customWidth="1"/>
    <col min="1794" max="1794" width="4.5" style="322" customWidth="1"/>
    <col min="1795" max="1795" width="48.25" style="322" customWidth="1"/>
    <col min="1796" max="1796" width="13.375" style="322" customWidth="1"/>
    <col min="1797" max="2048" width="9" style="322"/>
    <col min="2049" max="2049" width="5.125" style="322" customWidth="1"/>
    <col min="2050" max="2050" width="4.5" style="322" customWidth="1"/>
    <col min="2051" max="2051" width="48.25" style="322" customWidth="1"/>
    <col min="2052" max="2052" width="13.375" style="322" customWidth="1"/>
    <col min="2053" max="2304" width="9" style="322"/>
    <col min="2305" max="2305" width="5.125" style="322" customWidth="1"/>
    <col min="2306" max="2306" width="4.5" style="322" customWidth="1"/>
    <col min="2307" max="2307" width="48.25" style="322" customWidth="1"/>
    <col min="2308" max="2308" width="13.375" style="322" customWidth="1"/>
    <col min="2309" max="2560" width="9" style="322"/>
    <col min="2561" max="2561" width="5.125" style="322" customWidth="1"/>
    <col min="2562" max="2562" width="4.5" style="322" customWidth="1"/>
    <col min="2563" max="2563" width="48.25" style="322" customWidth="1"/>
    <col min="2564" max="2564" width="13.375" style="322" customWidth="1"/>
    <col min="2565" max="2816" width="9" style="322"/>
    <col min="2817" max="2817" width="5.125" style="322" customWidth="1"/>
    <col min="2818" max="2818" width="4.5" style="322" customWidth="1"/>
    <col min="2819" max="2819" width="48.25" style="322" customWidth="1"/>
    <col min="2820" max="2820" width="13.375" style="322" customWidth="1"/>
    <col min="2821" max="3072" width="9" style="322"/>
    <col min="3073" max="3073" width="5.125" style="322" customWidth="1"/>
    <col min="3074" max="3074" width="4.5" style="322" customWidth="1"/>
    <col min="3075" max="3075" width="48.25" style="322" customWidth="1"/>
    <col min="3076" max="3076" width="13.375" style="322" customWidth="1"/>
    <col min="3077" max="3328" width="9" style="322"/>
    <col min="3329" max="3329" width="5.125" style="322" customWidth="1"/>
    <col min="3330" max="3330" width="4.5" style="322" customWidth="1"/>
    <col min="3331" max="3331" width="48.25" style="322" customWidth="1"/>
    <col min="3332" max="3332" width="13.375" style="322" customWidth="1"/>
    <col min="3333" max="3584" width="9" style="322"/>
    <col min="3585" max="3585" width="5.125" style="322" customWidth="1"/>
    <col min="3586" max="3586" width="4.5" style="322" customWidth="1"/>
    <col min="3587" max="3587" width="48.25" style="322" customWidth="1"/>
    <col min="3588" max="3588" width="13.375" style="322" customWidth="1"/>
    <col min="3589" max="3840" width="9" style="322"/>
    <col min="3841" max="3841" width="5.125" style="322" customWidth="1"/>
    <col min="3842" max="3842" width="4.5" style="322" customWidth="1"/>
    <col min="3843" max="3843" width="48.25" style="322" customWidth="1"/>
    <col min="3844" max="3844" width="13.375" style="322" customWidth="1"/>
    <col min="3845" max="4096" width="9" style="322"/>
    <col min="4097" max="4097" width="5.125" style="322" customWidth="1"/>
    <col min="4098" max="4098" width="4.5" style="322" customWidth="1"/>
    <col min="4099" max="4099" width="48.25" style="322" customWidth="1"/>
    <col min="4100" max="4100" width="13.375" style="322" customWidth="1"/>
    <col min="4101" max="4352" width="9" style="322"/>
    <col min="4353" max="4353" width="5.125" style="322" customWidth="1"/>
    <col min="4354" max="4354" width="4.5" style="322" customWidth="1"/>
    <col min="4355" max="4355" width="48.25" style="322" customWidth="1"/>
    <col min="4356" max="4356" width="13.375" style="322" customWidth="1"/>
    <col min="4357" max="4608" width="9" style="322"/>
    <col min="4609" max="4609" width="5.125" style="322" customWidth="1"/>
    <col min="4610" max="4610" width="4.5" style="322" customWidth="1"/>
    <col min="4611" max="4611" width="48.25" style="322" customWidth="1"/>
    <col min="4612" max="4612" width="13.375" style="322" customWidth="1"/>
    <col min="4613" max="4864" width="9" style="322"/>
    <col min="4865" max="4865" width="5.125" style="322" customWidth="1"/>
    <col min="4866" max="4866" width="4.5" style="322" customWidth="1"/>
    <col min="4867" max="4867" width="48.25" style="322" customWidth="1"/>
    <col min="4868" max="4868" width="13.375" style="322" customWidth="1"/>
    <col min="4869" max="5120" width="9" style="322"/>
    <col min="5121" max="5121" width="5.125" style="322" customWidth="1"/>
    <col min="5122" max="5122" width="4.5" style="322" customWidth="1"/>
    <col min="5123" max="5123" width="48.25" style="322" customWidth="1"/>
    <col min="5124" max="5124" width="13.375" style="322" customWidth="1"/>
    <col min="5125" max="5376" width="9" style="322"/>
    <col min="5377" max="5377" width="5.125" style="322" customWidth="1"/>
    <col min="5378" max="5378" width="4.5" style="322" customWidth="1"/>
    <col min="5379" max="5379" width="48.25" style="322" customWidth="1"/>
    <col min="5380" max="5380" width="13.375" style="322" customWidth="1"/>
    <col min="5381" max="5632" width="9" style="322"/>
    <col min="5633" max="5633" width="5.125" style="322" customWidth="1"/>
    <col min="5634" max="5634" width="4.5" style="322" customWidth="1"/>
    <col min="5635" max="5635" width="48.25" style="322" customWidth="1"/>
    <col min="5636" max="5636" width="13.375" style="322" customWidth="1"/>
    <col min="5637" max="5888" width="9" style="322"/>
    <col min="5889" max="5889" width="5.125" style="322" customWidth="1"/>
    <col min="5890" max="5890" width="4.5" style="322" customWidth="1"/>
    <col min="5891" max="5891" width="48.25" style="322" customWidth="1"/>
    <col min="5892" max="5892" width="13.375" style="322" customWidth="1"/>
    <col min="5893" max="6144" width="9" style="322"/>
    <col min="6145" max="6145" width="5.125" style="322" customWidth="1"/>
    <col min="6146" max="6146" width="4.5" style="322" customWidth="1"/>
    <col min="6147" max="6147" width="48.25" style="322" customWidth="1"/>
    <col min="6148" max="6148" width="13.375" style="322" customWidth="1"/>
    <col min="6149" max="6400" width="9" style="322"/>
    <col min="6401" max="6401" width="5.125" style="322" customWidth="1"/>
    <col min="6402" max="6402" width="4.5" style="322" customWidth="1"/>
    <col min="6403" max="6403" width="48.25" style="322" customWidth="1"/>
    <col min="6404" max="6404" width="13.375" style="322" customWidth="1"/>
    <col min="6405" max="6656" width="9" style="322"/>
    <col min="6657" max="6657" width="5.125" style="322" customWidth="1"/>
    <col min="6658" max="6658" width="4.5" style="322" customWidth="1"/>
    <col min="6659" max="6659" width="48.25" style="322" customWidth="1"/>
    <col min="6660" max="6660" width="13.375" style="322" customWidth="1"/>
    <col min="6661" max="6912" width="9" style="322"/>
    <col min="6913" max="6913" width="5.125" style="322" customWidth="1"/>
    <col min="6914" max="6914" width="4.5" style="322" customWidth="1"/>
    <col min="6915" max="6915" width="48.25" style="322" customWidth="1"/>
    <col min="6916" max="6916" width="13.375" style="322" customWidth="1"/>
    <col min="6917" max="7168" width="9" style="322"/>
    <col min="7169" max="7169" width="5.125" style="322" customWidth="1"/>
    <col min="7170" max="7170" width="4.5" style="322" customWidth="1"/>
    <col min="7171" max="7171" width="48.25" style="322" customWidth="1"/>
    <col min="7172" max="7172" width="13.375" style="322" customWidth="1"/>
    <col min="7173" max="7424" width="9" style="322"/>
    <col min="7425" max="7425" width="5.125" style="322" customWidth="1"/>
    <col min="7426" max="7426" width="4.5" style="322" customWidth="1"/>
    <col min="7427" max="7427" width="48.25" style="322" customWidth="1"/>
    <col min="7428" max="7428" width="13.375" style="322" customWidth="1"/>
    <col min="7429" max="7680" width="9" style="322"/>
    <col min="7681" max="7681" width="5.125" style="322" customWidth="1"/>
    <col min="7682" max="7682" width="4.5" style="322" customWidth="1"/>
    <col min="7683" max="7683" width="48.25" style="322" customWidth="1"/>
    <col min="7684" max="7684" width="13.375" style="322" customWidth="1"/>
    <col min="7685" max="7936" width="9" style="322"/>
    <col min="7937" max="7937" width="5.125" style="322" customWidth="1"/>
    <col min="7938" max="7938" width="4.5" style="322" customWidth="1"/>
    <col min="7939" max="7939" width="48.25" style="322" customWidth="1"/>
    <col min="7940" max="7940" width="13.375" style="322" customWidth="1"/>
    <col min="7941" max="8192" width="9" style="322"/>
    <col min="8193" max="8193" width="5.125" style="322" customWidth="1"/>
    <col min="8194" max="8194" width="4.5" style="322" customWidth="1"/>
    <col min="8195" max="8195" width="48.25" style="322" customWidth="1"/>
    <col min="8196" max="8196" width="13.375" style="322" customWidth="1"/>
    <col min="8197" max="8448" width="9" style="322"/>
    <col min="8449" max="8449" width="5.125" style="322" customWidth="1"/>
    <col min="8450" max="8450" width="4.5" style="322" customWidth="1"/>
    <col min="8451" max="8451" width="48.25" style="322" customWidth="1"/>
    <col min="8452" max="8452" width="13.375" style="322" customWidth="1"/>
    <col min="8453" max="8704" width="9" style="322"/>
    <col min="8705" max="8705" width="5.125" style="322" customWidth="1"/>
    <col min="8706" max="8706" width="4.5" style="322" customWidth="1"/>
    <col min="8707" max="8707" width="48.25" style="322" customWidth="1"/>
    <col min="8708" max="8708" width="13.375" style="322" customWidth="1"/>
    <col min="8709" max="8960" width="9" style="322"/>
    <col min="8961" max="8961" width="5.125" style="322" customWidth="1"/>
    <col min="8962" max="8962" width="4.5" style="322" customWidth="1"/>
    <col min="8963" max="8963" width="48.25" style="322" customWidth="1"/>
    <col min="8964" max="8964" width="13.375" style="322" customWidth="1"/>
    <col min="8965" max="9216" width="9" style="322"/>
    <col min="9217" max="9217" width="5.125" style="322" customWidth="1"/>
    <col min="9218" max="9218" width="4.5" style="322" customWidth="1"/>
    <col min="9219" max="9219" width="48.25" style="322" customWidth="1"/>
    <col min="9220" max="9220" width="13.375" style="322" customWidth="1"/>
    <col min="9221" max="9472" width="9" style="322"/>
    <col min="9473" max="9473" width="5.125" style="322" customWidth="1"/>
    <col min="9474" max="9474" width="4.5" style="322" customWidth="1"/>
    <col min="9475" max="9475" width="48.25" style="322" customWidth="1"/>
    <col min="9476" max="9476" width="13.375" style="322" customWidth="1"/>
    <col min="9477" max="9728" width="9" style="322"/>
    <col min="9729" max="9729" width="5.125" style="322" customWidth="1"/>
    <col min="9730" max="9730" width="4.5" style="322" customWidth="1"/>
    <col min="9731" max="9731" width="48.25" style="322" customWidth="1"/>
    <col min="9732" max="9732" width="13.375" style="322" customWidth="1"/>
    <col min="9733" max="9984" width="9" style="322"/>
    <col min="9985" max="9985" width="5.125" style="322" customWidth="1"/>
    <col min="9986" max="9986" width="4.5" style="322" customWidth="1"/>
    <col min="9987" max="9987" width="48.25" style="322" customWidth="1"/>
    <col min="9988" max="9988" width="13.375" style="322" customWidth="1"/>
    <col min="9989" max="10240" width="9" style="322"/>
    <col min="10241" max="10241" width="5.125" style="322" customWidth="1"/>
    <col min="10242" max="10242" width="4.5" style="322" customWidth="1"/>
    <col min="10243" max="10243" width="48.25" style="322" customWidth="1"/>
    <col min="10244" max="10244" width="13.375" style="322" customWidth="1"/>
    <col min="10245" max="10496" width="9" style="322"/>
    <col min="10497" max="10497" width="5.125" style="322" customWidth="1"/>
    <col min="10498" max="10498" width="4.5" style="322" customWidth="1"/>
    <col min="10499" max="10499" width="48.25" style="322" customWidth="1"/>
    <col min="10500" max="10500" width="13.375" style="322" customWidth="1"/>
    <col min="10501" max="10752" width="9" style="322"/>
    <col min="10753" max="10753" width="5.125" style="322" customWidth="1"/>
    <col min="10754" max="10754" width="4.5" style="322" customWidth="1"/>
    <col min="10755" max="10755" width="48.25" style="322" customWidth="1"/>
    <col min="10756" max="10756" width="13.375" style="322" customWidth="1"/>
    <col min="10757" max="11008" width="9" style="322"/>
    <col min="11009" max="11009" width="5.125" style="322" customWidth="1"/>
    <col min="11010" max="11010" width="4.5" style="322" customWidth="1"/>
    <col min="11011" max="11011" width="48.25" style="322" customWidth="1"/>
    <col min="11012" max="11012" width="13.375" style="322" customWidth="1"/>
    <col min="11013" max="11264" width="9" style="322"/>
    <col min="11265" max="11265" width="5.125" style="322" customWidth="1"/>
    <col min="11266" max="11266" width="4.5" style="322" customWidth="1"/>
    <col min="11267" max="11267" width="48.25" style="322" customWidth="1"/>
    <col min="11268" max="11268" width="13.375" style="322" customWidth="1"/>
    <col min="11269" max="11520" width="9" style="322"/>
    <col min="11521" max="11521" width="5.125" style="322" customWidth="1"/>
    <col min="11522" max="11522" width="4.5" style="322" customWidth="1"/>
    <col min="11523" max="11523" width="48.25" style="322" customWidth="1"/>
    <col min="11524" max="11524" width="13.375" style="322" customWidth="1"/>
    <col min="11525" max="11776" width="9" style="322"/>
    <col min="11777" max="11777" width="5.125" style="322" customWidth="1"/>
    <col min="11778" max="11778" width="4.5" style="322" customWidth="1"/>
    <col min="11779" max="11779" width="48.25" style="322" customWidth="1"/>
    <col min="11780" max="11780" width="13.375" style="322" customWidth="1"/>
    <col min="11781" max="12032" width="9" style="322"/>
    <col min="12033" max="12033" width="5.125" style="322" customWidth="1"/>
    <col min="12034" max="12034" width="4.5" style="322" customWidth="1"/>
    <col min="12035" max="12035" width="48.25" style="322" customWidth="1"/>
    <col min="12036" max="12036" width="13.375" style="322" customWidth="1"/>
    <col min="12037" max="12288" width="9" style="322"/>
    <col min="12289" max="12289" width="5.125" style="322" customWidth="1"/>
    <col min="12290" max="12290" width="4.5" style="322" customWidth="1"/>
    <col min="12291" max="12291" width="48.25" style="322" customWidth="1"/>
    <col min="12292" max="12292" width="13.375" style="322" customWidth="1"/>
    <col min="12293" max="12544" width="9" style="322"/>
    <col min="12545" max="12545" width="5.125" style="322" customWidth="1"/>
    <col min="12546" max="12546" width="4.5" style="322" customWidth="1"/>
    <col min="12547" max="12547" width="48.25" style="322" customWidth="1"/>
    <col min="12548" max="12548" width="13.375" style="322" customWidth="1"/>
    <col min="12549" max="12800" width="9" style="322"/>
    <col min="12801" max="12801" width="5.125" style="322" customWidth="1"/>
    <col min="12802" max="12802" width="4.5" style="322" customWidth="1"/>
    <col min="12803" max="12803" width="48.25" style="322" customWidth="1"/>
    <col min="12804" max="12804" width="13.375" style="322" customWidth="1"/>
    <col min="12805" max="13056" width="9" style="322"/>
    <col min="13057" max="13057" width="5.125" style="322" customWidth="1"/>
    <col min="13058" max="13058" width="4.5" style="322" customWidth="1"/>
    <col min="13059" max="13059" width="48.25" style="322" customWidth="1"/>
    <col min="13060" max="13060" width="13.375" style="322" customWidth="1"/>
    <col min="13061" max="13312" width="9" style="322"/>
    <col min="13313" max="13313" width="5.125" style="322" customWidth="1"/>
    <col min="13314" max="13314" width="4.5" style="322" customWidth="1"/>
    <col min="13315" max="13315" width="48.25" style="322" customWidth="1"/>
    <col min="13316" max="13316" width="13.375" style="322" customWidth="1"/>
    <col min="13317" max="13568" width="9" style="322"/>
    <col min="13569" max="13569" width="5.125" style="322" customWidth="1"/>
    <col min="13570" max="13570" width="4.5" style="322" customWidth="1"/>
    <col min="13571" max="13571" width="48.25" style="322" customWidth="1"/>
    <col min="13572" max="13572" width="13.375" style="322" customWidth="1"/>
    <col min="13573" max="13824" width="9" style="322"/>
    <col min="13825" max="13825" width="5.125" style="322" customWidth="1"/>
    <col min="13826" max="13826" width="4.5" style="322" customWidth="1"/>
    <col min="13827" max="13827" width="48.25" style="322" customWidth="1"/>
    <col min="13828" max="13828" width="13.375" style="322" customWidth="1"/>
    <col min="13829" max="14080" width="9" style="322"/>
    <col min="14081" max="14081" width="5.125" style="322" customWidth="1"/>
    <col min="14082" max="14082" width="4.5" style="322" customWidth="1"/>
    <col min="14083" max="14083" width="48.25" style="322" customWidth="1"/>
    <col min="14084" max="14084" width="13.375" style="322" customWidth="1"/>
    <col min="14085" max="14336" width="9" style="322"/>
    <col min="14337" max="14337" width="5.125" style="322" customWidth="1"/>
    <col min="14338" max="14338" width="4.5" style="322" customWidth="1"/>
    <col min="14339" max="14339" width="48.25" style="322" customWidth="1"/>
    <col min="14340" max="14340" width="13.375" style="322" customWidth="1"/>
    <col min="14341" max="14592" width="9" style="322"/>
    <col min="14593" max="14593" width="5.125" style="322" customWidth="1"/>
    <col min="14594" max="14594" width="4.5" style="322" customWidth="1"/>
    <col min="14595" max="14595" width="48.25" style="322" customWidth="1"/>
    <col min="14596" max="14596" width="13.375" style="322" customWidth="1"/>
    <col min="14597" max="14848" width="9" style="322"/>
    <col min="14849" max="14849" width="5.125" style="322" customWidth="1"/>
    <col min="14850" max="14850" width="4.5" style="322" customWidth="1"/>
    <col min="14851" max="14851" width="48.25" style="322" customWidth="1"/>
    <col min="14852" max="14852" width="13.375" style="322" customWidth="1"/>
    <col min="14853" max="15104" width="9" style="322"/>
    <col min="15105" max="15105" width="5.125" style="322" customWidth="1"/>
    <col min="15106" max="15106" width="4.5" style="322" customWidth="1"/>
    <col min="15107" max="15107" width="48.25" style="322" customWidth="1"/>
    <col min="15108" max="15108" width="13.375" style="322" customWidth="1"/>
    <col min="15109" max="15360" width="9" style="322"/>
    <col min="15361" max="15361" width="5.125" style="322" customWidth="1"/>
    <col min="15362" max="15362" width="4.5" style="322" customWidth="1"/>
    <col min="15363" max="15363" width="48.25" style="322" customWidth="1"/>
    <col min="15364" max="15364" width="13.375" style="322" customWidth="1"/>
    <col min="15365" max="15616" width="9" style="322"/>
    <col min="15617" max="15617" width="5.125" style="322" customWidth="1"/>
    <col min="15618" max="15618" width="4.5" style="322" customWidth="1"/>
    <col min="15619" max="15619" width="48.25" style="322" customWidth="1"/>
    <col min="15620" max="15620" width="13.375" style="322" customWidth="1"/>
    <col min="15621" max="15872" width="9" style="322"/>
    <col min="15873" max="15873" width="5.125" style="322" customWidth="1"/>
    <col min="15874" max="15874" width="4.5" style="322" customWidth="1"/>
    <col min="15875" max="15875" width="48.25" style="322" customWidth="1"/>
    <col min="15876" max="15876" width="13.375" style="322" customWidth="1"/>
    <col min="15877" max="16128" width="9" style="322"/>
    <col min="16129" max="16129" width="5.125" style="322" customWidth="1"/>
    <col min="16130" max="16130" width="4.5" style="322" customWidth="1"/>
    <col min="16131" max="16131" width="48.25" style="322" customWidth="1"/>
    <col min="16132" max="16132" width="13.375" style="322" customWidth="1"/>
    <col min="16133" max="16384" width="9" style="322"/>
  </cols>
  <sheetData>
    <row r="9" spans="1:7" ht="18">
      <c r="B9" s="694" t="s">
        <v>297</v>
      </c>
      <c r="C9" s="695"/>
      <c r="D9" s="695"/>
    </row>
    <row r="10" spans="1:7" ht="51" customHeight="1">
      <c r="B10" s="697" t="s">
        <v>614</v>
      </c>
      <c r="C10" s="698"/>
      <c r="D10" s="699"/>
      <c r="E10" s="699"/>
      <c r="F10" s="700"/>
      <c r="G10" s="700"/>
    </row>
    <row r="11" spans="1:7">
      <c r="B11" s="699"/>
      <c r="C11" s="701"/>
      <c r="D11" s="699"/>
      <c r="E11" s="699"/>
      <c r="F11" s="700"/>
      <c r="G11" s="700"/>
    </row>
    <row r="12" spans="1:7" ht="15.75">
      <c r="B12" s="323"/>
      <c r="C12" s="271"/>
      <c r="D12" s="324"/>
    </row>
    <row r="13" spans="1:7" ht="15">
      <c r="B13" s="325" t="s">
        <v>298</v>
      </c>
      <c r="C13" s="326"/>
      <c r="D13" s="324"/>
    </row>
    <row r="14" spans="1:7" ht="15" thickBot="1">
      <c r="B14" s="327"/>
      <c r="C14" s="326"/>
      <c r="D14" s="324"/>
    </row>
    <row r="15" spans="1:7" ht="15.75" thickBot="1">
      <c r="B15" s="328">
        <v>1</v>
      </c>
      <c r="C15" s="329" t="s">
        <v>299</v>
      </c>
      <c r="D15" s="330">
        <f>'2.8.1-KANAL M1-I.FAZA'!H20</f>
        <v>0</v>
      </c>
    </row>
    <row r="16" spans="1:7" ht="15.75" thickBot="1">
      <c r="A16" s="331"/>
      <c r="B16" s="332"/>
      <c r="C16" s="333"/>
      <c r="D16" s="334"/>
      <c r="E16" s="331"/>
    </row>
    <row r="17" spans="1:4" ht="15.75" thickBot="1">
      <c r="B17" s="328">
        <v>3</v>
      </c>
      <c r="C17" s="335" t="s">
        <v>105</v>
      </c>
      <c r="D17" s="330">
        <f>+SUM(D15:D15)</f>
        <v>0</v>
      </c>
    </row>
    <row r="18" spans="1:4" ht="15" thickBot="1">
      <c r="B18" s="327"/>
      <c r="C18" s="326"/>
      <c r="D18" s="259"/>
    </row>
    <row r="19" spans="1:4" ht="15.75" thickBot="1">
      <c r="B19" s="328">
        <v>4</v>
      </c>
      <c r="C19" s="336" t="s">
        <v>106</v>
      </c>
      <c r="D19" s="330">
        <f>+D17*0.22</f>
        <v>0</v>
      </c>
    </row>
    <row r="20" spans="1:4" ht="15.75" thickBot="1">
      <c r="A20" s="331"/>
      <c r="B20" s="337"/>
      <c r="C20" s="326"/>
      <c r="D20" s="334"/>
    </row>
    <row r="21" spans="1:4" ht="15.75" thickBot="1">
      <c r="B21" s="328">
        <v>5</v>
      </c>
      <c r="C21" s="329" t="s">
        <v>300</v>
      </c>
      <c r="D21" s="330">
        <f>+D17+D19</f>
        <v>0</v>
      </c>
    </row>
  </sheetData>
  <mergeCells count="2">
    <mergeCell ref="B9:D9"/>
    <mergeCell ref="B10:G11"/>
  </mergeCells>
  <conditionalFormatting sqref="D19:D21 D16:D17">
    <cfRule type="expression" dxfId="22" priority="3" stopIfTrue="1">
      <formula>$H$8=1</formula>
    </cfRule>
  </conditionalFormatting>
  <conditionalFormatting sqref="D15">
    <cfRule type="expression" dxfId="21" priority="2" stopIfTrue="1">
      <formula>$L$9=1</formula>
    </cfRule>
  </conditionalFormatting>
  <pageMargins left="0.98425196850393704" right="0.59055118110236227" top="0.98425196850393704" bottom="0.98425196850393704" header="0.39370078740157483" footer="0.39370078740157483"/>
  <pageSetup paperSize="9" firstPageNumber="28" orientation="portrait" useFirstPageNumber="1" horizontalDpi="1200" r:id="rId1"/>
  <headerFooter alignWithMargins="0">
    <oddHeader>&amp;R&amp;K000000&amp;A</oddHeader>
    <oddFooter>&amp;C&amp;K000000004.0105    T.2.2&amp;R&amp;K000000Str.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theme="8" tint="0.59999389629810485"/>
  </sheetPr>
  <dimension ref="A5:H112"/>
  <sheetViews>
    <sheetView view="pageBreakPreview" zoomScaleNormal="85" zoomScaleSheetLayoutView="100" workbookViewId="0">
      <selection activeCell="H108" sqref="H108"/>
    </sheetView>
  </sheetViews>
  <sheetFormatPr defaultRowHeight="14.25"/>
  <cols>
    <col min="1" max="1" width="3.875" style="339" customWidth="1"/>
    <col min="2" max="2" width="4.5" style="327" customWidth="1"/>
    <col min="3" max="3" width="4.5" style="327" hidden="1" customWidth="1"/>
    <col min="4" max="4" width="31.875" style="326" customWidth="1"/>
    <col min="5" max="5" width="6.125" style="341" customWidth="1"/>
    <col min="6" max="6" width="7.5" style="324" customWidth="1"/>
    <col min="7" max="8" width="11.875" style="324" bestFit="1" customWidth="1"/>
    <col min="9" max="256" width="9" style="322"/>
    <col min="257" max="257" width="3.875" style="322" customWidth="1"/>
    <col min="258" max="258" width="4.5" style="322" customWidth="1"/>
    <col min="259" max="259" width="0" style="322" hidden="1" customWidth="1"/>
    <col min="260" max="260" width="31.875" style="322" customWidth="1"/>
    <col min="261" max="261" width="6.125" style="322" customWidth="1"/>
    <col min="262" max="262" width="7.5" style="322" customWidth="1"/>
    <col min="263" max="264" width="11.875" style="322" bestFit="1" customWidth="1"/>
    <col min="265" max="512" width="9" style="322"/>
    <col min="513" max="513" width="3.875" style="322" customWidth="1"/>
    <col min="514" max="514" width="4.5" style="322" customWidth="1"/>
    <col min="515" max="515" width="0" style="322" hidden="1" customWidth="1"/>
    <col min="516" max="516" width="31.875" style="322" customWidth="1"/>
    <col min="517" max="517" width="6.125" style="322" customWidth="1"/>
    <col min="518" max="518" width="7.5" style="322" customWidth="1"/>
    <col min="519" max="520" width="11.875" style="322" bestFit="1" customWidth="1"/>
    <col min="521" max="768" width="9" style="322"/>
    <col min="769" max="769" width="3.875" style="322" customWidth="1"/>
    <col min="770" max="770" width="4.5" style="322" customWidth="1"/>
    <col min="771" max="771" width="0" style="322" hidden="1" customWidth="1"/>
    <col min="772" max="772" width="31.875" style="322" customWidth="1"/>
    <col min="773" max="773" width="6.125" style="322" customWidth="1"/>
    <col min="774" max="774" width="7.5" style="322" customWidth="1"/>
    <col min="775" max="776" width="11.875" style="322" bestFit="1" customWidth="1"/>
    <col min="777" max="1024" width="9" style="322"/>
    <col min="1025" max="1025" width="3.875" style="322" customWidth="1"/>
    <col min="1026" max="1026" width="4.5" style="322" customWidth="1"/>
    <col min="1027" max="1027" width="0" style="322" hidden="1" customWidth="1"/>
    <col min="1028" max="1028" width="31.875" style="322" customWidth="1"/>
    <col min="1029" max="1029" width="6.125" style="322" customWidth="1"/>
    <col min="1030" max="1030" width="7.5" style="322" customWidth="1"/>
    <col min="1031" max="1032" width="11.875" style="322" bestFit="1" customWidth="1"/>
    <col min="1033" max="1280" width="9" style="322"/>
    <col min="1281" max="1281" width="3.875" style="322" customWidth="1"/>
    <col min="1282" max="1282" width="4.5" style="322" customWidth="1"/>
    <col min="1283" max="1283" width="0" style="322" hidden="1" customWidth="1"/>
    <col min="1284" max="1284" width="31.875" style="322" customWidth="1"/>
    <col min="1285" max="1285" width="6.125" style="322" customWidth="1"/>
    <col min="1286" max="1286" width="7.5" style="322" customWidth="1"/>
    <col min="1287" max="1288" width="11.875" style="322" bestFit="1" customWidth="1"/>
    <col min="1289" max="1536" width="9" style="322"/>
    <col min="1537" max="1537" width="3.875" style="322" customWidth="1"/>
    <col min="1538" max="1538" width="4.5" style="322" customWidth="1"/>
    <col min="1539" max="1539" width="0" style="322" hidden="1" customWidth="1"/>
    <col min="1540" max="1540" width="31.875" style="322" customWidth="1"/>
    <col min="1541" max="1541" width="6.125" style="322" customWidth="1"/>
    <col min="1542" max="1542" width="7.5" style="322" customWidth="1"/>
    <col min="1543" max="1544" width="11.875" style="322" bestFit="1" customWidth="1"/>
    <col min="1545" max="1792" width="9" style="322"/>
    <col min="1793" max="1793" width="3.875" style="322" customWidth="1"/>
    <col min="1794" max="1794" width="4.5" style="322" customWidth="1"/>
    <col min="1795" max="1795" width="0" style="322" hidden="1" customWidth="1"/>
    <col min="1796" max="1796" width="31.875" style="322" customWidth="1"/>
    <col min="1797" max="1797" width="6.125" style="322" customWidth="1"/>
    <col min="1798" max="1798" width="7.5" style="322" customWidth="1"/>
    <col min="1799" max="1800" width="11.875" style="322" bestFit="1" customWidth="1"/>
    <col min="1801" max="2048" width="9" style="322"/>
    <col min="2049" max="2049" width="3.875" style="322" customWidth="1"/>
    <col min="2050" max="2050" width="4.5" style="322" customWidth="1"/>
    <col min="2051" max="2051" width="0" style="322" hidden="1" customWidth="1"/>
    <col min="2052" max="2052" width="31.875" style="322" customWidth="1"/>
    <col min="2053" max="2053" width="6.125" style="322" customWidth="1"/>
    <col min="2054" max="2054" width="7.5" style="322" customWidth="1"/>
    <col min="2055" max="2056" width="11.875" style="322" bestFit="1" customWidth="1"/>
    <col min="2057" max="2304" width="9" style="322"/>
    <col min="2305" max="2305" width="3.875" style="322" customWidth="1"/>
    <col min="2306" max="2306" width="4.5" style="322" customWidth="1"/>
    <col min="2307" max="2307" width="0" style="322" hidden="1" customWidth="1"/>
    <col min="2308" max="2308" width="31.875" style="322" customWidth="1"/>
    <col min="2309" max="2309" width="6.125" style="322" customWidth="1"/>
    <col min="2310" max="2310" width="7.5" style="322" customWidth="1"/>
    <col min="2311" max="2312" width="11.875" style="322" bestFit="1" customWidth="1"/>
    <col min="2313" max="2560" width="9" style="322"/>
    <col min="2561" max="2561" width="3.875" style="322" customWidth="1"/>
    <col min="2562" max="2562" width="4.5" style="322" customWidth="1"/>
    <col min="2563" max="2563" width="0" style="322" hidden="1" customWidth="1"/>
    <col min="2564" max="2564" width="31.875" style="322" customWidth="1"/>
    <col min="2565" max="2565" width="6.125" style="322" customWidth="1"/>
    <col min="2566" max="2566" width="7.5" style="322" customWidth="1"/>
    <col min="2567" max="2568" width="11.875" style="322" bestFit="1" customWidth="1"/>
    <col min="2569" max="2816" width="9" style="322"/>
    <col min="2817" max="2817" width="3.875" style="322" customWidth="1"/>
    <col min="2818" max="2818" width="4.5" style="322" customWidth="1"/>
    <col min="2819" max="2819" width="0" style="322" hidden="1" customWidth="1"/>
    <col min="2820" max="2820" width="31.875" style="322" customWidth="1"/>
    <col min="2821" max="2821" width="6.125" style="322" customWidth="1"/>
    <col min="2822" max="2822" width="7.5" style="322" customWidth="1"/>
    <col min="2823" max="2824" width="11.875" style="322" bestFit="1" customWidth="1"/>
    <col min="2825" max="3072" width="9" style="322"/>
    <col min="3073" max="3073" width="3.875" style="322" customWidth="1"/>
    <col min="3074" max="3074" width="4.5" style="322" customWidth="1"/>
    <col min="3075" max="3075" width="0" style="322" hidden="1" customWidth="1"/>
    <col min="3076" max="3076" width="31.875" style="322" customWidth="1"/>
    <col min="3077" max="3077" width="6.125" style="322" customWidth="1"/>
    <col min="3078" max="3078" width="7.5" style="322" customWidth="1"/>
    <col min="3079" max="3080" width="11.875" style="322" bestFit="1" customWidth="1"/>
    <col min="3081" max="3328" width="9" style="322"/>
    <col min="3329" max="3329" width="3.875" style="322" customWidth="1"/>
    <col min="3330" max="3330" width="4.5" style="322" customWidth="1"/>
    <col min="3331" max="3331" width="0" style="322" hidden="1" customWidth="1"/>
    <col min="3332" max="3332" width="31.875" style="322" customWidth="1"/>
    <col min="3333" max="3333" width="6.125" style="322" customWidth="1"/>
    <col min="3334" max="3334" width="7.5" style="322" customWidth="1"/>
    <col min="3335" max="3336" width="11.875" style="322" bestFit="1" customWidth="1"/>
    <col min="3337" max="3584" width="9" style="322"/>
    <col min="3585" max="3585" width="3.875" style="322" customWidth="1"/>
    <col min="3586" max="3586" width="4.5" style="322" customWidth="1"/>
    <col min="3587" max="3587" width="0" style="322" hidden="1" customWidth="1"/>
    <col min="3588" max="3588" width="31.875" style="322" customWidth="1"/>
    <col min="3589" max="3589" width="6.125" style="322" customWidth="1"/>
    <col min="3590" max="3590" width="7.5" style="322" customWidth="1"/>
    <col min="3591" max="3592" width="11.875" style="322" bestFit="1" customWidth="1"/>
    <col min="3593" max="3840" width="9" style="322"/>
    <col min="3841" max="3841" width="3.875" style="322" customWidth="1"/>
    <col min="3842" max="3842" width="4.5" style="322" customWidth="1"/>
    <col min="3843" max="3843" width="0" style="322" hidden="1" customWidth="1"/>
    <col min="3844" max="3844" width="31.875" style="322" customWidth="1"/>
    <col min="3845" max="3845" width="6.125" style="322" customWidth="1"/>
    <col min="3846" max="3846" width="7.5" style="322" customWidth="1"/>
    <col min="3847" max="3848" width="11.875" style="322" bestFit="1" customWidth="1"/>
    <col min="3849" max="4096" width="9" style="322"/>
    <col min="4097" max="4097" width="3.875" style="322" customWidth="1"/>
    <col min="4098" max="4098" width="4.5" style="322" customWidth="1"/>
    <col min="4099" max="4099" width="0" style="322" hidden="1" customWidth="1"/>
    <col min="4100" max="4100" width="31.875" style="322" customWidth="1"/>
    <col min="4101" max="4101" width="6.125" style="322" customWidth="1"/>
    <col min="4102" max="4102" width="7.5" style="322" customWidth="1"/>
    <col min="4103" max="4104" width="11.875" style="322" bestFit="1" customWidth="1"/>
    <col min="4105" max="4352" width="9" style="322"/>
    <col min="4353" max="4353" width="3.875" style="322" customWidth="1"/>
    <col min="4354" max="4354" width="4.5" style="322" customWidth="1"/>
    <col min="4355" max="4355" width="0" style="322" hidden="1" customWidth="1"/>
    <col min="4356" max="4356" width="31.875" style="322" customWidth="1"/>
    <col min="4357" max="4357" width="6.125" style="322" customWidth="1"/>
    <col min="4358" max="4358" width="7.5" style="322" customWidth="1"/>
    <col min="4359" max="4360" width="11.875" style="322" bestFit="1" customWidth="1"/>
    <col min="4361" max="4608" width="9" style="322"/>
    <col min="4609" max="4609" width="3.875" style="322" customWidth="1"/>
    <col min="4610" max="4610" width="4.5" style="322" customWidth="1"/>
    <col min="4611" max="4611" width="0" style="322" hidden="1" customWidth="1"/>
    <col min="4612" max="4612" width="31.875" style="322" customWidth="1"/>
    <col min="4613" max="4613" width="6.125" style="322" customWidth="1"/>
    <col min="4614" max="4614" width="7.5" style="322" customWidth="1"/>
    <col min="4615" max="4616" width="11.875" style="322" bestFit="1" customWidth="1"/>
    <col min="4617" max="4864" width="9" style="322"/>
    <col min="4865" max="4865" width="3.875" style="322" customWidth="1"/>
    <col min="4866" max="4866" width="4.5" style="322" customWidth="1"/>
    <col min="4867" max="4867" width="0" style="322" hidden="1" customWidth="1"/>
    <col min="4868" max="4868" width="31.875" style="322" customWidth="1"/>
    <col min="4869" max="4869" width="6.125" style="322" customWidth="1"/>
    <col min="4870" max="4870" width="7.5" style="322" customWidth="1"/>
    <col min="4871" max="4872" width="11.875" style="322" bestFit="1" customWidth="1"/>
    <col min="4873" max="5120" width="9" style="322"/>
    <col min="5121" max="5121" width="3.875" style="322" customWidth="1"/>
    <col min="5122" max="5122" width="4.5" style="322" customWidth="1"/>
    <col min="5123" max="5123" width="0" style="322" hidden="1" customWidth="1"/>
    <col min="5124" max="5124" width="31.875" style="322" customWidth="1"/>
    <col min="5125" max="5125" width="6.125" style="322" customWidth="1"/>
    <col min="5126" max="5126" width="7.5" style="322" customWidth="1"/>
    <col min="5127" max="5128" width="11.875" style="322" bestFit="1" customWidth="1"/>
    <col min="5129" max="5376" width="9" style="322"/>
    <col min="5377" max="5377" width="3.875" style="322" customWidth="1"/>
    <col min="5378" max="5378" width="4.5" style="322" customWidth="1"/>
    <col min="5379" max="5379" width="0" style="322" hidden="1" customWidth="1"/>
    <col min="5380" max="5380" width="31.875" style="322" customWidth="1"/>
    <col min="5381" max="5381" width="6.125" style="322" customWidth="1"/>
    <col min="5382" max="5382" width="7.5" style="322" customWidth="1"/>
    <col min="5383" max="5384" width="11.875" style="322" bestFit="1" customWidth="1"/>
    <col min="5385" max="5632" width="9" style="322"/>
    <col min="5633" max="5633" width="3.875" style="322" customWidth="1"/>
    <col min="5634" max="5634" width="4.5" style="322" customWidth="1"/>
    <col min="5635" max="5635" width="0" style="322" hidden="1" customWidth="1"/>
    <col min="5636" max="5636" width="31.875" style="322" customWidth="1"/>
    <col min="5637" max="5637" width="6.125" style="322" customWidth="1"/>
    <col min="5638" max="5638" width="7.5" style="322" customWidth="1"/>
    <col min="5639" max="5640" width="11.875" style="322" bestFit="1" customWidth="1"/>
    <col min="5641" max="5888" width="9" style="322"/>
    <col min="5889" max="5889" width="3.875" style="322" customWidth="1"/>
    <col min="5890" max="5890" width="4.5" style="322" customWidth="1"/>
    <col min="5891" max="5891" width="0" style="322" hidden="1" customWidth="1"/>
    <col min="5892" max="5892" width="31.875" style="322" customWidth="1"/>
    <col min="5893" max="5893" width="6.125" style="322" customWidth="1"/>
    <col min="5894" max="5894" width="7.5" style="322" customWidth="1"/>
    <col min="5895" max="5896" width="11.875" style="322" bestFit="1" customWidth="1"/>
    <col min="5897" max="6144" width="9" style="322"/>
    <col min="6145" max="6145" width="3.875" style="322" customWidth="1"/>
    <col min="6146" max="6146" width="4.5" style="322" customWidth="1"/>
    <col min="6147" max="6147" width="0" style="322" hidden="1" customWidth="1"/>
    <col min="6148" max="6148" width="31.875" style="322" customWidth="1"/>
    <col min="6149" max="6149" width="6.125" style="322" customWidth="1"/>
    <col min="6150" max="6150" width="7.5" style="322" customWidth="1"/>
    <col min="6151" max="6152" width="11.875" style="322" bestFit="1" customWidth="1"/>
    <col min="6153" max="6400" width="9" style="322"/>
    <col min="6401" max="6401" width="3.875" style="322" customWidth="1"/>
    <col min="6402" max="6402" width="4.5" style="322" customWidth="1"/>
    <col min="6403" max="6403" width="0" style="322" hidden="1" customWidth="1"/>
    <col min="6404" max="6404" width="31.875" style="322" customWidth="1"/>
    <col min="6405" max="6405" width="6.125" style="322" customWidth="1"/>
    <col min="6406" max="6406" width="7.5" style="322" customWidth="1"/>
    <col min="6407" max="6408" width="11.875" style="322" bestFit="1" customWidth="1"/>
    <col min="6409" max="6656" width="9" style="322"/>
    <col min="6657" max="6657" width="3.875" style="322" customWidth="1"/>
    <col min="6658" max="6658" width="4.5" style="322" customWidth="1"/>
    <col min="6659" max="6659" width="0" style="322" hidden="1" customWidth="1"/>
    <col min="6660" max="6660" width="31.875" style="322" customWidth="1"/>
    <col min="6661" max="6661" width="6.125" style="322" customWidth="1"/>
    <col min="6662" max="6662" width="7.5" style="322" customWidth="1"/>
    <col min="6663" max="6664" width="11.875" style="322" bestFit="1" customWidth="1"/>
    <col min="6665" max="6912" width="9" style="322"/>
    <col min="6913" max="6913" width="3.875" style="322" customWidth="1"/>
    <col min="6914" max="6914" width="4.5" style="322" customWidth="1"/>
    <col min="6915" max="6915" width="0" style="322" hidden="1" customWidth="1"/>
    <col min="6916" max="6916" width="31.875" style="322" customWidth="1"/>
    <col min="6917" max="6917" width="6.125" style="322" customWidth="1"/>
    <col min="6918" max="6918" width="7.5" style="322" customWidth="1"/>
    <col min="6919" max="6920" width="11.875" style="322" bestFit="1" customWidth="1"/>
    <col min="6921" max="7168" width="9" style="322"/>
    <col min="7169" max="7169" width="3.875" style="322" customWidth="1"/>
    <col min="7170" max="7170" width="4.5" style="322" customWidth="1"/>
    <col min="7171" max="7171" width="0" style="322" hidden="1" customWidth="1"/>
    <col min="7172" max="7172" width="31.875" style="322" customWidth="1"/>
    <col min="7173" max="7173" width="6.125" style="322" customWidth="1"/>
    <col min="7174" max="7174" width="7.5" style="322" customWidth="1"/>
    <col min="7175" max="7176" width="11.875" style="322" bestFit="1" customWidth="1"/>
    <col min="7177" max="7424" width="9" style="322"/>
    <col min="7425" max="7425" width="3.875" style="322" customWidth="1"/>
    <col min="7426" max="7426" width="4.5" style="322" customWidth="1"/>
    <col min="7427" max="7427" width="0" style="322" hidden="1" customWidth="1"/>
    <col min="7428" max="7428" width="31.875" style="322" customWidth="1"/>
    <col min="7429" max="7429" width="6.125" style="322" customWidth="1"/>
    <col min="7430" max="7430" width="7.5" style="322" customWidth="1"/>
    <col min="7431" max="7432" width="11.875" style="322" bestFit="1" customWidth="1"/>
    <col min="7433" max="7680" width="9" style="322"/>
    <col min="7681" max="7681" width="3.875" style="322" customWidth="1"/>
    <col min="7682" max="7682" width="4.5" style="322" customWidth="1"/>
    <col min="7683" max="7683" width="0" style="322" hidden="1" customWidth="1"/>
    <col min="7684" max="7684" width="31.875" style="322" customWidth="1"/>
    <col min="7685" max="7685" width="6.125" style="322" customWidth="1"/>
    <col min="7686" max="7686" width="7.5" style="322" customWidth="1"/>
    <col min="7687" max="7688" width="11.875" style="322" bestFit="1" customWidth="1"/>
    <col min="7689" max="7936" width="9" style="322"/>
    <col min="7937" max="7937" width="3.875" style="322" customWidth="1"/>
    <col min="7938" max="7938" width="4.5" style="322" customWidth="1"/>
    <col min="7939" max="7939" width="0" style="322" hidden="1" customWidth="1"/>
    <col min="7940" max="7940" width="31.875" style="322" customWidth="1"/>
    <col min="7941" max="7941" width="6.125" style="322" customWidth="1"/>
    <col min="7942" max="7942" width="7.5" style="322" customWidth="1"/>
    <col min="7943" max="7944" width="11.875" style="322" bestFit="1" customWidth="1"/>
    <col min="7945" max="8192" width="9" style="322"/>
    <col min="8193" max="8193" width="3.875" style="322" customWidth="1"/>
    <col min="8194" max="8194" width="4.5" style="322" customWidth="1"/>
    <col min="8195" max="8195" width="0" style="322" hidden="1" customWidth="1"/>
    <col min="8196" max="8196" width="31.875" style="322" customWidth="1"/>
    <col min="8197" max="8197" width="6.125" style="322" customWidth="1"/>
    <col min="8198" max="8198" width="7.5" style="322" customWidth="1"/>
    <col min="8199" max="8200" width="11.875" style="322" bestFit="1" customWidth="1"/>
    <col min="8201" max="8448" width="9" style="322"/>
    <col min="8449" max="8449" width="3.875" style="322" customWidth="1"/>
    <col min="8450" max="8450" width="4.5" style="322" customWidth="1"/>
    <col min="8451" max="8451" width="0" style="322" hidden="1" customWidth="1"/>
    <col min="8452" max="8452" width="31.875" style="322" customWidth="1"/>
    <col min="8453" max="8453" width="6.125" style="322" customWidth="1"/>
    <col min="8454" max="8454" width="7.5" style="322" customWidth="1"/>
    <col min="8455" max="8456" width="11.875" style="322" bestFit="1" customWidth="1"/>
    <col min="8457" max="8704" width="9" style="322"/>
    <col min="8705" max="8705" width="3.875" style="322" customWidth="1"/>
    <col min="8706" max="8706" width="4.5" style="322" customWidth="1"/>
    <col min="8707" max="8707" width="0" style="322" hidden="1" customWidth="1"/>
    <col min="8708" max="8708" width="31.875" style="322" customWidth="1"/>
    <col min="8709" max="8709" width="6.125" style="322" customWidth="1"/>
    <col min="8710" max="8710" width="7.5" style="322" customWidth="1"/>
    <col min="8711" max="8712" width="11.875" style="322" bestFit="1" customWidth="1"/>
    <col min="8713" max="8960" width="9" style="322"/>
    <col min="8961" max="8961" width="3.875" style="322" customWidth="1"/>
    <col min="8962" max="8962" width="4.5" style="322" customWidth="1"/>
    <col min="8963" max="8963" width="0" style="322" hidden="1" customWidth="1"/>
    <col min="8964" max="8964" width="31.875" style="322" customWidth="1"/>
    <col min="8965" max="8965" width="6.125" style="322" customWidth="1"/>
    <col min="8966" max="8966" width="7.5" style="322" customWidth="1"/>
    <col min="8967" max="8968" width="11.875" style="322" bestFit="1" customWidth="1"/>
    <col min="8969" max="9216" width="9" style="322"/>
    <col min="9217" max="9217" width="3.875" style="322" customWidth="1"/>
    <col min="9218" max="9218" width="4.5" style="322" customWidth="1"/>
    <col min="9219" max="9219" width="0" style="322" hidden="1" customWidth="1"/>
    <col min="9220" max="9220" width="31.875" style="322" customWidth="1"/>
    <col min="9221" max="9221" width="6.125" style="322" customWidth="1"/>
    <col min="9222" max="9222" width="7.5" style="322" customWidth="1"/>
    <col min="9223" max="9224" width="11.875" style="322" bestFit="1" customWidth="1"/>
    <col min="9225" max="9472" width="9" style="322"/>
    <col min="9473" max="9473" width="3.875" style="322" customWidth="1"/>
    <col min="9474" max="9474" width="4.5" style="322" customWidth="1"/>
    <col min="9475" max="9475" width="0" style="322" hidden="1" customWidth="1"/>
    <col min="9476" max="9476" width="31.875" style="322" customWidth="1"/>
    <col min="9477" max="9477" width="6.125" style="322" customWidth="1"/>
    <col min="9478" max="9478" width="7.5" style="322" customWidth="1"/>
    <col min="9479" max="9480" width="11.875" style="322" bestFit="1" customWidth="1"/>
    <col min="9481" max="9728" width="9" style="322"/>
    <col min="9729" max="9729" width="3.875" style="322" customWidth="1"/>
    <col min="9730" max="9730" width="4.5" style="322" customWidth="1"/>
    <col min="9731" max="9731" width="0" style="322" hidden="1" customWidth="1"/>
    <col min="9732" max="9732" width="31.875" style="322" customWidth="1"/>
    <col min="9733" max="9733" width="6.125" style="322" customWidth="1"/>
    <col min="9734" max="9734" width="7.5" style="322" customWidth="1"/>
    <col min="9735" max="9736" width="11.875" style="322" bestFit="1" customWidth="1"/>
    <col min="9737" max="9984" width="9" style="322"/>
    <col min="9985" max="9985" width="3.875" style="322" customWidth="1"/>
    <col min="9986" max="9986" width="4.5" style="322" customWidth="1"/>
    <col min="9987" max="9987" width="0" style="322" hidden="1" customWidth="1"/>
    <col min="9988" max="9988" width="31.875" style="322" customWidth="1"/>
    <col min="9989" max="9989" width="6.125" style="322" customWidth="1"/>
    <col min="9990" max="9990" width="7.5" style="322" customWidth="1"/>
    <col min="9991" max="9992" width="11.875" style="322" bestFit="1" customWidth="1"/>
    <col min="9993" max="10240" width="9" style="322"/>
    <col min="10241" max="10241" width="3.875" style="322" customWidth="1"/>
    <col min="10242" max="10242" width="4.5" style="322" customWidth="1"/>
    <col min="10243" max="10243" width="0" style="322" hidden="1" customWidth="1"/>
    <col min="10244" max="10244" width="31.875" style="322" customWidth="1"/>
    <col min="10245" max="10245" width="6.125" style="322" customWidth="1"/>
    <col min="10246" max="10246" width="7.5" style="322" customWidth="1"/>
    <col min="10247" max="10248" width="11.875" style="322" bestFit="1" customWidth="1"/>
    <col min="10249" max="10496" width="9" style="322"/>
    <col min="10497" max="10497" width="3.875" style="322" customWidth="1"/>
    <col min="10498" max="10498" width="4.5" style="322" customWidth="1"/>
    <col min="10499" max="10499" width="0" style="322" hidden="1" customWidth="1"/>
    <col min="10500" max="10500" width="31.875" style="322" customWidth="1"/>
    <col min="10501" max="10501" width="6.125" style="322" customWidth="1"/>
    <col min="10502" max="10502" width="7.5" style="322" customWidth="1"/>
    <col min="10503" max="10504" width="11.875" style="322" bestFit="1" customWidth="1"/>
    <col min="10505" max="10752" width="9" style="322"/>
    <col min="10753" max="10753" width="3.875" style="322" customWidth="1"/>
    <col min="10754" max="10754" width="4.5" style="322" customWidth="1"/>
    <col min="10755" max="10755" width="0" style="322" hidden="1" customWidth="1"/>
    <col min="10756" max="10756" width="31.875" style="322" customWidth="1"/>
    <col min="10757" max="10757" width="6.125" style="322" customWidth="1"/>
    <col min="10758" max="10758" width="7.5" style="322" customWidth="1"/>
    <col min="10759" max="10760" width="11.875" style="322" bestFit="1" customWidth="1"/>
    <col min="10761" max="11008" width="9" style="322"/>
    <col min="11009" max="11009" width="3.875" style="322" customWidth="1"/>
    <col min="11010" max="11010" width="4.5" style="322" customWidth="1"/>
    <col min="11011" max="11011" width="0" style="322" hidden="1" customWidth="1"/>
    <col min="11012" max="11012" width="31.875" style="322" customWidth="1"/>
    <col min="11013" max="11013" width="6.125" style="322" customWidth="1"/>
    <col min="11014" max="11014" width="7.5" style="322" customWidth="1"/>
    <col min="11015" max="11016" width="11.875" style="322" bestFit="1" customWidth="1"/>
    <col min="11017" max="11264" width="9" style="322"/>
    <col min="11265" max="11265" width="3.875" style="322" customWidth="1"/>
    <col min="11266" max="11266" width="4.5" style="322" customWidth="1"/>
    <col min="11267" max="11267" width="0" style="322" hidden="1" customWidth="1"/>
    <col min="11268" max="11268" width="31.875" style="322" customWidth="1"/>
    <col min="11269" max="11269" width="6.125" style="322" customWidth="1"/>
    <col min="11270" max="11270" width="7.5" style="322" customWidth="1"/>
    <col min="11271" max="11272" width="11.875" style="322" bestFit="1" customWidth="1"/>
    <col min="11273" max="11520" width="9" style="322"/>
    <col min="11521" max="11521" width="3.875" style="322" customWidth="1"/>
    <col min="11522" max="11522" width="4.5" style="322" customWidth="1"/>
    <col min="11523" max="11523" width="0" style="322" hidden="1" customWidth="1"/>
    <col min="11524" max="11524" width="31.875" style="322" customWidth="1"/>
    <col min="11525" max="11525" width="6.125" style="322" customWidth="1"/>
    <col min="11526" max="11526" width="7.5" style="322" customWidth="1"/>
    <col min="11527" max="11528" width="11.875" style="322" bestFit="1" customWidth="1"/>
    <col min="11529" max="11776" width="9" style="322"/>
    <col min="11777" max="11777" width="3.875" style="322" customWidth="1"/>
    <col min="11778" max="11778" width="4.5" style="322" customWidth="1"/>
    <col min="11779" max="11779" width="0" style="322" hidden="1" customWidth="1"/>
    <col min="11780" max="11780" width="31.875" style="322" customWidth="1"/>
    <col min="11781" max="11781" width="6.125" style="322" customWidth="1"/>
    <col min="11782" max="11782" width="7.5" style="322" customWidth="1"/>
    <col min="11783" max="11784" width="11.875" style="322" bestFit="1" customWidth="1"/>
    <col min="11785" max="12032" width="9" style="322"/>
    <col min="12033" max="12033" width="3.875" style="322" customWidth="1"/>
    <col min="12034" max="12034" width="4.5" style="322" customWidth="1"/>
    <col min="12035" max="12035" width="0" style="322" hidden="1" customWidth="1"/>
    <col min="12036" max="12036" width="31.875" style="322" customWidth="1"/>
    <col min="12037" max="12037" width="6.125" style="322" customWidth="1"/>
    <col min="12038" max="12038" width="7.5" style="322" customWidth="1"/>
    <col min="12039" max="12040" width="11.875" style="322" bestFit="1" customWidth="1"/>
    <col min="12041" max="12288" width="9" style="322"/>
    <col min="12289" max="12289" width="3.875" style="322" customWidth="1"/>
    <col min="12290" max="12290" width="4.5" style="322" customWidth="1"/>
    <col min="12291" max="12291" width="0" style="322" hidden="1" customWidth="1"/>
    <col min="12292" max="12292" width="31.875" style="322" customWidth="1"/>
    <col min="12293" max="12293" width="6.125" style="322" customWidth="1"/>
    <col min="12294" max="12294" width="7.5" style="322" customWidth="1"/>
    <col min="12295" max="12296" width="11.875" style="322" bestFit="1" customWidth="1"/>
    <col min="12297" max="12544" width="9" style="322"/>
    <col min="12545" max="12545" width="3.875" style="322" customWidth="1"/>
    <col min="12546" max="12546" width="4.5" style="322" customWidth="1"/>
    <col min="12547" max="12547" width="0" style="322" hidden="1" customWidth="1"/>
    <col min="12548" max="12548" width="31.875" style="322" customWidth="1"/>
    <col min="12549" max="12549" width="6.125" style="322" customWidth="1"/>
    <col min="12550" max="12550" width="7.5" style="322" customWidth="1"/>
    <col min="12551" max="12552" width="11.875" style="322" bestFit="1" customWidth="1"/>
    <col min="12553" max="12800" width="9" style="322"/>
    <col min="12801" max="12801" width="3.875" style="322" customWidth="1"/>
    <col min="12802" max="12802" width="4.5" style="322" customWidth="1"/>
    <col min="12803" max="12803" width="0" style="322" hidden="1" customWidth="1"/>
    <col min="12804" max="12804" width="31.875" style="322" customWidth="1"/>
    <col min="12805" max="12805" width="6.125" style="322" customWidth="1"/>
    <col min="12806" max="12806" width="7.5" style="322" customWidth="1"/>
    <col min="12807" max="12808" width="11.875" style="322" bestFit="1" customWidth="1"/>
    <col min="12809" max="13056" width="9" style="322"/>
    <col min="13057" max="13057" width="3.875" style="322" customWidth="1"/>
    <col min="13058" max="13058" width="4.5" style="322" customWidth="1"/>
    <col min="13059" max="13059" width="0" style="322" hidden="1" customWidth="1"/>
    <col min="13060" max="13060" width="31.875" style="322" customWidth="1"/>
    <col min="13061" max="13061" width="6.125" style="322" customWidth="1"/>
    <col min="13062" max="13062" width="7.5" style="322" customWidth="1"/>
    <col min="13063" max="13064" width="11.875" style="322" bestFit="1" customWidth="1"/>
    <col min="13065" max="13312" width="9" style="322"/>
    <col min="13313" max="13313" width="3.875" style="322" customWidth="1"/>
    <col min="13314" max="13314" width="4.5" style="322" customWidth="1"/>
    <col min="13315" max="13315" width="0" style="322" hidden="1" customWidth="1"/>
    <col min="13316" max="13316" width="31.875" style="322" customWidth="1"/>
    <col min="13317" max="13317" width="6.125" style="322" customWidth="1"/>
    <col min="13318" max="13318" width="7.5" style="322" customWidth="1"/>
    <col min="13319" max="13320" width="11.875" style="322" bestFit="1" customWidth="1"/>
    <col min="13321" max="13568" width="9" style="322"/>
    <col min="13569" max="13569" width="3.875" style="322" customWidth="1"/>
    <col min="13570" max="13570" width="4.5" style="322" customWidth="1"/>
    <col min="13571" max="13571" width="0" style="322" hidden="1" customWidth="1"/>
    <col min="13572" max="13572" width="31.875" style="322" customWidth="1"/>
    <col min="13573" max="13573" width="6.125" style="322" customWidth="1"/>
    <col min="13574" max="13574" width="7.5" style="322" customWidth="1"/>
    <col min="13575" max="13576" width="11.875" style="322" bestFit="1" customWidth="1"/>
    <col min="13577" max="13824" width="9" style="322"/>
    <col min="13825" max="13825" width="3.875" style="322" customWidth="1"/>
    <col min="13826" max="13826" width="4.5" style="322" customWidth="1"/>
    <col min="13827" max="13827" width="0" style="322" hidden="1" customWidth="1"/>
    <col min="13828" max="13828" width="31.875" style="322" customWidth="1"/>
    <col min="13829" max="13829" width="6.125" style="322" customWidth="1"/>
    <col min="13830" max="13830" width="7.5" style="322" customWidth="1"/>
    <col min="13831" max="13832" width="11.875" style="322" bestFit="1" customWidth="1"/>
    <col min="13833" max="14080" width="9" style="322"/>
    <col min="14081" max="14081" width="3.875" style="322" customWidth="1"/>
    <col min="14082" max="14082" width="4.5" style="322" customWidth="1"/>
    <col min="14083" max="14083" width="0" style="322" hidden="1" customWidth="1"/>
    <col min="14084" max="14084" width="31.875" style="322" customWidth="1"/>
    <col min="14085" max="14085" width="6.125" style="322" customWidth="1"/>
    <col min="14086" max="14086" width="7.5" style="322" customWidth="1"/>
    <col min="14087" max="14088" width="11.875" style="322" bestFit="1" customWidth="1"/>
    <col min="14089" max="14336" width="9" style="322"/>
    <col min="14337" max="14337" width="3.875" style="322" customWidth="1"/>
    <col min="14338" max="14338" width="4.5" style="322" customWidth="1"/>
    <col min="14339" max="14339" width="0" style="322" hidden="1" customWidth="1"/>
    <col min="14340" max="14340" width="31.875" style="322" customWidth="1"/>
    <col min="14341" max="14341" width="6.125" style="322" customWidth="1"/>
    <col min="14342" max="14342" width="7.5" style="322" customWidth="1"/>
    <col min="14343" max="14344" width="11.875" style="322" bestFit="1" customWidth="1"/>
    <col min="14345" max="14592" width="9" style="322"/>
    <col min="14593" max="14593" width="3.875" style="322" customWidth="1"/>
    <col min="14594" max="14594" width="4.5" style="322" customWidth="1"/>
    <col min="14595" max="14595" width="0" style="322" hidden="1" customWidth="1"/>
    <col min="14596" max="14596" width="31.875" style="322" customWidth="1"/>
    <col min="14597" max="14597" width="6.125" style="322" customWidth="1"/>
    <col min="14598" max="14598" width="7.5" style="322" customWidth="1"/>
    <col min="14599" max="14600" width="11.875" style="322" bestFit="1" customWidth="1"/>
    <col min="14601" max="14848" width="9" style="322"/>
    <col min="14849" max="14849" width="3.875" style="322" customWidth="1"/>
    <col min="14850" max="14850" width="4.5" style="322" customWidth="1"/>
    <col min="14851" max="14851" width="0" style="322" hidden="1" customWidth="1"/>
    <col min="14852" max="14852" width="31.875" style="322" customWidth="1"/>
    <col min="14853" max="14853" width="6.125" style="322" customWidth="1"/>
    <col min="14854" max="14854" width="7.5" style="322" customWidth="1"/>
    <col min="14855" max="14856" width="11.875" style="322" bestFit="1" customWidth="1"/>
    <col min="14857" max="15104" width="9" style="322"/>
    <col min="15105" max="15105" width="3.875" style="322" customWidth="1"/>
    <col min="15106" max="15106" width="4.5" style="322" customWidth="1"/>
    <col min="15107" max="15107" width="0" style="322" hidden="1" customWidth="1"/>
    <col min="15108" max="15108" width="31.875" style="322" customWidth="1"/>
    <col min="15109" max="15109" width="6.125" style="322" customWidth="1"/>
    <col min="15110" max="15110" width="7.5" style="322" customWidth="1"/>
    <col min="15111" max="15112" width="11.875" style="322" bestFit="1" customWidth="1"/>
    <col min="15113" max="15360" width="9" style="322"/>
    <col min="15361" max="15361" width="3.875" style="322" customWidth="1"/>
    <col min="15362" max="15362" width="4.5" style="322" customWidth="1"/>
    <col min="15363" max="15363" width="0" style="322" hidden="1" customWidth="1"/>
    <col min="15364" max="15364" width="31.875" style="322" customWidth="1"/>
    <col min="15365" max="15365" width="6.125" style="322" customWidth="1"/>
    <col min="15366" max="15366" width="7.5" style="322" customWidth="1"/>
    <col min="15367" max="15368" width="11.875" style="322" bestFit="1" customWidth="1"/>
    <col min="15369" max="15616" width="9" style="322"/>
    <col min="15617" max="15617" width="3.875" style="322" customWidth="1"/>
    <col min="15618" max="15618" width="4.5" style="322" customWidth="1"/>
    <col min="15619" max="15619" width="0" style="322" hidden="1" customWidth="1"/>
    <col min="15620" max="15620" width="31.875" style="322" customWidth="1"/>
    <col min="15621" max="15621" width="6.125" style="322" customWidth="1"/>
    <col min="15622" max="15622" width="7.5" style="322" customWidth="1"/>
    <col min="15623" max="15624" width="11.875" style="322" bestFit="1" customWidth="1"/>
    <col min="15625" max="15872" width="9" style="322"/>
    <col min="15873" max="15873" width="3.875" style="322" customWidth="1"/>
    <col min="15874" max="15874" width="4.5" style="322" customWidth="1"/>
    <col min="15875" max="15875" width="0" style="322" hidden="1" customWidth="1"/>
    <col min="15876" max="15876" width="31.875" style="322" customWidth="1"/>
    <col min="15877" max="15877" width="6.125" style="322" customWidth="1"/>
    <col min="15878" max="15878" width="7.5" style="322" customWidth="1"/>
    <col min="15879" max="15880" width="11.875" style="322" bestFit="1" customWidth="1"/>
    <col min="15881" max="16128" width="9" style="322"/>
    <col min="16129" max="16129" width="3.875" style="322" customWidth="1"/>
    <col min="16130" max="16130" width="4.5" style="322" customWidth="1"/>
    <col min="16131" max="16131" width="0" style="322" hidden="1" customWidth="1"/>
    <col min="16132" max="16132" width="31.875" style="322" customWidth="1"/>
    <col min="16133" max="16133" width="6.125" style="322" customWidth="1"/>
    <col min="16134" max="16134" width="7.5" style="322" customWidth="1"/>
    <col min="16135" max="16136" width="11.875" style="322" bestFit="1" customWidth="1"/>
    <col min="16137" max="16384" width="9" style="322"/>
  </cols>
  <sheetData>
    <row r="5" spans="1:8" ht="15.75">
      <c r="D5" s="340"/>
    </row>
    <row r="7" spans="1:8">
      <c r="E7" s="327"/>
      <c r="F7" s="342"/>
    </row>
    <row r="8" spans="1:8">
      <c r="E8" s="327"/>
      <c r="F8" s="342"/>
    </row>
    <row r="9" spans="1:8" ht="15">
      <c r="D9" s="325"/>
      <c r="E9" s="327"/>
      <c r="F9" s="342"/>
      <c r="G9" s="343"/>
      <c r="H9" s="343"/>
    </row>
    <row r="10" spans="1:8" ht="18">
      <c r="A10" s="344"/>
      <c r="B10" s="694" t="s">
        <v>297</v>
      </c>
      <c r="C10" s="694"/>
      <c r="D10" s="695"/>
      <c r="E10" s="695"/>
      <c r="F10" s="696"/>
      <c r="G10" s="696"/>
      <c r="H10" s="696"/>
    </row>
    <row r="11" spans="1:8" ht="15">
      <c r="A11" s="344"/>
      <c r="B11" s="697" t="s">
        <v>301</v>
      </c>
      <c r="C11" s="698"/>
      <c r="D11" s="699"/>
      <c r="E11" s="699"/>
      <c r="F11" s="700"/>
      <c r="G11" s="700"/>
      <c r="H11" s="345"/>
    </row>
    <row r="12" spans="1:8" ht="60.75" customHeight="1">
      <c r="A12" s="344"/>
      <c r="B12" s="699"/>
      <c r="C12" s="701"/>
      <c r="D12" s="699"/>
      <c r="E12" s="699"/>
      <c r="F12" s="700"/>
      <c r="G12" s="700"/>
      <c r="H12" s="346"/>
    </row>
    <row r="13" spans="1:8" ht="60.75" customHeight="1">
      <c r="B13" s="323"/>
      <c r="C13" s="323"/>
      <c r="D13" s="271"/>
    </row>
    <row r="14" spans="1:8" ht="15">
      <c r="B14" s="325" t="s">
        <v>302</v>
      </c>
      <c r="C14" s="325"/>
    </row>
    <row r="15" spans="1:8" ht="15" thickBot="1"/>
    <row r="16" spans="1:8" ht="15">
      <c r="B16" s="347" t="str">
        <f>+A49</f>
        <v>1.</v>
      </c>
      <c r="C16" s="348"/>
      <c r="D16" s="349" t="str">
        <f>+D49</f>
        <v>PREDDELA</v>
      </c>
      <c r="E16" s="350"/>
      <c r="F16" s="351"/>
      <c r="G16" s="352"/>
      <c r="H16" s="353">
        <f>+H57</f>
        <v>0</v>
      </c>
    </row>
    <row r="17" spans="2:8" ht="15">
      <c r="B17" s="354" t="str">
        <f>+A59</f>
        <v>2.</v>
      </c>
      <c r="C17" s="355"/>
      <c r="D17" s="356" t="str">
        <f>+D59</f>
        <v>ZEMELJSKA DELA</v>
      </c>
      <c r="E17" s="357"/>
      <c r="F17" s="358"/>
      <c r="G17" s="359"/>
      <c r="H17" s="360">
        <f>+H78</f>
        <v>0</v>
      </c>
    </row>
    <row r="18" spans="2:8" ht="15">
      <c r="B18" s="354" t="str">
        <f>+A80</f>
        <v>3.</v>
      </c>
      <c r="C18" s="355"/>
      <c r="D18" s="356" t="str">
        <f>+D80</f>
        <v>MONTAŽNA DELA</v>
      </c>
      <c r="E18" s="357"/>
      <c r="F18" s="358"/>
      <c r="G18" s="359"/>
      <c r="H18" s="360">
        <f>+H100</f>
        <v>0</v>
      </c>
    </row>
    <row r="19" spans="2:8" ht="15.75" thickBot="1">
      <c r="B19" s="361">
        <f>+A102</f>
        <v>4</v>
      </c>
      <c r="C19" s="362"/>
      <c r="D19" s="363" t="str">
        <f>+D102</f>
        <v>ZAKLJUČNA DELA</v>
      </c>
      <c r="E19" s="364"/>
      <c r="F19" s="365"/>
      <c r="G19" s="366"/>
      <c r="H19" s="367">
        <f>+H108</f>
        <v>0</v>
      </c>
    </row>
    <row r="20" spans="2:8" ht="16.5" thickTop="1" thickBot="1">
      <c r="B20" s="368"/>
      <c r="C20" s="369"/>
      <c r="D20" s="370" t="s">
        <v>105</v>
      </c>
      <c r="E20" s="371"/>
      <c r="F20" s="372"/>
      <c r="G20" s="373"/>
      <c r="H20" s="374">
        <f>SUM(H16:H19)</f>
        <v>0</v>
      </c>
    </row>
    <row r="21" spans="2:8" ht="15" thickBot="1">
      <c r="G21" s="375"/>
      <c r="H21" s="259"/>
    </row>
    <row r="22" spans="2:8" ht="15.75" thickBot="1">
      <c r="B22" s="376" t="s">
        <v>81</v>
      </c>
      <c r="C22" s="377"/>
      <c r="D22" s="336" t="s">
        <v>106</v>
      </c>
      <c r="E22" s="378"/>
      <c r="F22" s="379"/>
      <c r="G22" s="380"/>
      <c r="H22" s="381">
        <f>+H20*0.22</f>
        <v>0</v>
      </c>
    </row>
    <row r="23" spans="2:8" ht="15" thickBot="1">
      <c r="G23" s="382"/>
      <c r="H23" s="383"/>
    </row>
    <row r="24" spans="2:8" ht="15.75" thickBot="1">
      <c r="B24" s="329" t="s">
        <v>84</v>
      </c>
      <c r="C24" s="329"/>
      <c r="D24" s="329" t="s">
        <v>300</v>
      </c>
      <c r="E24" s="378"/>
      <c r="F24" s="379"/>
      <c r="G24" s="380"/>
      <c r="H24" s="384">
        <f>+H20+H22</f>
        <v>0</v>
      </c>
    </row>
    <row r="25" spans="2:8" ht="15">
      <c r="G25" s="375"/>
      <c r="H25" s="385"/>
    </row>
    <row r="26" spans="2:8">
      <c r="G26" s="375"/>
      <c r="H26" s="375"/>
    </row>
    <row r="27" spans="2:8">
      <c r="G27" s="375"/>
      <c r="H27" s="375"/>
    </row>
    <row r="28" spans="2:8">
      <c r="G28" s="375"/>
      <c r="H28" s="375"/>
    </row>
    <row r="29" spans="2:8">
      <c r="G29" s="375"/>
      <c r="H29" s="375"/>
    </row>
    <row r="30" spans="2:8">
      <c r="G30" s="375"/>
      <c r="H30" s="375"/>
    </row>
    <row r="31" spans="2:8">
      <c r="G31" s="375"/>
      <c r="H31" s="375"/>
    </row>
    <row r="32" spans="2:8">
      <c r="G32" s="375"/>
      <c r="H32" s="375"/>
    </row>
    <row r="33" spans="1:8">
      <c r="G33" s="375"/>
      <c r="H33" s="375"/>
    </row>
    <row r="34" spans="1:8">
      <c r="G34" s="375"/>
      <c r="H34" s="375"/>
    </row>
    <row r="35" spans="1:8">
      <c r="G35" s="375"/>
      <c r="H35" s="375"/>
    </row>
    <row r="36" spans="1:8">
      <c r="G36" s="375"/>
      <c r="H36" s="375"/>
    </row>
    <row r="37" spans="1:8">
      <c r="G37" s="375"/>
      <c r="H37" s="375"/>
    </row>
    <row r="38" spans="1:8" ht="15.75">
      <c r="A38" s="386"/>
      <c r="E38" s="387"/>
      <c r="F38" s="388"/>
      <c r="G38" s="375"/>
      <c r="H38" s="389"/>
    </row>
    <row r="39" spans="1:8" ht="15.75">
      <c r="A39" s="386"/>
      <c r="E39" s="387"/>
      <c r="F39" s="388"/>
      <c r="G39" s="375"/>
      <c r="H39" s="389"/>
    </row>
    <row r="40" spans="1:8" ht="15.75">
      <c r="A40" s="386"/>
      <c r="E40" s="387"/>
      <c r="F40" s="388"/>
      <c r="G40" s="375"/>
      <c r="H40" s="389"/>
    </row>
    <row r="41" spans="1:8" ht="15.75">
      <c r="A41" s="386"/>
      <c r="E41" s="387"/>
      <c r="F41" s="388"/>
      <c r="G41" s="375"/>
      <c r="H41" s="389"/>
    </row>
    <row r="42" spans="1:8" ht="16.5" thickBot="1">
      <c r="A42" s="386"/>
      <c r="E42" s="387"/>
      <c r="F42" s="388"/>
      <c r="G42" s="375"/>
      <c r="H42" s="389"/>
    </row>
    <row r="43" spans="1:8" ht="15" hidden="1" thickBot="1">
      <c r="G43" s="375"/>
      <c r="H43" s="375"/>
    </row>
    <row r="44" spans="1:8" ht="15" hidden="1" thickBot="1">
      <c r="G44" s="375"/>
      <c r="H44" s="375"/>
    </row>
    <row r="45" spans="1:8" ht="15" hidden="1" thickBot="1">
      <c r="G45" s="375"/>
      <c r="H45" s="375"/>
    </row>
    <row r="46" spans="1:8" ht="13.5" thickBot="1">
      <c r="A46" s="702" t="s">
        <v>303</v>
      </c>
      <c r="B46" s="703"/>
      <c r="C46" s="390" t="s">
        <v>304</v>
      </c>
      <c r="D46" s="391" t="s">
        <v>305</v>
      </c>
      <c r="E46" s="391" t="s">
        <v>35</v>
      </c>
      <c r="F46" s="392" t="s">
        <v>36</v>
      </c>
      <c r="G46" s="392" t="s">
        <v>37</v>
      </c>
      <c r="H46" s="393" t="s">
        <v>306</v>
      </c>
    </row>
    <row r="47" spans="1:8">
      <c r="A47" s="291"/>
      <c r="B47" s="394"/>
      <c r="C47" s="394"/>
      <c r="D47" s="271"/>
      <c r="E47" s="292"/>
      <c r="F47" s="395">
        <v>1</v>
      </c>
      <c r="G47" s="375"/>
      <c r="H47" s="375"/>
    </row>
    <row r="48" spans="1:8">
      <c r="A48" s="291"/>
      <c r="B48" s="394"/>
      <c r="C48" s="394"/>
      <c r="D48" s="271"/>
      <c r="E48" s="292"/>
      <c r="F48" s="395">
        <v>0</v>
      </c>
      <c r="G48" s="375"/>
      <c r="H48" s="375"/>
    </row>
    <row r="49" spans="1:8" ht="46.5" hidden="1" customHeight="1" thickBot="1">
      <c r="A49" s="396" t="s">
        <v>82</v>
      </c>
      <c r="B49" s="397"/>
      <c r="C49" s="398"/>
      <c r="D49" s="399" t="s">
        <v>40</v>
      </c>
      <c r="E49" s="400"/>
      <c r="F49" s="401">
        <v>1</v>
      </c>
      <c r="G49" s="402"/>
      <c r="H49" s="403"/>
    </row>
    <row r="50" spans="1:8">
      <c r="A50" s="404" t="s">
        <v>82</v>
      </c>
      <c r="B50" s="405">
        <v>1</v>
      </c>
      <c r="C50" s="406"/>
      <c r="D50" s="407" t="s">
        <v>307</v>
      </c>
      <c r="E50" s="408" t="s">
        <v>308</v>
      </c>
      <c r="F50" s="409">
        <v>45.050000000000004</v>
      </c>
      <c r="G50" s="410"/>
      <c r="H50" s="411">
        <f t="shared" ref="H50:H55" si="0">+F50*G50</f>
        <v>0</v>
      </c>
    </row>
    <row r="51" spans="1:8" ht="25.5">
      <c r="A51" s="412" t="s">
        <v>82</v>
      </c>
      <c r="B51" s="413">
        <v>2</v>
      </c>
      <c r="C51" s="414"/>
      <c r="D51" s="415" t="s">
        <v>309</v>
      </c>
      <c r="E51" s="408" t="s">
        <v>308</v>
      </c>
      <c r="F51" s="409">
        <v>16</v>
      </c>
      <c r="G51" s="410"/>
      <c r="H51" s="411">
        <f t="shared" si="0"/>
        <v>0</v>
      </c>
    </row>
    <row r="52" spans="1:8" ht="25.5">
      <c r="A52" s="412" t="s">
        <v>82</v>
      </c>
      <c r="B52" s="413">
        <v>3</v>
      </c>
      <c r="C52" s="416"/>
      <c r="D52" s="415" t="s">
        <v>310</v>
      </c>
      <c r="E52" s="408" t="s">
        <v>46</v>
      </c>
      <c r="F52" s="417">
        <v>3</v>
      </c>
      <c r="G52" s="411"/>
      <c r="H52" s="411">
        <f t="shared" si="0"/>
        <v>0</v>
      </c>
    </row>
    <row r="53" spans="1:8" ht="25.5">
      <c r="A53" s="412" t="s">
        <v>82</v>
      </c>
      <c r="B53" s="413">
        <v>4</v>
      </c>
      <c r="C53" s="416"/>
      <c r="D53" s="415" t="s">
        <v>311</v>
      </c>
      <c r="E53" s="408" t="s">
        <v>46</v>
      </c>
      <c r="F53" s="417">
        <v>6</v>
      </c>
      <c r="G53" s="411"/>
      <c r="H53" s="411">
        <f t="shared" si="0"/>
        <v>0</v>
      </c>
    </row>
    <row r="54" spans="1:8" ht="63.75">
      <c r="A54" s="412" t="s">
        <v>82</v>
      </c>
      <c r="B54" s="413">
        <v>5</v>
      </c>
      <c r="C54" s="416"/>
      <c r="D54" s="415" t="s">
        <v>312</v>
      </c>
      <c r="E54" s="408" t="s">
        <v>313</v>
      </c>
      <c r="F54" s="418">
        <v>1</v>
      </c>
      <c r="G54" s="419"/>
      <c r="H54" s="411">
        <f t="shared" si="0"/>
        <v>0</v>
      </c>
    </row>
    <row r="55" spans="1:8" ht="51">
      <c r="A55" s="412" t="s">
        <v>82</v>
      </c>
      <c r="B55" s="413">
        <v>6</v>
      </c>
      <c r="C55" s="416"/>
      <c r="D55" s="415" t="s">
        <v>314</v>
      </c>
      <c r="E55" s="408" t="s">
        <v>313</v>
      </c>
      <c r="F55" s="418">
        <v>1</v>
      </c>
      <c r="G55" s="419"/>
      <c r="H55" s="411">
        <f t="shared" si="0"/>
        <v>0</v>
      </c>
    </row>
    <row r="56" spans="1:8" ht="13.5" thickBot="1">
      <c r="A56" s="420"/>
      <c r="B56" s="421"/>
      <c r="C56" s="422"/>
      <c r="D56" s="423"/>
      <c r="E56" s="424"/>
      <c r="F56" s="425">
        <v>1</v>
      </c>
      <c r="G56" s="426"/>
      <c r="H56" s="426"/>
    </row>
    <row r="57" spans="1:8" ht="15.75" thickBot="1">
      <c r="A57" s="427"/>
      <c r="B57" s="428"/>
      <c r="C57" s="428"/>
      <c r="D57" s="429" t="s">
        <v>315</v>
      </c>
      <c r="E57" s="430"/>
      <c r="F57" s="431">
        <v>1</v>
      </c>
      <c r="G57" s="432"/>
      <c r="H57" s="330">
        <f>SUM(H50:H55)</f>
        <v>0</v>
      </c>
    </row>
    <row r="58" spans="1:8" ht="13.5" thickBot="1">
      <c r="A58" s="433"/>
      <c r="B58" s="434"/>
      <c r="C58" s="434"/>
      <c r="D58" s="435"/>
      <c r="E58" s="436"/>
      <c r="F58" s="437">
        <v>1</v>
      </c>
      <c r="G58" s="438"/>
      <c r="H58" s="438"/>
    </row>
    <row r="59" spans="1:8" ht="13.5" thickBot="1">
      <c r="A59" s="396" t="s">
        <v>83</v>
      </c>
      <c r="B59" s="439"/>
      <c r="C59" s="440"/>
      <c r="D59" s="441" t="s">
        <v>316</v>
      </c>
      <c r="E59" s="442"/>
      <c r="F59" s="443">
        <v>1</v>
      </c>
      <c r="G59" s="444"/>
      <c r="H59" s="445"/>
    </row>
    <row r="60" spans="1:8" ht="25.5">
      <c r="A60" s="412" t="s">
        <v>83</v>
      </c>
      <c r="B60" s="413">
        <v>1</v>
      </c>
      <c r="C60" s="416"/>
      <c r="D60" s="407" t="s">
        <v>317</v>
      </c>
      <c r="E60" s="408" t="s">
        <v>318</v>
      </c>
      <c r="F60" s="446">
        <v>24</v>
      </c>
      <c r="G60" s="411"/>
      <c r="H60" s="411">
        <f t="shared" ref="H60:H76" si="1">+F60*G60</f>
        <v>0</v>
      </c>
    </row>
    <row r="61" spans="1:8" ht="63.75">
      <c r="A61" s="412" t="s">
        <v>83</v>
      </c>
      <c r="B61" s="413">
        <v>2</v>
      </c>
      <c r="C61" s="416"/>
      <c r="D61" s="415" t="s">
        <v>319</v>
      </c>
      <c r="E61" s="408" t="s">
        <v>320</v>
      </c>
      <c r="F61" s="446">
        <v>38.5</v>
      </c>
      <c r="G61" s="447"/>
      <c r="H61" s="447">
        <f t="shared" si="1"/>
        <v>0</v>
      </c>
    </row>
    <row r="62" spans="1:8" ht="63.75">
      <c r="A62" s="412" t="s">
        <v>83</v>
      </c>
      <c r="B62" s="413">
        <v>3</v>
      </c>
      <c r="C62" s="416"/>
      <c r="D62" s="415" t="s">
        <v>321</v>
      </c>
      <c r="E62" s="408" t="s">
        <v>320</v>
      </c>
      <c r="F62" s="446">
        <v>1.6672000000000002</v>
      </c>
      <c r="G62" s="447"/>
      <c r="H62" s="447">
        <f t="shared" si="1"/>
        <v>0</v>
      </c>
    </row>
    <row r="63" spans="1:8" ht="76.5">
      <c r="A63" s="412" t="s">
        <v>83</v>
      </c>
      <c r="B63" s="413">
        <v>4</v>
      </c>
      <c r="C63" s="416"/>
      <c r="D63" s="415" t="s">
        <v>322</v>
      </c>
      <c r="E63" s="408" t="s">
        <v>320</v>
      </c>
      <c r="F63" s="446">
        <v>1.7</v>
      </c>
      <c r="G63" s="447"/>
      <c r="H63" s="411">
        <f t="shared" si="1"/>
        <v>0</v>
      </c>
    </row>
    <row r="64" spans="1:8" ht="76.5">
      <c r="A64" s="412" t="s">
        <v>83</v>
      </c>
      <c r="B64" s="413">
        <v>5</v>
      </c>
      <c r="C64" s="416"/>
      <c r="D64" s="415" t="s">
        <v>323</v>
      </c>
      <c r="E64" s="408" t="s">
        <v>320</v>
      </c>
      <c r="F64" s="446">
        <v>2</v>
      </c>
      <c r="G64" s="411"/>
      <c r="H64" s="411">
        <f t="shared" si="1"/>
        <v>0</v>
      </c>
    </row>
    <row r="65" spans="1:8" ht="51">
      <c r="A65" s="412" t="s">
        <v>83</v>
      </c>
      <c r="B65" s="413">
        <v>6</v>
      </c>
      <c r="C65" s="416"/>
      <c r="D65" s="415" t="s">
        <v>324</v>
      </c>
      <c r="E65" s="408" t="s">
        <v>320</v>
      </c>
      <c r="F65" s="446">
        <v>1.0448</v>
      </c>
      <c r="G65" s="411"/>
      <c r="H65" s="411">
        <f t="shared" si="1"/>
        <v>0</v>
      </c>
    </row>
    <row r="66" spans="1:8" ht="102">
      <c r="A66" s="412" t="s">
        <v>83</v>
      </c>
      <c r="B66" s="416">
        <v>7</v>
      </c>
      <c r="C66" s="416"/>
      <c r="D66" s="415" t="s">
        <v>325</v>
      </c>
      <c r="E66" s="408" t="s">
        <v>177</v>
      </c>
      <c r="F66" s="446">
        <v>3</v>
      </c>
      <c r="G66" s="411"/>
      <c r="H66" s="411">
        <f t="shared" si="1"/>
        <v>0</v>
      </c>
    </row>
    <row r="67" spans="1:8" ht="38.25">
      <c r="A67" s="412" t="s">
        <v>83</v>
      </c>
      <c r="B67" s="413">
        <v>8</v>
      </c>
      <c r="C67" s="416"/>
      <c r="D67" s="415" t="s">
        <v>326</v>
      </c>
      <c r="E67" s="408" t="s">
        <v>318</v>
      </c>
      <c r="F67" s="409">
        <v>10.4</v>
      </c>
      <c r="G67" s="411"/>
      <c r="H67" s="411">
        <f t="shared" si="1"/>
        <v>0</v>
      </c>
    </row>
    <row r="68" spans="1:8" ht="25.5">
      <c r="A68" s="412" t="s">
        <v>83</v>
      </c>
      <c r="B68" s="413">
        <v>9</v>
      </c>
      <c r="C68" s="416"/>
      <c r="D68" s="415" t="s">
        <v>327</v>
      </c>
      <c r="E68" s="408" t="s">
        <v>318</v>
      </c>
      <c r="F68" s="409">
        <v>26.6</v>
      </c>
      <c r="G68" s="411"/>
      <c r="H68" s="411">
        <f t="shared" si="1"/>
        <v>0</v>
      </c>
    </row>
    <row r="69" spans="1:8" ht="63.75">
      <c r="A69" s="412" t="s">
        <v>83</v>
      </c>
      <c r="B69" s="413">
        <v>10</v>
      </c>
      <c r="C69" s="416"/>
      <c r="D69" s="415" t="s">
        <v>328</v>
      </c>
      <c r="E69" s="408" t="s">
        <v>320</v>
      </c>
      <c r="F69" s="448">
        <v>23.9</v>
      </c>
      <c r="G69" s="411"/>
      <c r="H69" s="411">
        <f t="shared" si="1"/>
        <v>0</v>
      </c>
    </row>
    <row r="70" spans="1:8" ht="38.25">
      <c r="A70" s="412" t="s">
        <v>83</v>
      </c>
      <c r="B70" s="413">
        <v>11</v>
      </c>
      <c r="C70" s="416"/>
      <c r="D70" s="415" t="s">
        <v>329</v>
      </c>
      <c r="E70" s="408" t="s">
        <v>320</v>
      </c>
      <c r="F70" s="409">
        <v>15.3</v>
      </c>
      <c r="G70" s="411"/>
      <c r="H70" s="411">
        <f t="shared" si="1"/>
        <v>0</v>
      </c>
    </row>
    <row r="71" spans="1:8" ht="51">
      <c r="A71" s="412" t="s">
        <v>83</v>
      </c>
      <c r="B71" s="413">
        <v>12</v>
      </c>
      <c r="C71" s="416"/>
      <c r="D71" s="415" t="s">
        <v>330</v>
      </c>
      <c r="E71" s="408" t="s">
        <v>320</v>
      </c>
      <c r="F71" s="409">
        <v>0.83</v>
      </c>
      <c r="G71" s="411"/>
      <c r="H71" s="411">
        <f t="shared" si="1"/>
        <v>0</v>
      </c>
    </row>
    <row r="72" spans="1:8" ht="90.75">
      <c r="A72" s="412" t="s">
        <v>83</v>
      </c>
      <c r="B72" s="413">
        <v>13</v>
      </c>
      <c r="C72" s="416"/>
      <c r="D72" s="415" t="s">
        <v>331</v>
      </c>
      <c r="E72" s="408" t="s">
        <v>318</v>
      </c>
      <c r="F72" s="409">
        <v>16</v>
      </c>
      <c r="G72" s="411"/>
      <c r="H72" s="411">
        <f t="shared" si="1"/>
        <v>0</v>
      </c>
    </row>
    <row r="73" spans="1:8" ht="63.75">
      <c r="A73" s="412" t="s">
        <v>83</v>
      </c>
      <c r="B73" s="413">
        <v>14</v>
      </c>
      <c r="C73" s="416"/>
      <c r="D73" s="415" t="s">
        <v>332</v>
      </c>
      <c r="E73" s="408" t="s">
        <v>318</v>
      </c>
      <c r="F73" s="446">
        <v>12.8</v>
      </c>
      <c r="G73" s="411"/>
      <c r="H73" s="411">
        <f t="shared" si="1"/>
        <v>0</v>
      </c>
    </row>
    <row r="74" spans="1:8" ht="25.5">
      <c r="A74" s="412" t="s">
        <v>83</v>
      </c>
      <c r="B74" s="413">
        <v>14</v>
      </c>
      <c r="C74" s="416"/>
      <c r="D74" s="415" t="s">
        <v>333</v>
      </c>
      <c r="E74" s="408" t="s">
        <v>313</v>
      </c>
      <c r="F74" s="418">
        <v>1</v>
      </c>
      <c r="G74" s="447"/>
      <c r="H74" s="411">
        <f t="shared" si="1"/>
        <v>0</v>
      </c>
    </row>
    <row r="75" spans="1:8" ht="51">
      <c r="A75" s="412" t="s">
        <v>83</v>
      </c>
      <c r="B75" s="413">
        <v>15</v>
      </c>
      <c r="C75" s="416"/>
      <c r="D75" s="415" t="s">
        <v>334</v>
      </c>
      <c r="E75" s="408" t="s">
        <v>320</v>
      </c>
      <c r="F75" s="409">
        <v>42.2</v>
      </c>
      <c r="G75" s="411"/>
      <c r="H75" s="411">
        <f t="shared" si="1"/>
        <v>0</v>
      </c>
    </row>
    <row r="76" spans="1:8" ht="38.25">
      <c r="A76" s="412" t="s">
        <v>83</v>
      </c>
      <c r="B76" s="413">
        <v>16</v>
      </c>
      <c r="C76" s="416"/>
      <c r="D76" s="415" t="s">
        <v>335</v>
      </c>
      <c r="E76" s="408" t="s">
        <v>320</v>
      </c>
      <c r="F76" s="409">
        <v>4.952</v>
      </c>
      <c r="G76" s="411"/>
      <c r="H76" s="411">
        <f t="shared" si="1"/>
        <v>0</v>
      </c>
    </row>
    <row r="77" spans="1:8" ht="13.5" thickBot="1">
      <c r="A77" s="449"/>
      <c r="B77" s="434"/>
      <c r="C77" s="434"/>
      <c r="D77" s="450"/>
      <c r="E77" s="451"/>
      <c r="F77" s="437">
        <v>1</v>
      </c>
      <c r="G77" s="438"/>
      <c r="H77" s="426"/>
    </row>
    <row r="78" spans="1:8" ht="15.75" thickBot="1">
      <c r="A78" s="427"/>
      <c r="B78" s="428"/>
      <c r="C78" s="428"/>
      <c r="D78" s="429" t="s">
        <v>336</v>
      </c>
      <c r="E78" s="430"/>
      <c r="F78" s="443">
        <v>1</v>
      </c>
      <c r="G78" s="452"/>
      <c r="H78" s="330">
        <f>SUM(H60:H76)</f>
        <v>0</v>
      </c>
    </row>
    <row r="79" spans="1:8" ht="13.5" thickBot="1">
      <c r="A79" s="433"/>
      <c r="B79" s="434"/>
      <c r="C79" s="434"/>
      <c r="D79" s="453"/>
      <c r="E79" s="454"/>
      <c r="F79" s="455">
        <v>1</v>
      </c>
      <c r="G79" s="438"/>
      <c r="H79" s="438"/>
    </row>
    <row r="80" spans="1:8" ht="13.5" thickBot="1">
      <c r="A80" s="396" t="s">
        <v>79</v>
      </c>
      <c r="B80" s="439"/>
      <c r="C80" s="440"/>
      <c r="D80" s="441" t="s">
        <v>337</v>
      </c>
      <c r="E80" s="442"/>
      <c r="F80" s="443">
        <v>1</v>
      </c>
      <c r="G80" s="444"/>
      <c r="H80" s="445"/>
    </row>
    <row r="81" spans="1:8" ht="72">
      <c r="A81" s="404" t="s">
        <v>79</v>
      </c>
      <c r="B81" s="413">
        <v>1</v>
      </c>
      <c r="C81" s="416"/>
      <c r="D81" s="415" t="s">
        <v>338</v>
      </c>
      <c r="E81" s="456" t="s">
        <v>339</v>
      </c>
      <c r="F81" s="448">
        <v>9.26</v>
      </c>
      <c r="G81" s="419"/>
      <c r="H81" s="419">
        <f>+F81*G81</f>
        <v>0</v>
      </c>
    </row>
    <row r="82" spans="1:8" ht="65.25">
      <c r="A82" s="404" t="s">
        <v>79</v>
      </c>
      <c r="B82" s="413">
        <v>2</v>
      </c>
      <c r="C82" s="416"/>
      <c r="D82" s="415" t="s">
        <v>340</v>
      </c>
      <c r="E82" s="456" t="s">
        <v>339</v>
      </c>
      <c r="F82" s="448">
        <v>1</v>
      </c>
      <c r="G82" s="419"/>
      <c r="H82" s="419">
        <f>+F82*G82</f>
        <v>0</v>
      </c>
    </row>
    <row r="83" spans="1:8" ht="72">
      <c r="A83" s="404" t="s">
        <v>79</v>
      </c>
      <c r="B83" s="413">
        <v>3</v>
      </c>
      <c r="C83" s="416"/>
      <c r="D83" s="415" t="s">
        <v>341</v>
      </c>
      <c r="E83" s="456" t="s">
        <v>339</v>
      </c>
      <c r="F83" s="448">
        <v>33.24</v>
      </c>
      <c r="G83" s="419"/>
      <c r="H83" s="419">
        <f>+F83*G83</f>
        <v>0</v>
      </c>
    </row>
    <row r="84" spans="1:8" ht="69.75">
      <c r="A84" s="404" t="s">
        <v>79</v>
      </c>
      <c r="B84" s="413">
        <v>4</v>
      </c>
      <c r="C84" s="416"/>
      <c r="D84" s="415" t="s">
        <v>342</v>
      </c>
      <c r="E84" s="456"/>
      <c r="F84" s="457">
        <v>1</v>
      </c>
      <c r="G84" s="419"/>
      <c r="H84" s="419"/>
    </row>
    <row r="85" spans="1:8">
      <c r="A85" s="404"/>
      <c r="B85" s="458"/>
      <c r="C85" s="414">
        <v>1</v>
      </c>
      <c r="D85" s="415" t="s">
        <v>343</v>
      </c>
      <c r="E85" s="456" t="s">
        <v>46</v>
      </c>
      <c r="F85" s="448">
        <v>1</v>
      </c>
      <c r="G85" s="419"/>
      <c r="H85" s="419">
        <f>+F85*G85</f>
        <v>0</v>
      </c>
    </row>
    <row r="86" spans="1:8" ht="243.75">
      <c r="A86" s="404" t="s">
        <v>79</v>
      </c>
      <c r="B86" s="413">
        <v>5</v>
      </c>
      <c r="C86" s="416"/>
      <c r="D86" s="415" t="s">
        <v>344</v>
      </c>
      <c r="E86" s="408"/>
      <c r="F86" s="457">
        <v>1</v>
      </c>
      <c r="G86" s="459"/>
      <c r="H86" s="459"/>
    </row>
    <row r="87" spans="1:8">
      <c r="A87" s="412"/>
      <c r="B87" s="413"/>
      <c r="C87" s="416"/>
      <c r="D87" s="415" t="s">
        <v>345</v>
      </c>
      <c r="E87" s="408" t="s">
        <v>46</v>
      </c>
      <c r="F87" s="446">
        <v>1</v>
      </c>
      <c r="G87" s="240"/>
      <c r="H87" s="419">
        <f>+F87*G87</f>
        <v>0</v>
      </c>
    </row>
    <row r="88" spans="1:8" ht="84.75" customHeight="1">
      <c r="A88" s="404" t="s">
        <v>79</v>
      </c>
      <c r="B88" s="413">
        <v>6</v>
      </c>
      <c r="C88" s="416"/>
      <c r="D88" s="415" t="s">
        <v>346</v>
      </c>
      <c r="E88" s="408" t="s">
        <v>46</v>
      </c>
      <c r="F88" s="409">
        <v>2</v>
      </c>
      <c r="G88" s="419"/>
      <c r="H88" s="419">
        <f>+F88*G88</f>
        <v>0</v>
      </c>
    </row>
    <row r="89" spans="1:8" ht="212.25" customHeight="1">
      <c r="A89" s="404" t="s">
        <v>79</v>
      </c>
      <c r="B89" s="413">
        <v>7</v>
      </c>
      <c r="C89" s="416"/>
      <c r="D89" s="415" t="s">
        <v>347</v>
      </c>
      <c r="E89" s="408" t="s">
        <v>46</v>
      </c>
      <c r="F89" s="409">
        <v>2</v>
      </c>
      <c r="G89" s="419"/>
      <c r="H89" s="419">
        <f>+F89*G89</f>
        <v>0</v>
      </c>
    </row>
    <row r="90" spans="1:8" ht="114.75">
      <c r="A90" s="404" t="s">
        <v>79</v>
      </c>
      <c r="B90" s="413">
        <v>8</v>
      </c>
      <c r="C90" s="416"/>
      <c r="D90" s="415" t="s">
        <v>348</v>
      </c>
      <c r="E90" s="408" t="s">
        <v>46</v>
      </c>
      <c r="F90" s="409">
        <v>2</v>
      </c>
      <c r="G90" s="419"/>
      <c r="H90" s="419">
        <f>+F90*G90</f>
        <v>0</v>
      </c>
    </row>
    <row r="91" spans="1:8" ht="38.25">
      <c r="A91" s="404" t="s">
        <v>79</v>
      </c>
      <c r="B91" s="413">
        <v>9</v>
      </c>
      <c r="C91" s="416"/>
      <c r="D91" s="415" t="s">
        <v>349</v>
      </c>
      <c r="E91" s="408"/>
      <c r="F91" s="457">
        <v>1</v>
      </c>
      <c r="G91" s="460"/>
      <c r="H91" s="460"/>
    </row>
    <row r="92" spans="1:8">
      <c r="A92" s="412"/>
      <c r="B92" s="413"/>
      <c r="C92" s="416"/>
      <c r="D92" s="415" t="s">
        <v>350</v>
      </c>
      <c r="E92" s="408" t="s">
        <v>46</v>
      </c>
      <c r="F92" s="446">
        <v>1</v>
      </c>
      <c r="G92" s="419"/>
      <c r="H92" s="419">
        <f>+F92*G92</f>
        <v>0</v>
      </c>
    </row>
    <row r="93" spans="1:8" ht="51">
      <c r="A93" s="404" t="s">
        <v>79</v>
      </c>
      <c r="B93" s="413">
        <v>10</v>
      </c>
      <c r="C93" s="416"/>
      <c r="D93" s="415" t="s">
        <v>351</v>
      </c>
      <c r="E93" s="408"/>
      <c r="F93" s="461">
        <v>1</v>
      </c>
      <c r="G93" s="460"/>
      <c r="H93" s="460"/>
    </row>
    <row r="94" spans="1:8">
      <c r="A94" s="412"/>
      <c r="B94" s="413"/>
      <c r="C94" s="416"/>
      <c r="D94" s="415" t="s">
        <v>352</v>
      </c>
      <c r="E94" s="408" t="s">
        <v>46</v>
      </c>
      <c r="F94" s="446">
        <v>2</v>
      </c>
      <c r="G94" s="419"/>
      <c r="H94" s="419">
        <f>+F94*G94</f>
        <v>0</v>
      </c>
    </row>
    <row r="95" spans="1:8">
      <c r="A95" s="412"/>
      <c r="B95" s="413"/>
      <c r="C95" s="416"/>
      <c r="D95" s="415" t="s">
        <v>350</v>
      </c>
      <c r="E95" s="408" t="s">
        <v>46</v>
      </c>
      <c r="F95" s="446">
        <v>2</v>
      </c>
      <c r="G95" s="419"/>
      <c r="H95" s="419">
        <f>+F95*G95</f>
        <v>0</v>
      </c>
    </row>
    <row r="96" spans="1:8">
      <c r="A96" s="412" t="s">
        <v>79</v>
      </c>
      <c r="B96" s="413">
        <v>11</v>
      </c>
      <c r="C96" s="416"/>
      <c r="D96" s="415" t="s">
        <v>353</v>
      </c>
      <c r="E96" s="408" t="s">
        <v>308</v>
      </c>
      <c r="F96" s="462">
        <v>45.050000000000004</v>
      </c>
      <c r="G96" s="410"/>
      <c r="H96" s="419">
        <f>+F96*G96</f>
        <v>0</v>
      </c>
    </row>
    <row r="97" spans="1:8">
      <c r="A97" s="412" t="s">
        <v>79</v>
      </c>
      <c r="B97" s="413">
        <v>12</v>
      </c>
      <c r="C97" s="416"/>
      <c r="D97" s="415" t="s">
        <v>354</v>
      </c>
      <c r="E97" s="408" t="s">
        <v>308</v>
      </c>
      <c r="F97" s="462">
        <v>45.050000000000004</v>
      </c>
      <c r="G97" s="410"/>
      <c r="H97" s="419">
        <f>+F97*G97</f>
        <v>0</v>
      </c>
    </row>
    <row r="98" spans="1:8">
      <c r="A98" s="412" t="s">
        <v>79</v>
      </c>
      <c r="B98" s="413">
        <v>13</v>
      </c>
      <c r="C98" s="416"/>
      <c r="D98" s="415" t="s">
        <v>355</v>
      </c>
      <c r="E98" s="408" t="s">
        <v>308</v>
      </c>
      <c r="F98" s="462">
        <v>45.050000000000004</v>
      </c>
      <c r="G98" s="410"/>
      <c r="H98" s="419">
        <f>+F98*G98</f>
        <v>0</v>
      </c>
    </row>
    <row r="99" spans="1:8" ht="13.5" thickBot="1">
      <c r="A99" s="463"/>
      <c r="B99" s="434"/>
      <c r="C99" s="464"/>
      <c r="D99" s="465"/>
      <c r="E99" s="454"/>
      <c r="F99" s="466">
        <v>1</v>
      </c>
      <c r="G99" s="438"/>
      <c r="H99" s="438"/>
    </row>
    <row r="100" spans="1:8" ht="15.75" thickBot="1">
      <c r="A100" s="467"/>
      <c r="B100" s="428"/>
      <c r="C100" s="428"/>
      <c r="D100" s="468" t="s">
        <v>356</v>
      </c>
      <c r="E100" s="430"/>
      <c r="F100" s="443">
        <v>1</v>
      </c>
      <c r="G100" s="445"/>
      <c r="H100" s="330">
        <f>SUM(H81:H98)</f>
        <v>0</v>
      </c>
    </row>
    <row r="101" spans="1:8" ht="13.5" thickBot="1">
      <c r="A101" s="469"/>
      <c r="B101" s="434"/>
      <c r="C101" s="464"/>
      <c r="D101" s="465"/>
      <c r="E101" s="454"/>
      <c r="F101" s="466">
        <v>1</v>
      </c>
      <c r="G101" s="438"/>
      <c r="H101" s="438"/>
    </row>
    <row r="102" spans="1:8" ht="13.5" thickBot="1">
      <c r="A102" s="470">
        <v>4</v>
      </c>
      <c r="B102" s="471"/>
      <c r="C102" s="472"/>
      <c r="D102" s="473" t="s">
        <v>357</v>
      </c>
      <c r="E102" s="442"/>
      <c r="F102" s="443">
        <v>1</v>
      </c>
      <c r="G102" s="444"/>
      <c r="H102" s="445"/>
    </row>
    <row r="103" spans="1:8" ht="25.5">
      <c r="A103" s="404">
        <v>4</v>
      </c>
      <c r="B103" s="413">
        <v>1</v>
      </c>
      <c r="C103" s="416"/>
      <c r="D103" s="415" t="s">
        <v>358</v>
      </c>
      <c r="E103" s="474" t="s">
        <v>63</v>
      </c>
      <c r="F103" s="409">
        <v>45</v>
      </c>
      <c r="G103" s="410"/>
      <c r="H103" s="419">
        <f>+F103*G103</f>
        <v>0</v>
      </c>
    </row>
    <row r="104" spans="1:8" ht="51">
      <c r="A104" s="404">
        <v>4</v>
      </c>
      <c r="B104" s="413">
        <v>2</v>
      </c>
      <c r="C104" s="416"/>
      <c r="D104" s="415" t="s">
        <v>359</v>
      </c>
      <c r="E104" s="474" t="s">
        <v>177</v>
      </c>
      <c r="F104" s="409">
        <v>3</v>
      </c>
      <c r="G104" s="419"/>
      <c r="H104" s="419">
        <f>+F104*G104</f>
        <v>0</v>
      </c>
    </row>
    <row r="105" spans="1:8">
      <c r="A105" s="404">
        <v>4</v>
      </c>
      <c r="B105" s="413">
        <v>3</v>
      </c>
      <c r="C105" s="416"/>
      <c r="D105" s="415" t="s">
        <v>152</v>
      </c>
      <c r="E105" s="408" t="s">
        <v>177</v>
      </c>
      <c r="F105" s="409">
        <v>7</v>
      </c>
      <c r="G105" s="419"/>
      <c r="H105" s="419">
        <f>+F105*G105</f>
        <v>0</v>
      </c>
    </row>
    <row r="106" spans="1:8">
      <c r="A106" s="404">
        <v>4</v>
      </c>
      <c r="B106" s="413">
        <v>4</v>
      </c>
      <c r="C106" s="416"/>
      <c r="D106" s="415" t="s">
        <v>360</v>
      </c>
      <c r="E106" s="408" t="s">
        <v>46</v>
      </c>
      <c r="F106" s="409">
        <v>1</v>
      </c>
      <c r="G106" s="419"/>
      <c r="H106" s="419">
        <f>+F106*G106</f>
        <v>0</v>
      </c>
    </row>
    <row r="107" spans="1:8" ht="13.5" thickBot="1">
      <c r="A107" s="463"/>
      <c r="B107" s="475"/>
      <c r="C107" s="476"/>
      <c r="D107" s="423"/>
      <c r="E107" s="477"/>
      <c r="F107" s="478">
        <v>1</v>
      </c>
      <c r="G107" s="438"/>
      <c r="H107" s="438"/>
    </row>
    <row r="108" spans="1:8" ht="15.75" thickBot="1">
      <c r="A108" s="467"/>
      <c r="B108" s="428"/>
      <c r="C108" s="428"/>
      <c r="D108" s="479" t="s">
        <v>361</v>
      </c>
      <c r="E108" s="430"/>
      <c r="F108" s="480">
        <v>1</v>
      </c>
      <c r="G108" s="445"/>
      <c r="H108" s="481">
        <f>SUM(H103:H106)</f>
        <v>0</v>
      </c>
    </row>
    <row r="109" spans="1:8" ht="12.75">
      <c r="A109" s="482"/>
      <c r="B109" s="483"/>
      <c r="C109" s="484"/>
      <c r="D109" s="423" t="s">
        <v>362</v>
      </c>
      <c r="E109" s="485"/>
      <c r="F109" s="466">
        <v>1</v>
      </c>
      <c r="G109" s="486"/>
      <c r="H109" s="466"/>
    </row>
    <row r="110" spans="1:8" ht="12.75">
      <c r="A110" s="482"/>
      <c r="B110" s="434"/>
      <c r="C110" s="464"/>
      <c r="D110" s="322"/>
      <c r="E110" s="454"/>
      <c r="F110" s="487"/>
      <c r="G110" s="488"/>
      <c r="H110" s="478"/>
    </row>
    <row r="111" spans="1:8" ht="12.75">
      <c r="A111" s="482"/>
      <c r="B111" s="489"/>
      <c r="C111" s="490"/>
      <c r="D111" s="423"/>
      <c r="E111" s="454"/>
      <c r="F111" s="487"/>
      <c r="G111" s="488"/>
      <c r="H111" s="491"/>
    </row>
    <row r="112" spans="1:8">
      <c r="A112" s="482"/>
      <c r="B112" s="434"/>
      <c r="C112" s="464"/>
      <c r="D112" s="423"/>
      <c r="F112" s="492"/>
      <c r="G112" s="488"/>
      <c r="H112" s="478"/>
    </row>
  </sheetData>
  <autoFilter ref="A50:H112"/>
  <mergeCells count="3">
    <mergeCell ref="B10:H10"/>
    <mergeCell ref="B11:G12"/>
    <mergeCell ref="A46:B46"/>
  </mergeCells>
  <conditionalFormatting sqref="D101 D50:D55 D60 D63:D64 D66:D71 D74:D76 D81:D84 D86:D87 D91:D99 D103:D108 D111:D112">
    <cfRule type="expression" dxfId="20" priority="18" stopIfTrue="1">
      <formula>C50=1</formula>
    </cfRule>
  </conditionalFormatting>
  <conditionalFormatting sqref="F51:F55 F60 F63:F64 F66:F71 F74:F76 F79 F81:F87 F91:F111">
    <cfRule type="cellIs" dxfId="19" priority="19" stopIfTrue="1" operator="equal">
      <formula>0</formula>
    </cfRule>
  </conditionalFormatting>
  <conditionalFormatting sqref="D62">
    <cfRule type="expression" dxfId="18" priority="17" stopIfTrue="1">
      <formula>C62=1</formula>
    </cfRule>
  </conditionalFormatting>
  <conditionalFormatting sqref="F62">
    <cfRule type="cellIs" dxfId="17" priority="16" stopIfTrue="1" operator="equal">
      <formula>0</formula>
    </cfRule>
  </conditionalFormatting>
  <conditionalFormatting sqref="D61">
    <cfRule type="expression" dxfId="16" priority="15" stopIfTrue="1">
      <formula>C61=1</formula>
    </cfRule>
  </conditionalFormatting>
  <conditionalFormatting sqref="F61">
    <cfRule type="cellIs" dxfId="15" priority="14" stopIfTrue="1" operator="equal">
      <formula>0</formula>
    </cfRule>
  </conditionalFormatting>
  <conditionalFormatting sqref="D65">
    <cfRule type="expression" dxfId="14" priority="12" stopIfTrue="1">
      <formula>C65=1</formula>
    </cfRule>
  </conditionalFormatting>
  <conditionalFormatting sqref="F65">
    <cfRule type="cellIs" dxfId="13" priority="13" stopIfTrue="1" operator="equal">
      <formula>0</formula>
    </cfRule>
  </conditionalFormatting>
  <conditionalFormatting sqref="D72">
    <cfRule type="expression" dxfId="12" priority="10" stopIfTrue="1">
      <formula>C72=1</formula>
    </cfRule>
  </conditionalFormatting>
  <conditionalFormatting sqref="F72">
    <cfRule type="cellIs" dxfId="11" priority="11" stopIfTrue="1" operator="equal">
      <formula>0</formula>
    </cfRule>
  </conditionalFormatting>
  <conditionalFormatting sqref="D73">
    <cfRule type="expression" dxfId="10" priority="8" stopIfTrue="1">
      <formula>C73=1</formula>
    </cfRule>
  </conditionalFormatting>
  <conditionalFormatting sqref="F73">
    <cfRule type="cellIs" dxfId="9" priority="9" stopIfTrue="1" operator="equal">
      <formula>0</formula>
    </cfRule>
  </conditionalFormatting>
  <conditionalFormatting sqref="D89">
    <cfRule type="expression" dxfId="8" priority="6" stopIfTrue="1">
      <formula>C89=1</formula>
    </cfRule>
  </conditionalFormatting>
  <conditionalFormatting sqref="F89">
    <cfRule type="cellIs" dxfId="7" priority="7" stopIfTrue="1" operator="equal">
      <formula>0</formula>
    </cfRule>
  </conditionalFormatting>
  <conditionalFormatting sqref="D88">
    <cfRule type="expression" dxfId="6" priority="4" stopIfTrue="1">
      <formula>C88=1</formula>
    </cfRule>
  </conditionalFormatting>
  <conditionalFormatting sqref="F88">
    <cfRule type="cellIs" dxfId="5" priority="5" stopIfTrue="1" operator="equal">
      <formula>0</formula>
    </cfRule>
  </conditionalFormatting>
  <conditionalFormatting sqref="D90">
    <cfRule type="expression" dxfId="4" priority="2" stopIfTrue="1">
      <formula>C90=1</formula>
    </cfRule>
  </conditionalFormatting>
  <conditionalFormatting sqref="F90">
    <cfRule type="cellIs" dxfId="3" priority="3" stopIfTrue="1" operator="equal">
      <formula>0</formula>
    </cfRule>
  </conditionalFormatting>
  <conditionalFormatting sqref="F50">
    <cfRule type="cellIs" dxfId="2" priority="1" stopIfTrue="1" operator="equal">
      <formula>0</formula>
    </cfRule>
  </conditionalFormatting>
  <conditionalFormatting sqref="H78 H57 H22:H25 H87 G81:H85 H16:H20 G60:H76 G50:H55 G88:H111">
    <cfRule type="expression" dxfId="1" priority="20" stopIfTrue="1">
      <formula>#REF!=1</formula>
    </cfRule>
  </conditionalFormatting>
  <conditionalFormatting sqref="D109">
    <cfRule type="expression" dxfId="0" priority="27" stopIfTrue="1">
      <formula>C110=1</formula>
    </cfRule>
  </conditionalFormatting>
  <pageMargins left="0.98425196850393704" right="0.59055118110236227" top="0.98425196850393704" bottom="0.98425196850393704" header="0.39370078740157483" footer="0.39370078740157483"/>
  <pageSetup paperSize="9" firstPageNumber="29" orientation="portrait" useFirstPageNumber="1" r:id="rId1"/>
  <headerFooter alignWithMargins="0">
    <oddHeader>&amp;R&amp;K000000&amp;A</oddHeader>
    <oddFooter>&amp;C&amp;K000000004.0105    T.2.2&amp;R&amp;K000000Str. &amp;P</oddFooter>
  </headerFooter>
  <rowBreaks count="1" manualBreakCount="1">
    <brk id="79"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Option Button 1">
              <controlPr defaultSize="0" autoFill="0" autoLine="0" autoPict="0">
                <anchor moveWithCells="1">
                  <from>
                    <xdr:col>8</xdr:col>
                    <xdr:colOff>0</xdr:colOff>
                    <xdr:row>4</xdr:row>
                    <xdr:rowOff>0</xdr:rowOff>
                  </from>
                  <to>
                    <xdr:col>10</xdr:col>
                    <xdr:colOff>152400</xdr:colOff>
                    <xdr:row>5</xdr:row>
                    <xdr:rowOff>19050</xdr:rowOff>
                  </to>
                </anchor>
              </controlPr>
            </control>
          </mc:Choice>
        </mc:AlternateContent>
        <mc:AlternateContent xmlns:mc="http://schemas.openxmlformats.org/markup-compatibility/2006">
          <mc:Choice Requires="x14">
            <control shapeId="15362" r:id="rId5" name="Option Button 2">
              <controlPr defaultSize="0" autoFill="0" autoLine="0" autoPict="0">
                <anchor moveWithCells="1">
                  <from>
                    <xdr:col>8</xdr:col>
                    <xdr:colOff>0</xdr:colOff>
                    <xdr:row>5</xdr:row>
                    <xdr:rowOff>152400</xdr:rowOff>
                  </from>
                  <to>
                    <xdr:col>9</xdr:col>
                    <xdr:colOff>304800</xdr:colOff>
                    <xdr:row>7</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11</vt:i4>
      </vt:variant>
      <vt:variant>
        <vt:lpstr>Imenovani obsegi</vt:lpstr>
      </vt:variant>
      <vt:variant>
        <vt:i4>20</vt:i4>
      </vt:variant>
    </vt:vector>
  </HeadingPairs>
  <TitlesOfParts>
    <vt:vector size="31" baseType="lpstr">
      <vt:lpstr>NASLOV PREDR ELABORAT </vt:lpstr>
      <vt:lpstr>NASLOV PROJ PREDRAČUN</vt:lpstr>
      <vt:lpstr>SKUPNA REKAPITULACIJA</vt:lpstr>
      <vt:lpstr>2.2-MOST TEMENICA</vt:lpstr>
      <vt:lpstr>2.3-CESTA_1_FAZA</vt:lpstr>
      <vt:lpstr>2.4-VODNOGOSP. UREDITVE</vt:lpstr>
      <vt:lpstr>2.6-RUŠITEV MOSTU ČEZ TEMENICO</vt:lpstr>
      <vt:lpstr>2.8 MET-KAN-REKAP</vt:lpstr>
      <vt:lpstr>2.8.1-KANAL M1-I.FAZA</vt:lpstr>
      <vt:lpstr>3.1-REK_EE in JR</vt:lpstr>
      <vt:lpstr>3.1.1-EE in JR</vt:lpstr>
      <vt:lpstr>'2.3-CESTA_1_FAZA'!_Toc100543422</vt:lpstr>
      <vt:lpstr>'2.3-CESTA_1_FAZA'!_Toc92683849</vt:lpstr>
      <vt:lpstr>'2.3-CESTA_1_FAZA'!_Toc92683860</vt:lpstr>
      <vt:lpstr>'2.3-CESTA_1_FAZA'!_Toc92683868</vt:lpstr>
      <vt:lpstr>'2.3-CESTA_1_FAZA'!_Toc92683870</vt:lpstr>
      <vt:lpstr>'2.3-CESTA_1_FAZA'!_Toc92683873</vt:lpstr>
      <vt:lpstr>'2.3-CESTA_1_FAZA'!_Toc92683907</vt:lpstr>
      <vt:lpstr>'3.1.1-EE in JR'!Excel_BuiltIn_Print_Area</vt:lpstr>
      <vt:lpstr>'2.2-MOST TEMENICA'!Področje_tiskanja</vt:lpstr>
      <vt:lpstr>'2.3-CESTA_1_FAZA'!Področje_tiskanja</vt:lpstr>
      <vt:lpstr>'2.4-VODNOGOSP. UREDITVE'!Področje_tiskanja</vt:lpstr>
      <vt:lpstr>'2.6-RUŠITEV MOSTU ČEZ TEMENICO'!Področje_tiskanja</vt:lpstr>
      <vt:lpstr>'2.8 MET-KAN-REKAP'!Področje_tiskanja</vt:lpstr>
      <vt:lpstr>'2.8.1-KANAL M1-I.FAZA'!Področje_tiskanja</vt:lpstr>
      <vt:lpstr>'3.1.1-EE in JR'!Področje_tiskanja</vt:lpstr>
      <vt:lpstr>'SKUPNA REKAPITULACIJA'!Področje_tiskanja</vt:lpstr>
      <vt:lpstr>'2.2-MOST TEMENICA'!Tiskanje_naslovov</vt:lpstr>
      <vt:lpstr>'2.3-CESTA_1_FAZA'!Tiskanje_naslovov</vt:lpstr>
      <vt:lpstr>'2.4-VODNOGOSP. UREDITVE'!Tiskanje_naslovov</vt:lpstr>
      <vt:lpstr>'2.8.1-KANAL M1-I.FAZA'!Tiskanje_naslovov</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MAJA</dc:creator>
  <cp:lastModifiedBy>Janja Fink</cp:lastModifiedBy>
  <cp:lastPrinted>2022-03-07T15:11:01Z</cp:lastPrinted>
  <dcterms:created xsi:type="dcterms:W3CDTF">2002-07-12T08:17:12Z</dcterms:created>
  <dcterms:modified xsi:type="dcterms:W3CDTF">2022-03-10T09:22:35Z</dcterms:modified>
</cp:coreProperties>
</file>