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defaultThemeVersion="166925"/>
  <mc:AlternateContent xmlns:mc="http://schemas.openxmlformats.org/markup-compatibility/2006">
    <mc:Choice Requires="x15">
      <x15ac:absPath xmlns:x15ac="http://schemas.microsoft.com/office/spreadsheetml/2010/11/ac" url="C:\Users\JHP17\Documents\Urska_JHP\javna naročila\Občina Trebnje\10_prizidek šoli_ponovitev\3_RD\"/>
    </mc:Choice>
  </mc:AlternateContent>
  <xr:revisionPtr revIDLastSave="0" documentId="8_{BA9D1C44-1E1D-4B24-8F8B-FD08CDD3985B}" xr6:coauthVersionLast="47" xr6:coauthVersionMax="47" xr10:uidLastSave="{00000000-0000-0000-0000-000000000000}"/>
  <bookViews>
    <workbookView xWindow="1125" yWindow="1125" windowWidth="21600" windowHeight="11265" firstSheet="5" activeTab="7" xr2:uid="{00000000-000D-0000-FFFF-FFFF00000000}"/>
  </bookViews>
  <sheets>
    <sheet name="NASLOVNA STRAN" sheetId="1" r:id="rId1"/>
    <sheet name="REKAPITULACIJA" sheetId="2" r:id="rId2"/>
    <sheet name="SPLOŠNA DOLOČILA" sheetId="3" r:id="rId3"/>
    <sheet name="GRADBENA DELA" sheetId="4" r:id="rId4"/>
    <sheet name="OBRTNIŠKA DELA" sheetId="5" r:id="rId5"/>
    <sheet name="ZUNANJA UREDITEV" sheetId="6" r:id="rId6"/>
    <sheet name="STROJNE INŠTALACIJE" sheetId="7" r:id="rId7"/>
    <sheet name="ELEKTRIČNE INŠTALACIJE" sheetId="8" r:id="rId8"/>
  </sheets>
  <definedNames>
    <definedName name="_xlnm.Print_Area" localSheetId="3">'GRADBENA DELA'!$A$1:$F$603</definedName>
    <definedName name="_xlnm.Print_Area" localSheetId="4">'OBRTNIŠKA DELA'!$A$1:$F$714</definedName>
    <definedName name="_xlnm.Print_Area" localSheetId="1">REKAPITULACIJA!$A$1:$C$46</definedName>
    <definedName name="_xlnm.Print_Area" localSheetId="2">'SPLOŠNA DOLOČILA'!$A$1:$A$24</definedName>
    <definedName name="_xlnm.Print_Area" localSheetId="5">'ZUNANJA UREDITEV'!$A$1:$F$213</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16" i="5" l="1"/>
  <c r="F1442" i="8"/>
  <c r="F1440" i="8"/>
  <c r="F1438" i="8"/>
  <c r="F1436" i="8"/>
  <c r="A1436" i="8"/>
  <c r="F1434" i="8"/>
  <c r="A1434" i="8"/>
  <c r="A1438" i="8" s="1"/>
  <c r="A1440" i="8" s="1"/>
  <c r="A1442" i="8" s="1"/>
  <c r="F1432" i="8"/>
  <c r="F1424" i="8"/>
  <c r="F1422" i="8"/>
  <c r="F1420" i="8"/>
  <c r="F1418" i="8"/>
  <c r="F1416" i="8"/>
  <c r="F1414" i="8"/>
  <c r="F1412" i="8"/>
  <c r="F1410" i="8"/>
  <c r="F1408" i="8"/>
  <c r="F1406" i="8"/>
  <c r="F1404" i="8"/>
  <c r="A1404" i="8"/>
  <c r="F1402" i="8"/>
  <c r="F1426" i="8" s="1"/>
  <c r="F1428" i="8" s="1"/>
  <c r="D19" i="8" s="1"/>
  <c r="A1402" i="8"/>
  <c r="F1400" i="8"/>
  <c r="F1395" i="8"/>
  <c r="F1393" i="8"/>
  <c r="F1391" i="8"/>
  <c r="F1389" i="8"/>
  <c r="F1387" i="8"/>
  <c r="A1387" i="8"/>
  <c r="A1389" i="8" s="1"/>
  <c r="F1384" i="8"/>
  <c r="A1384" i="8"/>
  <c r="F1382" i="8"/>
  <c r="F1376" i="8"/>
  <c r="F1374" i="8"/>
  <c r="F1372" i="8"/>
  <c r="F1371" i="8"/>
  <c r="F1370" i="8"/>
  <c r="F1369" i="8"/>
  <c r="F1368" i="8"/>
  <c r="F1367" i="8"/>
  <c r="F1366" i="8"/>
  <c r="F1365" i="8"/>
  <c r="F1364" i="8"/>
  <c r="F1363" i="8"/>
  <c r="F1362" i="8"/>
  <c r="F1357" i="8"/>
  <c r="F1355" i="8"/>
  <c r="F1353" i="8"/>
  <c r="A1353" i="8"/>
  <c r="F1351" i="8"/>
  <c r="F1340" i="8"/>
  <c r="F1338" i="8"/>
  <c r="F1337" i="8"/>
  <c r="F1336" i="8"/>
  <c r="F1335" i="8"/>
  <c r="F1334" i="8"/>
  <c r="F1333" i="8"/>
  <c r="F1332" i="8"/>
  <c r="F1331" i="8"/>
  <c r="F1330" i="8"/>
  <c r="F1329" i="8"/>
  <c r="F1328" i="8"/>
  <c r="F1327" i="8"/>
  <c r="F1323" i="8"/>
  <c r="F1321" i="8"/>
  <c r="F1319" i="8"/>
  <c r="A1319" i="8"/>
  <c r="F1317" i="8"/>
  <c r="A1317" i="8"/>
  <c r="F1315" i="8"/>
  <c r="F1306" i="8"/>
  <c r="F1304" i="8"/>
  <c r="F1302" i="8"/>
  <c r="F1300" i="8"/>
  <c r="F1299" i="8"/>
  <c r="F1296" i="8"/>
  <c r="F1295" i="8"/>
  <c r="F1292" i="8"/>
  <c r="F1291" i="8"/>
  <c r="F1290" i="8"/>
  <c r="F1289" i="8"/>
  <c r="F1288" i="8"/>
  <c r="F1287" i="8"/>
  <c r="F1283" i="8"/>
  <c r="F1282" i="8"/>
  <c r="F1281" i="8"/>
  <c r="F1271" i="8"/>
  <c r="F1308" i="8" s="1"/>
  <c r="D15" i="8" s="1"/>
  <c r="A1271" i="8"/>
  <c r="A1280" i="8" s="1"/>
  <c r="A1286" i="8" s="1"/>
  <c r="F1269" i="8"/>
  <c r="F1258" i="8"/>
  <c r="F1256" i="8"/>
  <c r="F1254" i="8"/>
  <c r="F1248" i="8"/>
  <c r="F1246" i="8"/>
  <c r="A1246" i="8"/>
  <c r="F1244" i="8"/>
  <c r="F1260" i="8" s="1"/>
  <c r="A1244" i="8"/>
  <c r="A1248" i="8" s="1"/>
  <c r="F1242" i="8"/>
  <c r="F1234" i="8"/>
  <c r="F1232" i="8"/>
  <c r="F1230" i="8"/>
  <c r="F1229" i="8"/>
  <c r="F1226" i="8"/>
  <c r="F1225" i="8"/>
  <c r="F1222" i="8"/>
  <c r="F1221" i="8"/>
  <c r="F1220" i="8"/>
  <c r="F1217" i="8"/>
  <c r="F1215" i="8"/>
  <c r="F1213" i="8"/>
  <c r="F1211" i="8"/>
  <c r="F1209" i="8"/>
  <c r="A1209" i="8"/>
  <c r="F1207" i="8"/>
  <c r="A1207" i="8"/>
  <c r="F1205" i="8"/>
  <c r="F1236" i="8" s="1"/>
  <c r="F1192" i="8"/>
  <c r="F1190" i="8"/>
  <c r="F1188" i="8"/>
  <c r="F1185" i="8"/>
  <c r="F1177" i="8"/>
  <c r="F1169" i="8"/>
  <c r="F1161" i="8"/>
  <c r="F1146" i="8"/>
  <c r="F1130" i="8"/>
  <c r="F1121" i="8"/>
  <c r="F1120" i="8"/>
  <c r="F1117" i="8"/>
  <c r="F1115" i="8"/>
  <c r="F1113" i="8"/>
  <c r="F1111" i="8"/>
  <c r="F1104" i="8"/>
  <c r="F1103" i="8"/>
  <c r="F1100" i="8"/>
  <c r="F1098" i="8"/>
  <c r="F1095" i="8"/>
  <c r="F1092" i="8"/>
  <c r="F1057" i="8"/>
  <c r="F1048" i="8"/>
  <c r="F1047" i="8"/>
  <c r="F1044" i="8"/>
  <c r="F1042" i="8"/>
  <c r="F1040" i="8"/>
  <c r="F1038" i="8"/>
  <c r="F1035" i="8"/>
  <c r="F1033" i="8"/>
  <c r="F1030" i="8"/>
  <c r="F1023" i="8"/>
  <c r="F1022" i="8"/>
  <c r="F1019" i="8"/>
  <c r="F985" i="8"/>
  <c r="F976" i="8"/>
  <c r="F975" i="8"/>
  <c r="F972" i="8"/>
  <c r="F970" i="8"/>
  <c r="F968" i="8"/>
  <c r="F966" i="8"/>
  <c r="F964" i="8"/>
  <c r="F961" i="8"/>
  <c r="F959" i="8"/>
  <c r="F956" i="8"/>
  <c r="F949" i="8"/>
  <c r="F948" i="8"/>
  <c r="F946" i="8"/>
  <c r="F912" i="8"/>
  <c r="F906" i="8"/>
  <c r="F889" i="8"/>
  <c r="A889" i="8"/>
  <c r="A906" i="8" s="1"/>
  <c r="F874" i="8"/>
  <c r="F1194" i="8" s="1"/>
  <c r="F854" i="8"/>
  <c r="F852" i="8"/>
  <c r="F850" i="8"/>
  <c r="F848" i="8"/>
  <c r="F847" i="8"/>
  <c r="A847" i="8"/>
  <c r="A850" i="8" s="1"/>
  <c r="A852" i="8" s="1"/>
  <c r="A854" i="8" s="1"/>
  <c r="F846" i="8"/>
  <c r="A846" i="8"/>
  <c r="A848" i="8" s="1"/>
  <c r="F843" i="8"/>
  <c r="F841" i="8"/>
  <c r="F839" i="8"/>
  <c r="A839" i="8"/>
  <c r="A841" i="8" s="1"/>
  <c r="F837" i="8"/>
  <c r="F825" i="8"/>
  <c r="F823" i="8"/>
  <c r="F821" i="8"/>
  <c r="F819" i="8"/>
  <c r="F817" i="8"/>
  <c r="F815" i="8"/>
  <c r="F813" i="8"/>
  <c r="F811" i="8"/>
  <c r="F806" i="8"/>
  <c r="F803" i="8"/>
  <c r="F802" i="8"/>
  <c r="F799" i="8"/>
  <c r="F798" i="8"/>
  <c r="F795" i="8"/>
  <c r="F793" i="8"/>
  <c r="F791" i="8"/>
  <c r="F789" i="8"/>
  <c r="F787" i="8"/>
  <c r="F785" i="8"/>
  <c r="F783" i="8"/>
  <c r="F781" i="8"/>
  <c r="F779" i="8"/>
  <c r="F777" i="8"/>
  <c r="F774" i="8"/>
  <c r="F772" i="8"/>
  <c r="F770" i="8"/>
  <c r="F768" i="8"/>
  <c r="F766" i="8"/>
  <c r="F764" i="8"/>
  <c r="F762" i="8"/>
  <c r="F760" i="8"/>
  <c r="F758" i="8"/>
  <c r="F756" i="8"/>
  <c r="F754" i="8"/>
  <c r="F752" i="8"/>
  <c r="F750" i="8"/>
  <c r="F748" i="8"/>
  <c r="F746" i="8"/>
  <c r="F744" i="8"/>
  <c r="F808" i="8" s="1"/>
  <c r="F742" i="8"/>
  <c r="F729" i="8"/>
  <c r="F727" i="8"/>
  <c r="F725" i="8"/>
  <c r="F723" i="8"/>
  <c r="F721" i="8"/>
  <c r="F719" i="8"/>
  <c r="F717" i="8"/>
  <c r="F715" i="8"/>
  <c r="F713" i="8"/>
  <c r="F711" i="8"/>
  <c r="F709" i="8"/>
  <c r="F707" i="8"/>
  <c r="F705" i="8"/>
  <c r="F703" i="8"/>
  <c r="F701" i="8"/>
  <c r="F699" i="8"/>
  <c r="A699" i="8"/>
  <c r="F697" i="8"/>
  <c r="A697" i="8"/>
  <c r="F695" i="8"/>
  <c r="F733" i="8" s="1"/>
  <c r="F674" i="8"/>
  <c r="F689" i="8" s="1"/>
  <c r="F672" i="8"/>
  <c r="F659" i="8"/>
  <c r="F644" i="8"/>
  <c r="F630" i="8"/>
  <c r="F610" i="8"/>
  <c r="F586" i="8"/>
  <c r="F560" i="8"/>
  <c r="F539" i="8"/>
  <c r="F518" i="8"/>
  <c r="F496" i="8"/>
  <c r="A474" i="8"/>
  <c r="F472" i="8"/>
  <c r="F691" i="8" s="1"/>
  <c r="D8" i="8" s="1"/>
  <c r="F451" i="8"/>
  <c r="F437" i="8"/>
  <c r="F435" i="8"/>
  <c r="F433" i="8"/>
  <c r="F431" i="8"/>
  <c r="F429" i="8"/>
  <c r="F427" i="8"/>
  <c r="F425" i="8"/>
  <c r="F423" i="8"/>
  <c r="F421" i="8"/>
  <c r="F419" i="8"/>
  <c r="F416" i="8"/>
  <c r="F415" i="8"/>
  <c r="F414" i="8"/>
  <c r="F411" i="8"/>
  <c r="F409" i="8"/>
  <c r="F407" i="8"/>
  <c r="F406" i="8"/>
  <c r="F405" i="8"/>
  <c r="F404" i="8"/>
  <c r="F403" i="8"/>
  <c r="F402" i="8"/>
  <c r="F401" i="8"/>
  <c r="F400" i="8"/>
  <c r="F399" i="8"/>
  <c r="F398" i="8"/>
  <c r="F397" i="8"/>
  <c r="F396" i="8"/>
  <c r="F391" i="8"/>
  <c r="F389" i="8"/>
  <c r="F387" i="8"/>
  <c r="F385" i="8"/>
  <c r="F383" i="8"/>
  <c r="F381" i="8"/>
  <c r="F379" i="8"/>
  <c r="F377" i="8"/>
  <c r="F376" i="8"/>
  <c r="F373" i="8"/>
  <c r="F372" i="8"/>
  <c r="F369" i="8"/>
  <c r="F367" i="8"/>
  <c r="F366" i="8"/>
  <c r="F362" i="8"/>
  <c r="F361" i="8"/>
  <c r="F360" i="8"/>
  <c r="F359" i="8"/>
  <c r="F358" i="8"/>
  <c r="F355" i="8"/>
  <c r="F354" i="8"/>
  <c r="F353" i="8"/>
  <c r="F350" i="8"/>
  <c r="F349" i="8"/>
  <c r="F348" i="8"/>
  <c r="F347" i="8"/>
  <c r="F344" i="8"/>
  <c r="F343" i="8"/>
  <c r="F340" i="8"/>
  <c r="F339" i="8"/>
  <c r="F338" i="8"/>
  <c r="F335" i="8"/>
  <c r="F334" i="8"/>
  <c r="F333" i="8"/>
  <c r="F330" i="8"/>
  <c r="F329" i="8"/>
  <c r="F328" i="8"/>
  <c r="F327" i="8"/>
  <c r="F324" i="8"/>
  <c r="F323" i="8"/>
  <c r="F322" i="8"/>
  <c r="F321" i="8"/>
  <c r="F320" i="8"/>
  <c r="F317" i="8"/>
  <c r="F316" i="8"/>
  <c r="F315" i="8"/>
  <c r="F314" i="8"/>
  <c r="F313" i="8"/>
  <c r="F310" i="8"/>
  <c r="F308" i="8"/>
  <c r="F306" i="8"/>
  <c r="F304" i="8"/>
  <c r="F302" i="8"/>
  <c r="F301" i="8"/>
  <c r="F300" i="8"/>
  <c r="F299" i="8"/>
  <c r="F296" i="8"/>
  <c r="F294" i="8"/>
  <c r="F292" i="8"/>
  <c r="F290" i="8"/>
  <c r="F288" i="8"/>
  <c r="F286" i="8"/>
  <c r="F284" i="8"/>
  <c r="F282" i="8"/>
  <c r="F280" i="8"/>
  <c r="F278" i="8"/>
  <c r="F276" i="8"/>
  <c r="F274" i="8"/>
  <c r="F272" i="8"/>
  <c r="F270" i="8"/>
  <c r="F268" i="8"/>
  <c r="F266" i="8"/>
  <c r="F264" i="8"/>
  <c r="F262" i="8"/>
  <c r="F260" i="8"/>
  <c r="F258" i="8"/>
  <c r="F256" i="8"/>
  <c r="F254" i="8"/>
  <c r="F252" i="8"/>
  <c r="F248" i="8"/>
  <c r="F246" i="8"/>
  <c r="F244" i="8"/>
  <c r="F242" i="8"/>
  <c r="F240" i="8"/>
  <c r="F238" i="8"/>
  <c r="F236" i="8"/>
  <c r="F234" i="8"/>
  <c r="F232" i="8"/>
  <c r="F230" i="8"/>
  <c r="F228" i="8"/>
  <c r="F226" i="8"/>
  <c r="F224" i="8"/>
  <c r="F222" i="8"/>
  <c r="F220" i="8"/>
  <c r="F218" i="8"/>
  <c r="F216" i="8"/>
  <c r="F214" i="8"/>
  <c r="F212" i="8"/>
  <c r="F210" i="8"/>
  <c r="F208" i="8"/>
  <c r="F206" i="8"/>
  <c r="F439" i="8" s="1"/>
  <c r="F195" i="8"/>
  <c r="F193" i="8"/>
  <c r="F191" i="8"/>
  <c r="F190" i="8"/>
  <c r="F189" i="8"/>
  <c r="F188" i="8"/>
  <c r="F187" i="8"/>
  <c r="F185" i="8"/>
  <c r="F181" i="8"/>
  <c r="F179" i="8"/>
  <c r="F177" i="8"/>
  <c r="F175" i="8"/>
  <c r="F172" i="8"/>
  <c r="F170" i="8"/>
  <c r="F168" i="8"/>
  <c r="F166" i="8"/>
  <c r="F164" i="8"/>
  <c r="F162" i="8"/>
  <c r="F159" i="8"/>
  <c r="F155" i="8"/>
  <c r="F152" i="8"/>
  <c r="F149" i="8"/>
  <c r="F148" i="8"/>
  <c r="F147" i="8"/>
  <c r="F144" i="8"/>
  <c r="F141" i="8"/>
  <c r="F137" i="8"/>
  <c r="F134" i="8"/>
  <c r="F131" i="8"/>
  <c r="F128" i="8"/>
  <c r="F125" i="8"/>
  <c r="F122" i="8"/>
  <c r="F119" i="8"/>
  <c r="F116" i="8"/>
  <c r="F113" i="8"/>
  <c r="F112" i="8"/>
  <c r="F109" i="8"/>
  <c r="F106" i="8"/>
  <c r="F105" i="8"/>
  <c r="F102" i="8"/>
  <c r="F101" i="8"/>
  <c r="F100" i="8"/>
  <c r="F97" i="8"/>
  <c r="F94" i="8"/>
  <c r="F93" i="8"/>
  <c r="F92" i="8"/>
  <c r="F91" i="8"/>
  <c r="F88" i="8"/>
  <c r="F87" i="8"/>
  <c r="F84" i="8"/>
  <c r="F81" i="8"/>
  <c r="F80" i="8"/>
  <c r="F77" i="8"/>
  <c r="F76" i="8"/>
  <c r="F73" i="8"/>
  <c r="F70" i="8"/>
  <c r="F69" i="8"/>
  <c r="A68" i="8"/>
  <c r="F66" i="8"/>
  <c r="A65" i="8"/>
  <c r="F63" i="8"/>
  <c r="B20" i="8"/>
  <c r="A20" i="8"/>
  <c r="B19" i="8"/>
  <c r="A19" i="8"/>
  <c r="D18" i="8"/>
  <c r="B18" i="8"/>
  <c r="A18" i="8"/>
  <c r="D17" i="8"/>
  <c r="B17" i="8"/>
  <c r="A17" i="8"/>
  <c r="B16" i="8"/>
  <c r="A16" i="8"/>
  <c r="B15" i="8"/>
  <c r="A15" i="8"/>
  <c r="B14" i="8"/>
  <c r="A14" i="8"/>
  <c r="D13" i="8"/>
  <c r="B13" i="8"/>
  <c r="A13" i="8"/>
  <c r="B12" i="8"/>
  <c r="A12" i="8"/>
  <c r="B11" i="8"/>
  <c r="A11" i="8"/>
  <c r="B10" i="8"/>
  <c r="A10" i="8"/>
  <c r="B9" i="8"/>
  <c r="A9" i="8"/>
  <c r="B8" i="8"/>
  <c r="A8" i="8"/>
  <c r="B7" i="8"/>
  <c r="A7" i="8"/>
  <c r="B6" i="8"/>
  <c r="A6" i="8"/>
  <c r="F2133" i="7"/>
  <c r="F2131" i="7"/>
  <c r="F2124" i="7"/>
  <c r="F2122" i="7"/>
  <c r="F2120" i="7"/>
  <c r="F2118" i="7"/>
  <c r="F2116" i="7"/>
  <c r="F2112" i="7"/>
  <c r="F2110" i="7"/>
  <c r="F2109" i="7"/>
  <c r="F2106" i="7"/>
  <c r="F2105" i="7"/>
  <c r="F2102" i="7"/>
  <c r="F2100" i="7"/>
  <c r="F2098" i="7"/>
  <c r="F2087" i="7"/>
  <c r="F2085" i="7"/>
  <c r="F2083" i="7"/>
  <c r="F2081" i="7"/>
  <c r="F2079" i="7"/>
  <c r="F2077" i="7"/>
  <c r="F2073" i="7"/>
  <c r="F2068" i="7"/>
  <c r="F2063" i="7"/>
  <c r="F2060" i="7"/>
  <c r="F2056" i="7"/>
  <c r="F2055" i="7"/>
  <c r="F2054" i="7"/>
  <c r="F2048" i="7"/>
  <c r="F2047" i="7"/>
  <c r="F2046" i="7"/>
  <c r="F2038" i="7"/>
  <c r="F2037" i="7"/>
  <c r="F2030" i="7"/>
  <c r="F2025" i="7"/>
  <c r="F2024" i="7"/>
  <c r="F2023" i="7"/>
  <c r="F2022" i="7"/>
  <c r="F2021" i="7"/>
  <c r="F2016" i="7"/>
  <c r="F2014" i="7"/>
  <c r="F2012" i="7"/>
  <c r="F2009" i="7"/>
  <c r="F2007" i="7"/>
  <c r="F1998" i="7"/>
  <c r="F1996" i="7"/>
  <c r="F1994" i="7"/>
  <c r="F1985" i="7"/>
  <c r="F1984" i="7"/>
  <c r="F1983" i="7"/>
  <c r="F1978" i="7"/>
  <c r="F1977" i="7"/>
  <c r="F1976" i="7"/>
  <c r="F1975" i="7"/>
  <c r="F1970" i="7"/>
  <c r="F1969" i="7"/>
  <c r="F1968" i="7"/>
  <c r="F1967" i="7"/>
  <c r="F1954" i="7"/>
  <c r="F1953" i="7"/>
  <c r="F1949" i="7"/>
  <c r="F1942" i="7"/>
  <c r="F1937" i="7"/>
  <c r="F1932" i="7"/>
  <c r="F1927" i="7"/>
  <c r="F1926" i="7"/>
  <c r="F1925" i="7"/>
  <c r="F1920" i="7"/>
  <c r="F1916" i="7"/>
  <c r="F1912" i="7"/>
  <c r="F1908" i="7"/>
  <c r="F1904" i="7"/>
  <c r="F1901" i="7"/>
  <c r="F1899" i="7"/>
  <c r="F1896" i="7"/>
  <c r="F1892" i="7"/>
  <c r="F1887" i="7"/>
  <c r="F1885" i="7"/>
  <c r="F1881" i="7"/>
  <c r="F1879" i="7"/>
  <c r="F1874" i="7"/>
  <c r="F1870" i="7"/>
  <c r="F1869" i="7"/>
  <c r="F1858" i="7"/>
  <c r="F1853" i="7"/>
  <c r="F1852" i="7"/>
  <c r="F1851" i="7"/>
  <c r="F1810" i="7"/>
  <c r="F1800" i="7"/>
  <c r="F1796" i="7"/>
  <c r="F1766" i="7"/>
  <c r="F1671" i="7"/>
  <c r="F1488" i="7"/>
  <c r="F1314" i="7"/>
  <c r="F1310" i="7"/>
  <c r="F1298" i="7"/>
  <c r="F1297" i="7"/>
  <c r="F1296" i="7"/>
  <c r="F1291" i="7"/>
  <c r="F1288" i="7"/>
  <c r="F1282" i="7"/>
  <c r="F1272" i="7"/>
  <c r="F1271" i="7"/>
  <c r="F1268" i="7"/>
  <c r="F1267" i="7"/>
  <c r="F1265" i="7"/>
  <c r="F1263" i="7"/>
  <c r="F1250" i="7"/>
  <c r="F1236" i="7"/>
  <c r="F1220" i="7"/>
  <c r="A1216" i="7"/>
  <c r="F1214" i="7"/>
  <c r="A1195" i="7"/>
  <c r="F1191" i="7"/>
  <c r="F1140" i="7"/>
  <c r="F1138" i="7"/>
  <c r="F1136" i="7"/>
  <c r="F1134" i="7"/>
  <c r="F1133" i="7"/>
  <c r="F1132" i="7"/>
  <c r="A1131" i="7"/>
  <c r="F1129" i="7"/>
  <c r="F1128" i="7"/>
  <c r="F1125" i="7"/>
  <c r="F1124" i="7"/>
  <c r="F1123" i="7"/>
  <c r="F1122" i="7"/>
  <c r="F1121" i="7"/>
  <c r="F1118" i="7"/>
  <c r="A1116" i="7"/>
  <c r="F1114" i="7"/>
  <c r="F1110" i="7"/>
  <c r="F1106" i="7"/>
  <c r="F1103" i="7"/>
  <c r="F1095" i="7"/>
  <c r="F1090" i="7"/>
  <c r="F1084" i="7"/>
  <c r="F1069" i="7"/>
  <c r="F1048" i="7"/>
  <c r="F1034" i="7"/>
  <c r="F1019" i="7"/>
  <c r="F1017" i="7"/>
  <c r="F1015" i="7"/>
  <c r="F1013" i="7"/>
  <c r="F1011" i="7"/>
  <c r="F1009" i="7"/>
  <c r="F1008" i="7"/>
  <c r="F999" i="7"/>
  <c r="F995" i="7"/>
  <c r="F994" i="7"/>
  <c r="F993" i="7"/>
  <c r="F992" i="7"/>
  <c r="F987" i="7"/>
  <c r="F985" i="7"/>
  <c r="F982" i="7"/>
  <c r="F978" i="7"/>
  <c r="F977" i="7"/>
  <c r="F976" i="7"/>
  <c r="F975" i="7"/>
  <c r="F974" i="7"/>
  <c r="F969" i="7"/>
  <c r="F968" i="7"/>
  <c r="F967" i="7"/>
  <c r="F966" i="7"/>
  <c r="F965" i="7"/>
  <c r="F960" i="7"/>
  <c r="F959" i="7"/>
  <c r="F955" i="7"/>
  <c r="F951" i="7"/>
  <c r="F948" i="7"/>
  <c r="F947" i="7"/>
  <c r="F946" i="7"/>
  <c r="F945" i="7"/>
  <c r="F944" i="7"/>
  <c r="F941" i="7"/>
  <c r="F938" i="7"/>
  <c r="F925" i="7"/>
  <c r="F920" i="7"/>
  <c r="F919" i="7"/>
  <c r="F916" i="7"/>
  <c r="F912" i="7"/>
  <c r="F909" i="7"/>
  <c r="F907" i="7"/>
  <c r="F906" i="7"/>
  <c r="F905" i="7"/>
  <c r="F904" i="7"/>
  <c r="F903" i="7"/>
  <c r="F902" i="7"/>
  <c r="F901" i="7"/>
  <c r="F900" i="7"/>
  <c r="F899" i="7"/>
  <c r="F898" i="7"/>
  <c r="F897" i="7"/>
  <c r="F896" i="7"/>
  <c r="F893" i="7"/>
  <c r="F890" i="7"/>
  <c r="F887" i="7"/>
  <c r="F884" i="7"/>
  <c r="F881" i="7"/>
  <c r="F857" i="7"/>
  <c r="F851" i="7"/>
  <c r="F847" i="7"/>
  <c r="F843" i="7"/>
  <c r="F841" i="7"/>
  <c r="F837" i="7"/>
  <c r="F834" i="7"/>
  <c r="F831" i="7"/>
  <c r="F830" i="7"/>
  <c r="F827" i="7"/>
  <c r="F826" i="7"/>
  <c r="F825" i="7"/>
  <c r="F824" i="7"/>
  <c r="F823" i="7"/>
  <c r="F820" i="7"/>
  <c r="F819" i="7"/>
  <c r="F818" i="7"/>
  <c r="F817" i="7"/>
  <c r="F812" i="7"/>
  <c r="F804" i="7"/>
  <c r="F800" i="7"/>
  <c r="F795" i="7"/>
  <c r="F792" i="7"/>
  <c r="F789" i="7"/>
  <c r="F785" i="7"/>
  <c r="F779" i="7"/>
  <c r="F777" i="7"/>
  <c r="F775" i="7"/>
  <c r="F770" i="7"/>
  <c r="F768" i="7"/>
  <c r="F766" i="7"/>
  <c r="F764" i="7"/>
  <c r="F762" i="7"/>
  <c r="F760" i="7"/>
  <c r="F758" i="7"/>
  <c r="F756" i="7"/>
  <c r="F754" i="7"/>
  <c r="F752" i="7"/>
  <c r="F750" i="7"/>
  <c r="F748" i="7"/>
  <c r="F747" i="7"/>
  <c r="F742" i="7"/>
  <c r="F741" i="7"/>
  <c r="F738" i="7"/>
  <c r="F737" i="7"/>
  <c r="F734" i="7"/>
  <c r="F731" i="7"/>
  <c r="F727" i="7"/>
  <c r="F726" i="7"/>
  <c r="F717" i="7"/>
  <c r="F716" i="7"/>
  <c r="F715" i="7"/>
  <c r="F714" i="7"/>
  <c r="F713" i="7"/>
  <c r="F709" i="7"/>
  <c r="F707" i="7"/>
  <c r="F703" i="7"/>
  <c r="F702" i="7"/>
  <c r="F698" i="7"/>
  <c r="F695" i="7"/>
  <c r="F694" i="7"/>
  <c r="F693" i="7"/>
  <c r="F688" i="7"/>
  <c r="F686" i="7"/>
  <c r="F684" i="7"/>
  <c r="F682" i="7"/>
  <c r="F680" i="7"/>
  <c r="F678" i="7"/>
  <c r="F676" i="7"/>
  <c r="F674" i="7"/>
  <c r="F672" i="7"/>
  <c r="F670" i="7"/>
  <c r="F668" i="7"/>
  <c r="F666" i="7"/>
  <c r="F664" i="7"/>
  <c r="F662" i="7"/>
  <c r="F660" i="7"/>
  <c r="F658" i="7"/>
  <c r="F655" i="7"/>
  <c r="F653" i="7"/>
  <c r="F651" i="7"/>
  <c r="F649" i="7"/>
  <c r="F1143" i="7" s="1"/>
  <c r="C20" i="7" s="1"/>
  <c r="F638" i="7"/>
  <c r="F637" i="7"/>
  <c r="F636" i="7"/>
  <c r="F630" i="7"/>
  <c r="F629" i="7"/>
  <c r="F628" i="7"/>
  <c r="F623" i="7"/>
  <c r="F619" i="7"/>
  <c r="F618" i="7"/>
  <c r="F617" i="7"/>
  <c r="F616" i="7"/>
  <c r="F615" i="7"/>
  <c r="F614" i="7"/>
  <c r="F613" i="7"/>
  <c r="F612" i="7"/>
  <c r="F611" i="7"/>
  <c r="F610" i="7"/>
  <c r="F609" i="7"/>
  <c r="F608" i="7"/>
  <c r="F607" i="7"/>
  <c r="F606" i="7"/>
  <c r="F605" i="7"/>
  <c r="F604" i="7"/>
  <c r="F603" i="7"/>
  <c r="F602" i="7"/>
  <c r="F597" i="7"/>
  <c r="F592" i="7"/>
  <c r="F589" i="7"/>
  <c r="F588" i="7"/>
  <c r="F585" i="7"/>
  <c r="F583" i="7"/>
  <c r="F580" i="7"/>
  <c r="F577" i="7"/>
  <c r="F576" i="7"/>
  <c r="F575" i="7"/>
  <c r="F572" i="7"/>
  <c r="F567" i="7"/>
  <c r="F562" i="7"/>
  <c r="F561" i="7"/>
  <c r="F560" i="7"/>
  <c r="F544" i="7"/>
  <c r="F541" i="7"/>
  <c r="F540" i="7"/>
  <c r="F539" i="7"/>
  <c r="F536" i="7"/>
  <c r="F530" i="7"/>
  <c r="F529" i="7"/>
  <c r="F528" i="7"/>
  <c r="F523" i="7"/>
  <c r="F518" i="7"/>
  <c r="F513" i="7"/>
  <c r="F505" i="7"/>
  <c r="F493" i="7"/>
  <c r="F480" i="7"/>
  <c r="F478" i="7"/>
  <c r="F477" i="7"/>
  <c r="F474" i="7"/>
  <c r="F472" i="7"/>
  <c r="F470" i="7"/>
  <c r="F468" i="7"/>
  <c r="F463" i="7"/>
  <c r="F460" i="7"/>
  <c r="F458" i="7"/>
  <c r="F455" i="7"/>
  <c r="F453" i="7"/>
  <c r="F449" i="7"/>
  <c r="F448" i="7"/>
  <c r="F446" i="7"/>
  <c r="F439" i="7"/>
  <c r="F438" i="7"/>
  <c r="F437" i="7"/>
  <c r="F436" i="7"/>
  <c r="F434" i="7"/>
  <c r="F433" i="7"/>
  <c r="F431" i="7"/>
  <c r="F429" i="7"/>
  <c r="F422" i="7"/>
  <c r="D420" i="7"/>
  <c r="F420" i="7" s="1"/>
  <c r="D419" i="7"/>
  <c r="F419" i="7" s="1"/>
  <c r="F413" i="7"/>
  <c r="D412" i="7"/>
  <c r="F412" i="7" s="1"/>
  <c r="F411" i="7"/>
  <c r="F410" i="7"/>
  <c r="F409" i="7"/>
  <c r="F408" i="7"/>
  <c r="F403" i="7"/>
  <c r="F402" i="7"/>
  <c r="F401" i="7"/>
  <c r="F397" i="7"/>
  <c r="F394" i="7"/>
  <c r="F391" i="7"/>
  <c r="F390" i="7"/>
  <c r="F387" i="7"/>
  <c r="F382" i="7"/>
  <c r="F377" i="7"/>
  <c r="F361" i="7"/>
  <c r="F360" i="7"/>
  <c r="F357" i="7"/>
  <c r="F354" i="7"/>
  <c r="F353" i="7"/>
  <c r="F348" i="7"/>
  <c r="F342" i="7"/>
  <c r="F336" i="7"/>
  <c r="F330" i="7"/>
  <c r="F321" i="7"/>
  <c r="F317" i="7"/>
  <c r="F306" i="7"/>
  <c r="F293" i="7"/>
  <c r="F282" i="7"/>
  <c r="F274" i="7"/>
  <c r="F267" i="7"/>
  <c r="F256" i="7"/>
  <c r="F255" i="7"/>
  <c r="F250" i="7"/>
  <c r="F245" i="7"/>
  <c r="F240" i="7"/>
  <c r="F235" i="7"/>
  <c r="F232" i="7"/>
  <c r="F225" i="7"/>
  <c r="F224" i="7"/>
  <c r="F222" i="7"/>
  <c r="F220" i="7"/>
  <c r="F218" i="7"/>
  <c r="F217" i="7"/>
  <c r="F216" i="7"/>
  <c r="F215" i="7"/>
  <c r="F214" i="7"/>
  <c r="F213" i="7"/>
  <c r="F212" i="7"/>
  <c r="F211" i="7"/>
  <c r="F210" i="7"/>
  <c r="F209" i="7"/>
  <c r="F205" i="7"/>
  <c r="F202" i="7"/>
  <c r="F197" i="7"/>
  <c r="F192" i="7"/>
  <c r="F132" i="7"/>
  <c r="F130" i="7"/>
  <c r="F127" i="7"/>
  <c r="F125" i="7"/>
  <c r="F122" i="7"/>
  <c r="F119" i="7"/>
  <c r="F115" i="7"/>
  <c r="F111" i="7"/>
  <c r="F110" i="7"/>
  <c r="F109" i="7"/>
  <c r="F106" i="7"/>
  <c r="F104" i="7"/>
  <c r="F102" i="7"/>
  <c r="F98" i="7"/>
  <c r="F88" i="7"/>
  <c r="A86" i="7"/>
  <c r="F82" i="7"/>
  <c r="B23" i="7"/>
  <c r="A23" i="7"/>
  <c r="B22" i="7"/>
  <c r="A22" i="7"/>
  <c r="B21" i="7"/>
  <c r="A21" i="7"/>
  <c r="B20" i="7"/>
  <c r="A20" i="7"/>
  <c r="B19" i="7"/>
  <c r="A19" i="7"/>
  <c r="F211" i="6"/>
  <c r="F209" i="6"/>
  <c r="F213" i="6" s="1"/>
  <c r="C10" i="6" s="1"/>
  <c r="F206" i="6"/>
  <c r="F198" i="6"/>
  <c r="F195" i="6"/>
  <c r="F192" i="6"/>
  <c r="F190" i="6"/>
  <c r="F186" i="6"/>
  <c r="F180" i="6"/>
  <c r="F177" i="6"/>
  <c r="F174" i="6"/>
  <c r="F169" i="6"/>
  <c r="F163" i="6"/>
  <c r="F160" i="6"/>
  <c r="F157" i="6"/>
  <c r="E200" i="6" s="1"/>
  <c r="C9" i="6" s="1"/>
  <c r="C33" i="2" s="1"/>
  <c r="F149" i="6"/>
  <c r="F147" i="6"/>
  <c r="F145" i="6"/>
  <c r="F143" i="6"/>
  <c r="F141" i="6"/>
  <c r="F139" i="6"/>
  <c r="F136" i="6"/>
  <c r="F134" i="6"/>
  <c r="F133" i="6"/>
  <c r="F132" i="6"/>
  <c r="F131" i="6"/>
  <c r="F129" i="6"/>
  <c r="F128" i="6"/>
  <c r="F127" i="6"/>
  <c r="F125" i="6"/>
  <c r="F124" i="6"/>
  <c r="F123" i="6"/>
  <c r="F120" i="6"/>
  <c r="F118" i="6"/>
  <c r="F114" i="6"/>
  <c r="F113" i="6"/>
  <c r="F112" i="6"/>
  <c r="F111" i="6"/>
  <c r="F108" i="6"/>
  <c r="F106" i="6"/>
  <c r="F104" i="6"/>
  <c r="G103" i="6"/>
  <c r="F103" i="6"/>
  <c r="G102" i="6"/>
  <c r="F102" i="6"/>
  <c r="F97" i="6"/>
  <c r="F92" i="6"/>
  <c r="F90" i="6"/>
  <c r="F88" i="6"/>
  <c r="F86" i="6"/>
  <c r="F84" i="6"/>
  <c r="F82" i="6"/>
  <c r="F80" i="6"/>
  <c r="F151" i="6" s="1"/>
  <c r="C8" i="6" s="1"/>
  <c r="F63" i="6"/>
  <c r="F62" i="6"/>
  <c r="F57" i="6"/>
  <c r="F55" i="6"/>
  <c r="F53" i="6"/>
  <c r="F51" i="6"/>
  <c r="F49" i="6"/>
  <c r="F44" i="6"/>
  <c r="F41" i="6"/>
  <c r="F39" i="6"/>
  <c r="F38" i="6"/>
  <c r="F35" i="6"/>
  <c r="F33" i="6"/>
  <c r="F31" i="6"/>
  <c r="F66" i="6" s="1"/>
  <c r="C7" i="6" s="1"/>
  <c r="F29" i="6"/>
  <c r="B10" i="6"/>
  <c r="A10" i="6"/>
  <c r="B9" i="6"/>
  <c r="A9" i="6"/>
  <c r="B8" i="6"/>
  <c r="A8" i="6"/>
  <c r="B7" i="6"/>
  <c r="A7" i="6"/>
  <c r="E713" i="5"/>
  <c r="C18" i="5" s="1"/>
  <c r="F711" i="5"/>
  <c r="F709" i="5"/>
  <c r="F707" i="5"/>
  <c r="F700" i="5"/>
  <c r="E702" i="5" s="1"/>
  <c r="C17" i="5" s="1"/>
  <c r="C26" i="2" s="1"/>
  <c r="F682" i="5"/>
  <c r="F679" i="5"/>
  <c r="F677" i="5"/>
  <c r="F676" i="5"/>
  <c r="E684" i="5" s="1"/>
  <c r="F666" i="5"/>
  <c r="F665" i="5"/>
  <c r="F659" i="5"/>
  <c r="F658" i="5"/>
  <c r="E668" i="5" s="1"/>
  <c r="C15" i="5" s="1"/>
  <c r="F646" i="5"/>
  <c r="F645" i="5"/>
  <c r="F641" i="5"/>
  <c r="F635" i="5"/>
  <c r="E649" i="5" s="1"/>
  <c r="C14" i="5" s="1"/>
  <c r="F615" i="5"/>
  <c r="F603" i="5"/>
  <c r="F600" i="5"/>
  <c r="F597" i="5"/>
  <c r="F595" i="5"/>
  <c r="E605" i="5" s="1"/>
  <c r="C13" i="5" s="1"/>
  <c r="C22" i="2" s="1"/>
  <c r="F592" i="5"/>
  <c r="F568" i="5"/>
  <c r="F566" i="5"/>
  <c r="F561" i="5"/>
  <c r="F556" i="5"/>
  <c r="F550" i="5"/>
  <c r="F548" i="5"/>
  <c r="F547" i="5"/>
  <c r="F541" i="5"/>
  <c r="F539" i="5"/>
  <c r="F534" i="5"/>
  <c r="F526" i="5"/>
  <c r="F523" i="5"/>
  <c r="F517" i="5"/>
  <c r="F511" i="5"/>
  <c r="F505" i="5"/>
  <c r="F500" i="5"/>
  <c r="E573" i="5" s="1"/>
  <c r="C12" i="5" s="1"/>
  <c r="C21" i="2" s="1"/>
  <c r="F495" i="5"/>
  <c r="F475" i="5"/>
  <c r="F472" i="5"/>
  <c r="E477" i="5" s="1"/>
  <c r="C11" i="5" s="1"/>
  <c r="C20" i="2" s="1"/>
  <c r="F469" i="5"/>
  <c r="F452" i="5"/>
  <c r="F447" i="5"/>
  <c r="F443" i="5"/>
  <c r="F439" i="5"/>
  <c r="F438" i="5"/>
  <c r="F437" i="5"/>
  <c r="F433" i="5"/>
  <c r="F429" i="5"/>
  <c r="E454" i="5" s="1"/>
  <c r="C10" i="5" s="1"/>
  <c r="F409" i="5"/>
  <c r="F408" i="5"/>
  <c r="F407" i="5"/>
  <c r="F406" i="5"/>
  <c r="F405" i="5"/>
  <c r="F404" i="5"/>
  <c r="F403" i="5"/>
  <c r="F402" i="5"/>
  <c r="F401" i="5"/>
  <c r="F400" i="5"/>
  <c r="F399" i="5"/>
  <c r="F398" i="5"/>
  <c r="F397" i="5"/>
  <c r="F392" i="5"/>
  <c r="F384" i="5"/>
  <c r="F382" i="5"/>
  <c r="F379" i="5"/>
  <c r="F378" i="5"/>
  <c r="F377" i="5"/>
  <c r="F372" i="5"/>
  <c r="F371" i="5"/>
  <c r="F370" i="5"/>
  <c r="F369" i="5"/>
  <c r="F368" i="5"/>
  <c r="F358" i="5"/>
  <c r="F357" i="5"/>
  <c r="F356" i="5"/>
  <c r="F355" i="5"/>
  <c r="F354" i="5"/>
  <c r="F353" i="5"/>
  <c r="F352" i="5"/>
  <c r="F351" i="5"/>
  <c r="F350" i="5"/>
  <c r="F349" i="5"/>
  <c r="F348" i="5"/>
  <c r="F347" i="5"/>
  <c r="F346" i="5"/>
  <c r="F345" i="5"/>
  <c r="F344" i="5"/>
  <c r="F334" i="5"/>
  <c r="F333" i="5"/>
  <c r="F332" i="5"/>
  <c r="F331" i="5"/>
  <c r="F330" i="5"/>
  <c r="F329" i="5"/>
  <c r="F316" i="5"/>
  <c r="F310" i="5"/>
  <c r="F305" i="5"/>
  <c r="F304" i="5"/>
  <c r="F303" i="5"/>
  <c r="F302" i="5"/>
  <c r="F301" i="5"/>
  <c r="F290" i="5"/>
  <c r="F289" i="5"/>
  <c r="F288" i="5"/>
  <c r="F287" i="5"/>
  <c r="F286" i="5"/>
  <c r="F285" i="5"/>
  <c r="F281" i="5"/>
  <c r="F277" i="5"/>
  <c r="F273" i="5"/>
  <c r="F269" i="5"/>
  <c r="F266" i="5"/>
  <c r="F263" i="5"/>
  <c r="F260" i="5"/>
  <c r="F257" i="5"/>
  <c r="F254" i="5"/>
  <c r="F251" i="5"/>
  <c r="F246" i="5"/>
  <c r="F243" i="5"/>
  <c r="F239" i="5"/>
  <c r="F235" i="5"/>
  <c r="F232" i="5"/>
  <c r="F229" i="5"/>
  <c r="F226" i="5"/>
  <c r="E411" i="5" s="1"/>
  <c r="C9" i="5" s="1"/>
  <c r="C18" i="2" s="1"/>
  <c r="F192" i="5"/>
  <c r="F189" i="5"/>
  <c r="F188" i="5"/>
  <c r="F187" i="5"/>
  <c r="F186" i="5"/>
  <c r="F185" i="5"/>
  <c r="F184" i="5"/>
  <c r="F183" i="5"/>
  <c r="F182" i="5"/>
  <c r="F177" i="5"/>
  <c r="F171" i="5"/>
  <c r="F170" i="5"/>
  <c r="F169" i="5"/>
  <c r="F168" i="5"/>
  <c r="F157" i="5"/>
  <c r="F156" i="5"/>
  <c r="F155" i="5"/>
  <c r="F154" i="5"/>
  <c r="F153" i="5"/>
  <c r="F129" i="5"/>
  <c r="F126" i="5"/>
  <c r="F123" i="5"/>
  <c r="F119" i="5"/>
  <c r="F114" i="5"/>
  <c r="F113" i="5"/>
  <c r="F112" i="5"/>
  <c r="F105" i="5"/>
  <c r="F102" i="5"/>
  <c r="F100" i="5"/>
  <c r="F98" i="5"/>
  <c r="F96" i="5"/>
  <c r="F93" i="5"/>
  <c r="F89" i="5"/>
  <c r="F85" i="5"/>
  <c r="F81" i="5"/>
  <c r="F77" i="5"/>
  <c r="F73" i="5"/>
  <c r="F68" i="5"/>
  <c r="F56" i="5"/>
  <c r="F53" i="5"/>
  <c r="F50" i="5"/>
  <c r="F49" i="5"/>
  <c r="B18" i="5"/>
  <c r="A18" i="5"/>
  <c r="B17" i="5"/>
  <c r="A17" i="5"/>
  <c r="B16" i="5"/>
  <c r="B25" i="2" s="1"/>
  <c r="A16" i="5"/>
  <c r="B15" i="5"/>
  <c r="A15" i="5"/>
  <c r="B14" i="5"/>
  <c r="A14" i="5"/>
  <c r="B13" i="5"/>
  <c r="A13" i="5"/>
  <c r="B12" i="5"/>
  <c r="A12" i="5"/>
  <c r="B11" i="5"/>
  <c r="A11" i="5"/>
  <c r="A20" i="2" s="1"/>
  <c r="B10" i="5"/>
  <c r="A10" i="5"/>
  <c r="B9" i="5"/>
  <c r="A9" i="5"/>
  <c r="B8" i="5"/>
  <c r="A8" i="5"/>
  <c r="B7" i="5"/>
  <c r="A7" i="5"/>
  <c r="F600" i="4"/>
  <c r="F598" i="4"/>
  <c r="F596" i="4"/>
  <c r="F595" i="4"/>
  <c r="F591" i="4"/>
  <c r="F590" i="4"/>
  <c r="F589" i="4"/>
  <c r="F588" i="4"/>
  <c r="F587" i="4"/>
  <c r="F586" i="4"/>
  <c r="F585" i="4"/>
  <c r="F584" i="4"/>
  <c r="F583" i="4"/>
  <c r="F582" i="4"/>
  <c r="F579" i="4"/>
  <c r="F577" i="4"/>
  <c r="F575" i="4"/>
  <c r="F574" i="4"/>
  <c r="F573" i="4"/>
  <c r="F572" i="4"/>
  <c r="F565" i="4"/>
  <c r="F563" i="4"/>
  <c r="F561" i="4"/>
  <c r="F559" i="4"/>
  <c r="F558" i="4"/>
  <c r="F554" i="4"/>
  <c r="F553" i="4"/>
  <c r="F549" i="4"/>
  <c r="F548" i="4"/>
  <c r="F547" i="4"/>
  <c r="F544" i="4"/>
  <c r="F543" i="4"/>
  <c r="F542" i="4"/>
  <c r="F541" i="4"/>
  <c r="F540" i="4"/>
  <c r="F537" i="4"/>
  <c r="F534" i="4"/>
  <c r="F532" i="4"/>
  <c r="F530" i="4"/>
  <c r="F529" i="4"/>
  <c r="F528" i="4"/>
  <c r="F527" i="4"/>
  <c r="F521" i="4"/>
  <c r="F519" i="4"/>
  <c r="F517" i="4"/>
  <c r="F515" i="4"/>
  <c r="F513" i="4"/>
  <c r="F511" i="4"/>
  <c r="F509" i="4"/>
  <c r="F507" i="4"/>
  <c r="F504" i="4"/>
  <c r="F489" i="4"/>
  <c r="F487" i="4"/>
  <c r="F485" i="4"/>
  <c r="F483" i="4"/>
  <c r="F481" i="4"/>
  <c r="F479" i="4"/>
  <c r="F476" i="4"/>
  <c r="F475" i="4"/>
  <c r="F472" i="4"/>
  <c r="F471" i="4"/>
  <c r="F470" i="4"/>
  <c r="F467" i="4"/>
  <c r="F466" i="4"/>
  <c r="F465" i="4"/>
  <c r="F462" i="4"/>
  <c r="F459" i="4"/>
  <c r="F458" i="4"/>
  <c r="F454" i="4"/>
  <c r="F450" i="4"/>
  <c r="F447" i="4"/>
  <c r="F441" i="4"/>
  <c r="F434" i="4"/>
  <c r="F431" i="4"/>
  <c r="F428" i="4"/>
  <c r="F425" i="4"/>
  <c r="F422" i="4"/>
  <c r="F418" i="4"/>
  <c r="F414" i="4"/>
  <c r="F412" i="4"/>
  <c r="F410" i="4"/>
  <c r="F406" i="4"/>
  <c r="F401" i="4"/>
  <c r="F398" i="4"/>
  <c r="F385" i="4"/>
  <c r="F383" i="4"/>
  <c r="F382" i="4"/>
  <c r="F381" i="4"/>
  <c r="F378" i="4"/>
  <c r="F377" i="4"/>
  <c r="F376" i="4"/>
  <c r="F375" i="4"/>
  <c r="F374" i="4"/>
  <c r="F373" i="4"/>
  <c r="F372" i="4"/>
  <c r="F371" i="4"/>
  <c r="F370" i="4"/>
  <c r="F369" i="4"/>
  <c r="F368" i="4"/>
  <c r="F367" i="4"/>
  <c r="F366" i="4"/>
  <c r="F365" i="4"/>
  <c r="F364" i="4"/>
  <c r="F363" i="4"/>
  <c r="F362" i="4"/>
  <c r="F361" i="4"/>
  <c r="F360" i="4"/>
  <c r="F359" i="4"/>
  <c r="F358" i="4"/>
  <c r="F357" i="4"/>
  <c r="F356" i="4"/>
  <c r="F355" i="4"/>
  <c r="F354" i="4"/>
  <c r="F353" i="4"/>
  <c r="F352" i="4"/>
  <c r="F350" i="4"/>
  <c r="F349" i="4"/>
  <c r="F348" i="4"/>
  <c r="F347" i="4"/>
  <c r="F346" i="4"/>
  <c r="F345" i="4"/>
  <c r="F344" i="4"/>
  <c r="F343" i="4"/>
  <c r="F342" i="4"/>
  <c r="F341" i="4"/>
  <c r="F336" i="4"/>
  <c r="F335" i="4"/>
  <c r="F334" i="4"/>
  <c r="F331" i="4"/>
  <c r="F329" i="4"/>
  <c r="F327" i="4"/>
  <c r="F325" i="4"/>
  <c r="F323" i="4"/>
  <c r="F321" i="4"/>
  <c r="F320" i="4"/>
  <c r="F318" i="4"/>
  <c r="F316" i="4"/>
  <c r="F314" i="4"/>
  <c r="F300" i="4"/>
  <c r="F299" i="4"/>
  <c r="F295" i="4"/>
  <c r="F294" i="4"/>
  <c r="F292" i="4"/>
  <c r="F287" i="4"/>
  <c r="F285" i="4"/>
  <c r="F283" i="4"/>
  <c r="F281" i="4"/>
  <c r="F279" i="4"/>
  <c r="F277" i="4"/>
  <c r="F275" i="4"/>
  <c r="F273" i="4"/>
  <c r="F271" i="4"/>
  <c r="F269" i="4"/>
  <c r="F267" i="4"/>
  <c r="E303" i="4" s="1"/>
  <c r="C10" i="4" s="1"/>
  <c r="C9" i="2" s="1"/>
  <c r="F265" i="4"/>
  <c r="F263" i="4"/>
  <c r="F261" i="4"/>
  <c r="F247" i="4"/>
  <c r="F244" i="4"/>
  <c r="F241" i="4"/>
  <c r="F238" i="4"/>
  <c r="F236" i="4"/>
  <c r="F234" i="4"/>
  <c r="F232" i="4"/>
  <c r="F230" i="4"/>
  <c r="F228" i="4"/>
  <c r="F227" i="4"/>
  <c r="F224" i="4"/>
  <c r="F222" i="4"/>
  <c r="E249" i="4" s="1"/>
  <c r="C9" i="4" s="1"/>
  <c r="C8" i="2" s="1"/>
  <c r="F220" i="4"/>
  <c r="F218" i="4"/>
  <c r="F207" i="4"/>
  <c r="F206" i="4"/>
  <c r="F203" i="4"/>
  <c r="F201" i="4"/>
  <c r="F200" i="4"/>
  <c r="F198" i="4"/>
  <c r="F196" i="4"/>
  <c r="F195" i="4"/>
  <c r="F192" i="4"/>
  <c r="F191" i="4"/>
  <c r="F189" i="4"/>
  <c r="F187" i="4"/>
  <c r="F185" i="4"/>
  <c r="F183" i="4"/>
  <c r="F181" i="4"/>
  <c r="F178" i="4"/>
  <c r="F177" i="4"/>
  <c r="F176" i="4"/>
  <c r="F175" i="4"/>
  <c r="F174" i="4"/>
  <c r="F173" i="4"/>
  <c r="F170" i="4"/>
  <c r="F169" i="4"/>
  <c r="F168" i="4"/>
  <c r="F167" i="4"/>
  <c r="F166" i="4"/>
  <c r="F165" i="4"/>
  <c r="F164" i="4"/>
  <c r="F161" i="4"/>
  <c r="F160" i="4"/>
  <c r="F157" i="4"/>
  <c r="F156" i="4"/>
  <c r="F154" i="4"/>
  <c r="F152" i="4"/>
  <c r="F150" i="4"/>
  <c r="F148" i="4"/>
  <c r="F145" i="4"/>
  <c r="F144" i="4"/>
  <c r="F142" i="4"/>
  <c r="F140" i="4"/>
  <c r="F139" i="4"/>
  <c r="F137" i="4"/>
  <c r="F135" i="4"/>
  <c r="F133" i="4"/>
  <c r="F131" i="4"/>
  <c r="F128" i="4"/>
  <c r="F125" i="4"/>
  <c r="F122" i="4"/>
  <c r="F121" i="4"/>
  <c r="F119" i="4"/>
  <c r="F117" i="4"/>
  <c r="F115" i="4"/>
  <c r="F113" i="4"/>
  <c r="F111" i="4"/>
  <c r="F109" i="4"/>
  <c r="F107" i="4"/>
  <c r="F105" i="4"/>
  <c r="F104" i="4"/>
  <c r="F103" i="4"/>
  <c r="F102" i="4"/>
  <c r="F101" i="4"/>
  <c r="F100" i="4"/>
  <c r="E209" i="4" s="1"/>
  <c r="C8" i="4" s="1"/>
  <c r="C7" i="2" s="1"/>
  <c r="F88" i="4"/>
  <c r="F86" i="4"/>
  <c r="F84" i="4"/>
  <c r="F82" i="4"/>
  <c r="F80" i="4"/>
  <c r="F67" i="4"/>
  <c r="F65" i="4"/>
  <c r="F63" i="4"/>
  <c r="F61" i="4"/>
  <c r="F59" i="4"/>
  <c r="F56" i="4"/>
  <c r="F55" i="4"/>
  <c r="F54" i="4"/>
  <c r="F53" i="4"/>
  <c r="F52" i="4"/>
  <c r="F51" i="4"/>
  <c r="F48" i="4"/>
  <c r="F46" i="4"/>
  <c r="F34" i="4"/>
  <c r="F32" i="4"/>
  <c r="E90" i="4" s="1"/>
  <c r="C7" i="4" s="1"/>
  <c r="B13" i="4"/>
  <c r="A13" i="4"/>
  <c r="B12" i="4"/>
  <c r="A12" i="4"/>
  <c r="B11" i="4"/>
  <c r="B10" i="2" s="1"/>
  <c r="A11" i="4"/>
  <c r="B10" i="4"/>
  <c r="A10" i="4"/>
  <c r="A9" i="2" s="1"/>
  <c r="B9" i="4"/>
  <c r="A9" i="4"/>
  <c r="B8" i="4"/>
  <c r="A8" i="4"/>
  <c r="B7" i="4"/>
  <c r="A7" i="4"/>
  <c r="B35" i="2"/>
  <c r="A35" i="2"/>
  <c r="C34" i="2"/>
  <c r="B34" i="2"/>
  <c r="A34" i="2"/>
  <c r="B33" i="2"/>
  <c r="A33" i="2"/>
  <c r="C32" i="2"/>
  <c r="B32" i="2"/>
  <c r="A32" i="2"/>
  <c r="C31" i="2"/>
  <c r="B31" i="2"/>
  <c r="A31" i="2"/>
  <c r="B30" i="2"/>
  <c r="A30" i="2"/>
  <c r="B28" i="2"/>
  <c r="A28" i="2"/>
  <c r="C27" i="2"/>
  <c r="B27" i="2"/>
  <c r="A27" i="2"/>
  <c r="B26" i="2"/>
  <c r="A26" i="2"/>
  <c r="C25" i="2"/>
  <c r="A25" i="2"/>
  <c r="C24" i="2"/>
  <c r="B24" i="2"/>
  <c r="A24" i="2"/>
  <c r="C23" i="2"/>
  <c r="B23" i="2"/>
  <c r="A23" i="2"/>
  <c r="B22" i="2"/>
  <c r="A22" i="2"/>
  <c r="B21" i="2"/>
  <c r="A21" i="2"/>
  <c r="B20" i="2"/>
  <c r="C19" i="2"/>
  <c r="B19" i="2"/>
  <c r="A19" i="2"/>
  <c r="B18" i="2"/>
  <c r="A18" i="2"/>
  <c r="B17" i="2"/>
  <c r="A17" i="2"/>
  <c r="B16" i="2"/>
  <c r="A16" i="2"/>
  <c r="B15" i="2"/>
  <c r="A15" i="2"/>
  <c r="B13" i="2"/>
  <c r="A13" i="2"/>
  <c r="B12" i="2"/>
  <c r="A12" i="2"/>
  <c r="B11" i="2"/>
  <c r="A11" i="2"/>
  <c r="A10" i="2"/>
  <c r="B9" i="2"/>
  <c r="B8" i="2"/>
  <c r="A8" i="2"/>
  <c r="B7" i="2"/>
  <c r="A7" i="2"/>
  <c r="B6" i="2"/>
  <c r="A6" i="2"/>
  <c r="B5" i="2"/>
  <c r="A5" i="2"/>
  <c r="F1444" i="8" l="1"/>
  <c r="D20" i="8" s="1"/>
  <c r="F2135" i="7"/>
  <c r="D23" i="7" s="1"/>
  <c r="F2126" i="7"/>
  <c r="D22" i="7" s="1"/>
  <c r="E602" i="4"/>
  <c r="C13" i="4" s="1"/>
  <c r="C12" i="2" s="1"/>
  <c r="C6" i="2"/>
  <c r="E194" i="5"/>
  <c r="C8" i="5" s="1"/>
  <c r="C17" i="2" s="1"/>
  <c r="E387" i="4"/>
  <c r="C11" i="4" s="1"/>
  <c r="C11" i="6"/>
  <c r="C35" i="2" s="1"/>
  <c r="C30" i="2" s="1"/>
  <c r="E491" i="4"/>
  <c r="C12" i="4" s="1"/>
  <c r="C11" i="2" s="1"/>
  <c r="E131" i="5"/>
  <c r="C7" i="5" s="1"/>
  <c r="F642" i="7"/>
  <c r="C19" i="7" s="1"/>
  <c r="F2089" i="7"/>
  <c r="F2092" i="7" s="1"/>
  <c r="D21" i="7" s="1"/>
  <c r="A92" i="7"/>
  <c r="A1136" i="7"/>
  <c r="A1224" i="7"/>
  <c r="F827" i="8"/>
  <c r="D10" i="8" s="1"/>
  <c r="A946" i="8"/>
  <c r="A912" i="8"/>
  <c r="F197" i="8"/>
  <c r="F199" i="8" s="1"/>
  <c r="D6" i="8" s="1"/>
  <c r="F441" i="8"/>
  <c r="D7" i="8" s="1"/>
  <c r="F856" i="8"/>
  <c r="D11" i="8" s="1"/>
  <c r="A1250" i="8"/>
  <c r="A1294" i="8"/>
  <c r="A1298" i="8" s="1"/>
  <c r="A1302" i="8" s="1"/>
  <c r="F1342" i="8"/>
  <c r="E1343" i="8" s="1"/>
  <c r="F1343" i="8" s="1"/>
  <c r="F1345" i="8" s="1"/>
  <c r="D16" i="8" s="1"/>
  <c r="A72" i="8"/>
  <c r="A701" i="8"/>
  <c r="F1198" i="8"/>
  <c r="D12" i="8" s="1"/>
  <c r="F1196" i="8"/>
  <c r="F1262" i="8"/>
  <c r="D14" i="8" s="1"/>
  <c r="A1321" i="8"/>
  <c r="A1323" i="8" s="1"/>
  <c r="A1355" i="8"/>
  <c r="A1357" i="8" s="1"/>
  <c r="A1391" i="8"/>
  <c r="A1393" i="8" s="1"/>
  <c r="F731" i="8"/>
  <c r="F735" i="8" s="1"/>
  <c r="D9" i="8" s="1"/>
  <c r="A843" i="8"/>
  <c r="A1406" i="8"/>
  <c r="A498" i="8"/>
  <c r="A1211" i="8"/>
  <c r="C14" i="4" l="1"/>
  <c r="C13" i="2" s="1"/>
  <c r="A1304" i="8"/>
  <c r="A1306" i="8" s="1"/>
  <c r="A1138" i="7"/>
  <c r="A1140" i="7"/>
  <c r="A1360" i="8"/>
  <c r="A1374" i="8" s="1"/>
  <c r="A1254" i="8"/>
  <c r="A1256" i="8" s="1"/>
  <c r="A1252" i="8"/>
  <c r="A703" i="8"/>
  <c r="A1408" i="8"/>
  <c r="A520" i="8"/>
  <c r="A705" i="8"/>
  <c r="A75" i="8"/>
  <c r="A79" i="8"/>
  <c r="D22" i="8"/>
  <c r="C39" i="2" s="1"/>
  <c r="A1326" i="8"/>
  <c r="A1340" i="8" s="1"/>
  <c r="C10" i="2"/>
  <c r="C5" i="2" s="1"/>
  <c r="C16" i="4"/>
  <c r="A102" i="7"/>
  <c r="C25" i="7"/>
  <c r="C37" i="2" s="1"/>
  <c r="A1240" i="7"/>
  <c r="C16" i="2"/>
  <c r="C19" i="5"/>
  <c r="C28" i="2" s="1"/>
  <c r="C13" i="6"/>
  <c r="A541" i="8" l="1"/>
  <c r="A562" i="8" s="1"/>
  <c r="C21" i="5"/>
  <c r="C15" i="2"/>
  <c r="C42" i="2" s="1"/>
  <c r="A104" i="7"/>
  <c r="A1256" i="7"/>
  <c r="A83" i="8"/>
  <c r="A1410" i="8"/>
  <c r="A1412" i="8" s="1"/>
  <c r="A1258" i="8"/>
  <c r="A1260" i="8" s="1"/>
  <c r="A707" i="8"/>
  <c r="C44" i="2" l="1"/>
  <c r="C46" i="2" s="1"/>
  <c r="A1414" i="8"/>
  <c r="A1270" i="7"/>
  <c r="A106" i="7"/>
  <c r="A1275" i="7"/>
  <c r="A1294" i="7"/>
  <c r="A589" i="8"/>
  <c r="A709" i="8"/>
  <c r="A108" i="7"/>
  <c r="A90" i="8"/>
  <c r="A86" i="8"/>
  <c r="A1284" i="7"/>
  <c r="A632" i="8" l="1"/>
  <c r="A646" i="8" s="1"/>
  <c r="A661" i="8" s="1"/>
  <c r="A612" i="8"/>
  <c r="A1303" i="7"/>
  <c r="A711" i="8"/>
  <c r="A1418" i="8"/>
  <c r="A1420" i="8" s="1"/>
  <c r="A1422" i="8" s="1"/>
  <c r="A1424" i="8" s="1"/>
  <c r="A1426" i="8" s="1"/>
  <c r="A1416" i="8"/>
  <c r="A96" i="8"/>
  <c r="A115" i="7"/>
  <c r="A674" i="8" l="1"/>
  <c r="A119" i="7"/>
  <c r="A122" i="7"/>
  <c r="A125" i="7" s="1"/>
  <c r="A127" i="7" s="1"/>
  <c r="A130" i="7" s="1"/>
  <c r="A713" i="8"/>
  <c r="A1312" i="7"/>
  <c r="A99" i="8"/>
  <c r="A132" i="7" l="1"/>
  <c r="A136" i="7" s="1"/>
  <c r="A197" i="7" s="1"/>
  <c r="A1318" i="7"/>
  <c r="A1799" i="7"/>
  <c r="A1802" i="7" s="1"/>
  <c r="A1816" i="7" s="1"/>
  <c r="A1856" i="7" s="1"/>
  <c r="A1863" i="7" s="1"/>
  <c r="A1872" i="7" s="1"/>
  <c r="A1495" i="7"/>
  <c r="A1678" i="7" s="1"/>
  <c r="A1773" i="7" s="1"/>
  <c r="A715" i="8"/>
  <c r="A104" i="8"/>
  <c r="A200" i="7" l="1"/>
  <c r="A204" i="7" s="1"/>
  <c r="A207" i="7" s="1"/>
  <c r="A227" i="7" s="1"/>
  <c r="A234" i="7" s="1"/>
  <c r="A237" i="7" s="1"/>
  <c r="A254" i="7" s="1"/>
  <c r="A258" i="7" s="1"/>
  <c r="A277" i="7" s="1"/>
  <c r="A284" i="7" s="1"/>
  <c r="A297" i="7" s="1"/>
  <c r="A310" i="7" s="1"/>
  <c r="A325" i="7" s="1"/>
  <c r="A334" i="7" s="1"/>
  <c r="A340" i="7" s="1"/>
  <c r="A346" i="7" s="1"/>
  <c r="A352" i="7" s="1"/>
  <c r="A356" i="7" s="1"/>
  <c r="A359" i="7" s="1"/>
  <c r="A363" i="7" s="1"/>
  <c r="A381" i="7" s="1"/>
  <c r="A386" i="7" s="1"/>
  <c r="A389" i="7" s="1"/>
  <c r="A393" i="7" s="1"/>
  <c r="A396" i="7" s="1"/>
  <c r="A399" i="7" s="1"/>
  <c r="A406" i="7" s="1"/>
  <c r="A417" i="7" s="1"/>
  <c r="A422" i="7" s="1"/>
  <c r="A426" i="7" s="1"/>
  <c r="A443" i="7" s="1"/>
  <c r="A453" i="7" s="1"/>
  <c r="A455" i="7" s="1"/>
  <c r="A457" i="7" s="1"/>
  <c r="A460" i="7" s="1"/>
  <c r="A462" i="7" s="1"/>
  <c r="A467" i="7" s="1"/>
  <c r="A470" i="7" s="1"/>
  <c r="A472" i="7" s="1"/>
  <c r="A474" i="7" s="1"/>
  <c r="A476" i="7" s="1"/>
  <c r="A480" i="7" s="1"/>
  <c r="A484" i="7" s="1"/>
  <c r="A496" i="7" s="1"/>
  <c r="A508" i="7" s="1"/>
  <c r="A520" i="7" s="1"/>
  <c r="A527" i="7" s="1"/>
  <c r="A535" i="7" s="1"/>
  <c r="A538" i="7" s="1"/>
  <c r="A543" i="7" s="1"/>
  <c r="A546" i="7" s="1"/>
  <c r="A566" i="7" s="1"/>
  <c r="A571" i="7" s="1"/>
  <c r="A574" i="7" s="1"/>
  <c r="A579" i="7" s="1"/>
  <c r="A582" i="7" s="1"/>
  <c r="A585" i="7" s="1"/>
  <c r="A587" i="7" s="1"/>
  <c r="A591" i="7" s="1"/>
  <c r="A596" i="7" s="1"/>
  <c r="A601" i="7" s="1"/>
  <c r="A623" i="7" s="1"/>
  <c r="A627" i="7" s="1"/>
  <c r="A633" i="7" s="1"/>
  <c r="A651" i="7" s="1"/>
  <c r="A653" i="7" s="1"/>
  <c r="A655" i="7" s="1"/>
  <c r="A657" i="7" s="1"/>
  <c r="A660" i="7" s="1"/>
  <c r="A662" i="7" s="1"/>
  <c r="A664" i="7" s="1"/>
  <c r="A666" i="7" s="1"/>
  <c r="A668" i="7" s="1"/>
  <c r="A670" i="7" s="1"/>
  <c r="A672" i="7" s="1"/>
  <c r="A674" i="7" s="1"/>
  <c r="A676" i="7" s="1"/>
  <c r="A678" i="7" s="1"/>
  <c r="A680" i="7" s="1"/>
  <c r="A682" i="7" s="1"/>
  <c r="A684" i="7" s="1"/>
  <c r="A686" i="7" s="1"/>
  <c r="A688" i="7" s="1"/>
  <c r="A692" i="7" s="1"/>
  <c r="A697" i="7" s="1"/>
  <c r="A700" i="7" s="1"/>
  <c r="A705" i="7" s="1"/>
  <c r="A711" i="7" s="1"/>
  <c r="A719" i="7" s="1"/>
  <c r="A729" i="7" s="1"/>
  <c r="A733" i="7" s="1"/>
  <c r="A736" i="7" s="1"/>
  <c r="A740" i="7" s="1"/>
  <c r="A744" i="7" s="1"/>
  <c r="A750" i="7" s="1"/>
  <c r="A752" i="7" s="1"/>
  <c r="A754" i="7" s="1"/>
  <c r="A756" i="7" s="1"/>
  <c r="A758" i="7" s="1"/>
  <c r="A760" i="7" s="1"/>
  <c r="A762" i="7" s="1"/>
  <c r="A764" i="7" s="1"/>
  <c r="A766" i="7" s="1"/>
  <c r="A768" i="7" s="1"/>
  <c r="A770" i="7" s="1"/>
  <c r="A774" i="7" s="1"/>
  <c r="A777" i="7" s="1"/>
  <c r="A779" i="7" s="1"/>
  <c r="A781" i="7" s="1"/>
  <c r="A787" i="7" s="1"/>
  <c r="A791" i="7" s="1"/>
  <c r="A794" i="7" s="1"/>
  <c r="A797" i="7" s="1"/>
  <c r="A802" i="7" s="1"/>
  <c r="A806" i="7" s="1"/>
  <c r="A816" i="7" s="1"/>
  <c r="A1878" i="7"/>
  <c r="A1881" i="7" s="1"/>
  <c r="A1883" i="7" s="1"/>
  <c r="A1887" i="7" s="1"/>
  <c r="A1889" i="7" s="1"/>
  <c r="A1895" i="7" s="1"/>
  <c r="A1898" i="7" s="1"/>
  <c r="A1901" i="7" s="1"/>
  <c r="A1903" i="7" s="1"/>
  <c r="A1924" i="7" s="1"/>
  <c r="A1931" i="7" s="1"/>
  <c r="A1936" i="7" s="1"/>
  <c r="A1941" i="7" s="1"/>
  <c r="A1946" i="7" s="1"/>
  <c r="A1952" i="7" s="1"/>
  <c r="A1959" i="7" s="1"/>
  <c r="A1974" i="7" s="1"/>
  <c r="A1982" i="7" s="1"/>
  <c r="A1989" i="7" s="1"/>
  <c r="A2002" i="7" s="1"/>
  <c r="A2020" i="7" s="1"/>
  <c r="A2029" i="7" s="1"/>
  <c r="A2033" i="7" s="1"/>
  <c r="A2042" i="7" s="1"/>
  <c r="A2052" i="7" s="1"/>
  <c r="A2058" i="7" s="1"/>
  <c r="A2062" i="7" s="1"/>
  <c r="A2067" i="7" s="1"/>
  <c r="A2072" i="7" s="1"/>
  <c r="A2077" i="7" s="1"/>
  <c r="A2079" i="7" s="1"/>
  <c r="A2081" i="7" s="1"/>
  <c r="A2083" i="7" s="1"/>
  <c r="A2085" i="7" s="1"/>
  <c r="A2087" i="7" s="1"/>
  <c r="A717" i="8"/>
  <c r="A108" i="8"/>
  <c r="A2089" i="7" l="1"/>
  <c r="A719" i="8"/>
  <c r="A721" i="8" s="1"/>
  <c r="A723" i="8" s="1"/>
  <c r="A725" i="8" s="1"/>
  <c r="A727" i="8" s="1"/>
  <c r="A729" i="8" s="1"/>
  <c r="A731" i="8" s="1"/>
  <c r="A733" i="8" s="1"/>
  <c r="A746" i="8" s="1"/>
  <c r="A748" i="8" s="1"/>
  <c r="A750" i="8"/>
  <c r="A752" i="8" s="1"/>
  <c r="A754" i="8" s="1"/>
  <c r="A756" i="8" s="1"/>
  <c r="A758" i="8" s="1"/>
  <c r="A760" i="8" s="1"/>
  <c r="A762" i="8" s="1"/>
  <c r="A764" i="8" s="1"/>
  <c r="A766" i="8" s="1"/>
  <c r="A768" i="8" s="1"/>
  <c r="A770" i="8" s="1"/>
  <c r="A772" i="8" s="1"/>
  <c r="A774" i="8" s="1"/>
  <c r="A777" i="8" s="1"/>
  <c r="A779" i="8" s="1"/>
  <c r="A781" i="8" s="1"/>
  <c r="A783" i="8" s="1"/>
  <c r="A785" i="8" s="1"/>
  <c r="A787" i="8" s="1"/>
  <c r="A789" i="8" s="1"/>
  <c r="A791" i="8" s="1"/>
  <c r="A793" i="8" s="1"/>
  <c r="A795" i="8" s="1"/>
  <c r="A797" i="8" s="1"/>
  <c r="A801" i="8" s="1"/>
  <c r="A805" i="8" s="1"/>
  <c r="A808" i="8" s="1"/>
  <c r="A811" i="8" s="1"/>
  <c r="A813" i="8" s="1"/>
  <c r="A815" i="8" s="1"/>
  <c r="A817" i="8" s="1"/>
  <c r="A819" i="8" s="1"/>
  <c r="A821" i="8" s="1"/>
  <c r="A823" i="8" s="1"/>
  <c r="A111" i="8"/>
  <c r="A115" i="8" s="1"/>
  <c r="A118" i="8" s="1"/>
  <c r="A121" i="8" s="1"/>
  <c r="A124" i="8" s="1"/>
  <c r="A127" i="8" s="1"/>
  <c r="A130" i="8" s="1"/>
  <c r="A133" i="8" s="1"/>
  <c r="A136" i="8" s="1"/>
  <c r="A140" i="8" s="1"/>
  <c r="A143" i="8" s="1"/>
  <c r="A146" i="8" s="1"/>
  <c r="A151" i="8" s="1"/>
  <c r="A154" i="8" s="1"/>
  <c r="A158" i="8" s="1"/>
  <c r="A161" i="8" s="1"/>
  <c r="A164" i="8" s="1"/>
  <c r="A166" i="8" s="1"/>
  <c r="A168" i="8" s="1"/>
  <c r="A170" i="8" s="1"/>
  <c r="A172" i="8" s="1"/>
  <c r="A175" i="8" s="1"/>
  <c r="A822" i="7"/>
  <c r="A829" i="7"/>
  <c r="A825" i="8" l="1"/>
  <c r="A948" i="8" s="1"/>
  <c r="A177" i="8"/>
  <c r="A181" i="8"/>
  <c r="A179" i="8"/>
  <c r="A833" i="7"/>
  <c r="A836" i="7" s="1"/>
  <c r="A2100" i="7"/>
  <c r="A956" i="8" l="1"/>
  <c r="A959" i="8"/>
  <c r="A839" i="7"/>
  <c r="A846" i="7" s="1"/>
  <c r="A849" i="7" s="1"/>
  <c r="A853" i="7" s="1"/>
  <c r="A859" i="7" s="1"/>
  <c r="A883" i="7" s="1"/>
  <c r="A886" i="7" s="1"/>
  <c r="A889" i="7" s="1"/>
  <c r="A892" i="7" s="1"/>
  <c r="A895" i="7" s="1"/>
  <c r="A909" i="7" s="1"/>
  <c r="A911" i="7" s="1"/>
  <c r="A914" i="7" s="1"/>
  <c r="A918" i="7" s="1"/>
  <c r="A922" i="7" s="1"/>
  <c r="A927" i="7" s="1"/>
  <c r="A940" i="7" s="1"/>
  <c r="A943" i="7" s="1"/>
  <c r="A950" i="7" s="1"/>
  <c r="A953" i="7" s="1"/>
  <c r="A957" i="7" s="1"/>
  <c r="A962" i="7" s="1"/>
  <c r="A971" i="7" s="1"/>
  <c r="A980" i="7" s="1"/>
  <c r="A984" i="7" s="1"/>
  <c r="A987" i="7" s="1"/>
  <c r="A989" i="7" s="1"/>
  <c r="A997" i="7" s="1"/>
  <c r="A843" i="7"/>
  <c r="A185" i="8"/>
  <c r="A187" i="8" s="1"/>
  <c r="A193" i="8" s="1"/>
  <c r="A195" i="8" s="1"/>
  <c r="A197" i="8" s="1"/>
  <c r="A208" i="8" s="1"/>
  <c r="A210" i="8" s="1"/>
  <c r="A212" i="8" s="1"/>
  <c r="A214" i="8" s="1"/>
  <c r="A216" i="8" s="1"/>
  <c r="A218" i="8" s="1"/>
  <c r="A220" i="8" s="1"/>
  <c r="A222" i="8" s="1"/>
  <c r="A224" i="8" s="1"/>
  <c r="A226" i="8" s="1"/>
  <c r="A228" i="8" s="1"/>
  <c r="A230" i="8" s="1"/>
  <c r="A232" i="8" s="1"/>
  <c r="A234" i="8" s="1"/>
  <c r="A236" i="8" s="1"/>
  <c r="A238" i="8" s="1"/>
  <c r="A240" i="8" s="1"/>
  <c r="A242" i="8" s="1"/>
  <c r="A244" i="8" s="1"/>
  <c r="A246" i="8" s="1"/>
  <c r="A248" i="8" s="1"/>
  <c r="A252" i="8" s="1"/>
  <c r="A254" i="8" s="1"/>
  <c r="A256" i="8" s="1"/>
  <c r="A258" i="8" s="1"/>
  <c r="A260" i="8" s="1"/>
  <c r="A262" i="8" s="1"/>
  <c r="A264" i="8" s="1"/>
  <c r="A266" i="8" s="1"/>
  <c r="A268" i="8" s="1"/>
  <c r="A270" i="8" s="1"/>
  <c r="A272" i="8" s="1"/>
  <c r="A274" i="8" s="1"/>
  <c r="A276" i="8" s="1"/>
  <c r="A278" i="8" s="1"/>
  <c r="A280" i="8" s="1"/>
  <c r="A282" i="8" s="1"/>
  <c r="A284" i="8" s="1"/>
  <c r="A286" i="8" s="1"/>
  <c r="A288" i="8" s="1"/>
  <c r="A290" i="8" s="1"/>
  <c r="A292" i="8" s="1"/>
  <c r="A294" i="8" s="1"/>
  <c r="A296" i="8" s="1"/>
  <c r="A299" i="8" s="1"/>
  <c r="A300" i="8" s="1"/>
  <c r="A301" i="8" s="1"/>
  <c r="A302" i="8" s="1"/>
  <c r="A304" i="8" s="1"/>
  <c r="A306" i="8" s="1"/>
  <c r="A308" i="8" s="1"/>
  <c r="A310" i="8" s="1"/>
  <c r="A313" i="8" s="1"/>
  <c r="A314" i="8" s="1"/>
  <c r="A315" i="8" s="1"/>
  <c r="A316" i="8" s="1"/>
  <c r="A317" i="8" s="1"/>
  <c r="A320" i="8" s="1"/>
  <c r="A321" i="8" s="1"/>
  <c r="A322" i="8" s="1"/>
  <c r="A323" i="8" s="1"/>
  <c r="A324" i="8" s="1"/>
  <c r="A327" i="8" s="1"/>
  <c r="A328" i="8" s="1"/>
  <c r="A329" i="8" s="1"/>
  <c r="A330" i="8" s="1"/>
  <c r="A333" i="8" s="1"/>
  <c r="A334" i="8" s="1"/>
  <c r="A335" i="8" s="1"/>
  <c r="A338" i="8" s="1"/>
  <c r="A339" i="8" s="1"/>
  <c r="A340" i="8" s="1"/>
  <c r="A343" i="8" s="1"/>
  <c r="A344" i="8" s="1"/>
  <c r="A347" i="8" s="1"/>
  <c r="A348" i="8" s="1"/>
  <c r="A349" i="8" s="1"/>
  <c r="A350" i="8" s="1"/>
  <c r="A353" i="8" s="1"/>
  <c r="A354" i="8" s="1"/>
  <c r="A355" i="8" s="1"/>
  <c r="A358" i="8" s="1"/>
  <c r="A359" i="8" s="1"/>
  <c r="A360" i="8" s="1"/>
  <c r="A361" i="8" s="1"/>
  <c r="A362" i="8" s="1"/>
  <c r="A366" i="8" s="1"/>
  <c r="A367" i="8" s="1"/>
  <c r="A369" i="8" s="1"/>
  <c r="A371" i="8" s="1"/>
  <c r="A372" i="8" s="1"/>
  <c r="A373" i="8" s="1"/>
  <c r="A376" i="8" s="1"/>
  <c r="A377" i="8" s="1"/>
  <c r="A379" i="8" s="1"/>
  <c r="A381" i="8" s="1"/>
  <c r="A383" i="8" s="1"/>
  <c r="A385" i="8" s="1"/>
  <c r="A387" i="8" s="1"/>
  <c r="A389" i="8" s="1"/>
  <c r="A391" i="8" s="1"/>
  <c r="A396" i="8" s="1"/>
  <c r="A397" i="8" s="1"/>
  <c r="A398" i="8" s="1"/>
  <c r="A399" i="8" s="1"/>
  <c r="A400" i="8" s="1"/>
  <c r="A401" i="8" s="1"/>
  <c r="A402" i="8" s="1"/>
  <c r="A403" i="8" s="1"/>
  <c r="A404" i="8" s="1"/>
  <c r="A405" i="8" s="1"/>
  <c r="A406" i="8" s="1"/>
  <c r="A407" i="8" s="1"/>
  <c r="A409" i="8" s="1"/>
  <c r="A411" i="8" s="1"/>
  <c r="A1001" i="7" l="1"/>
  <c r="A1011" i="7" s="1"/>
  <c r="A1013" i="7"/>
  <c r="A1015" i="7" s="1"/>
  <c r="A1017" i="7" s="1"/>
  <c r="A1019" i="7" s="1"/>
  <c r="A1023" i="7" s="1"/>
  <c r="A1036" i="7" s="1"/>
  <c r="A1050" i="7" s="1"/>
  <c r="A1071" i="7" s="1"/>
  <c r="A1086" i="7" s="1"/>
  <c r="A1092" i="7" s="1"/>
  <c r="A1097" i="7" s="1"/>
  <c r="A1105" i="7" s="1"/>
  <c r="A1108" i="7" s="1"/>
  <c r="A961" i="8"/>
  <c r="A414" i="8"/>
  <c r="A415" i="8"/>
  <c r="A425" i="8" s="1"/>
  <c r="A416" i="8"/>
  <c r="A964" i="8" l="1"/>
  <c r="A2102" i="7"/>
  <c r="A2104" i="7" l="1"/>
  <c r="A966" i="8"/>
  <c r="A968" i="8" l="1"/>
  <c r="A2108" i="7"/>
  <c r="A2112" i="7" l="1"/>
  <c r="A2114" i="7" s="1"/>
  <c r="A970" i="8"/>
  <c r="A972" i="8"/>
  <c r="A975" i="8"/>
  <c r="A985" i="8" s="1"/>
  <c r="A1019" i="8" l="1"/>
  <c r="A2118" i="7"/>
  <c r="A2122" i="7" l="1"/>
  <c r="A2124" i="7" s="1"/>
  <c r="A2120" i="7"/>
  <c r="A1022" i="8"/>
  <c r="A2133" i="7" l="1"/>
  <c r="A1030" i="8"/>
  <c r="A1033" i="8" l="1"/>
  <c r="A1035" i="8" l="1"/>
  <c r="A1038" i="8" s="1"/>
  <c r="A1040" i="8" s="1"/>
  <c r="A1042" i="8" s="1"/>
  <c r="A1044" i="8" s="1"/>
  <c r="A1047" i="8" l="1"/>
  <c r="A1057" i="8" s="1"/>
  <c r="A1092" i="8" s="1"/>
  <c r="A1095" i="8" l="1"/>
  <c r="A1100" i="8" s="1"/>
  <c r="A1098" i="8"/>
  <c r="A1103" i="8" l="1"/>
  <c r="A1111" i="8" s="1"/>
  <c r="A1113" i="8" l="1"/>
  <c r="A1115" i="8" s="1"/>
  <c r="A1117" i="8" l="1"/>
  <c r="A1120" i="8"/>
  <c r="A1130" i="8" s="1"/>
  <c r="A1146" i="8" l="1"/>
  <c r="A1161" i="8" s="1"/>
  <c r="A1169" i="8" s="1"/>
  <c r="A1177" i="8" s="1"/>
  <c r="A1185" i="8" s="1"/>
  <c r="A1188" i="8" l="1"/>
  <c r="A1190" i="8" l="1"/>
  <c r="A1192" i="8" l="1"/>
  <c r="A1194" i="8" l="1"/>
  <c r="A1196" i="8" l="1"/>
  <c r="A1213" i="8" l="1"/>
  <c r="A1215" i="8" l="1"/>
  <c r="A1217" i="8" s="1"/>
  <c r="A1219" i="8" l="1"/>
  <c r="A1224" i="8"/>
  <c r="A1228" i="8" s="1"/>
  <c r="A1232" i="8" l="1"/>
  <c r="A1234" i="8" s="1"/>
  <c r="A439" i="8"/>
  <c r="A437" i="8"/>
  <c r="A427" i="8"/>
  <c r="A421" i="8"/>
  <c r="A433" i="8"/>
  <c r="A423" i="8"/>
  <c r="A435" i="8"/>
  <c r="A429" i="8"/>
  <c r="A418" i="8"/>
  <c r="A431" i="8"/>
</calcChain>
</file>

<file path=xl/sharedStrings.xml><?xml version="1.0" encoding="utf-8"?>
<sst xmlns="http://schemas.openxmlformats.org/spreadsheetml/2006/main" count="6459" uniqueCount="3348">
  <si>
    <t>POPIS GRADBENIH IN OBRTNIŠKIH DEL</t>
  </si>
  <si>
    <t>OBJEKT:</t>
  </si>
  <si>
    <t>NAROČNIK:</t>
  </si>
  <si>
    <t xml:space="preserve">REKONSTRUKCIJA IN DOZIDAVA POŠ DOLENJA NEMŠKA VAS - </t>
  </si>
  <si>
    <t>VEČNAMENSKI OBJEKT ZA ŠOLSTVO IN ŠPORT</t>
  </si>
  <si>
    <t>OBČINA TREBNJE</t>
  </si>
  <si>
    <t>GOLIEV TRG 5</t>
  </si>
  <si>
    <t>8210 TREBNJE</t>
  </si>
  <si>
    <t>PROJEKTANT:</t>
  </si>
  <si>
    <t>MISEL d.o.o.</t>
  </si>
  <si>
    <t>Cankarjeva 1</t>
  </si>
  <si>
    <t>6230 Postojna</t>
  </si>
  <si>
    <t>PROJEKT:</t>
  </si>
  <si>
    <t>PZI</t>
  </si>
  <si>
    <t>DATUM:</t>
  </si>
  <si>
    <t>maj 2021</t>
  </si>
  <si>
    <t>REKAPITULACIJA</t>
  </si>
  <si>
    <t>SPLOŠNA DOLOČILA</t>
  </si>
  <si>
    <t>A.</t>
  </si>
  <si>
    <t>GRADBENA DELA</t>
  </si>
  <si>
    <t>REKAPITULACIJA GRADBENIH DEL</t>
  </si>
  <si>
    <t>SKUPAJ:</t>
  </si>
  <si>
    <t>1.</t>
  </si>
  <si>
    <t>PRIPRAVLJALNA DELA</t>
  </si>
  <si>
    <t>em</t>
  </si>
  <si>
    <t>količina</t>
  </si>
  <si>
    <t>cena / em</t>
  </si>
  <si>
    <t>vrednost</t>
  </si>
  <si>
    <t>SPLOŠNA DOLOČILA
Pri izvajanju vseh del po opisih v nadaljevanju je upoštevati predhodno izdelano dokumentacijo, pogoje soglasodajalcev, gradbenega dovoljenja in elaboratov ter vseh normativov in standardov, ki veljajo za to področje v Republiki Sloveniji.</t>
  </si>
  <si>
    <t>Zagotoviti je vse potrebne ukrepe za varno delo na gradbišču, primerne delovne pogoje, sanitarne in garderobne prostore ter zagotoviti vso varnostno opremo ter naprave.</t>
  </si>
  <si>
    <t>Gradbišče skladno z zakonodajo ograditi in označiti, ter onemogočiti dostop nepooblaščenim.</t>
  </si>
  <si>
    <t>SPLOŠNA DOLOČILA
Pred začetkom gradnje je potreben pregled projekta in ostale dokumentacije s projektantom, investitorjem, nadzornikom in izvajalcem, kar omogoča vsem stranem, da se podrobneje seznanijo z gradnjo, zahtevami gradnje in potekom gradnje načrtovanega objekta.</t>
  </si>
  <si>
    <t>Dela morajo zajemati tudi odvoz materialov na končno deponijo, vključno s plačilom potrebnih taks. Izbrati stalne deponije v neposredni bližini gradbišča, oz. najbližje deponije.</t>
  </si>
  <si>
    <t>V enotni ceni morajo biti zajeta vsa potrebna dela, transporti, prenosi, takse…</t>
  </si>
  <si>
    <t>kpl.</t>
  </si>
  <si>
    <t>1.1.</t>
  </si>
  <si>
    <t xml:space="preserve">~ Ograditev območja gradbišča s primerno gradbiščno ograjo; postavitev in odstranittev PVC gradbiščne ograje z vzdrževanjem in popravili (PVC ograja višine 1,80m, pritrjena na ustreznih stojalih v medsebojni razdalji do </t>
  </si>
  <si>
    <t>2,00m, ustrezno zavarovana pred porušitvijo zaradi vetra za obdobje celotne gradnje) z vgrajenimi gradbiščnimi vrati dimenzije 2,00x2,00m z nosilnimi stebri v betonskem temelju. Začasna gradbiščna vrata, lesena s kljuko in ključavnico.</t>
  </si>
  <si>
    <t>~ Priprava terena za deponije, izdelava trasportnih poti,… Transportne in peš poti na gradbišču (ponudnik mora preučiti možne transportne in peš poti in podati vrednosti in količine izvedbe le teh ter njihovega vzdrževanja).
Parkirišča za gradbeno mehanizacijo in osebna vozila (ponudnik poda vrednosti in količine izvedbe le teh ter njihovega vzdrževanja).</t>
  </si>
  <si>
    <t>~ Ureditev deponij gradbenega materiala; površino, namenjeno deponiranju je potrebno utrditi do ustrezne trdnosti, glede na deponiran material. Zlaganje mora ustrezati lastnostim materialov, preprečeno mora biti nemoteno premikanje. Najvišja dovoljena višina ročno zloženih skladovnic je 2 m z izjemo zlaganja lažjih kosov materiala.
~ Ureditev električnih napeljav na gradbišču.</t>
  </si>
  <si>
    <t>~ Varnostni ukrepi, ukrepi za varovanje okolja.
~ Postavitev gradbiščne table.
~ Postavitev opozorilne table, signalizacije.
~ Izpolniti vse zahteve iz načrta organizacije gradbišča in varnostnega načrta, vključno z vsemi stroški za organizacijo gradbišča, zavarovanje gradbišča in ostale zakonske zahteve.</t>
  </si>
  <si>
    <t>~ Ureditev, prestavitev in vzdrževanje pisarn, garderob, sanitarnih prostorov; gradbiščna pisarna za sestanke, nadzorno službo in hrambo gradbiščne tehnične dokumentacije (za celotno obdobje gradnje), skupaj z omarico za prvo pomoč, avtomatom za vodo, klimatsko napravo in brezžično povezavo na internet (WI-FI): dvojni kontejner, opremeljen tudi za potrebe  in operativne sestanke (predvidoma prostor za sejno mizo za 20 oseb).</t>
  </si>
  <si>
    <t>Garderoba za vse zaposlene na gradbišču, vključno s kasetami za obleke in čevlje, klopmi in ustreznim temperaturnim režimom za čas slabega vremena. (za celotno obdobje gradnje).</t>
  </si>
  <si>
    <t>Sanitarni kontejner - umivalnica brez sanitarij, ogrevan prostor in kemično stranišče - 1 stranišče na 30 delavcev; najem s praznjenjem na določeno obdobje (za celtno obdobje gradnje).</t>
  </si>
  <si>
    <t>Skladiščni kontejnerji, tesarska lopa (Ponudnik poleg vrednosti poda velikost in tip tesarske lope - lesena ali tipska), nadstrešek za krožno žago; Prenosni nadstrešek za krožno žago iz odrskih cevi s pokrivno cerado (v primeru, da se predvideva uporaba krožne žage na objektu), kontejner za odpadke, zabojniki za mešane odpadke,... (za celotno obdobje gradnje).</t>
  </si>
  <si>
    <t>Visokodebelno listnato drevo - premer debla do 30cm.</t>
  </si>
  <si>
    <t>Visokodebelno listnato drevo - premer debla med 30cm in 50cm.</t>
  </si>
  <si>
    <t>Visokodebelno listnato drevo - premer debla nad 50cm.</t>
  </si>
  <si>
    <t>Visokodebelno iglasto drevo - premer debla do 30cm.</t>
  </si>
  <si>
    <t>Visokodebelno iglasto drevo - premer debla med 30cm in 50cm.</t>
  </si>
  <si>
    <t>Visokodebelno iglasto drevo - premer debla nad 50cm.</t>
  </si>
  <si>
    <t>kos</t>
  </si>
  <si>
    <t>m'</t>
  </si>
  <si>
    <t>Oder mora biti sestavljen in uporabljen v celoti v skladu z navodili tako, da je onemogočen nezaželen premik, porušitev ali prevrnitev. Uporaba premičnih naslonskih lestev za dostop na oder je prepovedana. Ponudnik določi čas in amortizacijo uporabe na podlagi svoje tehnologije , ki jo prilagodi terminskemu planu investitorja.</t>
  </si>
  <si>
    <t>Komplet z vsemi potrebnimi dodatnimi deli in materiali.</t>
  </si>
  <si>
    <t>v enotnih cenah</t>
  </si>
  <si>
    <t>Dvižna višina 4,00-6,00m, polnjenje 220V, nosilnost ≤ 400 kg, Gumirane, čiste pnevmatike za transport po zaščitenem finalnem podu, Opomba; dodatne ploščadi ponudnik kalkulira v ceni za enoto mere po posameznih poglavjih. Komplet z vsemi potrebnimi dodatnimi deli in materiali.</t>
  </si>
  <si>
    <t>Dvokrake lestve -  največja dovoljena višina je 3 m. Lestve morajo biti stabilne, nepoškodovane, zvarnostno vrvico med krakoma in nerazdružljivim spojem med krakoma.</t>
  </si>
  <si>
    <t>Prislonske lestve -  največja dovoljena višina je 8 m. Izbirati je potrebno jestve takšne dolžine, da segajo 1 m čez oviro. Lesene lestve, ki so daljše od 4 m morajo biti trdno vezane z železnimi zategami. Delo na lestvi v višini nad 3 m zahteva varovanje proti padcu (varnostni pas, lovilna vrv, pritrjena lestev). Komplet z vsemi potrebnimi dodatnimi deli in materiali.</t>
  </si>
  <si>
    <t>SKUPAJ PRIPRAVLJALNA DELA</t>
  </si>
  <si>
    <t>RUŠITVENA DELA</t>
  </si>
  <si>
    <t>SPLOŠNA DOLOČILA
Pri izvajanju rušitvenih del je potrebno dosledno upoštevati vse pogoje iz načrta rušitev. Med rušenjem je potrebno obvezno preprečiti prašenje in ostale oblike onesnaževanja okolja.
V ceni vseh postavk je potrebno zajeti vsa pomožna dela, vsa zavarovanja rušitev, ves osnovni in pomožni material ter vse prenose in prevoze na stalno deponijo. Vse rušitve je potrebno izvajati po rušitvenem projektu.</t>
  </si>
  <si>
    <t>Rušitev nevarnih gradbenih odpadkov in odstranitev nevarne opreme je potrebno izvajati z ustreznimi zaščitnimi sredstvi in predpisanimi ukrepi. V skladu z navodili koordinatorja za varstvo pri delu. Pri vseh rušitvah nosilnih elementov je potrebno upoštevati vsa potrebna opiranja in podpiranja ter upoštevati navodila odgovornega projektanta gradbenih konstrukcij in nadzornika!</t>
  </si>
  <si>
    <t>V ceni postavk je potrebno zajeti tudi ločevanje, nakladanje in odvoz odpadkov na stalno deponijo po predpisih ravnanja z odpadki, vključno s plačilom vseh komunalnih taks in drugih stroškov z deponiranja in predelovanja odpadkov in pridobivanjem evidenčnih listov in poročil o deponiranju gradbenih odpadkov in drugimi navodili iz Načrta gospodarjenja z gradbenimi odpadki.
Upoštevati je potrebno vse določbe veljavne zakonodaje.</t>
  </si>
  <si>
    <t>koš za košarko</t>
  </si>
  <si>
    <t>nogometni gol</t>
  </si>
  <si>
    <t>klop</t>
  </si>
  <si>
    <t>stojalo za kolo</t>
  </si>
  <si>
    <t>koš za smeti</t>
  </si>
  <si>
    <t>otroška igrala (gugalnica, hiška s toboganom, brv za ravnotežje, plzalo,...)</t>
  </si>
  <si>
    <t>Zarezovanje.</t>
  </si>
  <si>
    <t xml:space="preserve">Strojno rušenje, iznos materiala, nakladanje na kamion in odvoz na deponijo po izboru izvajalca del, komplet s stroški transporta in plačilom takse deponije. </t>
  </si>
  <si>
    <t>razrez, iznos iz objekta, nakladanje na kamion in odvoz na deponijo po izboru izvajalca del, komplet s stroški prevoza in plačilom takse deponije. Komplet z vsemi potrebnimi dodatnimi deli in materiali.</t>
  </si>
  <si>
    <t xml:space="preserve">Cevi različnih premerov in ogrevalna telesa različnih dimenzij. Iznos materiala iz objekta, nakladanje na kamion in odvoz na deponijo po izboru izvajalca del, komplet s stroški transporta in plačilom takse deponije. </t>
  </si>
  <si>
    <t>V ceni potrebno upoštevati varnostno opiranje. Iznos ruševin iz objekta, nakladanje na kamion in odvoz na deponijo po izboru izvajalca del, komplet s stroški transporta in plačilom takse deponije.</t>
  </si>
  <si>
    <t>100/220cm</t>
  </si>
  <si>
    <t>102/205cm</t>
  </si>
  <si>
    <t>60/183cm</t>
  </si>
  <si>
    <t>47/77cm</t>
  </si>
  <si>
    <t>99/200cm</t>
  </si>
  <si>
    <t>113/210cm</t>
  </si>
  <si>
    <t>90/220cm</t>
  </si>
  <si>
    <t>60/210cm</t>
  </si>
  <si>
    <t>70/210cm</t>
  </si>
  <si>
    <t>90/210cm</t>
  </si>
  <si>
    <t>323/310cm</t>
  </si>
  <si>
    <t>80/210cm</t>
  </si>
  <si>
    <t>50/77cm</t>
  </si>
  <si>
    <t>90/190cm</t>
  </si>
  <si>
    <t>90/120cm</t>
  </si>
  <si>
    <t>70/180cm</t>
  </si>
  <si>
    <r>
      <rPr>
        <b/>
        <sz val="11"/>
        <rFont val="Calibri"/>
        <family val="2"/>
        <charset val="238"/>
        <scheme val="minor"/>
      </rPr>
      <t>Rušitev obstoječih notranjih predelnih sten</t>
    </r>
    <r>
      <rPr>
        <sz val="11"/>
        <rFont val="Calibri"/>
        <family val="2"/>
        <charset val="238"/>
        <scheme val="minor"/>
      </rPr>
      <t>. Iznos materiala iz objekta, nakladanje na kamion in odvoz na deponijo po izboru izvajalca del, komplet s stroški transporta in plačilom takse deponije. Komplet z vsemi potrebnimi dodatnimi deli in materiali.</t>
    </r>
  </si>
  <si>
    <r>
      <rPr>
        <b/>
        <sz val="11"/>
        <rFont val="Calibri"/>
        <family val="2"/>
        <charset val="238"/>
        <scheme val="minor"/>
      </rPr>
      <t>Rušitev obstoječih stebrov</t>
    </r>
    <r>
      <rPr>
        <sz val="11"/>
        <rFont val="Calibri"/>
        <family val="2"/>
        <charset val="238"/>
        <scheme val="minor"/>
      </rPr>
      <t>. Rušenje s predhodnim zarezovanjem linije rušitve. Iznos materiala iz objekta, nakladanje na kamion in odvoz na deponijo po izboru izvajalca del, komplet s stroški transporta in plačilom takse deponije. Komplet z vsemi potrebnimi dodatnimi deli in materiali.</t>
    </r>
  </si>
  <si>
    <t>SKUPAJ RUŠITVENA DELA:</t>
  </si>
  <si>
    <t>ZEMELJSKA DELA</t>
  </si>
  <si>
    <t>SPLOŠNA DOLOČILA
Zemeljska dela se morajo izvajati po določilih veljavnih tehničnih predpisih in normativih. Odvoz odvečnega materiala na ustrezno deponijo, pridobivanje in vodenje evidenčnih listov z izdelavo poročila o deponiranju.
Planum temeljnih tal je treba po izkopu grobo splanirati tako, da je v danih terenskih razmerah zagotovljeno čim boljše odvodnjavanje in da so upoštevane zahteve projekta (višina, nagibi, tolerance).</t>
  </si>
  <si>
    <t>V nasipe, zasipe, kline in posteljico se ne smejo vgrajevati organske zemljine, korenine, ruša ali drugi materiali, ki bi zaradi biokemičnih procesov sčasoma spremenili mehansko fizikalne lastnosti.  Standardi za zemeljska dela vsebujejo poleg izdelave samo po opisu v posameznem standardu še:
~ dela in ukrepe po določilih veljavnih predpisov varstva pri delu
~ pregled bočnih strani izkopa vsak dan pred pričetkom dela, zlasti po deževnem vremenu in mrazu.
~ črpanje vode iz gradbene jame in temeljev
~ čiščenje izkopov neposredno pred betoniranjem.</t>
  </si>
  <si>
    <t>Obračun izkopov in prevozov zemlje se vrši v m³ raščenega terena, merjeno na osnovi profilov posnetih pred izvršenim izkopom in po njem.
Po izkopu gradbene jame teren in izvedbo brežin pregleda geomehanik!  Zgoščenost nasipa, zasipa in klina mora izvajalec preverjati z rezultati opravljenih in tekočih preizkusov.
Upoštevati je potrebno: 
~ SIST EN 13251 Geotekstilije in geotekstilijam sorodni izdelki
~ SIST EN 13252 Geotekstilije in geotekstilijam sorodni izdelki
V enotni ceni morajo biti zajeta vsa potrebna dela, transporti, prenosi,...</t>
  </si>
  <si>
    <t>SKUPAJ ZEMELJSKA DELA:</t>
  </si>
  <si>
    <t>BETONSKA DELA</t>
  </si>
  <si>
    <t>Zemljina III.ktg..</t>
  </si>
  <si>
    <t>Zemljina IV.ktg..</t>
  </si>
  <si>
    <t>natezna trdnost [EN ISO 10319] 15 kN/m, pretržna raztegljivost  100% vzdolžno, 40 % prečno, odpornost na prebod (CBR-Test) [EN ISO 12236]: 2350 N, proizvod poljubnega proizvajalca, kot npr.: Polyfelt TS-50 ali tehnično enakovredno. Položeno po celotnem izkopu s predpisanimi preklopi. Komplet z vsemi potrebnimi dodatnimi deli in materiali.</t>
  </si>
  <si>
    <t>premeti, razstiranjem in utrjevanjem po plasteh: stopnja utrjevanja oz. zahtevana vrednost statičnega deformacijskega modula znaša Ev2 = 80 MPa ter zgoščenost nasipa ≥ 98,00 % po Proctorju. V ceno upoštevati meritve in izdelavo poročila. Komplet z vsemi potrebnimi dodatnimi deli in materiali.</t>
  </si>
  <si>
    <t>V ceno upoštevati meritve in izdelavo poročila. Komplet z vsemi potrebnimi dodatnimi deli in materiali.</t>
  </si>
  <si>
    <t>SPLOŠNA DOLOČILA
V ceni je potrebno zajeti vse dobave materialov, sider, podložnih materialov, armature ter vse prevoze, premike materiala in vse potrebno za kompletno izvedbo del, vključno z izvedbo vseh prebojev po projektni dokumentaciji!
V ceni so zajeti tudi delovni odri potrebni za izvedbo del.
Pri vseh postavkah betonskih del je potrebno upoštevati dobavo, transport do mesta vgrajevanja, vgrajevanje betona, vibriranje, površinsko izravnavo z zagraditvijo, vse ukrepe za nego betona in dokazovanje kvalitete izvedenih del. V ceni je potrebno zajeti tudi izdelavo projekta izvajanja betonske konstrukcije.</t>
  </si>
  <si>
    <t>Upoštevati je potrebno: 
~ SIST EN 13670:2010 Izvajanje betonskih konstrukcij,
~ SIST 15739:2009 Betonski izdelki – Betonski zaključki – Identifikacija,
~ SIST EN 206-1 Beton: specifikacija, proizvodnja, skladnost,
~ SIST 1026 Beton: specifikacija, proizvodnja, skladnost – pravila za uporabo SIST EN 206-1, 1992, 13670,10080
~ SIST 1992, 13670, 10080: Armatura
Izvajalec mora izbrati ustrezno metodo betoniranja zaradi različnih višin betonskih konstrukcij, ki ustreza standardom.
V enotni ceni morajo biti zajeta vsa potrebna dela, transporti, prenosi,...</t>
  </si>
  <si>
    <t>Stiki novih temeljev z obstoječimi in povezava temeljev po načrtu gradbenih konstrukcij.</t>
  </si>
  <si>
    <t>Vsa dela se morajo izvajati v skladu z načrtom in tehničnim poročilom arhitekture in gradbenih konstrukcij ter standardi. Končno poročilo preiskav betona, ki ga izvede pooblaščena institucija, je vkalkulirano v ceni po enoti mere.</t>
  </si>
  <si>
    <t>Pri betoniranju tudi upoštevati: vsa pripravljalna in zaključna dela; vse vertikalne in horizontalne prenose, prevoze in transporte; vibriranje in negovanje betona; vgradnjo vseh sider in kovinskih nosilcev za ostala gradbena in obrtniška dela.</t>
  </si>
  <si>
    <t xml:space="preserve">Pri izvedbi temeljenja objekta je potrebno upoštevati navodila geomehanika. </t>
  </si>
  <si>
    <t>Element zvočne zaščite A (visoko udobje) po standardu ÖNORM B 8115-5 kot npr. Schöck ali enakovredno.</t>
  </si>
  <si>
    <t>Točen izračun potrebnega števila elementov po izračunu proizvajalca.</t>
  </si>
  <si>
    <t>~ Zvočno izolativen element za priključitev podesta k stopniščni steni kot npr. Schöck Tronsole tip Z ali enakovredno.</t>
  </si>
  <si>
    <t>~ Zvočna izolacija za priključitev stopniščne fuge k steni - sistem za zaščito pred udarnim zvokom kot npr. Schöck Tronsole tip L ali enakovredno.</t>
  </si>
  <si>
    <t>Izolacijska plošča z lepljivim montažnim trakom.</t>
  </si>
  <si>
    <t>~ Zvočno izolativen element za priključek stopnic na podest z ravnim stikom kot npr. Schöck Tronsole tip T ali enakovredno. Element dolžine 150cmm.</t>
  </si>
  <si>
    <t xml:space="preserve">Armaturne palice S 500-B </t>
  </si>
  <si>
    <t>Armaturne mreže S 500-B Q</t>
  </si>
  <si>
    <t>kg</t>
  </si>
  <si>
    <t>SKUPAJ BETONSKA DELA:</t>
  </si>
  <si>
    <t>TESARSKA DELA</t>
  </si>
  <si>
    <t>SPLOŠNA DOLOČILA
Pri izvajanju tesarskih del je upoštevati vsa pripravljalna dela pri opažih, razopaževanje in zlaganje lesa in opažev. Opaži morajo biti pred uporabo pravilno negovani s premazi in odstranitev premazov upoštevana v posameznih cenah E.M. Tesnost in stabilnost opažev mora biti brezpogojno zagotovljena. Opaži za vidne betone morajo biti pripravljeni tako, da so po razopaženju betonske ploskve brez deformacij, gladke oziroma v strukturi določeni s projektom in popolnoma zalite brez gnezd in iztekajočega betona.</t>
  </si>
  <si>
    <t>Podporni odri in opaži, skupaj s pripadajočimi temelji, morajo biti projektirani tako, da so sposobni prenašati predpostavljene obremenitve, ki se pojavijo med izvajanjem betonerskih del, da so dovolj togi, da zagotavljajo izpolnitev zahtevanih toleranc, ter da je zagotovljena celovitost konstruktivnega elementa. 
Stroške  za morebitne statične presoje stabilnosti, sidranja in preizkuse opažev, delovnih odrov, varovalnih ali pomičnih odrov je vkalkulirati v cene po enoti posameznih postavk.</t>
  </si>
  <si>
    <t>Cena mora zajemati vsa potrebna dela, material, podpiranje, orodja in odre za izvedbo in razopaženje posameznega opaža.
V vseh postavkah tesarskih del je v ceni za enoto mere opažev obvezno  zajeti potrebno opaževanje, razopaževanje, čiščenje in mazanje opažev ter zlaganje na primernih deponijah skupaj z vsemi transporti in pomožnimi deli.</t>
  </si>
  <si>
    <t>V postavki je potrebno zajeti vse dobave materialov, tudi tesnilnega materiala ter vse prevoze, premike materiala in vse potrebno za kompletno izvedbo del   vključno z izvedbo vseh prebojev po projektni dokumentaciji! Tesnost in stabilnost opažev mora biti brezpogojno zagotovljena. 
V ceni so zajeti tudi delovni odri potrebni za izvedbo del.
V ceni je potrebno zajeti tudi izdelavo projekta opažev.</t>
  </si>
  <si>
    <t>Upoštevati je potrebno: 
~ SIST EN 13670:2010 Izvajanje betonskih konstrukcij
~ SIST EN 1065 Jekleni teleskopski gradbeni podporniki.
V enotni ceni morajo biti zajeta vsa potrebna dela, transporti, prenosi,…</t>
  </si>
  <si>
    <t>Opaž čela AB plošče, višine do 0,25m.</t>
  </si>
  <si>
    <r>
      <rPr>
        <b/>
        <sz val="11"/>
        <rFont val="Calibri"/>
        <family val="2"/>
        <charset val="238"/>
        <scheme val="minor"/>
      </rPr>
      <t>Nabava, dobava, montaža in demontaža opaža za AB stene</t>
    </r>
    <r>
      <rPr>
        <sz val="11"/>
        <rFont val="Calibri"/>
        <family val="2"/>
        <charset val="238"/>
        <scheme val="minor"/>
      </rPr>
      <t xml:space="preserve"> dozidanega objekta, komplet s podpiranjem in opiranjem. Stene višine do 5,00m. Komplet z vsemi potrebnimi dodatnimi deli in materiali.</t>
    </r>
  </si>
  <si>
    <r>
      <t>m</t>
    </r>
    <r>
      <rPr>
        <sz val="11"/>
        <rFont val="Calibri"/>
        <family val="2"/>
        <charset val="238"/>
      </rPr>
      <t>²</t>
    </r>
  </si>
  <si>
    <r>
      <rPr>
        <b/>
        <sz val="11"/>
        <rFont val="Calibri"/>
        <family val="2"/>
        <charset val="238"/>
        <scheme val="minor"/>
      </rPr>
      <t xml:space="preserve">Nabava, dobava, mmontaža in demontaža opaža za AB nosilce </t>
    </r>
    <r>
      <rPr>
        <sz val="11"/>
        <rFont val="Calibri"/>
        <family val="2"/>
        <charset val="238"/>
        <scheme val="minor"/>
      </rPr>
      <t>dozidanega objekta, komplet s podpiranjem in opiranjem do višine 4,00m. Komplet z vsemi potrebnimi dodatnimi deli in materiali.</t>
    </r>
  </si>
  <si>
    <r>
      <rPr>
        <b/>
        <sz val="11"/>
        <rFont val="Calibri"/>
        <family val="2"/>
        <charset val="238"/>
        <scheme val="minor"/>
      </rPr>
      <t xml:space="preserve">Nabava, dobava, montaža in demontaža opaža za AB stebre </t>
    </r>
    <r>
      <rPr>
        <sz val="11"/>
        <rFont val="Calibri"/>
        <family val="2"/>
        <charset val="238"/>
        <scheme val="minor"/>
      </rPr>
      <t>dozidanega objekta, komplet s podpiranjem in opiranjem do višine 4,00m. Komplet z vsemi potrebnimi dodatnimi deli in materiali.</t>
    </r>
  </si>
  <si>
    <r>
      <rPr>
        <b/>
        <sz val="11"/>
        <rFont val="Calibri"/>
        <family val="2"/>
        <charset val="238"/>
        <scheme val="minor"/>
      </rPr>
      <t xml:space="preserve">Nabava, dobava, montaža in demontaža opaža za AB dvoramno stopnišče z vmesnimi podesti </t>
    </r>
    <r>
      <rPr>
        <sz val="11"/>
        <rFont val="Calibri"/>
        <family val="2"/>
        <charset val="238"/>
        <scheme val="minor"/>
      </rPr>
      <t>dozidanega objekta, komplet s podpiranjem in opiranjem do višine 3,60m. Komplet z vsemi potrebnimi dodatnimi deli in materiali.</t>
    </r>
  </si>
  <si>
    <r>
      <rPr>
        <b/>
        <sz val="11"/>
        <rFont val="Calibri"/>
        <family val="2"/>
        <charset val="238"/>
        <scheme val="minor"/>
      </rPr>
      <t xml:space="preserve">Nabava, dobava in izdelava elementov lesene strešne konstrukcije </t>
    </r>
    <r>
      <rPr>
        <sz val="11"/>
        <rFont val="Calibri"/>
        <family val="2"/>
        <charset val="238"/>
        <scheme val="minor"/>
      </rPr>
      <t xml:space="preserve">iz lesa I.ktg.. Lesena konstrukcija iz lesenih lepljenih elementov, zaščitena proti lesnim škodljivcem in trohnenju (kot npr. Silvanol ali enakovredno). Vrsta in kvaliteta lesenih lepljenih nosilcev, ter pritrjevanje po načrtu gradbenih konstrukcij. </t>
    </r>
  </si>
  <si>
    <t>slemenska lega 16/16cm</t>
  </si>
  <si>
    <t>špirovci 12/16cm</t>
  </si>
  <si>
    <t>kapna lega 16/16cm</t>
  </si>
  <si>
    <r>
      <rPr>
        <b/>
        <sz val="11"/>
        <rFont val="Calibri"/>
        <family val="2"/>
        <charset val="238"/>
        <scheme val="minor"/>
      </rPr>
      <t>Nabava, dobava, montaža in demontaža opaža odprtin v AB konstrukcijah</t>
    </r>
    <r>
      <rPr>
        <sz val="11"/>
        <rFont val="Calibri"/>
        <family val="2"/>
        <charset val="238"/>
        <scheme val="minor"/>
      </rPr>
      <t xml:space="preserve"> za podometni razvod posameznih inštalacij v dozidanem objektu. Opaž za odprtine vgrajen v opažu AB konstrukcij (Dimenzije odprtin v so podane kot notranja mera opaža). Komplet z vsemi potrebnimi dodatnimi deli in materiali.</t>
    </r>
  </si>
  <si>
    <t>ODPRTINE OKROGLEGA PREREZA</t>
  </si>
  <si>
    <t>ø100, globine 100cm</t>
  </si>
  <si>
    <t>ø100, globine 115cm</t>
  </si>
  <si>
    <t>ø100, globine 200cm</t>
  </si>
  <si>
    <t>ø125, globine 75cm</t>
  </si>
  <si>
    <t>ø125, globine 100cm</t>
  </si>
  <si>
    <t>ø125, globine 160cm</t>
  </si>
  <si>
    <t>ø150, globine 65cm</t>
  </si>
  <si>
    <t>ø150, globine 100cm</t>
  </si>
  <si>
    <t>ø175, globine 100cm</t>
  </si>
  <si>
    <t>ø210, globine 100cm</t>
  </si>
  <si>
    <t>ODPRTINE KVADRATNEGA PREREZA</t>
  </si>
  <si>
    <t>20/20cm, globine 25cm</t>
  </si>
  <si>
    <t>25/25cm, globine 20cm</t>
  </si>
  <si>
    <t>25/25cm, globine 22cm</t>
  </si>
  <si>
    <t>25/25cm, globine 25cm</t>
  </si>
  <si>
    <t>25/30cm, globine 25cm</t>
  </si>
  <si>
    <t>30/20cm, globine 25cm</t>
  </si>
  <si>
    <t>30/25cm, globine 25cm</t>
  </si>
  <si>
    <t>30/30cm, globine 25cm</t>
  </si>
  <si>
    <t>35/30cm, globine 25cm</t>
  </si>
  <si>
    <t>40/30cm, globine 25cm</t>
  </si>
  <si>
    <t>40/35cm, globine 25cm</t>
  </si>
  <si>
    <t>45/25cm, globine 25cm</t>
  </si>
  <si>
    <t>50/20cm, globine 25cm</t>
  </si>
  <si>
    <t>55/25cm, globine 25cm</t>
  </si>
  <si>
    <t>60/25cm, globine 25cm</t>
  </si>
  <si>
    <t>65/30cm, globine 25cm</t>
  </si>
  <si>
    <t>70/35cm, globine 25cm</t>
  </si>
  <si>
    <t>80/25cm, globine 25cm</t>
  </si>
  <si>
    <t>85/35cm, globine 25cm</t>
  </si>
  <si>
    <t>85/40cm, globine 22cm</t>
  </si>
  <si>
    <t>135/40cm, globine 22cm</t>
  </si>
  <si>
    <t>190/45cm, globine 22cm</t>
  </si>
  <si>
    <t>190/50cm, globine 22cm</t>
  </si>
  <si>
    <t>200/60cm, globine 22cm</t>
  </si>
  <si>
    <t>200/60cm, globine 25cm</t>
  </si>
  <si>
    <t>230/75cm, globine 20cm</t>
  </si>
  <si>
    <t>230/75cm, globine 22cm</t>
  </si>
  <si>
    <r>
      <rPr>
        <b/>
        <sz val="11"/>
        <rFont val="Calibri"/>
        <family val="2"/>
        <charset val="238"/>
        <scheme val="minor"/>
      </rPr>
      <t>Nabava, dobava, montaža in demontaža opaža utorov v AB konstrukcijah</t>
    </r>
    <r>
      <rPr>
        <sz val="11"/>
        <rFont val="Calibri"/>
        <family val="2"/>
        <charset val="238"/>
        <scheme val="minor"/>
      </rPr>
      <t xml:space="preserve"> za podometni razvod posameznih inštalacij;  ravni vertikalni ali horizontalni utori različnih prerezov. Komplet z vsemi potrebnimi dodatnimi deli in materiali.</t>
    </r>
  </si>
  <si>
    <t>Utori prereza do 30/70cm globine 20cm</t>
  </si>
  <si>
    <t>Utori prereza do 20/150cm globine 25cm</t>
  </si>
  <si>
    <t>Utori prereza do 80/85cm globine 25cm</t>
  </si>
  <si>
    <r>
      <rPr>
        <b/>
        <sz val="11"/>
        <rFont val="Calibri"/>
        <family val="2"/>
        <charset val="238"/>
        <scheme val="minor"/>
      </rPr>
      <t>Izdelava opažev za manjše konstrukcije s 100,00 % porabo lesa - izgubljeni opaži</t>
    </r>
    <r>
      <rPr>
        <sz val="11"/>
        <rFont val="Calibri"/>
        <family val="2"/>
        <charset val="238"/>
        <scheme val="minor"/>
      </rPr>
      <t>, ki se po opaževanju popolnoma uničijo do neuporabnosti ali pa posamezni izgubljeni opaži.</t>
    </r>
  </si>
  <si>
    <t>SKUPAJ TESARSKA DELA:</t>
  </si>
  <si>
    <t>ZIDARSKA DELA</t>
  </si>
  <si>
    <t>SPLOŠNA DOLOČILA
Upoštevati je potrebno: 
~ Pravilnik o zaščiti stavb pred vlago
~ SIST DIN 18195 Tesnjenje objektov 
~ SIST EN 13969 Hidroizolacijski trakovi - Bitumenski tesnilni trakovi za temelje 
~ SIST EN 13859 Hidroizolacijski trakovi - Definicije in lastnosti podložnih folij 
~ SIST 1031 Hidroizolacijski trakovi - Bitumenski hidroizolacijski trakovi
~ SIST EN 13967 Hidroizolacijski trakovi - Polimerni in elastomerni tesnilni trakovi za temelje 
~ SIST EN 1504 Proizvodi in sistemi za zaščito in popravilo betonskih konstrukcij
V enotni ceni morajo biti zajeta vsa potrebna dela, transporti, prenosi,...</t>
  </si>
  <si>
    <t>~ SIST EN 998 Specifikacija malt za zidanje
~ SIST EN 13279 Mavčna veziva in mavčni notranji ometi,
~ SIST EN 13658 Kovinski profili,
~ SIST EN 13914 Projektiranje, priprava in uporaba zunanjih in notranjih ometov,
~ SIST-TP CEN/TR 15124 Načrtovanje, priprava in uporaba notranjih mavčnih ometov,
~ kjer v slovenskih standardih ni definiranih toleranc ravnosti se uporabi DIN 18202 Tolerance v visokogradnji</t>
  </si>
  <si>
    <t>Estrihe je potrebno izvajati s prekinitvami (dilatacijami).
Upoštevati je potrebno: 
~ SIST EN 13813 Materiali za estrihe 
~ SIST EN 197-1 Cement – vezivo za cementne estrihe 
~ SIST EN 12620 Agregat za beton 
~ SIST EN 934-2 Kemijski dodatki za beton 
~ SIST EN 10080 Armatura 
~ SIST EN 14889-1 Jeklena vlakna za beton 
~ SIST EN 14889-2 Polimerna vlakna za beton 
~ kjer v slovenskih standardih ni definiranih toleranc ravnosti se uporabi DIN 18202 Tolerance v visokogradnji</t>
  </si>
  <si>
    <t>KLJUČAVNIČARSKA DELA</t>
  </si>
  <si>
    <t>SPLOŠNA DOLOČILA
Pri izvajanju ključavničarskih del je upoštevati vsa pripravljalna, pomožna, spremljevalna in zaključna dela. Izvajalec je dolžan izdelati delavniško dokumentacijo delavniških načrtov in detajlov za izvedbo posameznih konstrukcijskih elementov in izdelavo predizmer na objektu. Delavniško dokumentacijo potrdita odgovorna projektanta arhitekture in gradbenih konstrukcij!</t>
  </si>
  <si>
    <t>Vsi profili so promarno vroče cinkani in finalno prašno barvani V RAL lestvici v tonu po izboru arhitekta. Vse jeklene nosilne konstrukcije morajo biti po končani izdelavi pregledane s strani pooblaščene organizacije, ki preveri kvaliteto zvarov, spojev, barvnega nanosa in o tem izdela pisno poročilo. Stroške izdelave in pregleda je vkalkulirati v ceno E.M.</t>
  </si>
  <si>
    <t>Vse kovinske dele je potrebno pred dokončno vgradnjo peskati do čiste površine - brez rjastih površin in primerno antikorozijsko zaščititi. Kategorije vplivov okolja po standardu SN 555 001, trajnost zaščite po standardu SN EN ISO 12944.
Kakovost izvedbe vročega pocinkanja se izvaja v skladu s standardom SIST EN ISO 1461.
Za nosilne jeklene konstrukcije je potrebno po zaključku del izdelati končno poročilo. Montažo teh konstrukcij lahko opravljajo le varilci z atesti za izvajanje tovrstnih konstrukcij in zahtevane položaje varjenja. Varilne deformacije upošteva izvajalec jeklenih konstrukcij, zvare mora izvajati atestirani varilec.</t>
  </si>
  <si>
    <t>Zvari so C kvalitete po EN 25817, neoznačeni zvari s A= 0,70 x Tmin, pri čemer je Tmin tanjša pločevina v spoju. Antikorozijska zaščita mora biti v celoti zajeta v ceno ključavničarskih del (tudi, če to ni posebej opisano ali povdarjeno v posamezni postavki), nadaljnji zaščitni opleski so predmet slikopleskarskih del. Četrti premaz se upošteva samo, v kolikor se dodatno zahtevajo tovrstni premazi zaradi vpliva agresivne atmosfere! Opomba: 3,00 do 5,00 % kalo za zvare in rezanje je upoštevan v količini posameznih konstrukcij.</t>
  </si>
  <si>
    <t xml:space="preserve">ZAŠČITA PRED KOROZIJO: Vse profile in elemente jeklene nosilne konstrukcije je potrebno zaščititi v skladu s Pravilnikom o tehničnih ukrepih in pogojih za zaščito jeklenih konstrukcij pred korozijo.  Površine se s peskanjem očistijo do primerne stopnje (npr.: Sa 2 ½ v skladu s švedskim standardom SIS 055900). Pred nanosom osnovnega premaza se izvede odpraševanje in razmastitev elementov jeklene konstrukcije. </t>
  </si>
  <si>
    <t>Izbrani sistem protikorozijske zaščite je sledeči:
• 1 x temeljni premaz:  epoksi-cink: 40 μm
• 1x vmesni premaz: epoksid: 40 μm
• 1 x prekrivni premaz: poliuretan – odporen na UV žarke: 40 μm
 Skupaj : 120 μm</t>
  </si>
  <si>
    <t>S strani izbranega izvajalca predvideni način izvedbe protikorozijske zaščite potrdi projektant in strokovni nadzor. Nianso zaključnega premaza določi arhitekt v soglasju z investitorjem v RAL lestvici v tonu po karti ponudnika. Vse jeklene nosilne konstrukcije morajo biti po končani izdelavi pregledane s strani pooblaščene organizacije, ki preveri kvaliteto zvarov, spojev, barvnega nanosa in o tem izdela pisno poročilo. Stroške izdelave in pregleda je vkalkulirati v ceno E.M.</t>
  </si>
  <si>
    <t>Ves vgrajeni material (pločevine, profili, dodajni material, spojna sredstva ...) mora biti opremljen s potrdili o kvaliteti v skladu z zakonom o standardizaciji. Potrdila o kvaliteti morajo biti stopnje najmanj 3.1. v skladu s standardom EN 10204.  V vseh fazah izdelave in montaže nosilne jeklene konstrukcije mora biti zagotovljena sledljivost materiala. Osnovni material (profili, pločevine) elementov jeklenih konstrukcij je predviden v kvaliteti S235JR po SIST EN 10025, vijačni material je predviden v kvaliteti 8.8 in 10.9.</t>
  </si>
  <si>
    <t>V ceno je zajeti tudi popravilo škode, ki bi se eventualno povzročila drugim izvajalcem, popravilo poškodb in opleskov, ki bi nastale pri montaži konstrukcije, uskladitev delavniških načrtov s PGD ali PZI projektom ter vsi ukrepi za varno izvedbo del v skladu z Zakonom o varstvu pri delu.
V enotni ceni morajo biti zajeta vsa potrebna dela, transporti, prenosi,... Izdelava in montaža konstrukcije morata biti preverjena s strani nadzornega organa.</t>
  </si>
  <si>
    <t>Upoštevati je potrebno: 
~ SIST EN 10025 Vroče valjani izdelki iz konstrukcijskih jekel
~ SIST EN 10210 Vroče izdelani votli profili iz nelegiranih in drobnozrnatih konstrukcijskih jekel
~ SIST EN 10219 Hladno oblikovani varjeni votli konstrukcijski profili iz nelegiranih in drobnozrnatih jekel
~ SIST EN 10088 Profili in pločevine iz nerjavnih jekel
~ SIST EN ISO 1461 Prevleke na železnih in jeklenih predmetih, nanesene z vročim pocinkanjem STS in ETA za sidrne vijake in odtoke v stavbah</t>
  </si>
  <si>
    <t>~ SIST EN 12150-2  Toplotno kaljeno varnostno steklo 
~ SIST EN 14179-2  Toplotno kaljeno varnostno steklo s HS obdelavo 
~ SIST EN 14449  Varnostno lepljeno steklo 
~ SIST EN 1863-2  Toplotno utrjeno steklo 
~ SIST EN 12600 Steklo v stavbah – Preskusna metoda z udarcem in klasifikacija ravnega stekla
~ SIST EN 438 Dekorativni visokotlačni laminati (HPL).
V enotni ceni morajo biti zajeta vsa potrebna dela, transporti, prenosi,...</t>
  </si>
  <si>
    <t>OGRAJA</t>
  </si>
  <si>
    <r>
      <rPr>
        <b/>
        <sz val="11"/>
        <rFont val="Calibri"/>
        <family val="2"/>
        <charset val="238"/>
        <scheme val="minor"/>
      </rPr>
      <t>Nabava, dobava, izdelava in montaža notranje stopniščne ograje</t>
    </r>
    <r>
      <rPr>
        <sz val="11"/>
        <rFont val="Calibri"/>
        <family val="2"/>
        <charset val="238"/>
        <scheme val="minor"/>
      </rPr>
      <t xml:space="preserve"> na stopnišču dozidanega objekta. Nosilna konstrukcija ograje iz inox cevi 50/50/3mm, vertikalno v rastru cca 110cm in horizontalno oz v poševnini (ročaj) na višini 100cm.</t>
    </r>
  </si>
  <si>
    <t>Ograja s polnilom iz ploščatega inox jekla 50/5mm - horizontalno oz v poševnini na višini 3-5cm od finalnega tlaka in vertikalno v rastru 10-12cm. Elementi varjeni in vijačeni.</t>
  </si>
  <si>
    <t>1.1.1.</t>
  </si>
  <si>
    <t>Stopniščna ograja v poševnini.</t>
  </si>
  <si>
    <t>1.1.2.</t>
  </si>
  <si>
    <t>Stopniščna ograja v ravnini.</t>
  </si>
  <si>
    <t>1.2.</t>
  </si>
  <si>
    <r>
      <rPr>
        <b/>
        <sz val="11"/>
        <rFont val="Calibri"/>
        <family val="2"/>
        <charset val="238"/>
        <scheme val="minor"/>
      </rPr>
      <t>Nabava, dobava, izdelava in montaža stopniščnega držala glavnega stopnišča</t>
    </r>
    <r>
      <rPr>
        <sz val="11"/>
        <rFont val="Calibri"/>
        <family val="2"/>
        <charset val="238"/>
        <scheme val="minor"/>
      </rPr>
      <t xml:space="preserve"> dozidanega objekta iz inox cevi 50/50mm na zunanjem robu stopnic. </t>
    </r>
  </si>
  <si>
    <t>1.3.</t>
  </si>
  <si>
    <t>STOPNIŠČE</t>
  </si>
  <si>
    <t>1.4.</t>
  </si>
  <si>
    <t>Stopnišče tlorisne dimenzije 575x110cm, višine 380cm. Stopniščna rama širine 110cm, stopnice 19 globin 28,7cm in 20 višin 18,8cm. Stopniščna ograja višine 100cm.</t>
  </si>
  <si>
    <t>Stopniščni elementi, nastopne ploskve in čelne ploskve iz masivnega lepljenega hrastovega lesa, debeline 4cm. Nastopne ploskve z zaokroženimi robovi in z vrezanimi protidrsnimi profili. Lesene plošče impregnirane in lakirane s polmat lakom.</t>
  </si>
  <si>
    <t>Nosilna konstrukcija ograje iz inox cevi 50/50/3mm, vertikalno v rastru cca 110cm in horizontalno oz v poševnini (ročaj) na višini 100cm.</t>
  </si>
  <si>
    <t>Ograja pritrjena v nosilno jekleno konstrukcijo (stopniščno ramo) z inox vijaki M8 vijaki z vgreznjeno glavo z uporabo dvokomponentne smole za sidranje vijakov. Ograjni elementi iz inox-a kvalitete AISI 304. Za vgrajeno ograjo je potrebno dostaviti ateste o kvaliteti in varnosti.</t>
  </si>
  <si>
    <t>Profili so med seboj varjeni in vijačeni. Konstrukcija je v celoti zaščitena z dvoplastno antikorozijsko zaščito in finalno prašno barvana z 2 x finalnim premazom, UV odpornim premazom - dvokomponentno barvo, usklajeno z predhodnimi premazi.</t>
  </si>
  <si>
    <t>DILATACIJSKI PROFILI</t>
  </si>
  <si>
    <t>1.5.</t>
  </si>
  <si>
    <r>
      <rPr>
        <b/>
        <sz val="11"/>
        <rFont val="Calibri"/>
        <family val="2"/>
        <charset val="238"/>
        <scheme val="minor"/>
      </rPr>
      <t>Nabava, dobava in montaža horizontalnega talnega dilatacijskega profila</t>
    </r>
    <r>
      <rPr>
        <sz val="11"/>
        <rFont val="Calibri"/>
        <family val="2"/>
        <charset val="238"/>
        <scheme val="minor"/>
      </rPr>
      <t xml:space="preserve"> na stiku obstoječega objekta z dozidanim objektom; dilatacijski profil iz pocinkane pločevine z vmesnim gumenim delom. </t>
    </r>
  </si>
  <si>
    <t xml:space="preserve">Dilatacijski profil za vgradnjo pod finalni tlak iz keramike z vidnim gumenim delom, širine 170mm, višine 16mm, širina vidnega gumenega dela 43mm. </t>
  </si>
  <si>
    <t>1.6.</t>
  </si>
  <si>
    <r>
      <rPr>
        <b/>
        <sz val="11"/>
        <rFont val="Calibri"/>
        <family val="2"/>
        <charset val="238"/>
        <scheme val="minor"/>
      </rPr>
      <t>Nabava, dobava in montaža vertikalnega stenskega dilatacijskega profila</t>
    </r>
    <r>
      <rPr>
        <sz val="11"/>
        <rFont val="Calibri"/>
        <family val="2"/>
        <charset val="238"/>
        <scheme val="minor"/>
      </rPr>
      <t xml:space="preserve"> na stiku obstoječega objekta z dozidanim objektom; dilatacijski profil iz pocinkane pločevine. </t>
    </r>
  </si>
  <si>
    <t>Dilatacijski profil za nadometno vgradnjo pod finalni PVC tlak z vidnim pločevinastim delom, širine 170mm.</t>
  </si>
  <si>
    <t>1.7.</t>
  </si>
  <si>
    <r>
      <rPr>
        <b/>
        <sz val="11"/>
        <rFont val="Calibri"/>
        <family val="2"/>
        <charset val="238"/>
        <scheme val="minor"/>
      </rPr>
      <t>Nabava, dobava in montaža horizontalnega stropnega dilatacijskega profila</t>
    </r>
    <r>
      <rPr>
        <sz val="11"/>
        <rFont val="Calibri"/>
        <family val="2"/>
        <charset val="238"/>
        <scheme val="minor"/>
      </rPr>
      <t xml:space="preserve"> na stiku obstoječega objekta z dozidanim objektom; dilatacijski profil iz pocinkane pločevine z vmesnim gumenim delom. </t>
    </r>
  </si>
  <si>
    <t>Dilatacijski profil za nadometno vgradnjo med nosilno konstrukcijo na eni strani in spuščenim stropom na drugi strani z vidnim delom, širine 60-130mm.</t>
  </si>
  <si>
    <t>1.8.</t>
  </si>
  <si>
    <r>
      <rPr>
        <b/>
        <sz val="11"/>
        <rFont val="Calibri"/>
        <family val="2"/>
        <charset val="238"/>
        <scheme val="minor"/>
      </rPr>
      <t>Nabava, dobava in montaža dilatacijskega profila za ravne strehe</t>
    </r>
    <r>
      <rPr>
        <sz val="11"/>
        <rFont val="Calibri"/>
        <family val="2"/>
        <charset val="238"/>
        <scheme val="minor"/>
      </rPr>
      <t xml:space="preserve"> na stiku obstoječega objekta z dozidanim objektom; dilatacijski profil iz visokoodporne, elastične gume, odporne na vroči bitumen in varljiva s tesnilnimi membranami.</t>
    </r>
  </si>
  <si>
    <t>Dilatacijski profil za podometno vgradnjo med nosilnimi konstrukcijami.</t>
  </si>
  <si>
    <t>1.9.</t>
  </si>
  <si>
    <r>
      <rPr>
        <b/>
        <sz val="11"/>
        <rFont val="Calibri"/>
        <family val="2"/>
        <charset val="238"/>
        <scheme val="minor"/>
      </rPr>
      <t>Nabava, dobava in montaža dilatacijskega profila za ravne strehe</t>
    </r>
    <r>
      <rPr>
        <sz val="11"/>
        <rFont val="Calibri"/>
        <family val="2"/>
        <charset val="238"/>
        <scheme val="minor"/>
      </rPr>
      <t xml:space="preserve"> na stiku obstoječega objekta z dozidanim objektom; dilatacijski profil iz visokoodporne, elastične gume, odporne na vroči bitumen in varljiva s tesnilnimi membranami in zaščitne pločevine.</t>
    </r>
  </si>
  <si>
    <t>Dilatacijski profil za nadometno vgradnjo med nosilnimi konstrukcijami.</t>
  </si>
  <si>
    <t>1.10.</t>
  </si>
  <si>
    <r>
      <rPr>
        <b/>
        <sz val="11"/>
        <rFont val="Calibri"/>
        <family val="2"/>
        <charset val="238"/>
        <scheme val="minor"/>
      </rPr>
      <t>Nabava, dobava in montaža fasadnega dilatacijskega profila</t>
    </r>
    <r>
      <rPr>
        <sz val="11"/>
        <rFont val="Calibri"/>
        <family val="2"/>
        <charset val="238"/>
        <scheme val="minor"/>
      </rPr>
      <t xml:space="preserve"> na stiku obstoječega objekta z dozidanim objektom; dilatacijski profil iz pocinkane pločevine z vmesnim gumenim delom. </t>
    </r>
  </si>
  <si>
    <t>Dilatacijski profil za podometno vgradnjo med nosilnimi konstrukcijami z vidnim delom, širine 32mm.</t>
  </si>
  <si>
    <t>1.11.</t>
  </si>
  <si>
    <r>
      <rPr>
        <b/>
        <sz val="11"/>
        <rFont val="Calibri"/>
        <family val="2"/>
        <charset val="238"/>
        <scheme val="minor"/>
      </rPr>
      <t>Nabava, dobava in montaža vodotesnega dilatacijskega profila</t>
    </r>
    <r>
      <rPr>
        <sz val="11"/>
        <rFont val="Calibri"/>
        <family val="2"/>
        <charset val="238"/>
        <scheme val="minor"/>
      </rPr>
      <t xml:space="preserve"> na stiku obstoječega objekta z dozidanim objektom; dilatacijski profil iz pocinkane pločevine z vmesnim gumenim delom. </t>
    </r>
  </si>
  <si>
    <t>1.12.</t>
  </si>
  <si>
    <r>
      <rPr>
        <b/>
        <sz val="11"/>
        <rFont val="Calibri"/>
        <family val="2"/>
        <charset val="238"/>
        <scheme val="minor"/>
      </rPr>
      <t>Nabava, dobava in montaža Alu talnega "T" pokrivnega zaključnega profila</t>
    </r>
    <r>
      <rPr>
        <sz val="11"/>
        <rFont val="Calibri"/>
        <family val="2"/>
        <charset val="238"/>
        <scheme val="minor"/>
      </rPr>
      <t xml:space="preserve"> na stiku finalnih tlakov - Alu prehodni profil, montiran z vijačenjem z inox sidernimi vijaki z vgreznjenimi glavami.</t>
    </r>
  </si>
  <si>
    <t>1.13.</t>
  </si>
  <si>
    <r>
      <rPr>
        <b/>
        <sz val="11"/>
        <rFont val="Calibri"/>
        <family val="2"/>
        <charset val="238"/>
        <scheme val="minor"/>
      </rPr>
      <t>Nabava, dobava in montaža Alu talnega "L" zaključnega profila</t>
    </r>
    <r>
      <rPr>
        <sz val="11"/>
        <rFont val="Calibri"/>
        <family val="2"/>
        <charset val="238"/>
        <scheme val="minor"/>
      </rPr>
      <t xml:space="preserve"> finalnih tlakov - Alu zaključni profil, višine 2-22,5mm, montiran z vijačenjem z inox sidernimi vijaki z vgreznjenimi glavami ali lepljen pod finalni tlak.</t>
    </r>
  </si>
  <si>
    <t>1.14.</t>
  </si>
  <si>
    <r>
      <rPr>
        <b/>
        <sz val="11"/>
        <rFont val="Calibri"/>
        <family val="2"/>
        <charset val="238"/>
        <scheme val="minor"/>
      </rPr>
      <t>Nabava, dobava in montaža vertikalnih zaščit vogalov</t>
    </r>
    <r>
      <rPr>
        <sz val="11"/>
        <rFont val="Calibri"/>
        <family val="2"/>
        <charset val="238"/>
        <scheme val="minor"/>
      </rPr>
      <t>, zaradi zaščite zidov in opreme: Izdelano iz Alu kotnikov, na primer 50/50/2 mm, dolžine 200cm, vijačenih preko ustreznih zidnih vložkov v zid z RF vijaki z utorjeno glavo ali lepljeni. Pred izdelavo in montažo se je posvetovati o načinu izvede in izbiri materiala glede na stensko finalno oblogo.</t>
    </r>
  </si>
  <si>
    <t>FIKSNA KOVINSKA LESTEV</t>
  </si>
  <si>
    <t>1.15.</t>
  </si>
  <si>
    <r>
      <rPr>
        <b/>
        <sz val="11"/>
        <rFont val="Calibri"/>
        <family val="2"/>
        <charset val="238"/>
        <scheme val="minor"/>
      </rPr>
      <t>Nabava, dobava in montaža zunanje kovinske lestve za dostop na streho</t>
    </r>
    <r>
      <rPr>
        <sz val="11"/>
        <rFont val="Calibri"/>
        <family val="2"/>
        <charset val="238"/>
        <scheme val="minor"/>
      </rPr>
      <t xml:space="preserve"> dozidanega objekta. Lestev z zaščitnim varnostnim „obročem“, od višine 2m naprej. Lestev pritrjena na nosilno konstrukcijo objekta.</t>
    </r>
  </si>
  <si>
    <t>Na spodnjem nivoju zaščitnega obroča vgrajena „vrata“ (rešetka) opremljena s cilindrično ključavnico za preprečevanje dostopa nepooblaščenim osebam. Lestev predhodno prašno barvana. Komplet z vsemi potrebnimi dodatnimi deli in materiali.</t>
  </si>
  <si>
    <t>REŠETKE</t>
  </si>
  <si>
    <t>1.16.</t>
  </si>
  <si>
    <r>
      <rPr>
        <b/>
        <sz val="11"/>
        <rFont val="Calibri"/>
        <family val="2"/>
        <charset val="238"/>
        <scheme val="minor"/>
      </rPr>
      <t>Nabava, dobava in montaža Alu prezračevalne fasadne rešetke</t>
    </r>
    <r>
      <rPr>
        <sz val="11"/>
        <rFont val="Calibri"/>
        <family val="2"/>
        <charset val="238"/>
        <scheme val="minor"/>
      </rPr>
      <t>, barvana v RAL lestvici po izboru projektanta.</t>
    </r>
  </si>
  <si>
    <t>1.17.</t>
  </si>
  <si>
    <r>
      <rPr>
        <b/>
        <sz val="11"/>
        <rFont val="Calibri"/>
        <family val="2"/>
        <charset val="238"/>
        <scheme val="minor"/>
      </rPr>
      <t>Nabava, dobava in montaža pohodne rešetke svetlobnega jaška</t>
    </r>
    <r>
      <rPr>
        <sz val="11"/>
        <rFont val="Calibri"/>
        <family val="2"/>
        <charset val="238"/>
        <scheme val="minor"/>
      </rPr>
      <t>.</t>
    </r>
  </si>
  <si>
    <t>DROBNI KLJUČAVNIČARSKI IZDELKI</t>
  </si>
  <si>
    <t>1.18.</t>
  </si>
  <si>
    <t xml:space="preserve">Izdelava, dobava in montaža raznih drobnih ključavničarskih izdelkov in galanterije, ki ni posebej opisan v tem popisu ali PZI načrtih: posebej naročena sidra s strani projektanta, konzole za zastave, podstavki za reklame, manjši dekorativni elementi n podobno; obdelano po detajlu proizvajalca ali projektanta. Obračun po dejanski teži. </t>
  </si>
  <si>
    <t>SKUPAJ KLJUČAVNIČARSKA DELA:</t>
  </si>
  <si>
    <t>2.</t>
  </si>
  <si>
    <t>KROVSKOKLEPARSKA DELA</t>
  </si>
  <si>
    <t>SPLOŠNA DOLOČILA
Pri izvajanju krovsko kleparskih del je potrebno upoštevati vsa potrebna pripravljalna, pomožna in zaključna dela (pritrdilni material, vezni, tesnilni material, podkonstrukcije in podobno). Dela morajo biti izvršena po določilih veljavnih normativov in v soglasju z obveznimi standardi. Materiali morajo po kvaliteti ustrezati določilom veljavnih standardov; DIN 52611 in DIN 4108 (toplotna prevodnost), DIN 4102-2 in EN 13501 (razred ognjeodpornosti),</t>
  </si>
  <si>
    <t>DIN 4102 (gorljivost in DIN 52210 (zvočna izolativnost). Izolacija mora ustrezati sledečim standardom: SIST EN 12667 (toplotna prevodnost), SIST EN 13501 (odziv na ogenj), SIST EN 1609 in 12087 (vodovpojnost), SIT EN 12086 (difuzijska upornost vodni pari) in DIN 4102/T17 (tališče).</t>
  </si>
  <si>
    <t>Upoštevati je potrebno: 
~ Pravilnik o zaščiti stavb pred vlago
~ SIST EN 13707 Hidroizolacijski trakovi - Ojačeni bitumenski trakovi za tesnjenje streh 
~ SIST EN 13970 Hidroizolacijski trakovi - Bitumenski trakovi, ki kontrolirajo gibanje vode in/ali vodne pare 
~ SIST 1031 Hidroizolacijski trakovi - Bitumenski hidroizolacijski trakovi
~ SIST EN 13956 Hidroizolacijski trakovi - Polimerni in elastomerni trakovi za tesnjenje streh.</t>
  </si>
  <si>
    <t>Za izvršitev kleparskih del se uporabljajo obstoječi delovni odri na objektu. V primeru, da so za montažo kleparskih izdelkov potrebni posebni odri se ti obračunajo posebej. V ceni je potrebno zajeti:
- prevoz materiala na objekt z nakladanjem, razkladanjem, skladiščenjem in notranjim prenosom do mesta vgradnje
- varovalne odre
- zavarovanje krovcev in kleparjev v skladu z veljavnimi predpisi in zakoni
- izvajalec je dolžan izdelati izračun glede dimenzioniranja mehanskega pritrjevanja strešne folije (obremenitev z vetrom).
V enotni ceni morajo biti zajeta vsa potrebna dela, transporti, prenosi,...</t>
  </si>
  <si>
    <t>2.1.</t>
  </si>
  <si>
    <t>~ Toplotna izolacija iz kamene volne v več slojih z zamaknjenimi stiki: 1. sloj toplotne izolacije iz podložnih plošč iz kamene volne v skupni debelini 20cm, toplotne prevodnosti ʎD=0,036W/mK po SIST EN 12667, odziv na ogenj razreda A1 po SIST EN 13501-1, tlačne trdnosti Ϭ10≥50kPa, kot npr. Knauf Insulation DDP-RT ali enakovredno.</t>
  </si>
  <si>
    <t>Toplotna izolacija deklarirane toplotne prevodnosti ʎD=0,036W/mK po SIST EN 12667, odziv na ogenj razreda E po SIST EN 13501-1, tlačne trdnosti ≥700kPa po SIST EN 826, kot npr. X-FOAM HBT 700 ali enakovredno.</t>
  </si>
  <si>
    <t xml:space="preserve">Mehansko pritrjevanje s pritrdilnimi elementi potrebnimi za pritrditev membrane in izolacije, število katerih je določeno z izračunom velikosti in lokacije zgradbe ter različnih območij, ki so pod vplivom vetrnih obremenitev, specifičnih za vsako posamezno streho. </t>
  </si>
  <si>
    <t>2.1.3.</t>
  </si>
  <si>
    <t>Odvodnjavanje:
~ preko tipskih slivnikov kot npr. Sarnafil ali enakovredno.</t>
  </si>
  <si>
    <t>2.1.4.</t>
  </si>
  <si>
    <t>~ preko odtočnih PE-HD cevi integrirane v toplotno izolacijo fasade, vključno z vsem pritrdilnim in tesnilnim materialom ter fazonskimi kosi. Cevi odporne na tlak in mehanske poškodbe.</t>
  </si>
  <si>
    <t>2.1.5.</t>
  </si>
  <si>
    <t>Varnostni preliv iz visokokvalitetnega poliolefina, ø90mm zunanjega premera s pritrdilno plščico dimenzije 320x200/120mm, debeline 3,00mm kot npr. Sarnafil T Scupper ali enakovredno.</t>
  </si>
  <si>
    <t>2.1.6.</t>
  </si>
  <si>
    <t>Varovalna siderna točka za varovanje delavcev na strehi v času vzdrževanja; siderna točka iz nerjavečega jekla z okroglim nastavkom za max 3 osebe istočasno. Osnovna plošča + zvarjena podporna palica; osnovna plošča pritrjena v AB strešno ploščo kot npr. ABS-Lock  ali enakovredno.</t>
  </si>
  <si>
    <t>2.2.</t>
  </si>
  <si>
    <t>Stiki spojev obdelani po navodilih proizvajalca, zatesnjeni s trajno elastično nevtralno silikonsko enokomponentno tesnilno maso, elastično pri nizkih temperaturah -40°C in visokih temperaturah +180°C, kemijsko in UV odporna.</t>
  </si>
  <si>
    <t>2.3.</t>
  </si>
  <si>
    <t>2.4.</t>
  </si>
  <si>
    <t>4.5.</t>
  </si>
  <si>
    <t>SKUPAJ KROVSKOKLEPARSKA DELA:</t>
  </si>
  <si>
    <t>3.</t>
  </si>
  <si>
    <t>STAVBNO POHIŠTVO</t>
  </si>
  <si>
    <t>SPLOŠNA DOLOČILA
Pri izvajanju del je potrebno upoštevati vsa pripravljalna dela, pomožna dela zaključna dela. Pri posameznih postavkah stavbnega pohištva iz tega poglavja mora ponudnik v cenah za enoto mere obvezno zajeti, upoštevati in vkalkulirati še:
- V ceno za enoto mere morajo biti vračunani stroški za izdelavo delavniških načrtov ter detajlov za izvedbo posameznih elementov in izdelava predizmer na objektu.</t>
  </si>
  <si>
    <t>Pred izvedbo - montažo stavbnega pohištva je z izvajalcem gradbenih del potrebno uskladiti mere posameznih odprtin za okna in vrata.
- Delovni oder.
Pred izdelavo - naročilom projektant obvezno pismeno potrdi način izvedbe, posamezne artikle, opremo tipe in vse detajle! Izvajalec je obvezan izdelati vzorce za potrditev. Mere, smer odpiranja in samo vgradnjo vrat preveriti na licu mesta.</t>
  </si>
  <si>
    <t>Pred izdelavo ali naročilom stavbnega pohištva je obvezno preveriti višino spuščenega stropu zaradi uskladitve detajla vrat in sten, ki segajo do stropu in eventualnih skritih mehanizmov v spuščenih stropovih. 
Vrata in določene ključavnice pri drugem stavbne pohištvu in oknih (glej posamezne načrte) so v celoti vezana na varnostni sistem - enotni sistemski varnostni način zaklepanja z enim ključem ter kontrolo vstopa ter prehoda, zato se je pred izdelavo le tega potrebno posvetovati z izvajalcem in dobaviteljem varnostnega sistema in opreme (sistemske ključavnice, način zapiranja in zaklepanja, varnostni ključi, centralni sistem in podobno).</t>
  </si>
  <si>
    <t>Pri izdelavi stavbnega pohištva in pri montaži oken je upoštevati detajle in sheme PZI projekta, posamezne tehnične kosovnice projekta ter proizvajalca/ponudnika, katere potrdi arhitekt. Detajli in posamezni izračuni so za izvajalca obvezni; kakršna koli odstopanja od projekta so dovoljena le v soglasju in po predhodni pisni odobritvi odgovornega projektanta in investitorja. Izvajalec je dolžan pred montažo stavbnega pohištva/vrat le te predati v pregled nadzoru in od njega pridobiti pisno soglasje.</t>
  </si>
  <si>
    <t>Pred naročilom in jemanjem izmer morajo dobavitelji ali proizvajalci stavbnega pohištva na gradbišču uskladiti vse detajle, ki so povezani z montažo stavbnega pohištva; velikosti odprtin, pozicijo montaže v špaletah, detajle spajanja z zunanjimi in notranjimi policami, eventualnimi dodatnimi oblaganji posameznih špalet ter tesnenjem in zaključkom ob zidovih in ometih. Pred izdelavo v času jemanja predizmer na delovšču se je potrebno dogovoriti glede eventualne izvedbe in namestitve senčil.</t>
  </si>
  <si>
    <t>Pred izdelavo projektant ali nadzor pismeno obvezno potrdi način izvedbe in detajle!  Celotno stavbno pohištvo mora biti izdelano iz tipiziranih  sistemov  v smislu kvalitete, ki mora ustrezati evropskim predpisom, standardom in v nadaljevanju opisanim sistemom izdelave.
Stavbno pohištvo izdelano po shemi arhitekta in detajlu ter delovnem načrtu izvajalca, ki jih potrdi arhitekt. Sistem odpiranja po shemi arhitekta.</t>
  </si>
  <si>
    <t>Tesnilo proti gradbeni konstrukciji: Tesnila med slepim podbojem in gradbeno kostrukcijo ter okvirjem in slepim podbojem morajo ustrezati gradbeno fizikalnim zahtevam. Zahteve toplotne, protivlažne, zvočne, požarne zaščite in premikanje fug je potrebno upoštevati pri izbiri tesnila. Pri tesnenju priključnih fug z elastičnimi tesnilnimi sredstvi je potrebno upoštevati navodila proizvajalcev. Tesnila se lahko vgrajujejo le pri ustreznih vremenskih pogojih. Pri določitvi širine fug je odločilna celotna deformacija tesnilnega sredstva.</t>
  </si>
  <si>
    <t>Tesnilne folije (parne zapore): Priključke gradbene konstrukcije je potrebno zatesniti z ustrezno dimenzioniranimi, obstojnimi tesnilnimi folijami iz butilkaučuka oz. EPDM=ethylen-propylen-terpolymeri. Stike tesnilnih folij in razporeditve na različne nivoje je potrebno izvesti z zadostnim preklopom. Pri lepljenju preklopov je nujno, da so mesta lepljenja brez nečistoč. Potrebno se je izogniti zračnim mehurjem na mestih lepljenja. Folije je potrebno zlepiti po od prizvajalca navedeni minimalni širini, ter dodatno neprekinjeno mehansko zavarovati.</t>
  </si>
  <si>
    <t>Zaščita proti dežju in rosi: Za preprečitev nastajanja rose na steklenih površinah, profilih in panelih je potrebno vse priključke na gradbeno kostrukcijo potrebno izvesti: znotraj tesno proti vodni pari, zunaj netesno proti vodni pari. Paziti je potrebno na pravilno vgradnjo. Utori, v katere lahko vdre deževnica ali v katerih obstaja možnost nastanka kondenza, morajo imeti kontroliran odtok preko konstrukcije navzven.</t>
  </si>
  <si>
    <t>Navzven odprte utore za odvajanje vode je potrebno zaščititi s pokrivnimi kapicami.
Pločevine: Tudi, če v popisu del ni posebej navedeno, morajo za funkcionalno izvedbo potrebni priključki in zaključki, pritrditvena sidra, podkonstrukcije, pomožni, izolativni in tesnilni materiali biti vsebovani. Priključki in zaključki morajo biti izdelani iz vsaj 2 mm debele alu pločevine.</t>
  </si>
  <si>
    <t>Kjer je označeno morajo vrata izpolnjevati naslednje požarne zahteve:
- vrata med požarnimi sektorji vsaj 30 minutno požarno odpornost opremljena s samozapiralom in izolativna: 
EI1 30 C1 (običajno odprta vrata) in EI1 30 C4 (vrata za osebni prehod)
- vrata na meji požarnega sektorje proti obstoječi osnovni šoli vsaj 30 minutno požarno odpornost opremljena s samozapiralom in izolativna: EI1 30 C1 (običajno odprta vrata) in EI1 30 C4 (vrata za osebni prehod)
- vrata na poti evakaucije (evakuacijska vrata) vsaj 30 minutno požarno odpornost opremljena s samozapiralom in izolativna: EI1 30 C3</t>
  </si>
  <si>
    <t xml:space="preserve">Vsa požarna vrata morajo biti opremljena s samozaipralom.
Upoštevati je potrebno: 
 - SIST EN 14351-1  Okna in zunanja vrata 
 - STS  Notranja in požarna vrata 
 - SIST EN 13659  Senčila – žaluzije, polkna 
 - SIST EN 13561  Zunanja senčila </t>
  </si>
  <si>
    <t xml:space="preserve"> - SIST EN 1279-5  Izolacijska stekla 
 - SIST EN 13830  Obešene fasade 
 - ETA po ETAG 002 ali STS  Strukturne fasade 
 - SIST EN 572-9  Osnovno steklo 
 - SIST EN 12150-2  Toplotno kaljeno varnostno steklo 
 - SIST EN 14179-2  Toplotno kaljeno varnostno steklo s </t>
  </si>
  <si>
    <t>HS obdelavo 
 - SIST EN 14449  Varnostno lepljeno steklo 
 - SIST EN 1863-2  Toplotno utrjeno steklo 
 - SIST EN 438 Dekorativni visokotlačni laminati (HPL)
 - SIST EN 13241-1 Garažna vrata 
 - SIST EN 13501-2 Požarna klasifikacija gradbenih proizvodov in elementov stavb 
 - SIST EN 14600 Vrata in okna z določenimi lastnostmi požarne odpornosti in/ali dimotesnosti</t>
  </si>
  <si>
    <t xml:space="preserve"> - SIST EN 1125 Ključavnice in stavbno okovje - Zapore z vodoravnim potisnim drogom za izhod ob paniki
 - SIST EN 179 Stavbno okovje - Naprave za zasilne izhode z vzvodno ročico ali pritisnim pedalom za evakuacijske poti
V enotni ceni morajo biti zajeta vsa potrebna dela, transporti, prenosi,...</t>
  </si>
  <si>
    <t>Vsa vrata opremljena z zaščitenim sistemskim ključem. Enoten sistemski ključ s štirimi podsistemi, vsak osnovni cilinder opremljen s tremi cilindri. Vsak podsistem z 20 kosov ključev.</t>
  </si>
  <si>
    <t>OKNA</t>
  </si>
  <si>
    <t>3.1.</t>
  </si>
  <si>
    <t>Zaključki na gradbene elemente, morajo biti znotraj paronepropustni, zunaj pa paropropustni in vodotesni (izvedeni po sistemu RAL montaže).</t>
  </si>
  <si>
    <t>O6</t>
  </si>
  <si>
    <t>O1</t>
  </si>
  <si>
    <t>O11</t>
  </si>
  <si>
    <t>O5</t>
  </si>
  <si>
    <t>O8</t>
  </si>
  <si>
    <t>O4</t>
  </si>
  <si>
    <t>O10</t>
  </si>
  <si>
    <t>O2</t>
  </si>
  <si>
    <t>SS9</t>
  </si>
  <si>
    <t>O16</t>
  </si>
  <si>
    <t>O12</t>
  </si>
  <si>
    <t>O13</t>
  </si>
  <si>
    <t>SS1</t>
  </si>
  <si>
    <t>SS5</t>
  </si>
  <si>
    <t>SS6</t>
  </si>
  <si>
    <t>VV1</t>
  </si>
  <si>
    <t>VV2</t>
  </si>
  <si>
    <t>3.6.</t>
  </si>
  <si>
    <t>Podboj iz pocinkane pločevine, debeline 1,5mm oz 2,0mm; pločevina elektrogrundirana z visokokakovostno temeljno barvo na bazi cinka pri temperaturi 180°C. Podboj z visokoelastičnim večkomornim tesnilom.</t>
  </si>
  <si>
    <t xml:space="preserve">Vratno krilo leseno iz kombinacije mediapana, masivnega in vezanega lesa, na robovih nalepljene masivne nalepke debeline 5mm, rahlo zaokrožene R2. Vratno krilo zaključeno z UV odporno plastjo PVC laminata, odporno na mehanske poškodbe. </t>
  </si>
  <si>
    <t>Vzorec in barva zaključne plasti po izboru projektanta.</t>
  </si>
  <si>
    <t xml:space="preserve">Vratno krilo obešeno na 3 tečajih iz nerjaveče kovine, opremljeno s cilindrično ključavnico iz nerjaveče kovine z inox rozeto, enotočkovno zaklepanje, sistemski ključ, kljuka iz brušene nerjaveče kovine. </t>
  </si>
  <si>
    <t>Vratno krilo opremljeno s samozapiralom, talnim oz stenskim štoperjem in z zaščito proti priprtju prstov; rolo zaščita za prste kot npr. Athmer ali enakovredno.</t>
  </si>
  <si>
    <t>Zasteklitev z izolacijskim varnostnim steklom VSG, dvoslojni termopan U=0,9W/m2K.</t>
  </si>
  <si>
    <t>V4</t>
  </si>
  <si>
    <t>V4r</t>
  </si>
  <si>
    <t>V4p</t>
  </si>
  <si>
    <t>V5</t>
  </si>
  <si>
    <t>V7p</t>
  </si>
  <si>
    <t>Vrata:
- 2 x Rf nasadilo
- kljuka "bunka" Rf in magnet za zaprtje vrat</t>
  </si>
  <si>
    <t>3.8.</t>
  </si>
  <si>
    <t>3.8.2.</t>
  </si>
  <si>
    <t>3.9.</t>
  </si>
  <si>
    <t>Senčilo na elektro pogon. Tkanina za popolno zatemnitev prostora v barvi po izboru projektanta.</t>
  </si>
  <si>
    <t>3.9.1.</t>
  </si>
  <si>
    <t>3.9.2.</t>
  </si>
  <si>
    <t>SKUPAJ STAVBNO POHIŠTVO:</t>
  </si>
  <si>
    <t>4.</t>
  </si>
  <si>
    <t>KERAMIČARSKA DELA</t>
  </si>
  <si>
    <t>SPLOŠNA DOLOČILA
Pri izvajanju keramičarskih del je potrebno upoštevati vsa pripravljalna dela, pomožna dela zaključna dela. Pri posameznih postavkah keramičarskih del iz tega poglavja mora ponudnik v cenah za enoto mere obvezno zajeti, upoštevati in vkalkulirati še:</t>
  </si>
  <si>
    <t>Pred polaganjem  keramike na stene  je predhodno pregledati stene in izvesti potrebna preddela; betonske stene  očistiti  emulzij  od premazov opažev, pregledati vertikalnost sten. Pred polaganjem talne keramike v cementno  malto je preveriti stanje talne hidroizolacije, pri polaganju pa dela izvajati tako, da se le-ta ne poškoduje.
Polaganje keramike ob vodovodnih  in elektro priključkih izvesti , tako da so stiki pokriti s rozetami.</t>
  </si>
  <si>
    <t>Pred polaganjem obloge izvajalec obvezno z nadzorom in projektantom določi način, smer in vzorec polaganja. Fuge med posameznimi ploščicami se obdelajo: s hitrovezočo cementno fugirno maso proizvedeno po SIST  EN 1388 - širina fug 3 mm. Vse izbrane formate pred polaganjem pisno potrdi odgovorni projektant.</t>
  </si>
  <si>
    <t>Na mestu mokrih prostorov se keramika po izboru proj. arhitekture lepi na tesnilno maso vodne emulzije na osnovi kavčuk/bitumna ali kavčuk butila  (3 x nanos), za podlogo se uporabijo vlagoodporne plošče. Kakovostna stopnja fugiranja v mokrih prostorih je Q2.
Površine obložene s keramičnimi ploščicami morajo biti izvedene tako, da ustrezajo mehanskim in estetskim zahtevam, ki jih je potrebno predhodno uskladiti z arhitektom. Vse mere kontrolirati na licu mesta.</t>
  </si>
  <si>
    <t>Izveden tlak mora biti raven, sprijetost s podlago mora biti dobra po vsej površini plošč.
Keramične ploščice morajo ustrezati 1. kakovostnemu razredu.
Za zunanje pogoje je treba izbrati keramične ploščice z dokazilom, da so odporne proti zmrzovanju.
Vrste lepil za ploščice in zahteve za lepila so predpisane v standardu SIST EN 12004.</t>
  </si>
  <si>
    <t>Vrste lepil za ploščice in zahteve za lepila so predpisane v standardu SIST EN 12004.
Upoštevati je potrebno: 
 - SIST EN 14411  Keramične ploščice 
 - SIST EN 12004  Lepila za ploščice 
 - SIST EN 13888  Fugirne mase 
 - SIST EN ISO 11600  Dodatni elementi – tesnilne mase 
 - SIST EN 14891  Dodatni elementi – vodoneprepustni materiali 
 - DIN 51130 Testiranje talnih oblog - proizdrsnost po metodi nagnjene ploščadi</t>
  </si>
  <si>
    <t xml:space="preserve">Pri polaganju keramičnih ali gres oblog je obvezno potrebno upoštevati sledeče splošne pogoje:
- Minimalni izvedbeni pogoji za vgradnjo keramičarskih oblog:
- Izvedeni tlak iz keramike se lahko mehansko obremeni po ca. 3 do 4 dneh.
- Temperatura podlage min. 10°C oz. 3°C nad temperaturo rosišča, temperatura zraka v prostoru min. 10°C.
- V primeru izvedbe emulzijskih epoksidnih sistemov: </t>
  </si>
  <si>
    <t>Temperatura podlage min. 15°C oz. 3°C nad temperaturo rosišča, temperatura zraka v prostoru min.15°C.
- Relativna vlaga zraka v prostoru max. 75%.
- Vsebnost vlage v cementni podlagi do 4,5% CM.
- Oprijemna trdnost podlage ³ 1,5 N/mm2.
- Tlačna trdnost AB podlage ³ 25 N/mm2.
- Tlačna trdnost cementnega estriha ³ 30 N/mm2.
- Ravnost osnovne podlage v skladu z DIN EN 18202 (tabela 3).</t>
  </si>
  <si>
    <t xml:space="preserve"> Upoštevati je potrebno navodila iz tehničnih listov o produktih in priložena priporočila v zadnji izdaji izbranega proizvajalca. Izgled in stopnjo protidrsnosti je potrebno na  osnovi vzorca predhodno pisno potrditi s strani nadzora in projektanta.
- Obvezna ustreznost materialov za uporabo v prehrambeni industriji.
- Obvezna ustreznost materialov za uporabo v bivalnih prostorih.
- Obvezna je izvedba opisanega sistema, vendar poljubnega proizvajalca.</t>
  </si>
  <si>
    <t>Izvajalec je dolžan pred pričetkom del na objektu preveriti pravilnost podloge, mere in količine. Za morebitne pomisleke glede pravilnosti izvedbe je opozoriti vodstvo gradbišča. Barvo in kvaliteto ploščic določi odgovorni projektant objekta, v kolikor ista izvedba ni navedena pod posamezno postavko popisa del.
V enotni ceni morajo biti zajeta vsa potrebna dela, transporti, prenosi,...</t>
  </si>
  <si>
    <t>4.1.</t>
  </si>
  <si>
    <r>
      <rPr>
        <b/>
        <sz val="11"/>
        <rFont val="Calibri"/>
        <family val="2"/>
        <charset val="238"/>
        <scheme val="minor"/>
      </rPr>
      <t>Nabava, dobava in izvedba tlaka iz granitogres ploščic</t>
    </r>
    <r>
      <rPr>
        <sz val="11"/>
        <rFont val="Calibri"/>
        <family val="2"/>
        <charset val="238"/>
        <scheme val="minor"/>
      </rPr>
      <t>. Izvedba tlaka iz granitogres ploščic lepljenih s cementnim lepilom na estrih.</t>
    </r>
  </si>
  <si>
    <t xml:space="preserve">V ceni zajeti tudi nizkostensko oblogo iz granitogres ploščic višine 10cm, stenski inox profil (zaokrožnico) med talno keramiko in nizkostensko oblogo ter zaključni inox stenski profil nizkostenske obloge. Delovni stiki in način polaganja se predvidijo po načrtu polaganja. </t>
  </si>
  <si>
    <t>4.2.</t>
  </si>
  <si>
    <t>4.4.</t>
  </si>
  <si>
    <r>
      <rPr>
        <b/>
        <sz val="11"/>
        <rFont val="Calibri"/>
        <family val="2"/>
        <charset val="238"/>
        <scheme val="minor"/>
      </rPr>
      <t>Nabava, dobava in izvedba obloge stopnic iz nepoliranih granitogres ploščic</t>
    </r>
    <r>
      <rPr>
        <sz val="11"/>
        <rFont val="Calibri"/>
        <family val="2"/>
        <charset val="238"/>
        <scheme val="minor"/>
      </rPr>
      <t xml:space="preserve">. Izvedba obloge nastopnih in čelnih ploskev iz nepoliranih granitogres tipskih stopniščnih elementov. V ceni zajeti tudi nizkostensko oblogo iz granitogres ploščic v diagonali višine 5-28cm oz 10cm. </t>
    </r>
  </si>
  <si>
    <t>V ceni zajeti inox stopniščni profil z gumo in zaključni inox stenski profil nizkostenske obloge.</t>
  </si>
  <si>
    <t>Delovni stiki in način polaganja se predvidijo po načrtu polaganja. Vsa dela in preddela vključno z izravnavo tal, fugiranjem in z vsem potrebnim materialom.
- deb. 9 mm
- drsnost R 10
- višina stopnic 165mm, globina 28,9mm.
Barva in način polaganja po izboru projektanta.</t>
  </si>
  <si>
    <t>4.4.1.</t>
  </si>
  <si>
    <t>Stopniščni profil.</t>
  </si>
  <si>
    <t>4.4.2.</t>
  </si>
  <si>
    <t>Stenska obroba.</t>
  </si>
  <si>
    <r>
      <rPr>
        <b/>
        <sz val="11"/>
        <rFont val="Calibri"/>
        <family val="2"/>
        <charset val="238"/>
        <scheme val="minor"/>
      </rPr>
      <t>Nabava, dobava in izvedba tlaka iz sanitarnih keramičnih ploščic</t>
    </r>
    <r>
      <rPr>
        <sz val="11"/>
        <rFont val="Calibri"/>
        <family val="2"/>
        <charset val="238"/>
        <scheme val="minor"/>
      </rPr>
      <t xml:space="preserve"> (sanitarni prostori), srednji cenovni razred, dimenzije npr. 30/30cm, protizdrsnost R10.
Izvedba tlaka iz keramičnih ploščic lepljenih s cementnim lepilom na estrih. V ceni zajeti tudi zaokrožnice med tlakom in stenami izdelane iz tipskih keramičnih zaokrožnic.</t>
    </r>
  </si>
  <si>
    <t>4.6.</t>
  </si>
  <si>
    <r>
      <rPr>
        <b/>
        <sz val="11"/>
        <rFont val="Calibri"/>
        <family val="2"/>
        <charset val="238"/>
        <scheme val="minor"/>
      </rPr>
      <t>Nabava, dobava in izvedba obloge sten iz sanitarnih stenskih keramičnih ploščic</t>
    </r>
    <r>
      <rPr>
        <sz val="11"/>
        <rFont val="Calibri"/>
        <family val="2"/>
        <charset val="238"/>
        <scheme val="minor"/>
      </rPr>
      <t xml:space="preserve"> v dozidanem objektu, dimenzije npr. 60/20cm, srednji cenovni razred.
Izvedba obloge iz keramičnih ploščic lepljenih s cementnim lepilom na podlago do višine do 300cm. </t>
    </r>
  </si>
  <si>
    <t>Barva in način polaganja po izboru projektanta. Stenska keramika zaključena z inox stenskim profilom (na vrhu in na vogalih) in inox stenskim profilom - zaokrožnico v kotih.</t>
  </si>
  <si>
    <t>Vsa dela in preddela vključno z izravnavo, fugiranjem in silikoniziranjem vogalnih fug s silikonsko fugirno maso v barvi fugirne mase in z vsem potrebnim materialom. Komplet z vsemi potrebnimi dodatnimi deli in materiali.</t>
  </si>
  <si>
    <t>4.7.</t>
  </si>
  <si>
    <r>
      <rPr>
        <b/>
        <sz val="11"/>
        <rFont val="Calibri"/>
        <family val="2"/>
        <charset val="238"/>
        <scheme val="minor"/>
      </rPr>
      <t>Nabava, dobava in izvedba obloge sten iz stenskih keramičnih ploščic v prostorih kuhinje</t>
    </r>
    <r>
      <rPr>
        <sz val="11"/>
        <rFont val="Calibri"/>
        <family val="2"/>
        <charset val="238"/>
        <scheme val="minor"/>
      </rPr>
      <t xml:space="preserve"> dozidanega objekta, keramika dimenzije npr. 60/20cm, srednji cenovni razred.</t>
    </r>
  </si>
  <si>
    <t>Izvedba obloge iz keramičnih ploščic lepljenih s cementnim lepilom na podlago do višine do 330cm.</t>
  </si>
  <si>
    <t>SKUPAJ KERAMIČARSKA DELA:</t>
  </si>
  <si>
    <t>5.</t>
  </si>
  <si>
    <t>SPLOŠNA DOLOČILA
Pri izvajanju tlakarskih del je upoštevati vsa pripravljalna dela, pomožna dela zaključna dela. Pri posameznih postavkah keramičarskih del iz tega poglavja mora ponudnik v cenah za enoto mere obvezno zajeti, upoštevati in vkalkulirati še:</t>
  </si>
  <si>
    <t>Pred polaganjem talne obloge je predhodno pregledati delovno površino in izvesti potrebna preddela; površine očistiti od emulzij, premazov opažev in mastnih deležev, pregledati niveleto tlaka in pomeriti stopnjo vlage. Pred polaganjem je preveriti stanje talne hidroizolacije, pri polaganju pa dela izvajati tako, da se le-ta ne poškoduje. Vse našteto mora biti zajeto v E.M. posamezne postavke.
Pred polaganjem izvajalec skupaj z nadzorom pregleda površine oblaganja določi lokacije, način in smer oblaganja tlaka in polaganja talnih oblog.</t>
  </si>
  <si>
    <t xml:space="preserve"> Upoštevati je potrebno: 
 - SIST EN 14342 Lesene talne obloge 
 - SIST EN 14041 Netekstilne, tekstilne in laminirane (plastene) talne obloge 
 - SIST EN 14259 Lepila za talne obloge 
 - SIST EN ISO 3673-1 Epoksidne smole 
V enotni ceni morajo biti zajeta vsa potrebna dela, transporti, prenosi,...</t>
  </si>
  <si>
    <t>5.1.</t>
  </si>
  <si>
    <r>
      <rPr>
        <b/>
        <sz val="11"/>
        <rFont val="Calibri"/>
        <family val="2"/>
        <charset val="238"/>
        <scheme val="minor"/>
      </rPr>
      <t>Nabava, dobava in polaganje visokokvalitetne organske talne obloge</t>
    </r>
    <r>
      <rPr>
        <sz val="11"/>
        <rFont val="Calibri"/>
        <family val="2"/>
        <charset val="238"/>
        <scheme val="minor"/>
      </rPr>
      <t xml:space="preserve"> brez vsebnosti nitrazaminov, vinilkloridov, plastifikatorjev, termo plastičnih kloridov kot npr. Wineo 1500 FCS.</t>
    </r>
  </si>
  <si>
    <t>Talna obloga skupne debeline (minimalno) 2,5mm EN 428, skupne teže 3600 gr/m² EN 430, klasifikacija A 34-43 EN 16776, ognjevarnost Cfl-s1 EN 14041, razred T, zvočna izolativnost 4 dB EN ISO 10140, primerna za zelo prehodna območja. Zagotavljati mora ekološke standarde dokazljive s certificiranji Blue Angel, Cradl to cradle, Green guard, A+.</t>
  </si>
  <si>
    <t>Pred polaganje tlaka predprirava podlage; brušenje in sesanjestrojnega estriha s premazovanjem s premazom kot npr. Schonox HD ali enakovredno, finalna izravnava z izravnalno maso kot npr. Schonox ZN ali enakovredno, povprečne debeline 2,00 mm.</t>
  </si>
  <si>
    <t>Lepljenje talne obloge z lepljenem na podlago po celotni površini k kvalitnim vodno disperzijskim lepilom kot npr. Schonox Emiclassic ali enkovredno. Vroče varjenje spojev za doseganje vodne neprepustnosti.</t>
  </si>
  <si>
    <t>Izdelava stenskih zaokrožnic iz enakega materiala kot osnovni tlak, vključno s podložnim profilom radij 20mm, višine 10cm.</t>
  </si>
  <si>
    <t>Finalno čiščenje talne obloge in izdelava končnega premaza talne obloge. Finalni premaz se izvede z 2-komponentnim PU premazom kot npr. Elevate RES proizvajalca UVElite ali enakovredno.</t>
  </si>
  <si>
    <t>6.</t>
  </si>
  <si>
    <t>SUHOMONTAŽNA DELA</t>
  </si>
  <si>
    <t>SPLOŠNA DOLOČILA
V vseh mavčnih stenah so vogali zaščiteni s tipskimi pocinkanimi pločevinastimi vogalniki sistema proizvajalca predelnih mavčnih sten!
V sanitarnih stenah je upoštevati vgradnjo elementov za pritrjevanje sanitarnih elementov - glej projekt arhitekture in strojnih instalacij - sanitarna oprema! Prav tako je potrebno všteti vsa bandažiranja in kitanja stikov!</t>
  </si>
  <si>
    <t xml:space="preserve">Pri izvajanju montažnih del je upoštevati vsa pripravljalna, pomožna in zaključna dela ter vsa navodila in parametre za pravilno vgradnjo izbranega sistema. Pri posameznih postavkah montažnih sten in stropov iz tega poglavja mora ponudnik v cenah za enoto mere obvezno zajeti, upoštevati in vkalkulirati še: </t>
  </si>
  <si>
    <t>Stroške  za morebitne statične presoje stabilnosti, sidranja in razpone posameznih plošč je potrebno vkalkulirati v cene po enoti posameznih postavk. Stikovanje  med posameznimi ploščami mora biti ravno  in  gladko, medsebojni stiki rezani pod kotom in bandažirani v skladu s pravili stroke: pred polaganjem mrežice in po polaganju mrežice. Prehodi med  vrstami materiala morajo biti ostri in pod pravim kotom, razen če ni s projektom drugače določeno. Pri izdelavi oblog, sten in stropov se uporablja enovit in originalen material samo enega proizvajalca v skladu s predpisano garancijo in navodili poljubnega proizvajalca. V osnovni ceni je potrebno vkalkulirati delovni oder.</t>
  </si>
  <si>
    <t>Pri postavkah montažnih pregradnih sten in stropov iz mavčnih plošč se upoštevajo vsi stiki, lomi, kaskade, preboji, izrezi in zaključki - glej projekt arhitekture, ki je sestavni del razpisne dokumentacije!
Upoštevati je potrebno vse zaključke na stene in ostale konzole, po načrtih stropov!
Obloge sten in stropov v prostoru telovadnice morajo biti iz materialov z odzivom na ogenj razred A2-s1,d0.</t>
  </si>
  <si>
    <t>Dogovorjeni standard: avstrijski standard ÖNORM B 2206 (stene) in SIST EN 13964 (stropovi), v kolikor pri izrezih in izdelavi odprtin ni drugače določeno.
Razred požarne upornosti: Dokazilo o zahtevanem razredu požarne upornosti za stensko konstrukcijo mora dokazati izvajalec naročila s potrdilom o preizkusu ali mnenjem izvedenca avtorizirane institucije za preizkušanje, če razred požarne upornosti ni razviden iz avstrijskih standardov ÖNORM B 3800 in ÖNORM B 3358-6 oz. iz priloge 1 nemškega standarda DIN 4109.</t>
  </si>
  <si>
    <t>Izvedba: Za izvedbo veljajo ustrezni avstrijski standardi ÖNORM in zatem smernice za izvedbo proizvajalca.
Površina: Fugiranje stikov med ploščami in pritrdilnih sredstev se izvede v skladu z avstrijskim standardom oziroma smernicami za izvedbo proizvajalca. V enotni ceni je vkalkulirana površina brez posebnih zahtev, v skladu z avstrijskim standardom ÖNORM B 3415.</t>
  </si>
  <si>
    <t>Izdelava površin s posebnimi zahtevami se zaračuna posebej. Vodoravno, navpično, poševno: Odstopanja po rojektu od vodoravne ali navpične ravnine do 5 odstotkov veljajo kot vodoravne ali navpične, nad 5 odstotki pa kot poševne. Odstotek se izračuna iz razmerja med sosednjima pravokotnima stranema (tangens). Poševnine se od dejanske površine odštejejo. Navpične stropne površine se priračunajo k stropni površini.</t>
  </si>
  <si>
    <t>Izbrane stenske in stropne obloge v mokrigh prostorih ali v prostorih kjer se pojavlja vlaga morajo biti 100 %-no odporne proti vodi (brez nabrekanja ali razpadanja), odporne na plesen in negorljive! 
V enotni ceni morajo biti zajeta vsa potrebna dela, transporti, prenosi,...</t>
  </si>
  <si>
    <t>PREDELNE STENE</t>
  </si>
  <si>
    <t>Toplotna izolacija v ploščah iz kamene volne  kot npr. Knauf Insulation DP-8 ali enakovredno. Izolacija toplotne prevodnosti 0,034W/mK, negorljiva požarnega razreda A1 SIST EN 13501.</t>
  </si>
  <si>
    <t>Stena kitana, bandažirana in brušena, pripravljena na oplesk. V ceni potrebno upoštevati stik stene s stropom. Komplet z vsemi potrebnimi dodatnimi deli in materiali.</t>
  </si>
  <si>
    <t>6.2.</t>
  </si>
  <si>
    <r>
      <rPr>
        <b/>
        <sz val="11"/>
        <rFont val="Calibri"/>
        <family val="2"/>
        <charset val="238"/>
        <scheme val="minor"/>
      </rPr>
      <t>Nabava, dobava in izdelava mavčnokartonske predelne stene, delno vlagoodporne</t>
    </r>
    <r>
      <rPr>
        <sz val="11"/>
        <rFont val="Calibri"/>
        <family val="2"/>
        <charset val="238"/>
        <scheme val="minor"/>
      </rPr>
      <t xml:space="preserve">, višine do 4,00m; predelna stena z enojno podkonstrukcijo z vmesnimi ojačitvami za montažo notranje opreme in obojestransko dvoslojna mavčnokartonska obloga, v sestavi: </t>
    </r>
  </si>
  <si>
    <t>2x vlagoodporna mavčnokartonska plošča debeline 1,25cm, 2x profil z vmesno zvočno izolacijo iz kamene volne debeline 20cm in 2x mavčnokartonska plošča debeline 1,25cm, skupne debeline 25cm.</t>
  </si>
  <si>
    <t>6.3.</t>
  </si>
  <si>
    <r>
      <rPr>
        <b/>
        <sz val="11"/>
        <rFont val="Calibri"/>
        <family val="2"/>
        <charset val="238"/>
        <scheme val="minor"/>
      </rPr>
      <t>Nabava, dobava in izdelava vlagoodporne mavčnokartonske predelne stene</t>
    </r>
    <r>
      <rPr>
        <sz val="11"/>
        <rFont val="Calibri"/>
        <family val="2"/>
        <charset val="238"/>
        <scheme val="minor"/>
      </rPr>
      <t xml:space="preserve">, delno vlagoodporne, višine do 4,00m; predelna stena z enojno podkonstrukcijo z vmesnimi ojačitvami za montažo notranje opreme in obojestransko dvoslojna mavčnokartonska obloga, v sestavi: </t>
    </r>
  </si>
  <si>
    <t>2x vlagoodporna mavčnokartonska plošča debeline 1,25cm, profil 7,5cm z vmesno zvočno izolacijo iz kamene volne in 2x vlagoodporna mavčnokartonska plošča debeline 1,25cm, skupne debeline 12,5cm.</t>
  </si>
  <si>
    <t>6.4.</t>
  </si>
  <si>
    <t>6.6.</t>
  </si>
  <si>
    <r>
      <rPr>
        <b/>
        <sz val="11"/>
        <rFont val="Calibri"/>
        <family val="2"/>
        <charset val="238"/>
        <scheme val="minor"/>
      </rPr>
      <t>Nabava, dobava in izdelava mavčnokartonske obloge stene</t>
    </r>
    <r>
      <rPr>
        <sz val="11"/>
        <rFont val="Calibri"/>
        <family val="2"/>
        <charset val="238"/>
        <scheme val="minor"/>
      </rPr>
      <t xml:space="preserve">; obloga z enojno podkonstrukcijo z vmesnimi ojačitvami za montažo notranje opreme in mavčnokartonska obloga, v sestavi: </t>
    </r>
  </si>
  <si>
    <t>profil 5cm z vmesno zvočno in toplotno izolacijo iz kamene volne, parna zapora kot npr. Knauf Insulation LDS 100 in 2x mavčnokartonska plošča debeline 1,25cm, skupne debeline 7,5cm.</t>
  </si>
  <si>
    <t>Toplotna izolacija v ploščah iz kamene volne  kot npr. Knauf Insulation plošča DP-5 ali enakovredno. Izolacija toplotne prevodnosti 0,034 do 0,040W/mK, negorljiva požarnega razreda A1.</t>
  </si>
  <si>
    <t>Zadnja vidna plošča stenske obloge zaključena 10 nad finalnim tlakom z zaključno letvico.</t>
  </si>
  <si>
    <t>Stena kitana, bandažirana in brušena, pripravljena na oplesk. V ceni potrebno upoštevati stik stene s stropom. Komplet z vsemi potrebnimi dodatnimi dlei in materiali.</t>
  </si>
  <si>
    <t>6.7.</t>
  </si>
  <si>
    <r>
      <rPr>
        <b/>
        <sz val="11"/>
        <rFont val="Calibri"/>
        <family val="2"/>
        <charset val="238"/>
        <scheme val="minor"/>
      </rPr>
      <t>Nabava, dobava in izdelava obloge inštalacijskega jaška</t>
    </r>
    <r>
      <rPr>
        <sz val="11"/>
        <rFont val="Calibri"/>
        <family val="2"/>
        <charset val="238"/>
        <scheme val="minor"/>
      </rPr>
      <t xml:space="preserve">; obloga z enojno podkonstrukcijo z vmesnimi ojačitvami in mavčnokartonska obloga, v sestavi: </t>
    </r>
  </si>
  <si>
    <t>2x impregnirana ognjevarna mavčnokartonska plošča debeline 1,25cm, profil 7,5cm z vmesno zvočno in toplotno izolacijo iz kamene volne in 2x inmpregnirana ognjevarna mavčnokartonska plošča debeline 1,25cm, skupne debeline 12,5cm.</t>
  </si>
  <si>
    <t>Toplotna izolacija v roli iz steklene volne  kot npr. Knauf Insulation filc za predelne stene TI 140W ali enakovredno. Izolacija toplotne prevodnosti 0,037W/mK, negorljiva požarnega razreda A1.</t>
  </si>
  <si>
    <t>SPUŠČENI STROP</t>
  </si>
  <si>
    <t>6.8.</t>
  </si>
  <si>
    <r>
      <rPr>
        <b/>
        <sz val="11"/>
        <rFont val="Calibri"/>
        <family val="2"/>
        <charset val="238"/>
        <scheme val="minor"/>
      </rPr>
      <t>Nabava, dobava in izdelava spuščenega stropa</t>
    </r>
    <r>
      <rPr>
        <sz val="11"/>
        <rFont val="Calibri"/>
        <family val="2"/>
        <charset val="238"/>
        <scheme val="minor"/>
      </rPr>
      <t>; akustični strop z obrobo iz mavčnokartonskih plošč v ravnini.</t>
    </r>
  </si>
  <si>
    <t>6.8.1.</t>
  </si>
  <si>
    <t>~ Akustični strop iz akustičnih mavčnih plošč  s perforacijo z učinkom čiščenjem zraka po DIN EN 14190 z odpornostjo proti udarcem z žogo po DIN 18032-3. Plošče različnih dimenzij, debeline 12,5mm. Perforacija neprekinjena - brez vidnih fug kot npr Knauf Cleaneo akustic 8-12-50 R ali enakovredno.</t>
  </si>
  <si>
    <t>Perforacija z zamaknjeno okroglo perforacijo. Hrbtna stran je kaširana s standardno tkanino črne barve. Plošče z obliko robov FF za neviden stik med ploščami, komplet s fugiranjem.</t>
  </si>
  <si>
    <t>Spuščeni strop na podkonstrukciji iz pocinkanih profiloviz jeklene pločevine DIN 18182-1, kot osnovni in nosilni profili, obešanje z direktnim obešalom. Strop obešen na globini do 50cm (spodnja linija končne plošče).</t>
  </si>
  <si>
    <t>6.8.2.</t>
  </si>
  <si>
    <t>~ Spuščena stropna obloga iz mavčnokartonskih plošč z vodoravno spodnjo ploskvijo brez fug s pokrito podkonstrukcijo, sestavljeno iz profilov iz pocinkane jeklene pločevine, z obešali, pritrjeno na nosilni strop.</t>
  </si>
  <si>
    <t xml:space="preserve">Strop obešen na globini do 50cm (spodnja linija končne plošče). Spodnja vidna ploskev iz masivnih mavčnih plošč. Debelina obloge: 12,5mm (kot npr. sistem Knauf stropni sistem D 112 ali enakovredno). </t>
  </si>
  <si>
    <t>Mavčnokartonske plošče zaključene z bandažiranjem ter kitanjem stikov v kvaliteti K2 in brušenjem, izvedena priprava za slikanje. Vključno z izvedbo vseh zaključkov, reg, kitanj, pripravo za vgradnjo svetil in ostalih instalacijskih elementov v stropu.</t>
  </si>
  <si>
    <t>V ceni potrebno upoštevati ojačitve v podkonstrukciji za potrebe montaže inštalacij.</t>
  </si>
  <si>
    <t>Spodnja površina obeh tipov stropov mora biti poravnana. Komplet z vsemi potrebnimi dodatnimi deli in materiali.</t>
  </si>
  <si>
    <t>6.10.</t>
  </si>
  <si>
    <r>
      <rPr>
        <b/>
        <sz val="11"/>
        <rFont val="Calibri"/>
        <family val="2"/>
        <charset val="238"/>
        <scheme val="minor"/>
      </rPr>
      <t>Nabava, dobava in montaža spuščenega stropa iz mavčnokartonskih plošč v poševnini</t>
    </r>
    <r>
      <rPr>
        <sz val="11"/>
        <rFont val="Calibri"/>
        <family val="2"/>
        <charset val="238"/>
        <scheme val="minor"/>
      </rPr>
      <t xml:space="preserve"> v dozidanem objektu. Stropna obloga v sestavi;</t>
    </r>
  </si>
  <si>
    <t xml:space="preserve">~ Toplotna izolacija med špirovci in pod špirovci; toplotna izolacija iz filca moneralne steklene volne, debeline 16cm + 5cm, toplotne prevodnosti 0,035W/mK kot npr. Knauf Insulation UNIFIT 035 ali enakovredno. </t>
  </si>
  <si>
    <t>~Kovinska podkonstrukcija iz obešal ter nosilcev širine 15 mm kot npr. Prelude 15 TL GW ali enakovredno.</t>
  </si>
  <si>
    <t>~Parna zapora kot npr. Knauf Insulation LDS 100 ali enakovredno)</t>
  </si>
  <si>
    <t>Izvedeneno po tipskem detajlu proizvajalca. Profil visok 50mm in kompletne širine 45mm s senčno fugo. Pritrjevalje profila z obešali na strop preko obešalne sponke ravna/ukrivljena. Profili povezani s tipsko ploščico kot npr. BPA338 G/BPA 340G ali enakovredno.</t>
  </si>
  <si>
    <t>6.12.</t>
  </si>
  <si>
    <r>
      <rPr>
        <b/>
        <sz val="11"/>
        <rFont val="Calibri"/>
        <family val="2"/>
        <charset val="238"/>
        <scheme val="minor"/>
      </rPr>
      <t>Nabava, dobava in montaža spuščenega stropa iz mavčnokartonskih</t>
    </r>
    <r>
      <rPr>
        <sz val="11"/>
        <rFont val="Calibri"/>
        <family val="2"/>
        <charset val="238"/>
        <scheme val="minor"/>
      </rPr>
      <t xml:space="preserve"> plošč v ravnini. Strop spuščen na globini do 55cm.</t>
    </r>
  </si>
  <si>
    <t>~ Spuščeni strop na enonivojski kovinski konstrukciji iz glavnih ter prečnih nosilcev širine 15 mm kot npr. Prelude 15 TL GW ali enakovredno, obešenih v nosilni strop z obešali za spuščanje.</t>
  </si>
  <si>
    <t xml:space="preserve">~ Spuščena stropna obloga iz mavčnokartonskih plošč z vodoravno spodnjo ploskvijo brez fug s pokrito podkonstrukcijo, sestavljeno iz profilov iz pocinkane jeklene pločevine, z obešali, pritrjeno na nosilni strop. Spodnja vidna ploskev iz masivnih mavčnih plošč. Debelina obloge: 12,5 mm (kot npr. sistem Knauf stropni sistem D 112 ali enakovredno). </t>
  </si>
  <si>
    <t>6.13.</t>
  </si>
  <si>
    <r>
      <rPr>
        <b/>
        <sz val="11"/>
        <rFont val="Calibri"/>
        <family val="2"/>
        <charset val="238"/>
        <scheme val="minor"/>
      </rPr>
      <t>Nabava, dobava in montaža spuščenega stropa iz vodoodpornih mavčnokartonskih</t>
    </r>
    <r>
      <rPr>
        <sz val="11"/>
        <rFont val="Calibri"/>
        <family val="2"/>
        <charset val="238"/>
        <scheme val="minor"/>
      </rPr>
      <t xml:space="preserve"> plošč v ravnini. Strop spuščen na globini do 55cm.</t>
    </r>
  </si>
  <si>
    <t xml:space="preserve">~ Spuščena stropna obloga iz vodoodpornih mavčnokartonskih plošč z vodoravno spodnjo ploskvijo brez fug s pokrito podkonstrukcijo, sestavljeno iz profilov iz pocinkane jeklene pločevine, z obešali, pritrjeno na nosilni strop. Spodnja vidna ploskev iz masivnih mavčnih plošč. Debelina obloge: 12,5 mm (kot npr. sistem Knauf stropni sistem D 112 ali enakovredno). </t>
  </si>
  <si>
    <t>6.14.</t>
  </si>
  <si>
    <r>
      <rPr>
        <b/>
        <sz val="11"/>
        <rFont val="Calibri"/>
        <family val="2"/>
        <charset val="238"/>
        <scheme val="minor"/>
      </rPr>
      <t>Nabava, dobava in montaža kovinskega rasterskega spuščenega stropa</t>
    </r>
    <r>
      <rPr>
        <sz val="11"/>
        <rFont val="Calibri"/>
        <family val="2"/>
        <charset val="238"/>
        <scheme val="minor"/>
      </rPr>
      <t xml:space="preserve"> z obrobo iz mavčnokartonskih plošč v ravnini v kuhinji dozidanega objekta. Strop spuščen na globini do 55cm.</t>
    </r>
  </si>
  <si>
    <t>6.14.1.</t>
  </si>
  <si>
    <t>~ Kovinski spuščeni strop na dvonivojskeki kovinski podkonstrukciji iz glavnih profilov kot npr. U BPM 300100 ali enkaovredno, ter prečnih profilov kot npr. DP12 BPM 311022 ali enakovredno, obešenih na nosilni strop s togimi obešali za spuščanje do 0,6m.</t>
  </si>
  <si>
    <t xml:space="preserve">V konstrukcijo vpete snemljive kovinske plošče kot npr. Armstrong Orcal QClip-In F Plain ali enakovredno, dimenzije 600x600mm, bele barve RAL9010 z nevidnim zaskočnim profilom. Ob steni zaključni profil kot npr. BPM 215013 ali enakovredno z vzmetnimi zagozdami kot npr. BPM311081 ali enakovredno. </t>
  </si>
  <si>
    <t>Stropne plošče demontažne za lažje redno čiščenje. Sistemska garancija plošč in podkonstrukcije 30 let za napake, ki bi nastave kot posledica napak v proizvodnem procesu proizvajalca. Spuščeni strop kot npr. Armstrong Clip In Plain ali enakovredno.</t>
  </si>
  <si>
    <t>6.14.2.</t>
  </si>
  <si>
    <t>~ Med spuščenima stropovoma, rasterskim stropom in mavčnokartonskim stropom vgrajen prehodni profil iz  ekstrudiranega aluminija kot npr. Axiom BPT 3208 GWR ali enakovredno Ral 9010 (microlook robni detail)</t>
  </si>
  <si>
    <t>SKUPAJ SUHOMONTAŽNA DELA:</t>
  </si>
  <si>
    <t>7.</t>
  </si>
  <si>
    <t>SLIKOPLESKARSKA DELA</t>
  </si>
  <si>
    <t>SPLOŠNA DOLOČILA
Pri izvajanju slikopleskarskih del je potrebno upoštevati vsa pripravljalna dela, pomožna in zaključna dela, ter nabavo in dobavo materiala z vsemi potrebnimi transporti. Pri posameznih postavkah tega poglavja mora ponudnik v cenah za enoto mere obvezno zajeti, upoštevati in vkalkulirati še: 
~ Delovni odri, ki služijo varovanju življenja, izvajalcev ter ostalih na gradbišču in niso posebej navedenea v tem popisu se za čas izvajanja ne obračunavajo posebej, ampak jih je potrebno upoštevati v cenah za enoto posameznih postavk, v kolikor to ni v popisu posebej opisano in označeno.</t>
  </si>
  <si>
    <t>~ Delavci, ki delajo na višini, morajo biti zavarovani v skladu z predpisi in zakonom o Varstvo pri delu (vsa varovala, ki služijo za uporabo osebne zaščitne opreme v skladu z SIST EN 354, SIST EN 355, SIST EN 360, SIST EN 362 in Zakonom o varstvu in zdravju pri delu). Upoštevati je splošna navodila in predpise iz varstva pri gradbenih in slikopleskarskih delih, varovanje dihal z zaščitno masko in zaščita oči z zaščitnimi očali ali ščitnikom za obraz je potrebno le pri ročnem ali strojnem brušenju vgrajene mase.</t>
  </si>
  <si>
    <t>Na opleskanih površinah se ne smejo poznati sledovi od slikopleskarskega orodja  in ton mora biti enoten. 
Pred pričetkom je potrebno predhodno pregledati delovno površino in izvesti potrebna preddela; površine očistiti od emulzij, premazov opažev in mastnih deležev, pregledati niveleto površin in pomeriti stopnjo vlage. Vse našteto mora biti zajeto v E.M. posamezne postavke.</t>
  </si>
  <si>
    <t>V ceno je upoštevati vse zaščite pri slikanju ali pleskanju med posameznimi različnimi nanosi barv: bandažni trak, začasno odstranjevanje in ponovno nameščanje, zaščito lesenih ograj, zidnih površin, ipd…
Pleskarski izdelki (kit, barve in ostali premazi) morajo ustrezato sledečim parametrom in zahtevam: paroprepustnost izravnalnih mas po EN ISO 7783-2; koeficient μ&lt;40;  vrednost Sd (d = 3 mm) &lt;0,12; (m) razred I (visoka paroprepustnost). Paroprepustnost končnih zidnih premazov po EN ISO 7783-2; koeficient μ&lt;100;  vrednost Sd (d = 3 mm) &lt;0,01; (m) razred I (visoka paroprepustnost).</t>
  </si>
  <si>
    <t>PRIPRAVA PODLAGE; Podlaga pred nanoson izravnalne mase mora biti trdna, suha in čista, brez slabo vezanih delcev, prahu, v vodi lahko topnih soli, mastnih oblog in druge  umazanije. Prah in drugo neoprijeto umazanijo posesamo ali odstranimo z  ometanjem, nerazgrajene ostanke opažnih olj z betonskih površin pa operemo s curkom vroče vode ali pare. Z zidnimi plesnimi okužene površine pred nanosom izravnalne mase obvezno dezinficiramo.</t>
  </si>
  <si>
    <t>Novo vgrajene omete pred vgradnjo izravnalne mase sušimo oziroma zorimo za vsak cm debeline vsaj 7 do 10 dni, na nove betonske podlage pa izravnalne mase ne nanašamo prej kot mesec dni po betoniranju (navedeni časi sušenja podlage veljajo za normalne pogoje: T = +20 ºC, rel. zr. vl. = 65 %). Podlaga naj bo trdna suha in čista – brez slabo vezanih delcev, prahu, ostankov opažnih olj, masti in druge umazanije.</t>
  </si>
  <si>
    <t>Novo vgrajene omete in izravnalne mase v normalnih pogojih (T = +20 ºC, rel. vl. zraka = 65 %) sušimo oziroma zorimo najmanj 1 dan za vsak mm debeline, za betonske podlage pa je čas sušenja minimalno en mesec. Z že prebarvanih površin odstranimo vse v vodi lahko in hitro razmočljive barvne nanose ter opleske z oljnimi barvami, laki ali emajli.</t>
  </si>
  <si>
    <t>Z zidnimi plesnimi okužene površine pred barvanjem obvezno dezinficiramo. Pred prvim barvanjem na vse površine je obvezen osnovni premaz z ustrezno emulzijo. Osnovni premaz nanesemo s čistim orodjem; ročno s čopiči in valjčki ali strojno z brizganjem. Z barvanjem lahko v normalnih pogojih (T = +20 ºC, rel. vl. zraka = 65 %) pričnemo 6 -12 ur po nanosu osnovnega premaza.</t>
  </si>
  <si>
    <t xml:space="preserve">VGRADNJA IZRAVNALNIH MAS; Maso običajno vgrajujemo v dveh slojih, pri čemer naj debelina posameznega sloja ne presega 1 do 2 mm, skupna debelina dvoslojnega nanosa pa 3 mm. Maso nanašamo ročno – z nerjavečo jekleno gladilko – in jo po obdelovani ploskvi razvlečemo. Pri tem skušamo površino čim bolj zgladiti. Če je potrebno, odvečni material z gladilko odvzamemo in odstranimo. Prvi sloj pred nanosom drugega, enako pa tudi drugi oziroma zaključni sloj, obrusimo s finim brusnim papirjem. </t>
  </si>
  <si>
    <t xml:space="preserve">Brušenje je lahko ročno ali strojno. Če površine pripravljamo za zahtevnejše dekorativne obdelave, uporabimo brusni papir štev. 150, v drugih primerih pa izbiramo med brusnimi papirji štev. 80 in 120. Vgradnja izravnalne mase je možna le v primernih mikroklimatskih pogojih: temperatura zraka in zidne podlage naj ne bo nižja od +5 ºC in ne višja od +35 ºC, relativna vlažnost zraka pa ne višja od 80 %. </t>
  </si>
  <si>
    <t>NANAŠANJE BARVE; Barvo nanašamo v dveh slojih v razmaku 4 – 6 ur (T = +20 ºC, rel. vl. zraka = 65 %), s čistim, ustreznim in s tehničnim listom predpisanim orodjem za poldisperzijsko ali disperzijsko barvo. Posamezno zidno ploskev barvamo brez prekinitev od enega do drugega skrajnega robu. Nedostopne površine (koti, vogali, žlebovi, ozke špalete, ipd.) vedno obdelamo najprej. Barvanje je možno le v primernih razmerah oziroma v primernih mikroklimatskih pogojih: temperatura zraka in zidne podlage naj bo od +5 ºC do +35 ºC, relativna vlažnost zraka pa ne višja od 80 %.</t>
  </si>
  <si>
    <t>Upoštevati je potrebno: 
-  SIST EN 13300  Barve in premazna sredstva ter sistemi za zidove in stropove v notranjih prostorih 
 - SIST EN 1062-1  Barve in premazna sredstva ter sistemi za zunanje zidove (fasade) 
 - SIST EN 1504-2  Funkcijska premazna sredstva in sistemi za zaščito betonskih površin 
 - SIST EN 15824 Zunanji in notranji ometi na osnovi organskih veziv 
 - SIST EN 927 Barve in laki - Premazi in premazni sistemi za zunanjo zaščito lesa
V enotni ceni morajo biti zajeta vsa potrebna dela, transporti, prenosi,...</t>
  </si>
  <si>
    <t>7.1.</t>
  </si>
  <si>
    <r>
      <rPr>
        <b/>
        <sz val="11"/>
        <rFont val="Calibri"/>
        <family val="2"/>
        <charset val="238"/>
        <scheme val="minor"/>
      </rPr>
      <t>Nabava, dobava, dvakratno kitanje, brušenje in 2x slikanje</t>
    </r>
    <r>
      <rPr>
        <sz val="11"/>
        <rFont val="Calibri"/>
        <family val="2"/>
        <charset val="238"/>
        <scheme val="minor"/>
      </rPr>
      <t xml:space="preserve"> AB in zidanih sten s kakovostno disperzijsko barvo za bolj obremenjene notranje stenske in stropne površine v dveh barvnih odtenkih, dobro pokrivno,</t>
    </r>
  </si>
  <si>
    <t>7.2.</t>
  </si>
  <si>
    <r>
      <rPr>
        <b/>
        <sz val="11"/>
        <rFont val="Calibri"/>
        <family val="2"/>
        <charset val="238"/>
        <scheme val="minor"/>
      </rPr>
      <t>Nabava, dobava, dvakratno kitanje, brušenje in 2x slikanje</t>
    </r>
    <r>
      <rPr>
        <sz val="11"/>
        <rFont val="Calibri"/>
        <family val="2"/>
        <charset val="238"/>
        <scheme val="minor"/>
      </rPr>
      <t xml:space="preserve"> stopniščnih ram, podestov, AB stropov in AB nosilcev s kakovostno disperzijsko barvo za bolj obremenjene notranje stenske in stropne površine v dveh barvah, dobro pokrivno,</t>
    </r>
  </si>
  <si>
    <t>7.3.</t>
  </si>
  <si>
    <t>7.4.</t>
  </si>
  <si>
    <r>
      <rPr>
        <b/>
        <sz val="11"/>
        <rFont val="Calibri"/>
        <family val="2"/>
        <charset val="238"/>
        <scheme val="minor"/>
      </rPr>
      <t>Nabava, dobava in slikanje sten z notranjo visoko kakovostno pralno zidno barvo</t>
    </r>
    <r>
      <rPr>
        <sz val="11"/>
        <rFont val="Calibri"/>
        <family val="2"/>
        <charset val="238"/>
        <scheme val="minor"/>
      </rPr>
      <t xml:space="preserve"> (Latex) (delavnice, vetrovi, stopnišča, hodniki, večnamenski prostor), do višine 2,10m; </t>
    </r>
  </si>
  <si>
    <t>DRUGA SLIPLESKARSKA DELA</t>
  </si>
  <si>
    <t>7.5.</t>
  </si>
  <si>
    <r>
      <rPr>
        <b/>
        <sz val="11"/>
        <rFont val="Calibri"/>
        <family val="2"/>
        <charset val="238"/>
        <scheme val="minor"/>
      </rPr>
      <t>Nabava, dobava in obdelava fug in stikov</t>
    </r>
    <r>
      <rPr>
        <sz val="11"/>
        <rFont val="Calibri"/>
        <family val="2"/>
        <charset val="238"/>
        <scheme val="minor"/>
      </rPr>
      <t>; kitanje posameznih fug med različnimi gradbenimi materiali z akrilnim kitom v barvi zidne in stropne barve; obelava po navodilih proizvajalca. Komplet z vsemi potrebnimi dodatnimi deli in materiali.</t>
    </r>
  </si>
  <si>
    <t>SKUPAJ SLIKOPLESKARSKA DELA:</t>
  </si>
  <si>
    <t>8.</t>
  </si>
  <si>
    <t>FASADERSKA DELA</t>
  </si>
  <si>
    <t>SPLOŠNA DOLOČILA
V ceni vseh postavk, morajo biti zajeta vsa dela, dobava in montaža, osnovni material, pritrdilni in tesnilni material, ter material za vse zaključke. Izvajalec mora vse mere preveriti na licu mesta in izdelati ustrezno tehnično dokumentacijo in delavniške risbe, ki jih mora potrditi projektant.</t>
  </si>
  <si>
    <t>Pri izvedbi, opremi in finalizaciji vseh izdelkov je potrebno upoštevati vse načrte, sheme in tehnične specifikacije. Pred izvedbo in montažo izdelkov je preveriti mere na objektu in v projektu. Vsa eventualna neskladja oz odstopanja je potrebno predhodno razjasniti s projektantom!
Podkonstrukcija prezračevane fasade mora biti dimenzionirana na mehanske obremenitve za konkretno mesto vgradnje.</t>
  </si>
  <si>
    <t>Upoštevati je potrebno: 
 - SIST EN 12467  Vlakno-cementne ravne plošče
 - STS ali ETA  Fasadna sidra 
 - STS ali ETA  Betonska sidra 
 - STS  Prezračevani mehansko pritrjeni in lepljeni fasadni sistemi 
V enotni ceni morajo biti zajeta vsa potrebna dela, transporti, prenosi,...</t>
  </si>
  <si>
    <t>8.1.</t>
  </si>
  <si>
    <t>8.2.</t>
  </si>
  <si>
    <r>
      <rPr>
        <b/>
        <sz val="11"/>
        <rFont val="Calibri"/>
        <family val="2"/>
        <charset val="238"/>
        <scheme val="minor"/>
      </rPr>
      <t>Nabava, dobava in izdelava prezračevane fasade</t>
    </r>
    <r>
      <rPr>
        <sz val="11"/>
        <rFont val="Calibri"/>
        <family val="2"/>
        <charset val="238"/>
        <scheme val="minor"/>
      </rPr>
      <t xml:space="preserve"> na dozidanem objektu. Fasada v sestavi:</t>
    </r>
  </si>
  <si>
    <t>8.2.1.</t>
  </si>
  <si>
    <t>~ Alu podkonstrukcija; pritrjevanje vertikalne Alu podkonstrukcije za vlaknocementne fasadne plošče debeline 8mm kot npr. Swisspearl ali enakovredno.</t>
  </si>
  <si>
    <t xml:space="preserve">Fasadne plošče na Alu podkonstrukcijo lepljene z lepilom kot npr. Sika Tack ali enakovredno. </t>
  </si>
  <si>
    <t xml:space="preserve">Alu konstrukcija sestavljena iz Alu konzol s termo členom na točki pritrjevanja na nosilno konstrukcijo. Konzole za odmik od stene 25cm + zračni sloj 3-5cm, vertikalna konstrukcija na stikih plošč širine 12cm, vmes širine 4 cm. </t>
  </si>
  <si>
    <t>Alu konstrukcija kot npr: Gasser Avanti ali enakovredno. Alu podkonstrukcija mora biti skladna z navodili dobavitelja fasadnih plošč in podkonstrukcije.</t>
  </si>
  <si>
    <t>~ Toplotna izolacija iz kamene volne; plošče iz kamene volne debeline 25cm,</t>
  </si>
  <si>
    <t>toplotne prevodnosti ʎD 0,035 W/mK (SIST EN 12667), odziv na ogenj razreda A1 (SIST EN 13501), vodovpojnost po 24 urah WP &lt;1kg/m² (SIST EN 1609), vodovpojnost po 28 dneh WPL &lt;3kg/m² (SIST EN 12087).</t>
  </si>
  <si>
    <t>Pritrjevanje izolacijskih plošč 2-4 pritrdila /ploščo - odvisno od sistema podkonstrukcije po navodilih proizvajalca. Toplotna izolacija kot npr- Knauf Insulation FPL-035 ali enakovredno.</t>
  </si>
  <si>
    <t>~ Paroprepustna membrana; pritrjevanje visoko paroprepustne 3-slojne membrane, odporna na UV žarke, odporna proti dežju in veterno tesna. Struktura membrane: zornja zaščitna plast, difuzijska membrana, spodnja zaščitna plast. Paroprepustna membrana kot npr. Traspir 210 ali enakovredno.</t>
  </si>
  <si>
    <t>Memrana debeline 0,35mm, teža površine 210g/m2, Sd vrednosti 0,04m, temperaturne obstojnosti -40C do +80C (kratkotrajno do +100C) z obojestranskim lepilnim trakom na preklopih.</t>
  </si>
  <si>
    <t>~ Fasadne plošče;  pritrjevanje (vlaknocementnih) fasadnih plošč iz cementnega kompozita z vsebnostjo celuloznih vlaken &lt;5%, vsebnostjo cementa &gt;50%  (barvna serija kot npr. Swisspearl ali enakovredno).</t>
  </si>
  <si>
    <t xml:space="preserve">Plošče barvane, tovarniško rezane na mere po shemi fasade. </t>
  </si>
  <si>
    <t xml:space="preserve">Na Alu podkonstrukcijo se plošče pritrjujejo z lepilom kot npr. Sika Tack ali enakovredno (upoštevati celoten proces priprave in dobave lepila). Plošče so vertikalno/horizontalno usmerjene, izmenjujejo se tri barve po izboru projektanta. Pritrjevanja skladno z navodili dobavitelja. </t>
  </si>
  <si>
    <t xml:space="preserve">V horizontalne fuge se montira odkapni profil - L pločevina krom-nikelj jeklo 35/6/0,6 mm, barvana v črno barvo ali (po izboru projektanta). Ob coklu se montira Alu perforiran profil 30 x 70 mm. </t>
  </si>
  <si>
    <t>Fasada na ravni strehi in nad podzidkom zaključena s perforiranim profilom za prezračevanje.</t>
  </si>
  <si>
    <t xml:space="preserve">Alu podkonstrukcija v skladu z navodili. Vertikalne Alu profile, na katerih je fuga med ploščami, je potrebno barvati v črno barvo ali (po izboru arhitekta). </t>
  </si>
  <si>
    <t>Zračni sloj 3 - 5 cm. Max razmik med profili se določi v skladu z navodili, ter upoštevanjem vetrovne obremenitve. Fasadne ploče kot npr. Swisspearl Zenor ali enakovredno v treh barvnih tonih, odmik od nosilnega zida 30cm. Pri sami montaži plošče je potrebno v ceni upoštevati kalo pri odpadu plošč.</t>
  </si>
  <si>
    <t xml:space="preserve">Obdelava okenskih in vratnih špalet iz vlaknocementnih fasadnih plošč, debeline 8mm, barvane v masi. Plošče zaključene na okenskem profilu z Alu U profilom, ter vogalnim spojem s fasado ter Alu podkonstrukcijo. </t>
  </si>
  <si>
    <t>Upoštevati, da so na okenskih špaletah tudi profili žaluzij in druge pripadajoče okenske zadeve. Špaletne plošče širine 30cm na Alu podkonstrukcijo pritrjene z lepilom kot npr. Sika Tack ali enakovredno.</t>
  </si>
  <si>
    <t>~ Fasadne plošče - strop;  pritrjevanje (vlaknocementnih)stropnih plošč iz cementnega kompozita z vsebnostjo celuloznih vlaken &lt;5%, vsebnostjo cementa &gt;50%  (barvna serija kot npr. Swisspearl ali enakovredno).</t>
  </si>
  <si>
    <t>Na Alu podkonstrukcijo se plošče pritrjujejo z lepilom kot npr. Sika Tack ali enakovredno (upoštevati celoten proces priprave in dobave lepila). Plošče so vertikalno / horizontalno usmerjene, izmenjujeta se dve barvi po izboru projektanta.</t>
  </si>
  <si>
    <t>Pritrjevanja skladno z navodili dobavitelja. V horizontalne fuge se montira odkapni profil - L pločevina krom-nikelj jeklo 35/6/0,6 mm, barvana v črno barvo ali (po izboru arhitekta).</t>
  </si>
  <si>
    <t>Ob stiku z fasado se montira Alu perforiran profil 30 x 70 mm. Alu podkonstrukcija v skladu z navodili. Vertikalne Alu profile, na katerih je fuga med ploščami, je potrebno barvati v črno barvo ali (po izboru arhitekta).</t>
  </si>
  <si>
    <t>Zračni sloj 3 - 5 cm. Max razmik med profili se določi v skladu z navodili, ter upoštevanjem vetrovne obremenitve. Ploče Swisspearl Zenor v dveh barvnih tonih, odmik od nosilnega zida 20 cm. Pri sami montaži je potrebno v ceni upoštevati kalo pri odpadu plošč.</t>
  </si>
  <si>
    <t>8.2.3.</t>
  </si>
  <si>
    <t>Podzidek v sestavi:
~ prednamaz podlage s cementno izravnalno maso za zatesnitev</t>
  </si>
  <si>
    <t>~ lepilo
~ toplotno izolativne plošče iz ekstrudiranega polistirena debeline 25cm lepljene po celotni površini; toplotne prevodnosti 0,04W/mK</t>
  </si>
  <si>
    <t>~ armiranje z armirno maso in armirno mrežico iz steklenih vlaken s prekrivanjem 10cm</t>
  </si>
  <si>
    <t>~ zaključni sloj - omet
~ cementni zaščitni premaz proti vlagi v barvi po izboru projektanta.</t>
  </si>
  <si>
    <t>SKUPAJ FASADERSKA DELA:</t>
  </si>
  <si>
    <t>9.</t>
  </si>
  <si>
    <t>PREDPRAŽNIKI</t>
  </si>
  <si>
    <t>9.1.</t>
  </si>
  <si>
    <r>
      <rPr>
        <b/>
        <sz val="11"/>
        <rFont val="Calibri"/>
        <family val="2"/>
        <charset val="238"/>
        <scheme val="minor"/>
      </rPr>
      <t>Nabava, dobava in vgradnja notranjega talnega prepražnika</t>
    </r>
    <r>
      <rPr>
        <sz val="11"/>
        <rFont val="Calibri"/>
        <family val="2"/>
        <charset val="238"/>
        <scheme val="minor"/>
      </rPr>
      <t xml:space="preserve"> v objektu; vgradni talni predpražnik v kovinskem Rf kotniku. </t>
    </r>
  </si>
  <si>
    <t xml:space="preserve">Nosilni profil - ojačani nosilni profil iz vremensko odpornega Alu s spodnjo protihrupno izolacijo, višine cca 17mm. Nastopna ploskev - vgradni, odporni, vremensko vzdržen grobo vlaknati rips kombiniran s kasetnimi profili z vzporedno razporejenimi čopki ščetk. </t>
  </si>
  <si>
    <t>Predpražnik z dekor T profili (tipski element proizvajalca predpražnika). Višina vložka 1-2mm.</t>
  </si>
  <si>
    <t>9.1.1.</t>
  </si>
  <si>
    <t>9.1.2.</t>
  </si>
  <si>
    <t>9.2.</t>
  </si>
  <si>
    <r>
      <rPr>
        <b/>
        <sz val="11"/>
        <rFont val="Calibri"/>
        <family val="2"/>
        <charset val="238"/>
        <scheme val="minor"/>
      </rPr>
      <t>Nabava, dobava in vgradnja zunanjega talnega prepražnika</t>
    </r>
    <r>
      <rPr>
        <sz val="11"/>
        <rFont val="Calibri"/>
        <family val="2"/>
        <charset val="238"/>
        <scheme val="minor"/>
      </rPr>
      <t xml:space="preserve"> pred vhodom v objekt; vgradni talni predpražnik v kovinskem Rf kotniku. </t>
    </r>
  </si>
  <si>
    <t>Nosilni profil - ojačani nosilni profil iz vremensko odpornega Alu s spodnjo protihrupno izolacijo, višine cca 17mm. Nastopna ploskev - vgradni, odporni, vremensko odporni, profilirani guminasti vložki kombinirani s kasetnimi profili z vzporedno razporejenimi čopki ščetk.</t>
  </si>
  <si>
    <t>SKUPAJ PREDPRAŽNIKI:</t>
  </si>
  <si>
    <t>10.</t>
  </si>
  <si>
    <t>GASILSKA OPREMA</t>
  </si>
  <si>
    <t>SPLOŠNA DOLOČILA
V ceni vseh postavk, morajo biti zajeta vsa dela, dobava in montaža, osnovni material, pritrdilni material.
Gasilska oprema in tesnjenje prehodov instalacij skozi stene in plošče morajo biti izvedeni po navodilih študije požarne varnosti.</t>
  </si>
  <si>
    <t>10.1.</t>
  </si>
  <si>
    <t>10.1.1.</t>
  </si>
  <si>
    <t>10.1.2.</t>
  </si>
  <si>
    <t>10.2.</t>
  </si>
  <si>
    <t>10.3.</t>
  </si>
  <si>
    <r>
      <rPr>
        <b/>
        <sz val="11"/>
        <rFont val="Calibri"/>
        <family val="2"/>
        <charset val="238"/>
        <scheme val="minor"/>
      </rPr>
      <t>Nabava, dobava in izdelava - ognjevarno tesnenje prebojev</t>
    </r>
    <r>
      <rPr>
        <sz val="11"/>
        <rFont val="Calibri"/>
        <family val="2"/>
        <charset val="238"/>
        <scheme val="minor"/>
      </rPr>
      <t xml:space="preserve"> obojestransko tesnenje izvrtanih odprtin v opečni, betonski ali armiranobetonski konstrukciji po položitvi opreme: </t>
    </r>
  </si>
  <si>
    <t>SKUPAJ GASILSKA OPREMA:</t>
  </si>
  <si>
    <t>11.</t>
  </si>
  <si>
    <t>DVIGALO</t>
  </si>
  <si>
    <t xml:space="preserve">SPLOŠNA DOLOČILA
Dvigalo je načrtovano in izdelano skladno s standardom SIST EN81-1 in skladno s Pravilnikom o varnosti dvigal (Ur.list RS št. 83/07). Po končani montaži dvigala priglašeni organ opravi končni pregled in izda certifikat.Pri izvedbi in montaži dvigal je upoštevati predpisano kvaliteto in že izdelane načrte, zato je tip dvigaja določen na podlagi le tega. Pri montaži je upoštevati vsa pripravljalna dela, pomožna in zaključna dela. Pri posameznih postavkah ob izvedbi in montaži dvigalnih naprav iz tega poglavja mora ponudnik v cenah za enoto mere obvezno zajeti, upoštevati in vkalkulirati še: </t>
  </si>
  <si>
    <t xml:space="preserve">Dvigalo mora biti narejeno v skladu s Pravilnikom o varnosti dvigal in standardi SIST EN 81-1, SIST EN 81-1 A2, SIST EN 81-1 AC, SIST EN 81-28, SIST EN 81-2, SIST EN 81-2 A2, SIST EN 81-2 AC in SIST EN 81-3.
Monterji, ki delajo na višini morajo biti zavarovani v skladu z predpisi in zakonom o Varstvo pri delu (vsa varovala, ki služijo za uporabo osebne zaščitne opreme v skladu z SIST EN 354, SIST EN 355, SIST EN 360, SIST EN 362 in Zakonom o varstvu in zdravju pri delu). </t>
  </si>
  <si>
    <t>Vsa sidra in zunaji kovinski elementi so vroče cinkani in finalno prašno barvani V RAL lestvici v tonu po izboru arhitekta. Vse jeklene nosilne konstrukcije morajo biti po kočani izdelavi pregledane s strani pooblaščene organizacije, ki preveri kvaliteto zvarov, spojev, barvnega nanosa in o tem izdela pisno poročilo. Stroške izdelave in pregleda je vkalkulirati v ceno E.M.
Za vsako napravo je potrebno izdelati pozkusne zagone, teste in o tem izdelati pisno poročilo, kar je zajeti v ceno.</t>
  </si>
  <si>
    <t>V obsegu dobave dvigala so zajete naslednje postavke:
Servisno tipkalo na strehi kabine.
Pakiranje in transport do gradbišča.
Dokumentacija. (PZI, PID, POV navodila)
Šolanje skrbnika dvigala.</t>
  </si>
  <si>
    <t>Ploščice in napisi, ki pripadajo neposredno dvigalu, v skladu z SIST EN81-1.
Stroški za prisotnost montažnega osebja pri prevzemu dvigal in tehničnem pregledu objekta. 
Montaža dvigala brez postavljanja odrov ob uporabi predhodno vgrajenih montažnih obešal. 
Lestev za pomoč pri vstopanju v jamo jaška, ki  ustreza SIST EN 81-1 predpisom.</t>
  </si>
  <si>
    <t>Odstranitev pakirnega materiala.
Dobava montažnih obešal za dviganje v jašku.
Osvetlitev in elektrifikacija jaška v skladu z SIST EN 81-1 predpisom. Stroški in pristojbine predhodnega preizkusa in prevzema od izvedencev, ki vključuje preizkus znanja za dva skrbnika dvigala - pridobitev certifikata.
Raztovarjanje in prenašanje težkih delov dvigala na gradbišču.
Enkratno naknadno čiščenje naprave po zaključku montaže.
Dostava uteži pri prevzemu s strani izvedencev.</t>
  </si>
  <si>
    <t>11.1.</t>
  </si>
  <si>
    <t>SKUPAJ DVIGALO:</t>
  </si>
  <si>
    <t>12.</t>
  </si>
  <si>
    <t>OSTALE OBVEZNOSTI</t>
  </si>
  <si>
    <t>12.1.</t>
  </si>
  <si>
    <t>12.2.</t>
  </si>
  <si>
    <t>12.3.</t>
  </si>
  <si>
    <t>SKUPAJ OSTALE OBVEZNOSTI:</t>
  </si>
  <si>
    <r>
      <rPr>
        <b/>
        <sz val="11"/>
        <rFont val="Calibri"/>
        <family val="2"/>
        <charset val="238"/>
        <scheme val="minor"/>
      </rPr>
      <t>Nabava, dobava, izdelava in montaža zunanje kovinske ograje na ravni strehi</t>
    </r>
    <r>
      <rPr>
        <sz val="11"/>
        <rFont val="Calibri"/>
        <family val="2"/>
        <charset val="238"/>
        <scheme val="minor"/>
      </rPr>
      <t>. Ograja iz jeklenih okroglih cevi ø40mm - nosilna konstrukcija ograje in vertikalnega polnila iz jeklenih okroglih cevi ø10mm v rastru 80mm. Ograja vidne višine 160cm + cca do 50cm skrite konstrukcije v strešni konstrukciji.</t>
    </r>
  </si>
  <si>
    <t>Nosilna konstrukcija preko jeklene pritrdilne ploščice pritrjena v AB ploščo. Konstrukcija zaščitena in 2x prašno barvana v RAL barvi po izboru investitorja (svetlo siva). Komplet z vsemi potrebnimi dodatnimi deli in materiali.</t>
  </si>
  <si>
    <r>
      <rPr>
        <b/>
        <sz val="11"/>
        <rFont val="Calibri"/>
        <family val="2"/>
        <charset val="238"/>
        <scheme val="minor"/>
      </rPr>
      <t>Nabava, dobava, izdelava in montaža zunanjega jeklenega stopnišča z ograjo</t>
    </r>
    <r>
      <rPr>
        <sz val="11"/>
        <rFont val="Calibri"/>
        <family val="2"/>
        <charset val="238"/>
        <scheme val="minor"/>
      </rPr>
      <t xml:space="preserve"> za dostop na ravno streho (tehnični prostor). </t>
    </r>
  </si>
  <si>
    <t>Enoramno stopnišče s podestom in stopnišno ograjo; konstrukcija stopnišča iz vročevaljanih jeklenih IPE profilov 120 mm in jeklenih kvadratnih cevi 60/60/4 mm. Nastopne in čelne ploskve iz lesenih masivnih plošč.</t>
  </si>
  <si>
    <t>Vključno s sidrnimi elementi, z vsemi preddeli, pomožnimi in zaključnimi deli, materialom in prenosi za dokončno izvedbo do funkcionalne celote predmetne konstrukcije. Izdelava in pritrjevanje po PZI detajlu in delavniškem načrtu izvajalca, predhodno potrjeno s strani statika in projektanta. Komplet z vsemi potrebnimi dodatnimi deli in materiali.</t>
  </si>
  <si>
    <t>Na steno pritrjeno preko inox stenskega nosilca, sidran v nosilno konstrukcijo z vijaki z vgreznjeno glavo M8 z uporabo dvokomponentne smole za sidranje vijakov. Držalo na višini 110cm. Stopniščni ročaj z nosilci iz inox-a kvalitete AISI 304. Komplet z vsemi potrebnimi dodatnimi deli in materiali.</t>
  </si>
  <si>
    <t>Ograja pritrjena v nosilno betonsko konstrukcijo (čelo stopniščne rame) z inox vijaki M8 vijaki z vgreznjeno glavo z uporabo dvokomponentne smole za sidranje vijakov. Ograjni elementi iz inox-a kvalitete AISI 304. Za vgrajeno ograjo je potrebno dostaviti ateste o kvaliteti in varnosti. Komplet z vsemi potrebnimi dodatnimi deli in materiali.</t>
  </si>
  <si>
    <t>Lestev dolžine13,00m.</t>
  </si>
  <si>
    <t>Plošče v treh barvah. Plošče med seboj sestavljene s stranskimi klini. Podlaga certificirana za višino padca 1,2 m. Komplet z vsemi potrebnimi dodatnimi deli in materiali.</t>
  </si>
  <si>
    <t>4.24.</t>
  </si>
  <si>
    <r>
      <rPr>
        <b/>
        <sz val="11"/>
        <rFont val="Calibri"/>
        <family val="2"/>
        <charset val="238"/>
        <scheme val="minor"/>
      </rPr>
      <t>Nabava, dobava in montaža kovinskega rasterskega spuščenega stropa z obrobo iz vlago odpornih mavčnokartonskih plošč v ravnini</t>
    </r>
    <r>
      <rPr>
        <sz val="11"/>
        <rFont val="Calibri"/>
        <family val="2"/>
        <charset val="238"/>
        <scheme val="minor"/>
      </rPr>
      <t xml:space="preserve"> (kuhnijski prostori v dozidanem delu objekta) v dozidanem delu objekta. Strop montiran na višini 300cm in 330cm, spuščen na globini 50cm.</t>
    </r>
  </si>
  <si>
    <t>a</t>
  </si>
  <si>
    <t>~ Kovinski spuščeni strop na dvonivojski kovinski podkonstrukciji iz glavnih profilov kot npr. U BPM 300100 ali enakovredno, ter prečnih profilov kot npr. DP12 BPM 311022 ali enakovredno, obešenih na nosilni strop s togimi obešali za spuščanje do 0,6m.</t>
  </si>
  <si>
    <t>b</t>
  </si>
  <si>
    <t xml:space="preserve">~ Spuščena stropna obloga iz vlago odpornih mavčnokartonskih plošč z vodoravno spodnjo ploskvijo brez fug s pokrito podkonstrukcijo, sestavljeno iz profilov iz pocinkane jeklene pločevine, z obešali, pritrjeno na nosilni strop. Spodnja vidna ploskev iz masivnih mavčnih plošč. Debelina obloge: 12,5 mm (kot npr. sistem Knauf stropni sistem D 112 ali enakovredno). </t>
  </si>
  <si>
    <t>V ceni potrebno upoštevati ojačitve v podkonstrukciji za potrebe montaže inštalacij. Spodnja površina obeh tipov stropov mora biti poravnana. Komplet z vsemi potrebnimi dodatnimi deli in materiali.</t>
  </si>
  <si>
    <t>4.23.</t>
  </si>
  <si>
    <t>~ Akustični spuščeni strop kot npr. Armstrong ali enakovredno iz plošč ra zličnih dimenzij (60/60cm, 30/120cm in 60/120cm), sestavljen iz enonivojske kovinske konstrukcije iz glavnih ter prečnih nosilcev širine 15 mm – kot. npr. Prelude TL ali enakovredno barve GW, obešenih v primarni strop z obešali za spuščanje.</t>
  </si>
  <si>
    <t>V konstrukciji vložene snemljive mineralne plošče kot npr. Ultima+ Microlook ali enakovredno, bele barve GW, snežno bela in zelo čvrsta površina s poglobljenim robom (Microlook). Odboj svetlobe plošč v skladu EN ISO 7724-2/3 (kot opisanov EN 13964) naj bo vsaj 87%.</t>
  </si>
  <si>
    <t>Koeficient absorbcije zvoka po EN ISO 354/11654 1: 0,70. Plošče naj imajo vsaj 47% delež reciklatov po EN ISO 14021:2004 (C2C certifikat), razred gorljivosti A2,s1,d0(EN 13501-1). Sistem stropnih plošč in podkonstrukcije s 30 letno sistemsko garancijo proti povesu, kar bi bila lahko posledica napak v materialu ali proizvodnemu procesu. Kot npr.: Armstrong Ultima+ s pripadojočo podkonstrukcijo Prelude 15 TL ali enakovredno. Način polaganja po navodilih projektanta.</t>
  </si>
  <si>
    <t>~ Prehodni profil iz ekstrudiranega aluminja s senčno režo (microlook robni detail) med rasterskim stropom in mavčnokartonskim stropom kot npr. Axiom BTP 3208 G ali enakovredno v beli barvi. Profil izveden po detajlu. Profil višine 50mm in celotne širine 40mm. Pritrjevanje profila z obešali na strop preko obešalne sponke ravna/ukrivljena. Profili se povezujejo s tipsko ploščico kot npr. BPA338 G/BPA340G ali enakovredno.</t>
  </si>
  <si>
    <t>c</t>
  </si>
  <si>
    <r>
      <rPr>
        <b/>
        <sz val="11"/>
        <rFont val="Calibri"/>
        <family val="2"/>
        <charset val="238"/>
        <scheme val="minor"/>
      </rPr>
      <t>Nabava, dobava in montaža akustičnega rasterskega spuščenega stropa z obrobo iz mavčnokartonskih plošč v ravnini z vmesnim prehodnim profilom</t>
    </r>
    <r>
      <rPr>
        <sz val="11"/>
        <rFont val="Calibri"/>
        <family val="2"/>
        <charset val="238"/>
        <scheme val="minor"/>
      </rPr>
      <t xml:space="preserve"> v dozidanem delu objekta. Strop montiran na višini 280cm, 300cm, 355cm, 375cm in 430cm, spuščen na globini 25-125cm.</t>
    </r>
  </si>
  <si>
    <t>barva za zelo obremenjene notranje stenske površine v več barvnih tonih, pralno po EN 1300, dobro pokrivno z vsemi preddeli, transporti in potrebnim materialom. Barva po izboru projektanta. Komplet z vsemi potrebnimi dodatnimi deli in materiali.</t>
  </si>
  <si>
    <t>predhodni premaz z emulzijo za boljši oprijem, z vsemi preddeli, zaščito drugih elementov, transporti in potrebnim materialom. Barva po izboru projektanta. Kvaliteta obdelave Q3. Komplet z vsemi potrebnimi dodatnimi deli in materiali.</t>
  </si>
  <si>
    <r>
      <rPr>
        <b/>
        <sz val="11"/>
        <rFont val="Calibri"/>
        <family val="2"/>
        <charset val="238"/>
        <scheme val="minor"/>
      </rPr>
      <t>Nabava, dobava, montaža in demontaža fasadnega odra</t>
    </r>
    <r>
      <rPr>
        <sz val="11"/>
        <rFont val="Calibri"/>
        <family val="2"/>
        <charset val="238"/>
        <scheme val="minor"/>
      </rPr>
      <t xml:space="preserve">; enostavni cevni fasadni oder, višine do 13,00m. Oder za izdelavo fasade, montažo kleparskih izdelkov, žlebov, obrob ter za izdelavo finalnih opleskov. </t>
    </r>
  </si>
  <si>
    <t>Oder z zaščitno ponjavo ter z vsemi potrebnimi vertikalnimi in horizontalnimi prehodi na posamezne delovne platoje, varnostnimi ograjami in potrebnimi sidri. Komplet z vsemi potrebnimi dodatnimi deli in materiali.</t>
  </si>
  <si>
    <t>Dilatacijski fasadni profil na stiku z obstoječim objektom oz med različnima tipoma fasade.</t>
  </si>
  <si>
    <t>Med profili 5mm razmik, distančniki iz gume. Protizdrsna lastnost R11 po DIN 51130. Prepražnik kot npr. emco diplomat premium 522P CARE B ali enakovredno v barvi po izboru projektanta. Komplet z vgradnjo okvirja in pripravo podlage ter vsemi potrebnimi deli in elementi.</t>
  </si>
  <si>
    <t>Med profili 5mm razmik, distančniki iz gume. Protizdrsna lastnost R11 (rips) in R13 (kasetna ščetka) po DIN 51130. Prepražnik kot npr. emco diplomat premium large 522 PL maximus image&amp;disign ali enakovredno v barvi po izboru projektanta. Komplet z vgradnjo okvirja in pripravo podlage ter vsemi potrebnimi deli in elementi.</t>
  </si>
  <si>
    <t>240/120cm</t>
  </si>
  <si>
    <t>230/120cm</t>
  </si>
  <si>
    <t>240/245cm</t>
  </si>
  <si>
    <t>180/140cm</t>
  </si>
  <si>
    <r>
      <rPr>
        <b/>
        <sz val="11"/>
        <rFont val="Calibri"/>
        <family val="2"/>
        <charset val="238"/>
        <scheme val="minor"/>
      </rPr>
      <t>Nabava, dobava in montaža osebnega hidravličnega dvigala</t>
    </r>
    <r>
      <rPr>
        <sz val="11"/>
        <rFont val="Calibri"/>
        <family val="2"/>
        <charset val="238"/>
        <scheme val="minor"/>
      </rPr>
      <t>:
~ nosilnost 630kg ali 8 oseb
~ višina dviga 8310mm
~ hitrost vožnje 0,5m/s
~ elektro priključek 3x400/230V N PF 50Hz
~ število postaj: 6
~ število dohodov: 6 - prehodna kabina</t>
    </r>
  </si>
  <si>
    <t>~ vrsta pogona: hidravlični stranski indirektni cilinder z vpetjem 2:1, elektromotor, vijačna črpalka potopljena v olju, blok ventilov tip kot npr. GMV Milano Italija-avtomatska nivelacija ali enakovredno
~ krmiljenje: mikroprocesorsko SIMPLEX - zbirni proti glavni postaji</t>
  </si>
  <si>
    <t>~ kabina prehodna, dimenzije 1100 x 1400 x 2200 mm, stranice inox SB, inox ročaj, viseči strop z indirektno razsvetljavo, ukazno tipkalo, LCD pokazatelj položaja kabine s smermi vožnje, fotozavesa, zasilna razsvetljava, telefon, finalni tlak zajet v sklopu tlakarskih del (pvc tlak)</t>
  </si>
  <si>
    <t>~ vrata kabine: avtomatska teleskopska, inox SB, dimenzije 900 x 2000 mm - 2kom
~ vrata jaška: avtomatska teleskopska, inox SB, dimenzije 900 x 2000 mm - 6kom
~ pozivna tipkala: nameščena ob etažnih vratih s tipkami (ŽELIM GOR / DOL) in optičnim signalom potrditve poziva, LCD pokazatelj položaja kabine s smermi nadaljevanja vožnje</t>
  </si>
  <si>
    <t>~ jašek (ni vključen v ceno)
~ strojnica dvigala: ob jašku dvigala.
V ceni zajeti tudi izdelavo načrta dvigala, delavniških načrtov, izvedbo tehničnega pregleda in pridobitev potrebnih dovoljenj in certifikatov ter šolanje uporabnika. Komplet z vsemi potrebnimi dodatnimi deli in materiali.</t>
  </si>
  <si>
    <t>gasilnik na CO2 - 5EG</t>
  </si>
  <si>
    <t>gasilnik na prah S6, 12EG</t>
  </si>
  <si>
    <t>Okno opremljeno z zunanjimi lamelnimi žaluzijami (krpanke), s fiksnimi obojestranskimi vodili v RAL barvi po izboru projektanta; žaluzije na elektro pogon - motorno upravljanje s stikalom; omarica podometna vgrajena v izolacijsko fasado. Žaluzije z visoko protivetrno zaščito, razred 6; 92km/h po EN 13659. Komplet z vsemi potrebnimi dodatnimi deli in materiali.</t>
  </si>
  <si>
    <t>175/135cm</t>
  </si>
  <si>
    <t>260/135cm</t>
  </si>
  <si>
    <t>O6.1</t>
  </si>
  <si>
    <t>260/210cm</t>
  </si>
  <si>
    <t>O15.1</t>
  </si>
  <si>
    <t>O18</t>
  </si>
  <si>
    <t>260/180cm</t>
  </si>
  <si>
    <t>195/180cm</t>
  </si>
  <si>
    <t>a.</t>
  </si>
  <si>
    <t>b.</t>
  </si>
  <si>
    <t>c.</t>
  </si>
  <si>
    <t>d.</t>
  </si>
  <si>
    <t>O17</t>
  </si>
  <si>
    <t>e.</t>
  </si>
  <si>
    <t>f.</t>
  </si>
  <si>
    <t>g.</t>
  </si>
  <si>
    <t>195/90cm</t>
  </si>
  <si>
    <t>260/90cm</t>
  </si>
  <si>
    <t>260/240cm</t>
  </si>
  <si>
    <t>195/240cm</t>
  </si>
  <si>
    <t>h.</t>
  </si>
  <si>
    <t>175/180cm</t>
  </si>
  <si>
    <t>O14.1</t>
  </si>
  <si>
    <t>i.</t>
  </si>
  <si>
    <t>j.</t>
  </si>
  <si>
    <t>k.</t>
  </si>
  <si>
    <t>l.</t>
  </si>
  <si>
    <t>m.</t>
  </si>
  <si>
    <t>n.</t>
  </si>
  <si>
    <t>O1.1</t>
  </si>
  <si>
    <t>č.</t>
  </si>
  <si>
    <r>
      <rPr>
        <b/>
        <sz val="11"/>
        <rFont val="Calibri"/>
        <family val="2"/>
        <charset val="238"/>
        <scheme val="minor"/>
      </rPr>
      <t>Nabava, dobava in montaža PVC okna z zunanjo ALU masko</t>
    </r>
    <r>
      <rPr>
        <sz val="11"/>
        <rFont val="Calibri"/>
        <family val="2"/>
        <charset val="238"/>
        <scheme val="minor"/>
      </rPr>
      <t>. Okensko krilo iz večkomornega PVC profila (min 6-komorni profil) z ojačitvijo iz steklenih vlaken s termo členom, debeline min 85mm, trojno tesnenje. Toplotna prehodnost profila Uf=0,94W/m²K ali manj.</t>
    </r>
  </si>
  <si>
    <t>Okenski okvir z razširitvenim profilom zaradi montaže senčil.</t>
  </si>
  <si>
    <t>Zasteklitev z izolativnim steklom s TGI distančnikom (troslojni termopan Ug max = 0,5W/m²K), steklo lepljeno v krilo okna. Okno toplotne prevodnosti Uw max = 0,77W/m²K.</t>
  </si>
  <si>
    <t>Montaža okna po sistemu RAL; zaključki na gradbene elemente, morajo biti znotraj paronepropustni, zunaj pa paropropustni in vodotesni (izvedeni po sistemu RAL montaže).</t>
  </si>
  <si>
    <t>Okno opremljeno z notranjo PVC okensko polico v barvi kot okenski okvir, zunanjo Alu okensko polico in z zunanjimi žaluzijami na eletro pogon. Zunanja okenska polica in žaluzije v RAL barvi po izboru projektanta (temno siv odtenek). Okenske police z zaobljenimi robovi.</t>
  </si>
  <si>
    <t>Pri vratih na balkone in pri požarnih izhodih je potrebno uporabiti talni profil, pri katerem višina praga ne bo višja kot 20mm.
Okovje in kljuke izbrano na podlagi vzorcev po potrditvi projektanta ali naročnika. Okovje varnostno (osnovna stopnja) z dvema varnostnima zapirnikoma.</t>
  </si>
  <si>
    <t>2.8.</t>
  </si>
  <si>
    <t>Vrata v barvi po izboru projektanta.</t>
  </si>
  <si>
    <t>Na zasteklitvah do tal se prilepi varnostne oznake iz samolepilnih delno prosojnih, satiniranih oznak iz PVC folije, debeline 0,8mm, črta širine 12,0 cm na višini 88,0 -100,0 cm in na višini 148,0 -160,0 cm; SIST ISO 21542.</t>
  </si>
  <si>
    <r>
      <t>Vrata se montira po pogojih in zahtevah predpisane zrakotesnotsti; suha montaža v odprtino po sistemu RAL montaže, trinivojsko tesnenje:
 - notranja paroneprepustna ovira - notranja zrakotesna folija Sd=50m oz min 10x večja od Sd vrednosti na zunanji strani, zrakotesnost a≤0,1m</t>
    </r>
    <r>
      <rPr>
        <vertAlign val="superscript"/>
        <sz val="11"/>
        <rFont val="Calibri"/>
        <family val="2"/>
        <charset val="238"/>
        <scheme val="minor"/>
      </rPr>
      <t>3</t>
    </r>
    <r>
      <rPr>
        <sz val="11"/>
        <rFont val="Calibri"/>
        <family val="2"/>
        <charset val="238"/>
        <scheme val="minor"/>
      </rPr>
      <t xml:space="preserve"> / (mx hx (daPa))</t>
    </r>
    <r>
      <rPr>
        <vertAlign val="superscript"/>
        <sz val="11"/>
        <rFont val="Calibri"/>
        <family val="2"/>
        <charset val="238"/>
        <scheme val="minor"/>
      </rPr>
      <t>n</t>
    </r>
  </si>
  <si>
    <t xml:space="preserve"> - zunanja parodifuzna ovira - zunanja tesnilna in vodotesna folija Sd=1m iz 10x manjša od Sd vrednosti na notranji strani. Vodotesnost 900Pa,
 - sredinska toplotna in zvočna izolacija - enokomponentna mehkoceličma montažna pena (enokomponentna PU pena).</t>
  </si>
  <si>
    <t>Trakovi na vogalnih stikih z min 5cm preklopa. Zahtevano je zrakotesno tesnenje z notranjo polico. Pred montažo izvajalec izdela izdela predizmere. Montaža po potrjenih delavniških risbah oz načrtih ter pregledani in potrjeni testni montaži zaradi zahteve po zrakotesnosti.</t>
  </si>
  <si>
    <t>Na zunanji strani za odpiranje montiran vodoravni ročaj iz brušene nerjaveče RF kovine v dolžini cca 70,0 cm,
- na notranji strani v smeri izhoda montiran vodoravni potisni drog,
- cilindrična protivlomna ključavnica, 3 točkovno zaklepanje, sistemski ključ,</t>
  </si>
  <si>
    <t xml:space="preserve"> - vrata s s samozapiralom kot npr. Geze TS 5000L ali enkakovredno, drsna letev kot npr. Geze Geze ISM BG TS 5000 ali enakovredno, možnost pridržanja v odprtem položaju v drsnem vodilu kot npr. Geze sistem ISM ali enakovredno, panik terminal kot npr. Geze TZ 320 BSB ali enakovredno, </t>
  </si>
  <si>
    <t xml:space="preserve">podometna izvedba, sestavljen iz komponent: krmilna enota s tipko za izhod v sili, znak izhod v sili, evakuacijska zapora kot npr. Geze FTV 320, 24 V DC ali enakovredno, visoka sila zadrževanje min 5kN, sigurno in trenutno odpustitev pod preobremenitvijo min 3kN, vključen tudi okvirni del, </t>
  </si>
  <si>
    <t>stikalo s ključem kot npr. Geze SCT 221 ali enakovredno, cilinder 40mm za stikalo kot npr. Geze Euro po ali enakovredno, ele. set kot npr. Geze IQ lock ali enakovredno, konzola za montažo kot npr. Geze K600 tip G ali enakovredno, talni ali stenski  "štoper".</t>
  </si>
  <si>
    <t>Vse okovje in kljuke izbrano na podlagi vzorcev po potrditvi projektanta ali naročnika. Komplet z vsemi potrebnimi dodatnimi deli in materiali.</t>
  </si>
  <si>
    <r>
      <rPr>
        <b/>
        <sz val="11"/>
        <rFont val="Calibri"/>
        <family val="2"/>
        <charset val="238"/>
        <scheme val="minor"/>
      </rPr>
      <t>Nabava, dobava in montaža PVC vhodnih vrat</t>
    </r>
    <r>
      <rPr>
        <sz val="11"/>
        <rFont val="Calibri"/>
        <family val="2"/>
        <charset val="238"/>
        <scheme val="minor"/>
      </rPr>
      <t xml:space="preserve"> z zunanjo ALU masko v dozidanem delu objekta. Vrata iz PVC šest-komornih profilov z zunanjo ALU masko. PVC profil ojačan s pocinkanim jedrom - pocinkano pločevino, Ud=0,76W/m2K, troslojna zasteklitev Ug=0,6W/m2K. Pohodni prag s termočlenom, eloksiran aluminij, 3 delna nastavljiva nasadila, polnila debeline 40mm, tri tesnila (3 trodelna 3D nastavljiva nasadila).</t>
    </r>
  </si>
  <si>
    <t>195/210m (varnostna zasteklitev VSG min do parapetne višine 90cm)</t>
  </si>
  <si>
    <t xml:space="preserve">260/210m (varnostna zasteklitev VSG min do parapetne višine 90cm) </t>
  </si>
  <si>
    <t>Okno opremljeno z zunanjo roleto na solarni pogon preko daljinskega stikala. Zunanje senčilo iz trpešnega gumiranega materiala z zatemnitvenim učinkom kot npr. SOFT ali enakovredno.</t>
  </si>
  <si>
    <t>Okno v barvi po izboru projektanta. Komplet z vsemi potrebnimi dodatnimi deli in materiali.</t>
  </si>
  <si>
    <t>Odpiranje okna na elektro pogon, preko daljinskega stikala.</t>
  </si>
  <si>
    <t>SO1</t>
  </si>
  <si>
    <t>78/160cm - strešno okno</t>
  </si>
  <si>
    <r>
      <rPr>
        <b/>
        <sz val="11"/>
        <rFont val="Calibri"/>
        <family val="2"/>
        <charset val="238"/>
        <scheme val="minor"/>
      </rPr>
      <t>Nabava, dobava in montaža strešnega okna</t>
    </r>
    <r>
      <rPr>
        <sz val="11"/>
        <rFont val="Calibri"/>
        <family val="2"/>
        <charset val="238"/>
        <scheme val="minor"/>
      </rPr>
      <t>. Strešno okno z lesenim plastificiranim - lesena lepljena sredica oblita z belim poliuretanom, na zunanji strani Alu pokrivni profil. Troslojna zasteklitev, prepustnost sončnega segrevanja 52%, toplotna prehodnost stekla 0,7W/m2K, toplotna prehodnost okna 1,1W/m2K, prehodnost za svetlobo 71%, zvočna izolativnost 35dB.</t>
    </r>
  </si>
  <si>
    <r>
      <rPr>
        <b/>
        <sz val="11"/>
        <rFont val="Calibri"/>
        <family val="2"/>
        <charset val="238"/>
        <scheme val="minor"/>
      </rPr>
      <t xml:space="preserve">180/270cm - evakuacijska asimetrična dvokrilna vhodna vrata, </t>
    </r>
    <r>
      <rPr>
        <sz val="11"/>
        <rFont val="Calibri"/>
        <family val="2"/>
        <charset val="238"/>
        <scheme val="minor"/>
      </rPr>
      <t xml:space="preserve">(evakuacijska vrata EK 1125, varnostna zasteklitev VSG, na notranji strani preko celotne površine stekla vizirna nalepka za preprečitev pogleda v notranjost v barvi po izboru projektanta, na notranji strani vratnega krila v smeri bega montiran vodoravni potisni drog za izhod v skladu z EN 1125 - evakuacijska vrata) - </t>
    </r>
    <r>
      <rPr>
        <i/>
        <sz val="11"/>
        <rFont val="Calibri"/>
        <family val="2"/>
        <charset val="238"/>
        <scheme val="minor"/>
      </rPr>
      <t>dostop kuhinje</t>
    </r>
  </si>
  <si>
    <t>VV3</t>
  </si>
  <si>
    <r>
      <rPr>
        <b/>
        <sz val="11"/>
        <rFont val="Calibri"/>
        <family val="2"/>
        <charset val="238"/>
        <scheme val="minor"/>
      </rPr>
      <t xml:space="preserve">240/270cm - evakuacijska dvokrilna vhodna vrata, </t>
    </r>
    <r>
      <rPr>
        <sz val="11"/>
        <rFont val="Calibri"/>
        <family val="2"/>
        <charset val="238"/>
        <scheme val="minor"/>
      </rPr>
      <t xml:space="preserve">(evakuacijska vrata EK 1125, varnostna zasteklitev VSG, na notranji strani vratnega krila v smeri bega montiran vodoravni potisni drog za izhod v skladu z EN 1125 - evakuacijska vrata) - </t>
    </r>
    <r>
      <rPr>
        <i/>
        <sz val="11"/>
        <rFont val="Calibri"/>
        <family val="2"/>
        <charset val="238"/>
        <scheme val="minor"/>
      </rPr>
      <t>vetrolov I.triletje</t>
    </r>
  </si>
  <si>
    <t>VV4</t>
  </si>
  <si>
    <r>
      <rPr>
        <b/>
        <sz val="11"/>
        <rFont val="Calibri"/>
        <family val="2"/>
        <charset val="238"/>
        <scheme val="minor"/>
      </rPr>
      <t xml:space="preserve">150/360cm - asimetrična vhodna vrata, </t>
    </r>
    <r>
      <rPr>
        <sz val="11"/>
        <rFont val="Calibri"/>
        <family val="2"/>
        <charset val="238"/>
        <scheme val="minor"/>
      </rPr>
      <t xml:space="preserve">(varnostna zasteklitev VSG) - </t>
    </r>
    <r>
      <rPr>
        <i/>
        <sz val="11"/>
        <rFont val="Calibri"/>
        <family val="2"/>
        <charset val="238"/>
        <scheme val="minor"/>
      </rPr>
      <t>čajna kuhinja v delu obstoječega objekta</t>
    </r>
  </si>
  <si>
    <r>
      <rPr>
        <b/>
        <sz val="11"/>
        <rFont val="Calibri"/>
        <family val="2"/>
        <charset val="238"/>
        <scheme val="minor"/>
      </rPr>
      <t xml:space="preserve">190/270cm - dvokrilna vhodna vrata, </t>
    </r>
    <r>
      <rPr>
        <sz val="11"/>
        <rFont val="Calibri"/>
        <family val="2"/>
        <charset val="238"/>
        <scheme val="minor"/>
      </rPr>
      <t xml:space="preserve">(varnostna zasteklitev VSG) - </t>
    </r>
    <r>
      <rPr>
        <i/>
        <sz val="11"/>
        <rFont val="Calibri"/>
        <family val="2"/>
        <charset val="238"/>
        <scheme val="minor"/>
      </rPr>
      <t>prostor hišnika v delu obstoječega objekta</t>
    </r>
  </si>
  <si>
    <r>
      <rPr>
        <b/>
        <sz val="11"/>
        <rFont val="Calibri"/>
        <family val="2"/>
        <charset val="238"/>
        <scheme val="minor"/>
      </rPr>
      <t xml:space="preserve">664/275cm - steklena stena z dvokrilnimi vhodnimi vrati, </t>
    </r>
    <r>
      <rPr>
        <sz val="11"/>
        <rFont val="Calibri"/>
        <family val="2"/>
        <charset val="238"/>
        <scheme val="minor"/>
      </rPr>
      <t xml:space="preserve">(evakuacijska vrata EK 1125, varnostna zasteklitev VSG, na notranji strani vratnega krila v smeri bega montiran vodoravni potisni drog za izhod v skladu z EN 1125 - evakuacijska vrata) - </t>
    </r>
    <r>
      <rPr>
        <i/>
        <sz val="11"/>
        <rFont val="Calibri"/>
        <family val="2"/>
        <charset val="238"/>
        <scheme val="minor"/>
      </rPr>
      <t>vetrolov II.triletja v delu obstoječega objekta</t>
    </r>
  </si>
  <si>
    <t>SS8 + SS7</t>
  </si>
  <si>
    <t>VV6p</t>
  </si>
  <si>
    <r>
      <rPr>
        <b/>
        <sz val="11"/>
        <rFont val="Calibri"/>
        <family val="2"/>
        <charset val="238"/>
        <scheme val="minor"/>
      </rPr>
      <t xml:space="preserve">110/210cm - enokrilna požarnoodporna EI 30-C vhodna vrata </t>
    </r>
    <r>
      <rPr>
        <sz val="11"/>
        <rFont val="Calibri"/>
        <family val="2"/>
        <charset val="238"/>
        <scheme val="minor"/>
      </rPr>
      <t xml:space="preserve">- </t>
    </r>
    <r>
      <rPr>
        <i/>
        <sz val="11"/>
        <rFont val="Calibri"/>
        <family val="2"/>
        <charset val="238"/>
        <scheme val="minor"/>
      </rPr>
      <t>tehnični prostor, obst.plinska kotlovnica</t>
    </r>
  </si>
  <si>
    <r>
      <rPr>
        <b/>
        <sz val="11"/>
        <rFont val="Calibri"/>
        <family val="2"/>
        <charset val="238"/>
        <scheme val="minor"/>
      </rPr>
      <t>Nabava, dobava in montaža notranjih vrat</t>
    </r>
    <r>
      <rPr>
        <sz val="11"/>
        <rFont val="Calibri"/>
        <family val="2"/>
        <charset val="238"/>
        <scheme val="minor"/>
      </rPr>
      <t>. Notranja suhomontažna vrata z jeklenim podbojem, predhodno prašno barvan v RAL barvi po izboru projektanta.</t>
    </r>
  </si>
  <si>
    <t>Na večjih zasteklitvah varnostne oznake iz samolepilnih delno prosojnih, satiniranih nalepk v barvi limete. Oznake iz PVC folije, debeline 0,8mm, črta širine 12,0 cm na višini 88,0 -100,0 cm in na višini 148,0 -160,0 cm; SIST ISO 21542. Komplet z vsemi potrebnimi dodatnimi deli in materiali.</t>
  </si>
  <si>
    <t>V4.1</t>
  </si>
  <si>
    <t>91/208,5cm</t>
  </si>
  <si>
    <t>V2</t>
  </si>
  <si>
    <t>81/208,5cm</t>
  </si>
  <si>
    <t>V6</t>
  </si>
  <si>
    <t>V2s</t>
  </si>
  <si>
    <t>81/208,5cm (spodrezano vratno krilo zaradi prezračevanja)</t>
  </si>
  <si>
    <t>V2r</t>
  </si>
  <si>
    <t>81/208,5cm (vratno krilo s prezračevano rešetko)</t>
  </si>
  <si>
    <t>V8</t>
  </si>
  <si>
    <t>101/208,5cm</t>
  </si>
  <si>
    <t>VV5</t>
  </si>
  <si>
    <t>V2p</t>
  </si>
  <si>
    <t>81/208,5cm (požarnoodporna vrata EI 30-C)</t>
  </si>
  <si>
    <t>91/208,5+60cm</t>
  </si>
  <si>
    <t>V3</t>
  </si>
  <si>
    <t>Profili v barvi po izboru projektanta.</t>
  </si>
  <si>
    <t>Stena in vrata delno zastekljena s troslojnim izolacijskim varnostnim steklom VSG.</t>
  </si>
  <si>
    <t>Na zasteklitvah brez parapeta varnostne oznake iz samolepilnih delno prosojnih, satiniranih oznak iz PVC folije, debeline 0,8mm, črta širine 12,0 cm na višini 88,0 -100,0 cm in na višini 148,0 -160,0 cm; SIST ISO 21542.</t>
  </si>
  <si>
    <r>
      <rPr>
        <b/>
        <sz val="11"/>
        <rFont val="Calibri"/>
        <family val="2"/>
        <charset val="238"/>
        <scheme val="minor"/>
      </rPr>
      <t>Nabava, dobava in montaža Alu steklene predelne stene z vgrajenimi vrati</t>
    </r>
    <r>
      <rPr>
        <sz val="11"/>
        <rFont val="Calibri"/>
        <family val="2"/>
        <charset val="238"/>
        <scheme val="minor"/>
      </rPr>
      <t>. Stena in vrata zastekljena z dvoslojno zasteklitvijo Ug=0,5W/m2K. Pohodni prag s termočlenom, eloksiran aluminij, 3 delna nastavljiva nasadila, polnila debeline 40mm, tri tesnila.</t>
    </r>
  </si>
  <si>
    <t>Na zunanji strani na vratnem krilu za odpiranje montiran vodoravni ročaj iz brušene nerjaveče RF kovine v dolžini cca 70,0 cm,
 - na notranji strani v smeri izhoda montiran vodoravni potisni drog,
 - cilindrična protivlomna ključavnica, 3 točkovno zaklepanje, sistemski ključ,</t>
  </si>
  <si>
    <t xml:space="preserve"> - vrata s samozapiralom kot npr. Geze TS 5000 ali enkakovredno z drsno letvijo kot npr. Geze ISM BG TS 5000 ali enakovredno, možnost pridržanja v odprtem položaju vdrsnem vodili ISM, drsna letev z drsnimi vodili kot npr. Geze ali enakovredno in talnim ali stenskim  "štoperjem",</t>
  </si>
  <si>
    <t xml:space="preserve"> - panik terminal kot npr. Geze TZ 300 SN UP ali enakovredno, podometna izvedba, sestavljen iz komponent: krmilne enote s tipko za izhod v sili, znakom izhod v sili, evakuacijska zapora kot npr. Geze FTV 320, 24 V DC ali enakovredno, visoka sila zadrževanja min 5kN, sigurno in trenutno odpustitev pod obremenitvijo min 3kN, vključen tudi okvirni del, stikalo s ključem kot npr. Geze SCT 221 ali enakovredno, cilinder za stikalo 40mm kot npr. Geze Euro ali enakovredno, električni prejemnik kot npr. serije A4300 ali enakovredno.</t>
  </si>
  <si>
    <r>
      <rPr>
        <b/>
        <sz val="11"/>
        <rFont val="Calibri"/>
        <family val="2"/>
        <charset val="238"/>
        <scheme val="minor"/>
      </rPr>
      <t>130/220cm -</t>
    </r>
    <r>
      <rPr>
        <sz val="11"/>
        <rFont val="Calibri"/>
        <family val="2"/>
        <charset val="238"/>
        <scheme val="minor"/>
      </rPr>
      <t xml:space="preserve"> </t>
    </r>
    <r>
      <rPr>
        <b/>
        <sz val="11"/>
        <rFont val="Calibri"/>
        <family val="2"/>
        <charset val="238"/>
        <scheme val="minor"/>
      </rPr>
      <t>požarnoodporna vrata EI 30-C</t>
    </r>
    <r>
      <rPr>
        <sz val="11"/>
        <rFont val="Calibri"/>
        <family val="2"/>
        <charset val="238"/>
        <scheme val="minor"/>
      </rPr>
      <t xml:space="preserve"> s stransko požarnoodporno fiksno zasteklitvijo</t>
    </r>
  </si>
  <si>
    <r>
      <rPr>
        <b/>
        <sz val="11"/>
        <rFont val="Calibri"/>
        <family val="2"/>
        <charset val="238"/>
        <scheme val="minor"/>
      </rPr>
      <t>255/270cm -</t>
    </r>
    <r>
      <rPr>
        <sz val="11"/>
        <rFont val="Calibri"/>
        <family val="2"/>
        <charset val="238"/>
        <scheme val="minor"/>
      </rPr>
      <t xml:space="preserve"> </t>
    </r>
    <r>
      <rPr>
        <b/>
        <sz val="11"/>
        <rFont val="Calibri"/>
        <family val="2"/>
        <charset val="238"/>
        <scheme val="minor"/>
      </rPr>
      <t>požarnoodporna evakuacijska vrata EI 30-C</t>
    </r>
    <r>
      <rPr>
        <sz val="11"/>
        <rFont val="Calibri"/>
        <family val="2"/>
        <charset val="238"/>
        <scheme val="minor"/>
      </rPr>
      <t xml:space="preserve"> EK 1125 s stransko požarnoodporno fiksno zasteklitvijo</t>
    </r>
  </si>
  <si>
    <t>91/208,5+60cm (vratno krilo s prezračevano rešetko)</t>
  </si>
  <si>
    <t>V4dr</t>
  </si>
  <si>
    <t>91/208,5+60cm (vratno krilo s prezračevano rešetko, vtopljen ročaj v vratnem krilu)</t>
  </si>
  <si>
    <r>
      <rPr>
        <b/>
        <sz val="11"/>
        <rFont val="Calibri"/>
        <family val="2"/>
        <charset val="238"/>
        <scheme val="minor"/>
      </rPr>
      <t>310/270cm -</t>
    </r>
    <r>
      <rPr>
        <sz val="11"/>
        <rFont val="Calibri"/>
        <family val="2"/>
        <charset val="238"/>
        <scheme val="minor"/>
      </rPr>
      <t xml:space="preserve"> </t>
    </r>
    <r>
      <rPr>
        <b/>
        <sz val="11"/>
        <rFont val="Calibri"/>
        <family val="2"/>
        <charset val="238"/>
        <scheme val="minor"/>
      </rPr>
      <t>evakuacijska vrata EK 1125</t>
    </r>
    <r>
      <rPr>
        <sz val="11"/>
        <rFont val="Calibri"/>
        <family val="2"/>
        <charset val="238"/>
        <scheme val="minor"/>
      </rPr>
      <t xml:space="preserve"> s stransko fiksno zasteklitvijo</t>
    </r>
  </si>
  <si>
    <t>131/208,5+60cm - asimetrična dvokrilna vrata</t>
  </si>
  <si>
    <t>161/208,5+60cm - asimetrična dvokrilna vrata</t>
  </si>
  <si>
    <r>
      <rPr>
        <b/>
        <sz val="11"/>
        <rFont val="Calibri"/>
        <family val="2"/>
        <charset val="238"/>
        <scheme val="minor"/>
      </rPr>
      <t>387,5/270cm -</t>
    </r>
    <r>
      <rPr>
        <sz val="11"/>
        <rFont val="Calibri"/>
        <family val="2"/>
        <charset val="238"/>
        <scheme val="minor"/>
      </rPr>
      <t xml:space="preserve"> </t>
    </r>
    <r>
      <rPr>
        <b/>
        <sz val="11"/>
        <rFont val="Calibri"/>
        <family val="2"/>
        <charset val="238"/>
        <scheme val="minor"/>
      </rPr>
      <t>enokrilna vrata</t>
    </r>
    <r>
      <rPr>
        <sz val="11"/>
        <rFont val="Calibri"/>
        <family val="2"/>
        <charset val="238"/>
        <scheme val="minor"/>
      </rPr>
      <t xml:space="preserve"> s stranskima zasteklitvima</t>
    </r>
  </si>
  <si>
    <t>91/208,5cm (požarnoodporna vrata EI 30-C)</t>
  </si>
  <si>
    <t>V5p</t>
  </si>
  <si>
    <t>131/208,5+60cm - požarnoodporna evakuacijska asimetrična dvokrilna vrata EI 30-C EK 1125</t>
  </si>
  <si>
    <t>201/208,5+60cm - dvokrilna požarnoodporna evakuacijska vrata EI 30-C EK 1125</t>
  </si>
  <si>
    <t xml:space="preserve">110/265cm - enokrilna evakuacijska vhodna vrata </t>
  </si>
  <si>
    <r>
      <rPr>
        <b/>
        <sz val="11"/>
        <rFont val="Calibri"/>
        <family val="2"/>
        <charset val="238"/>
        <scheme val="minor"/>
      </rPr>
      <t>Nabava, izdelava, dobava in montaža suhomontažnih pregradnih sten v sanitarijah</t>
    </r>
    <r>
      <rPr>
        <sz val="11"/>
        <rFont val="Calibri"/>
        <family val="2"/>
        <charset val="238"/>
        <scheme val="minor"/>
      </rPr>
      <t xml:space="preserve">; predelne stene višine 2100 mm, za 150 mm dvignjenih od finalnega tlaka, z vgrajenimi vrati. </t>
    </r>
  </si>
  <si>
    <t>Stene in vrata izdelani iz visokotlačnih laminatnih plošč (premium dekorativne plošče kot npr. Compact ali enakovredno), debeline 13 mm, barva po izboru projektanta, opremljene z Rf standardnim okovjem, inox nogicami, zgornjim profilom in veznimi elementi. Komplet z vsemi potrebnimi dodatnimi deli in materiali.</t>
  </si>
  <si>
    <t>PS2</t>
  </si>
  <si>
    <r>
      <rPr>
        <b/>
        <sz val="11"/>
        <rFont val="Calibri"/>
        <family val="2"/>
        <charset val="238"/>
        <scheme val="minor"/>
      </rPr>
      <t>Nabava, dobava in montaža notranjih senčil</t>
    </r>
    <r>
      <rPr>
        <sz val="11"/>
        <rFont val="Calibri"/>
        <family val="2"/>
        <charset val="238"/>
        <scheme val="minor"/>
      </rPr>
      <t>. Tekstilno senčilo z Alu konstrukcijo in vpeto tkanino kot npr. Screen ali enakovredno. Alu konstrukcija navojna cev, ohišje, vertikalna vodila z gumirano oblogo.</t>
    </r>
  </si>
  <si>
    <t>240/180cm</t>
  </si>
  <si>
    <t>195/210cm</t>
  </si>
  <si>
    <t>480/240cm</t>
  </si>
  <si>
    <t xml:space="preserve"> - odbojna plošča v kupoli kot npr. LightTracker ali enakovredno, preusmerja žarke, povečuje vhodno svetlobo, zagotavlja delovanje v vseh letnih časih
 - prenos svetlobe preko cevi, dolžine cca 140cm iz odbojnega materiala kot npr. Spectralight Infinity ali enakovredno - preko 99 odstotna zrcalna odbojnost  omogoča maksimalen preno sončne svetlobe, zagotavlja največjo možno čistost barv, prenaša svetlobo do razdalje 15m</t>
  </si>
  <si>
    <t xml:space="preserve"> - termoizolacijs plošča zagotavlja izjemno toplotno učinkovitost, diska za kontrolo klime v kombinaciji s polikarbonatnim obročem preprečujeta prevodni in konvekcijski prenos toplote, material kot npr. Spectralight Infinity ali enakovredno znotraj obroča povečuje prenos svetlobe</t>
  </si>
  <si>
    <t xml:space="preserve"> - razprševanje z optičnimi lečami z možnostjo uravnavanja svetlobe, ustvarja kontroliran vizualni učinek, poskrbi za vizualno ugodje, zagotavlja vrhunsko razprševanje, omogoča uravnavanje svetlobe z zatemnilnikom, dodatkom za nastavljanje nivoja svetlobe s prtitiskom na gumb.
Tehnologija kot npr. INFRAREDuction ali enakovredno vgrajena v cevi filtrira infrardeče valovne dolžine in povečuje pribitek sončne toplote.</t>
  </si>
  <si>
    <t xml:space="preserve">Montaža po izbranem sistemu RAL montaže,  tesnjenje mora biti trinivojsko, sestavljeno iz notranje paronepropustne ovire - notranja zrakotesna folija Sd=50m oz min 10x večja od Sd vrednosti na zunanji strani, zrakotesnost a ≤ 0,1m3 / (mx  hx (daPa)n, zunanje parodifuzne ovire - zunanja tesnilna in vodotesna folija Sd=1m oz 10x manjša od Sd vrednosti na notranji strani, vodotesnost 900Pa, ter sredinske toplotne in zvočne izolacije - enokomponentna mehkocelična montažna pena (enokomponentna PU pena). </t>
  </si>
  <si>
    <t>Trakovi z min 5cm preklopa na stikih. Zahtevano je zrakotesno tesnenje z notranjim stropom in vodotesno tesnenje z zgornjo linijo strešnih panelov. Pred montažo izvajalec izdela predizmere in lahko montira šele po potrjenih delavniških risbah oz. načrtih ter pregledani in potrjeni testni montaži zaradi zahteve po zrakotesnosti.</t>
  </si>
  <si>
    <r>
      <rPr>
        <b/>
        <sz val="11"/>
        <rFont val="Calibri"/>
        <family val="2"/>
        <charset val="238"/>
        <scheme val="minor"/>
      </rPr>
      <t xml:space="preserve">Nabava, dobava in montaža strešnega svetlobnika </t>
    </r>
    <r>
      <rPr>
        <sz val="11"/>
        <rFont val="Calibri"/>
        <family val="2"/>
        <charset val="238"/>
        <scheme val="minor"/>
      </rPr>
      <t>za ravno streho dozidanega objekta kot npr. SOLATUBE 750 DS ali enakovredno, velikosti ø53cm. Svetlobnik za osvetljevanje z naravno zunanjo svetlobo. Svetlobnik sestavljen:
 - patentirana kupola za zajem dnevne svetlobe kot npr. Raybender 3000 ali enakovredno, preusmerja sončno svetlobo z nizkim vpadnim kotom za čim boljši zajem v jutranjih in večernih urah, odvrača premočno svetlobo in vročino,  zagotavlja konsistentno dnevno svetlobo čez ves dan, kupole blokirajo UVC, UVB in 98,5% UVA žarkov</t>
    </r>
  </si>
  <si>
    <t xml:space="preserve">Zvočna izolativnost Rw 42dB, kovinska stropna vodila, vidni vertikalni spojni elementi iz aluminija, obloga panelov iveral po izboru projektanta (npr. bel iveral), premikanje panelov po vodilu v stropu, med paneli tesnenje. </t>
  </si>
  <si>
    <t>"Parking" panelov v odprtem položaju - rešitev PLB, obešanje v dveh točkah, 90° glede na os pregradne stene. Dimenzije kontrolirati na objektu! Komplet z vsemi potrebnimi dodatnimi deli in materiali.</t>
  </si>
  <si>
    <r>
      <rPr>
        <b/>
        <sz val="11"/>
        <rFont val="Calibri"/>
        <family val="2"/>
        <charset val="238"/>
        <scheme val="minor"/>
      </rPr>
      <t xml:space="preserve">Nabava, dobava in montaža premične oz zložljive predelne stene </t>
    </r>
    <r>
      <rPr>
        <sz val="11"/>
        <rFont val="Calibri"/>
        <family val="2"/>
        <charset val="238"/>
        <scheme val="minor"/>
      </rPr>
      <t xml:space="preserve">(sklopna stena), debeline 100mm. Protihrupna premična predelna stena, sestavljena iz panelov, modulov. </t>
    </r>
  </si>
  <si>
    <t>1340/270cm</t>
  </si>
  <si>
    <t>SK3</t>
  </si>
  <si>
    <t>SK2</t>
  </si>
  <si>
    <t>610/270cm</t>
  </si>
  <si>
    <t>SK1</t>
  </si>
  <si>
    <t>1215/270cm</t>
  </si>
  <si>
    <t>210/240cm (senčilo na vratnem krilu, ročni pogon)</t>
  </si>
  <si>
    <t>97,5+97,5/270cm (senčilo na vratnem krilu, ročni pogon)</t>
  </si>
  <si>
    <t>2. sloj toplotne izolacije iz pohodnih plošč iz kamene volne v debelini 10cm, toplotne prevodnosti ʎD=0,040W/mK po SIST EN 12667, odziv na ogenj razreda A1 po SIST EN 13501-1, tlačne trdnosti Ϭ10≥60kPa, kot npr. Knauf Insulation DDP G ali enakovredno.</t>
  </si>
  <si>
    <t>Toplotna izolacija v dveh slojih, položena z zamaknjenimi stili, skupne debeline 35cm.</t>
  </si>
  <si>
    <r>
      <rPr>
        <b/>
        <sz val="11"/>
        <rFont val="Calibri"/>
        <family val="2"/>
        <charset val="238"/>
        <scheme val="minor"/>
      </rPr>
      <t>Nabava, dobava in izdelava strešne kritine ravne zelene strehe</t>
    </r>
    <r>
      <rPr>
        <sz val="11"/>
        <rFont val="Calibri"/>
        <family val="2"/>
        <charset val="238"/>
        <scheme val="minor"/>
      </rPr>
      <t xml:space="preserve"> v sestavi: 
~ naklonski estrih
~ 1x hladni bitumenski premaz kot npr. Ibitol HS ali enakovredno (poraba 0,2-0,3l/m2).
~ 1x hidroizolacijski bitumenski trak - parna zapora poljubnega proizvajalca (v skladu s SIST 13970 in s SIST EN 13969 za tip A ter s SIST 1031) kot npr. Izoself AL PLUS ali enakovredno.</t>
    </r>
  </si>
  <si>
    <t xml:space="preserve">~ Večplastna sintetična strešna hidroizolacijska folija na osnovi prvovrstnega polivinil klorida (PVC), ojačana s stekleno polstjo po EN 13956 kot npr. Sikaplan U-18 ali enakovredno. </t>
  </si>
  <si>
    <t>Odpornost na stalni UV vpliv, visoka dimenzijska stabilnost zaradi obloge iz nekaterih steklenih vlaken, odporna na stalni vpliv vetra.</t>
  </si>
  <si>
    <t>Ob vertikalnih stikih (atika, stena) dvojna strešna folija v razviti širini 100cm. Izračun optimalnega števila pritrdilnih elementov, potrebno izdelati za zaščito strehe pred vetrno obremenitvijo - izračun pridobi licenčni izvajalec pri proizvajalcu strešne folije.</t>
  </si>
  <si>
    <t>~ protikoreninska membrana; protikoreninska membrana izvedena s folijo iz črnega polietilena nizke gostote, ki se uporablja za preprečevanje prodiranja korenin v strešno konstrukcijo. Memrana povprečne debeline 0,5mm (+/-10%), teža 0,5kg/m², polaganje s preklopom na vseh straneh min 0,5m (med delom membrano obtežimo, da preprečimo dvigovanje zaradi sunkov vetra),</t>
  </si>
  <si>
    <t>~ drenažni in vodozadrževalni sloj; sestavljen iz dvostranskih drenažnih in zadrževalnih plošč, izdelanih iz mehansko odpornega recikliranega polistirena z visoko nosilnostjo; enostransko perforirane plošče položene z odprtinami navzgor, višine 25,0 mm, volumna 11,8 l/m², teže 1,06 kg/m²,</t>
  </si>
  <si>
    <t>~ substrat; lahki substrat iz dolgih mineralnih vlaken s posebnim patentiranim postopkom iglanja, ki zagotavlja kompaktno in dimenzijsko stabilno plast; substrat iz neobdelanih surovih vlaken; zagotavlja sposobnos zadrževanja vode in je dobra rastna podlaga, sestavljena iz različnih mineralnih mešanic; substrat v roli širine 100cm, debeline 20mm, nazivne gostote 100-110kg/m³, zadrževanje vode 17l/m², požarne lastnosti Euroclass A1 (kot npr. Knauf Insulation Urbanscape substrat Green Roll HTC GR ali enakovredno</t>
  </si>
  <si>
    <t>~ vegetacijska preproga; biorazgradnjiva vegetacijska preproga v roli; mešanica deset do dvajset različnih vrst rastlin - sedumov; debeline 20-40mm, največja dolžina v roli 20-25m, suha teža 15kg/m², nasičena teža 23kg/m² (kot npr. Knauf Insulation Urbanscape Sedum mix ali enakovredno).</t>
  </si>
  <si>
    <t>Za potrebe vzdrževanja je potrebno predvideti prislonsko lestev za dostop na streho in montaža ter demontaža varovalne ograje na strehi. Komplet z vsemi potrebnimi dodatnimi deli in materiali.</t>
  </si>
  <si>
    <r>
      <rPr>
        <b/>
        <sz val="11"/>
        <rFont val="Calibri"/>
        <family val="2"/>
        <charset val="238"/>
        <scheme val="minor"/>
      </rPr>
      <t xml:space="preserve">Nabava, dobava in montaža opečne strešne kritine poševne strehe </t>
    </r>
    <r>
      <rPr>
        <sz val="11"/>
        <rFont val="Calibri"/>
        <family val="2"/>
        <charset val="238"/>
        <scheme val="minor"/>
      </rPr>
      <t>v sestavi:
~ parna ovira kot npr. Knauf Insulation LDS 5 ali enakovredno
~ toplotna izolacija iz trdih plošč visoke gostote iz mineralne kamene volne kot npr. Termotop Knauf Insulation ali enakovredno. Toplotna izolacija debeline 10cm, toplotne prevodnosti 0,038 (EN 12667)</t>
    </r>
  </si>
  <si>
    <t>~ paropropustna in vodoodporna folija kot npr. Knauf Insulation LDS 0,04 Fix Plus ali enakovredno</t>
  </si>
  <si>
    <t>~ prečne letve dimenzije 5/4cm
~ vzdolžne letve dimenzije 3/4cm</t>
  </si>
  <si>
    <t>~ opečna strešna kritina po tipu in barvi kot obstoječa strešna kritina (predhodni ogled na objektu).</t>
  </si>
  <si>
    <r>
      <rPr>
        <b/>
        <sz val="11"/>
        <rFont val="Calibri"/>
        <family val="2"/>
        <charset val="238"/>
        <scheme val="minor"/>
      </rPr>
      <t>Izdelava, dobava in montaža raznih manjših kleparskih obrob</t>
    </r>
    <r>
      <rPr>
        <sz val="11"/>
        <rFont val="Calibri"/>
        <family val="2"/>
        <charset val="238"/>
        <scheme val="minor"/>
      </rPr>
      <t xml:space="preserve"> iz pocinkane barvane pločevine, debeline 0,55 mm. Komplet z vsemi potrebnimi dodatnimi deli in materiali.</t>
    </r>
  </si>
  <si>
    <t>~ Odtočni kotlički 33/120 z lovilnimi "mrežami" listja.</t>
  </si>
  <si>
    <t>~ Strešne odtočne cevi s potrebnimi fazonskimi kosi (koleni). Odtočne cevi ø120.</t>
  </si>
  <si>
    <t>~ Predelava obstoječih kleparskih elementov obstoječe strehe.</t>
  </si>
  <si>
    <r>
      <rPr>
        <b/>
        <sz val="11"/>
        <rFont val="Calibri"/>
        <family val="2"/>
        <charset val="238"/>
        <scheme val="minor"/>
      </rPr>
      <t xml:space="preserve">Nabava, dobava in montaža strešnih kleparskih elementov </t>
    </r>
    <r>
      <rPr>
        <sz val="11"/>
        <rFont val="Calibri"/>
        <family val="2"/>
        <charset val="238"/>
        <scheme val="minor"/>
      </rPr>
      <t>iz jeklene barvane pocinkane pločevine dozidanega objekta;  pocinkana barvana pločevina debeline 0,55 mm, v barvi po izboru arhitekta; nosilne kljuke in objemke iz jeklene pocinkane pločevine; pritrjevanje za I. vetrovno cono.</t>
    </r>
  </si>
  <si>
    <t>~ Kapa atike ravne strehe med poševno in ravno streho - dvojna pločevina s preklopom razvite širine 90cm; spodnja pločevina preko strešne folije na poliesterskem filcu pritrjena na OSB ploščo (OSB3 plošča 22mm) preko navojne palice M10x200 pritrjena v nosilni AB zid. Pri montaži pločevine uporaba tesnilnega traku.</t>
  </si>
  <si>
    <t>~ Žlota na stiku obstoječe in nove strešne kritine r.š. cca 90cm.</t>
  </si>
  <si>
    <t>~ Kapa atike ravne strehe - dvojna pločevina s preklopom razvite širine 80cm; spodnja pločevina preko strešne folije na poliesterskem filcu pritrjena na OSB ploščo (OSB3 plošča 22mm) preko navojne palice M10x200 pritrjena v nosilni AB zid. Pri montaži pločevine uporaba tesnilnega traku.</t>
  </si>
  <si>
    <t>~ Strešni želeb polkrožne oblike, dimenzije 33cm komplet s potrebnimi nosilnimi kljukami.</t>
  </si>
  <si>
    <t>~ Zaključna pločevina na stiku ravne strehe s fasado - dvojna pločevina s preklopom razvite širine 100cm; spodnja pločevina preko sekundarne strešne kritine. Pri montaži pločevine uporaba tesnilnega traku.</t>
  </si>
  <si>
    <r>
      <rPr>
        <b/>
        <sz val="11"/>
        <rFont val="Calibri"/>
        <family val="2"/>
        <charset val="238"/>
        <scheme val="minor"/>
      </rPr>
      <t>Nabava, dobava in izdelava strešne kritine ravne strehe</t>
    </r>
    <r>
      <rPr>
        <sz val="11"/>
        <rFont val="Calibri"/>
        <family val="2"/>
        <charset val="238"/>
        <scheme val="minor"/>
      </rPr>
      <t xml:space="preserve"> v sestavi: 
~ naklonski estrih
~ 1x hladni bitumenski premaz kot npr. Ibitol HS ali enakovredno (poraba 0,2-0,3l/m2).
~ 1x hidroizolacijski bitumenski trak - parna zapora poljubnega proizvajalca (v skladu s SIST 13970 in s SIST EN 13969 za tip A ter s SIST 1031) kot npr. Izoself AL PLUS ali enakovredno.</t>
    </r>
  </si>
  <si>
    <t>ATIKA</t>
  </si>
  <si>
    <r>
      <rPr>
        <b/>
        <sz val="11"/>
        <rFont val="Calibri"/>
        <family val="2"/>
        <charset val="238"/>
        <scheme val="minor"/>
      </rPr>
      <t>Nabava, dobava, izdelava in montaža jeklene podkonstrukcije strešne atike.</t>
    </r>
    <r>
      <rPr>
        <sz val="11"/>
        <rFont val="Calibri"/>
        <family val="2"/>
        <charset val="238"/>
        <scheme val="minor"/>
      </rPr>
      <t xml:space="preserve"> Podkonstrukcija sestavljena iz jeklenih pohištvenih cevi dim. 80/80/4mm. Profili med seboj varjeni in vijačeni, preko siderne ploščice pritrjeni v nosilno konstrukcijo. Konstrukcija cinkana. Izdelava po detailnem delavniškem načrtu. V ceni mora biti zajeta dokazila in certifikati za pridobitev uporabnega dovoljenja. Komplet z vsemi potrebnimi dodatnimi deli in materiali.</t>
    </r>
  </si>
  <si>
    <t>NADSTREŠEK</t>
  </si>
  <si>
    <t>Nabava, dobava, izdelava in montaža kovinske nosilne montažne konstrukcije steklenega nadstreška: Enostavna konstrukcija v dimenzijah po detajlu PZI projekta in statičnega izračuna: primarno obdelano z jeklenimi  FeZn (vročecinkanimi) škatlastimi HOP profili različnih dimenzij ter sekundarno iz Alu profilov 50/50 mm, vse po detajlu projektanta skupaj s  s pripadajočimi pomožnimi in zaključnimi deli.</t>
  </si>
  <si>
    <t xml:space="preserve">Konstrukcija preko jeklenih čevljev sidrana v AB konstrukcijo in ustrezno podlita z mikroespanzijsko lepilno maso. Primarna konstrukcija se lahko izdela in zvari v delovnem obratu izvajalca. </t>
  </si>
  <si>
    <t>stekleni nadstrešek:
kaljeno steklo 2 x 8mm
vmes varnostna folija PVB 1,52mm
aluminijasti profil 50/50/3 mm
za pritrditev kaljenega stekla 
HOP profili 180/60/6
HOP profili 80/40/4
obešeno z jeklenimi RF vrvmi</t>
  </si>
  <si>
    <t>steklo, kaljeno, varnostno v vmesno varnostno PVB folijo; 8+8 mm, skupaj z gumiranimi in tesnilnimi podlogami za vodotesno spajanje, montirano na sekundarno alu podkonstrukcijo  ter obdelano z vodotesnimi dilatacijami za preprečevanje pokanja.  Komplet z vsemi potrebnimi dodatnimi deli in materiali.</t>
  </si>
  <si>
    <t>15,38m x 5,12m</t>
  </si>
  <si>
    <t>33,10m x 5,12m + 11,80m x 5,12m</t>
  </si>
  <si>
    <t>10,8 x7,70m</t>
  </si>
  <si>
    <r>
      <rPr>
        <b/>
        <sz val="11"/>
        <rFont val="Calibri"/>
        <family val="2"/>
        <charset val="238"/>
        <scheme val="minor"/>
      </rPr>
      <t>Nabava, dobava in montaža PVC okna</t>
    </r>
    <r>
      <rPr>
        <sz val="11"/>
        <rFont val="Calibri"/>
        <family val="2"/>
        <charset val="238"/>
        <scheme val="minor"/>
      </rPr>
      <t>. Okensko krilo iz večkomornega PVC profila (min 6-komorni profil) z ojačitvijo iz steklenih vlaken s termo členom, debeline min 85mm, trojno tesnenje. Toplotna prehodnost profila Uf=0,94W/m²K ali manj.</t>
    </r>
  </si>
  <si>
    <t>O24</t>
  </si>
  <si>
    <t>O22</t>
  </si>
  <si>
    <t>O23</t>
  </si>
  <si>
    <t>O21</t>
  </si>
  <si>
    <t>O20</t>
  </si>
  <si>
    <t>SKUPAJ TLAKI:</t>
  </si>
  <si>
    <t>TLAKI</t>
  </si>
  <si>
    <r>
      <rPr>
        <b/>
        <sz val="11"/>
        <rFont val="Calibri"/>
        <family val="2"/>
        <charset val="238"/>
        <scheme val="minor"/>
      </rPr>
      <t xml:space="preserve">Nabava, dobava in izvedba gumenega tlaka zunanjih teras (učilnica na prostem) </t>
    </r>
    <r>
      <rPr>
        <sz val="11"/>
        <rFont val="Calibri"/>
        <family val="2"/>
        <charset val="238"/>
        <scheme val="minor"/>
      </rPr>
      <t>- mehke varnostne plošče (kot npr. HVSUN ali enakovredno). Plošče iz 100% visokokakovostnih zrn SBR- netoksičen material, protizdrsen v dveh dimenzijah, 100 x 50 cm in 50 x 50 cm, debeline 4 cm, položene na AB ploščo.</t>
    </r>
  </si>
  <si>
    <r>
      <rPr>
        <b/>
        <sz val="11"/>
        <rFont val="Calibri"/>
        <family val="2"/>
        <charset val="238"/>
        <scheme val="minor"/>
      </rPr>
      <t xml:space="preserve">Nabava, dobava in izvedba lesenega tlaka zunanjih teras (učilnica na prostem) </t>
    </r>
    <r>
      <rPr>
        <sz val="11"/>
        <rFont val="Calibri"/>
        <family val="2"/>
        <charset val="238"/>
        <scheme val="minor"/>
      </rPr>
      <t>- lesen tlak iz trdnega masivnega lesa kot npr. sibirski macesen ali enakovredno. Tlak sestavljen iz lesenih letev dimen 400x14,5x2,4cm ppoložen na leseni mrežni podkonstrukciji in PVC distančnikih.</t>
    </r>
  </si>
  <si>
    <t>B.</t>
  </si>
  <si>
    <t>OBRTNIŠKA DELA</t>
  </si>
  <si>
    <t>REKAPITULACIJA OBRTNIŠKIH DEL</t>
  </si>
  <si>
    <t>NEPREDVIDENA DELA</t>
  </si>
  <si>
    <t>13.</t>
  </si>
  <si>
    <t>IZOLACIJE</t>
  </si>
  <si>
    <t>6.1.</t>
  </si>
  <si>
    <r>
      <rPr>
        <b/>
        <sz val="11"/>
        <rFont val="Calibri"/>
        <family val="2"/>
        <charset val="238"/>
        <scheme val="minor"/>
      </rPr>
      <t>Nabava, dobava in polaganje toplotne izolacije pod talno ploščo dozidanega objekta</t>
    </r>
    <r>
      <rPr>
        <sz val="11"/>
        <rFont val="Calibri"/>
        <family val="2"/>
        <charset val="238"/>
        <scheme val="minor"/>
      </rPr>
      <t xml:space="preserve">; polaganje na predpripravljeno peščeno podlago. Toplotna izolacija iz ekstrudiranega polistirena (SIST EN 13164) (ג= max. 0,038 W/m2K, σ = 500kN/m2, specifične gostote min 35kg/m2). </t>
    </r>
  </si>
  <si>
    <t>Plošče s stopničastimi preklopi, prosto položene na podlago kot npr. XPS Polyfoam C-500 LJ ali enakovredno, debeline 16 cm. Kompletno z vsemi preklopi, delom in materialom.</t>
  </si>
  <si>
    <r>
      <rPr>
        <b/>
        <sz val="11"/>
        <rFont val="Calibri"/>
        <family val="2"/>
        <charset val="238"/>
        <scheme val="minor"/>
      </rPr>
      <t>Nabava, dobava in polaganje toplotne izolacije pod temeljno ploščo jaška dvigala dozidanega objekta</t>
    </r>
    <r>
      <rPr>
        <sz val="11"/>
        <rFont val="Calibri"/>
        <family val="2"/>
        <charset val="238"/>
        <scheme val="minor"/>
      </rPr>
      <t xml:space="preserve">; polaganje na predpripravljeno peščeno podlago. Toplotna izolacija iz ekstrudiranega polistirena (SIST EN 13164) (ג= max. 0,038 W/m2K, σ = 500kN/m2, specifične gostote min 35kg/m2). </t>
    </r>
  </si>
  <si>
    <t>Plošče s stopničastimi preklopi, prosto položene na podlago kot npr. XPS Polyfoam C-500 LJ ali enakovredno, debeline 25 cm. Plošče v več slojih, križno položene. Kompletno z vsemi preklopi, delom in materialom.</t>
  </si>
  <si>
    <r>
      <rPr>
        <b/>
        <sz val="11"/>
        <rFont val="Calibri"/>
        <family val="2"/>
        <charset val="238"/>
        <scheme val="minor"/>
      </rPr>
      <t>Nabava, dobava in izdelava horizontalne hidroizolacije preko talne plošče in pasovnih temeljev</t>
    </r>
    <r>
      <rPr>
        <sz val="11"/>
        <rFont val="Calibri"/>
        <family val="2"/>
        <charset val="238"/>
        <scheme val="minor"/>
      </rPr>
      <t xml:space="preserve"> dozidanega objekta v sestavi; 1 x hladni bitumenski premaz kot npr. Ibitol ali</t>
    </r>
  </si>
  <si>
    <t>enakovreno (poraba 0,3 l/m2, sušenje premaza 24 ur) in 2x bitumenski trak poljubnega proizvajalca (v skladu s SIST EN 13969 in SIST 1031, po standardu UEAtc EN 13707) s potrebnimi vertikalnimi zavihki.</t>
  </si>
  <si>
    <t>1. sloj hidroizolacije točkovno varjen po vertikali polno varjen, 2. sloj polno varjen.
Trak debeline 4,5 mm. HI položena in varjena v pasovih s predpisanimi preklopi (10 cm v prečni in 15 cm v vzdolžni smeri ter z ustreznimi zavihki preko robov temeljev.</t>
  </si>
  <si>
    <r>
      <rPr>
        <b/>
        <sz val="11"/>
        <rFont val="Calibri"/>
        <family val="2"/>
        <charset val="238"/>
        <scheme val="minor"/>
      </rPr>
      <t>Nabava, dobava in izdelava vertikalne hidroizolacije temeljev in zidu</t>
    </r>
    <r>
      <rPr>
        <sz val="11"/>
        <rFont val="Calibri"/>
        <family val="2"/>
        <charset val="238"/>
        <scheme val="minor"/>
      </rPr>
      <t>; predhodna izravnava podlage s cementno malto. Izdelava hidroizolacije v sestavi:</t>
    </r>
  </si>
  <si>
    <t>hladni bitumenski premaz in 2x hidroizolacijski bitumenski trak (V4 ali enakovredno), debeline 3,6mm. Hidroizolacijski trak varjen po celotni površini z 10cm preklopom..</t>
  </si>
  <si>
    <t>V ceni potrebno upoštevati izdelavo "zaokrožnice" na lomih oz stikih vertikale in horizontale s hitrosušečo in vodotesno sanacijsko malto na mineralni osnovi. Komplet z vsemi potrebnimi dodatnimi deli in materiali.</t>
  </si>
  <si>
    <t>6.5.</t>
  </si>
  <si>
    <r>
      <rPr>
        <b/>
        <sz val="11"/>
        <rFont val="Calibri"/>
        <family val="2"/>
        <charset val="238"/>
        <scheme val="minor"/>
      </rPr>
      <t>Nabava, dobava in polaganje zaščite vertikalne hidroizolacije na zunanji obod pasovnih temeljev in AB zid</t>
    </r>
    <r>
      <rPr>
        <sz val="11"/>
        <rFont val="Calibri"/>
        <family val="2"/>
        <charset val="238"/>
        <scheme val="minor"/>
      </rPr>
      <t>. Zaščita iz toplotno izolativnih plošč iz ekstrudiranega polistirena (XPS), deb. 20cm in čepaste folije iz polietilena visoke gostote z višino čepkov 8mm s tlačno trdnostjo 200kN/m2. Komplet z vsemi potrebnimi dodatnimi deli in materiali.</t>
    </r>
  </si>
  <si>
    <r>
      <rPr>
        <b/>
        <sz val="11"/>
        <rFont val="Calibri"/>
        <family val="2"/>
        <charset val="238"/>
        <scheme val="minor"/>
      </rPr>
      <t>Nabava, dobava in polaganje zaščite vertikalne hidroizolacije na zunanji obod AB zidu jaška dvigala</t>
    </r>
    <r>
      <rPr>
        <sz val="11"/>
        <rFont val="Calibri"/>
        <family val="2"/>
        <charset val="238"/>
        <scheme val="minor"/>
      </rPr>
      <t>. Zaščita iz toplotno izolativnih plošč iz ekstrudiranega polistirena (XPS), deb. 25cm in čepaste folije iz polietilena visoke gostote z višino čepkov 8mm s tlačno trdnostjo 200kN/m2. Komplet z vsemi potrebnimi dodatnimi deli in materiali.</t>
    </r>
  </si>
  <si>
    <r>
      <rPr>
        <b/>
        <sz val="11"/>
        <rFont val="Calibri"/>
        <family val="2"/>
        <charset val="238"/>
        <scheme val="minor"/>
      </rPr>
      <t>Nabava, dobava in izdelava hidroizolacije pod oblogo iz keramičnih ploščic v "mokrih" prostorih</t>
    </r>
    <r>
      <rPr>
        <sz val="11"/>
        <rFont val="Calibri"/>
        <family val="2"/>
        <charset val="238"/>
        <scheme val="minor"/>
      </rPr>
      <t xml:space="preserve"> v dozidanem delu objekta; hidroizolacija iz dvokomponentne visoko elastične cementno vezane, vodotesne,</t>
    </r>
  </si>
  <si>
    <t>paropropustne in zmrzlinsko odporne mase na bazi sintetičnih smol in cementa, dvoslojni nanos min debeline 2 mm do max debeline 5 mm. Hidroizolacija pod celotno površino keramike v sanitarnih prostorih.</t>
  </si>
  <si>
    <t>Vključno z uporabo tesnilnih trakov in zaključkov kot npr. Kema Hidrostop elastik ali enkakovredno. Komplet z vsemi potrebnimi dodatnimi deli in materiali.</t>
  </si>
  <si>
    <t>ZIDANJE</t>
  </si>
  <si>
    <t>6.9.</t>
  </si>
  <si>
    <t>6.11.</t>
  </si>
  <si>
    <t>PREKLADE</t>
  </si>
  <si>
    <t>ESTRIHI</t>
  </si>
  <si>
    <t>6.15.</t>
  </si>
  <si>
    <t>~ toplotno izolacijske talne plošče iz kamene volne iz dveh slojev v skupni debelini 10,00cm, (plošče križno položene), ʎD=0,037W/mK SIST EN 12667, odziv na ogenj razreda A1 SIST EN 13501-1, stisljivosti max dl - Db ≤3mm SIST EN 12341 (kot npr. Knauf Insulation TPS ali enakovredno)</t>
  </si>
  <si>
    <t>~ sistemska plošča - talno gretje (zajeto v popisu strojnih inštalacij)
~ PE folija 0,15mm, položena s preklopi op navodilih proizvajalca min 20cm</t>
  </si>
  <si>
    <t>~ armiran cementni estrih, debeline 6,00cm, CT-C20-FS z dodatkom mikroarmature iz PP vlaken kot npr. Fibrins F120 ali enakovredno v količini 0,95kg/m3, ob steni robni trak iz kamene volne, debeline 12mm kot npr. Knauf Insulation DL ali enakovredno.</t>
  </si>
  <si>
    <t>Estrih - lasersko niveliran, strojno zaglajen, izravnava s pomočjo laserskega merilca: (zahteva za ravnost : max. 5 mm / 4 m'), vključno z delovnimi dilatacijami na različnih nivojih tlaka in pragovih, ter finalno obdelavo površine pripravljeno za polaganje finalnega tlaka. Dodatki polimerov v skladu z recepturo proizvajalca.</t>
  </si>
  <si>
    <t>6.16.</t>
  </si>
  <si>
    <t>~ toplotno izolacijske talne plošče iz kamene volne iz dveh slojev v skupni debelini 9,00cm, (plošče križno položene), ʎD=0,037W/mK SIST EN 12667, odziv na ogenj razreda A1 SIST EN 13501-1, stisljivosti max dl - Db ≤3mm SIST EN 12341 (kot npr. Knauf Insulation TPS ali enakovredno)</t>
  </si>
  <si>
    <t>6.17.</t>
  </si>
  <si>
    <t>6.18.</t>
  </si>
  <si>
    <t>lasersko niveliran, strojno zaglajen, izravnava s pomočjo laserskega merilca: (zahteva za ravnost : max. 5 mm / 4 m'), vključno z delovnimi dilatacijami na različnih nivojih tlaka in pragovih, ter finalno obdelavo površine.</t>
  </si>
  <si>
    <t>6.19.</t>
  </si>
  <si>
    <t>OMETI</t>
  </si>
  <si>
    <t>6.20.</t>
  </si>
  <si>
    <t>6.21.</t>
  </si>
  <si>
    <t>PREBOJI IN UTORI</t>
  </si>
  <si>
    <t>6.22.</t>
  </si>
  <si>
    <t>~ Velikosti do 0,10m²</t>
  </si>
  <si>
    <t>~ Velikosti od 0,10m² do 0,25m²</t>
  </si>
  <si>
    <t>6.23.</t>
  </si>
  <si>
    <t>~ Velikosti do 1,00m², globine cca 30cm</t>
  </si>
  <si>
    <t>6.24.</t>
  </si>
  <si>
    <t>~ Velikosti od 0,25m² do 1,00m²</t>
  </si>
  <si>
    <t>6.25.</t>
  </si>
  <si>
    <t>~ rege preseka do 5/5cm ali enakovrednega preseka</t>
  </si>
  <si>
    <t>~ rege preseka 10/10cm ali enakovrednega preseka</t>
  </si>
  <si>
    <t>~ rege preseka 10/20cm ali enakovrednega preseka</t>
  </si>
  <si>
    <t>6.26.</t>
  </si>
  <si>
    <t>ø160</t>
  </si>
  <si>
    <t>ø200</t>
  </si>
  <si>
    <t>RAZNA ZIDARSKA DELA</t>
  </si>
  <si>
    <t>6.27.</t>
  </si>
  <si>
    <t>ur</t>
  </si>
  <si>
    <t>SKUPAJ ZIDARSKA DELA:</t>
  </si>
  <si>
    <t>KANALIZACIJA</t>
  </si>
  <si>
    <t>SPLOŠNA DOLOČILA
Pri posameznih postavkah kanalizacije iz tega poglavja mora ponudnik v cenah za enoto mere obvezno zajeti, upoštevati in vkalkulirati še: Celoten cevni material mora v smislu kvalitete, trdnosti in vodotesnosti odgovarjati predpisom, za kar je po končani gradnji dostaviti ustrezna dokazila in izjavo o vodotesnosti cevi. Preiskus tesnosti se opravi po standardu PSIST-EN 1610 s strani pooblaščene organizacije, o čemer je potrebno izdelati ustrezno poročilo.</t>
  </si>
  <si>
    <t xml:space="preserve">Pri ceni je upoštevati izdelavo posnetka kanalizacije: snemanje profilov, vertikalnih in horizonzalnih lomov in izdelavo tehničnega posnetka kanalizacije. Izvajalec na koncu podatke in posnetek preda izdelovalcu PID in POV projekta.  Kanalizacija pod povoznimi površinami mora biti obvezno polno obbetonirana.  Vsi vertikalni in horizontalni prehodi skozi posamezne konstrukcije zidov in plošč morajo biti izvedeni na način, ki preprečuje deformacijo kanalizacijskih cevi, stiki morajo biti dilatirani in izvedeni vodotesno: vse skupaj je zajeti v ceno za enoto mere posamezne postavke. </t>
  </si>
  <si>
    <t xml:space="preserve">Eventualna montaža kolen ali posameznih reducirk ter odcepov se obračuna kot ekvivalent - 0,5 m1 položene cevi, če ni v popisu drugače opredeljeno. Posamezni preboji in prehodi skozi posamezne AB konstrukcije so obdelani v zidarskih in tesraskih delih.
Podtlačni odtočni sistem: Izračun odvajanja meteorne vode (hidravlični izračun) mora pred izvedbo ponovno preveriti in narediti narediti pooblaščeni tehnični svetovalec izbranega proizvajalca podtlačnega sistema. </t>
  </si>
  <si>
    <t>Tehnični opis sistema:  Podtlačni sistem odvoda padavinskih vod ponuditi in izdelati skladno s standardi: ASME A112.6.9, SIST EN 1253-1 in SIST EN 12056; obvezno po hidravličnem izračunu poljubnega proizvajalca.
Tehnični opis vtočnika: Ogrevani podtlačni vtočniki morajo biti izdelani v izvedbi z vodoravnim odtokom, iz jeklene nerjavne pločevine, s priključkom za bitumensko folijo. Vtočniki morajo biti skladni s standardi ASME A112.6.9, SIST EN 12056-3 in SIST EN 1253-1 in izbrani od poljubnega proizvajalca.</t>
  </si>
  <si>
    <t>Upoštevati je potrebno: 
- EN13476 Cevni sistemi iz polimernih materialov za odvodnjavanje in kanalizacijo,
- SIST EN 13598 Cevni sistemi iz polimernih materialov za odpadno vodo in kanalizacijo,
- SIST DIN 4262 Cevi in fitingi za podzemno odvodnjavanje prometnih poti in nizkih gradenj 
- EN 124 Pokrovi za odtoke in jaške na voznih površinah in površinah za pešce
V enotni ceni morajo biti zajeta vsa potrebna dela, transporti, prenosi,...</t>
  </si>
  <si>
    <t>7.6.</t>
  </si>
  <si>
    <t>7.7.</t>
  </si>
  <si>
    <t>7.8.</t>
  </si>
  <si>
    <t>7.9.</t>
  </si>
  <si>
    <t>FEKALNA KANALIZACIJA</t>
  </si>
  <si>
    <t>7.10.</t>
  </si>
  <si>
    <t>7.11.</t>
  </si>
  <si>
    <t>7.13.</t>
  </si>
  <si>
    <t>7.14.</t>
  </si>
  <si>
    <t>7.15.</t>
  </si>
  <si>
    <t>7.16.</t>
  </si>
  <si>
    <t>7.17.</t>
  </si>
  <si>
    <t>7.18.</t>
  </si>
  <si>
    <t>7.19.</t>
  </si>
  <si>
    <t>7.20.</t>
  </si>
  <si>
    <t>7.21.</t>
  </si>
  <si>
    <t>7.22.</t>
  </si>
  <si>
    <t>7.23.</t>
  </si>
  <si>
    <t>7.24.</t>
  </si>
  <si>
    <t>7.25.</t>
  </si>
  <si>
    <t>7.26.</t>
  </si>
  <si>
    <t>METEORNA KANALIZACIJA</t>
  </si>
  <si>
    <t>7.27.</t>
  </si>
  <si>
    <t>odcepi, ki niso posebej navedeni v tem popisu ter delnim ali polnim obbetoniranjem s polaganjem v projektiranem padcu v že pripravljene utore ali v pripravljene kanale.</t>
  </si>
  <si>
    <t>SKUPAJ KANALIZACIJA:</t>
  </si>
  <si>
    <r>
      <rPr>
        <b/>
        <sz val="11"/>
        <rFont val="Calibri"/>
        <family val="2"/>
        <charset val="238"/>
        <scheme val="minor"/>
      </rPr>
      <t xml:space="preserve">Nabava, dobava in izdelava notranjega apneno-cementnega strojnega ometa </t>
    </r>
    <r>
      <rPr>
        <sz val="11"/>
        <rFont val="Calibri"/>
        <family val="2"/>
        <charset val="238"/>
        <scheme val="minor"/>
      </rPr>
      <t xml:space="preserve">na zidanih in betonskih površinah v debelini cca 1,5cm. </t>
    </r>
  </si>
  <si>
    <t>Izdelava strojnega ometa s predhodnim potrebnim obrizgom oz premazom za izboljšanje oprijema ometa. Izdelava ometa in prednamaza po navodilih proizvajalca. V ceni potrebno upoštevati vgradnjo armaturne steklene mrežice na stikih različnih materialov. Komplet z vsemi potrebnimi dodatnimi deli in materiali.</t>
  </si>
  <si>
    <r>
      <t>Zakoličba kanalizacije</t>
    </r>
    <r>
      <rPr>
        <sz val="11"/>
        <rFont val="Calibri"/>
        <family val="2"/>
        <charset val="238"/>
        <scheme val="minor"/>
      </rPr>
      <t xml:space="preserve"> skladno s projektantom, postavitev ustreznih profilov na vseh ključnih točkah, H in V lomih, spremembah smeri ter jaških.</t>
    </r>
  </si>
  <si>
    <r>
      <rPr>
        <b/>
        <sz val="11"/>
        <rFont val="Calibri"/>
        <family val="2"/>
        <charset val="238"/>
        <scheme val="minor"/>
      </rPr>
      <t xml:space="preserve">Kombinirani plitvi strojni izkop kanalov </t>
    </r>
    <r>
      <rPr>
        <sz val="11"/>
        <rFont val="Calibri"/>
        <family val="2"/>
        <charset val="238"/>
        <scheme val="minor"/>
      </rPr>
      <t xml:space="preserve">(95,00% strojno in 5,00% ročno) </t>
    </r>
    <r>
      <rPr>
        <b/>
        <sz val="11"/>
        <rFont val="Calibri"/>
        <family val="2"/>
        <charset val="238"/>
        <scheme val="minor"/>
      </rPr>
      <t>za kanalizacijo</t>
    </r>
    <r>
      <rPr>
        <sz val="11"/>
        <rFont val="Calibri"/>
        <family val="2"/>
        <charset val="238"/>
        <scheme val="minor"/>
      </rPr>
      <t xml:space="preserve"> v terenu III.ktg., kanal širine do 1,00m in globine do 2,00m z odmetom na rob izkopa ali iznos iz objekta in nakladanje na kamion, upoštevan izkop za vse cevi, jaške in priključke. </t>
    </r>
  </si>
  <si>
    <t>Opomba: obračun do globine 1,00m - vertikalno, nad 1,00m v naklonu max 3:4, odvisno od sestave zemljine. Komplet z vsemi potrebnimi dodatnimi dlei in materiali.</t>
  </si>
  <si>
    <t>m³</t>
  </si>
  <si>
    <r>
      <t xml:space="preserve">Kombinirani globoki strojni izkop kanalov </t>
    </r>
    <r>
      <rPr>
        <sz val="11"/>
        <rFont val="Calibri"/>
        <family val="2"/>
        <charset val="238"/>
        <scheme val="minor"/>
      </rPr>
      <t xml:space="preserve">(95,00% strojno in 5,00% ročno) </t>
    </r>
    <r>
      <rPr>
        <b/>
        <sz val="11"/>
        <rFont val="Calibri"/>
        <family val="2"/>
        <charset val="238"/>
        <scheme val="minor"/>
      </rPr>
      <t>za kanalizacijo</t>
    </r>
    <r>
      <rPr>
        <sz val="11"/>
        <rFont val="Calibri"/>
        <family val="2"/>
        <charset val="238"/>
        <scheme val="minor"/>
      </rPr>
      <t xml:space="preserve"> v terenu III.ktg., kanal širine do 2,00m in globine od 2,00m do 4,00m z odmetom na rob izkopa ali iznos iz objekta in nakladanje na kamion, upoštevan izkop za vse cevi, jaške in priključke. Opomba: obračun do globine 1,00m - vertikalno, nad 1,00m v naklonu max 3:4, odvisno od sestave zemljine. Komplet z vsemi potrebnimi dodatnimi deli in materiali.</t>
    </r>
  </si>
  <si>
    <r>
      <t>Doplačilo za izkop v terenu IV.ktg.</t>
    </r>
    <r>
      <rPr>
        <sz val="11"/>
        <rFont val="Calibri"/>
        <family val="2"/>
        <charset val="238"/>
        <scheme val="minor"/>
      </rPr>
      <t>; doplačilo k kombiniranem izkopu jarkov in kanalov zaradi izkopa v zemljini IV.ktg.. Upošteva se samo doplačilo k osnovni postavki. Komplet z vsemi potrebnimi dodatnimi deli in materiali.</t>
    </r>
  </si>
  <si>
    <r>
      <t xml:space="preserve">Kombinirano planiranje in strojno utrjevanje dna izkopa </t>
    </r>
    <r>
      <rPr>
        <sz val="11"/>
        <rFont val="Calibri"/>
        <family val="2"/>
        <charset val="238"/>
        <scheme val="minor"/>
      </rPr>
      <t>- kanala širine do 1,00m v terenu III. In IV.ktg. V projektiranih padcih s točnostjo +/-1,00cm z minimalnim izmetom ali dosipom ter premetom odvečnega materiala. Komplet z vsemi potrebnimi dodatnimi deli in materiali.</t>
    </r>
  </si>
  <si>
    <r>
      <t>Nabava, dobava in zasip jarkov in kanalov v zgornji coni</t>
    </r>
    <r>
      <rPr>
        <sz val="11"/>
        <rFont val="Calibri"/>
        <family val="2"/>
        <charset val="238"/>
        <scheme val="minor"/>
      </rPr>
      <t>; (50,00% ročno in 50,00% strojno), v območju pod površjem s separiranim drobljenim zmrzlinsko obstojnim agregatom granulacije 0,50mm v debelini cca 30,00cm z utrjevanjem po plastev debeline cca 15,00cm do predpisane zbitosti, predvidoma 60MPa. Komplet z vsemi potrebnimi dodatnimi deli in materiali.</t>
    </r>
  </si>
  <si>
    <r>
      <t>Kombiniran</t>
    </r>
    <r>
      <rPr>
        <sz val="11"/>
        <rFont val="Calibri"/>
        <family val="2"/>
        <charset val="238"/>
        <scheme val="minor"/>
      </rPr>
      <t xml:space="preserve"> (85,00% strojno - 15,00% ročno)</t>
    </r>
    <r>
      <rPr>
        <b/>
        <sz val="11"/>
        <rFont val="Calibri"/>
        <family val="2"/>
        <charset val="238"/>
        <scheme val="minor"/>
      </rPr>
      <t xml:space="preserve"> zasip jarkov z izkopanim materialom</t>
    </r>
    <r>
      <rPr>
        <sz val="11"/>
        <rFont val="Calibri"/>
        <family val="2"/>
        <charset val="238"/>
        <scheme val="minor"/>
      </rPr>
      <t>, z utrjevanjem v plasteh debeline cca 20cm. Komplet z vsemi potrebnimi dodatnimi deli in materiali.</t>
    </r>
  </si>
  <si>
    <r>
      <t xml:space="preserve">Ročni zasip jarkov z izkopanim materialom </t>
    </r>
    <r>
      <rPr>
        <sz val="11"/>
        <rFont val="Calibri"/>
        <family val="2"/>
        <charset val="238"/>
        <scheme val="minor"/>
      </rPr>
      <t>z utrjevanjem v plasteh v debelini cca 20cm. Komplet z vsemi potrebnimi dodatnimi deli in materiali.</t>
    </r>
  </si>
  <si>
    <r>
      <t xml:space="preserve">Odvoz odvečnega izkopanega materiala </t>
    </r>
    <r>
      <rPr>
        <sz val="11"/>
        <rFont val="Calibri"/>
        <family val="2"/>
        <charset val="238"/>
        <scheme val="minor"/>
      </rPr>
      <t>v stalno deponijo izvajalca z zvračanjem in grobim planiranjem v deponiji s plačilom vseh potrebnih taks in pristojbin. Komplet z vsemi potrebnimi dodatnimi deli in materiali.</t>
    </r>
  </si>
  <si>
    <r>
      <rPr>
        <b/>
        <sz val="11"/>
        <rFont val="Calibri"/>
        <family val="2"/>
        <charset val="238"/>
        <scheme val="minor"/>
      </rPr>
      <t>Nabava, dobava in polaganje horizontalnih kanalizacijskih cevi</t>
    </r>
    <r>
      <rPr>
        <sz val="11"/>
        <rFont val="Calibri"/>
        <family val="2"/>
        <charset val="238"/>
        <scheme val="minor"/>
      </rPr>
      <t xml:space="preserve"> - UK - PVC SN-4 in UK - PVC SN-8, po standardu EN-1401-1 (poljubnega proizvajalca) z vsemi vtičnimi objemkami, U-tesnili, koleni in </t>
    </r>
  </si>
  <si>
    <t>odcepi, ki niso posebej navedeni v tem popisu ter delnim ali polnim obbetoniranjem s polaganjem v projektiranem padcu v že pripravljene utore ali v pripravljene kanale. Opomba: prikazane količine betona so namnjene delnemu obbetoniranju v pohodnih površinah. Komplet z vsemi potrebnimi dodatnimi deli in materiali.</t>
  </si>
  <si>
    <t>Cev DN75 - Ø75mm, poraba betona 0,03m³/m':  (SN-4)</t>
  </si>
  <si>
    <t>Cev DN110 - Ø100mm, poraba betona 0,06m³/m': (SN-4)</t>
  </si>
  <si>
    <t>Cev DN125 - Ø125mm, poraba betona 0,07 m³/m':  (SN-8)</t>
  </si>
  <si>
    <t>Cev DN160 - Ø160mm, poraba betona 0,08m³/m': (SN-8)</t>
  </si>
  <si>
    <r>
      <rPr>
        <b/>
        <sz val="11"/>
        <rFont val="Calibri"/>
        <family val="2"/>
        <charset val="238"/>
        <scheme val="minor"/>
      </rPr>
      <t>Nabava, dobava in polaganja opozorilnega PVC traku z napisom "kanalizacija"</t>
    </r>
    <r>
      <rPr>
        <sz val="11"/>
        <rFont val="Calibri"/>
        <family val="2"/>
        <charset val="238"/>
        <scheme val="minor"/>
      </rPr>
      <t>, trak položen po detajlu projekta, predvidoma v območju minimalno 30 cm (plitvo vkopana kanalizacija)  in 50 cm (globoko vkopana kanalizacija) nad temenom varnostnega zasipa.</t>
    </r>
  </si>
  <si>
    <r>
      <rPr>
        <b/>
        <sz val="11"/>
        <rFont val="Calibri"/>
        <family val="2"/>
        <charset val="238"/>
        <scheme val="minor"/>
      </rPr>
      <t>Nabava, dobava in vgradnja betona C 16/20 za polno obetoniranje dela posameznih odsekov kanalizacijskih cevi</t>
    </r>
    <r>
      <rPr>
        <sz val="11"/>
        <rFont val="Calibri"/>
        <family val="2"/>
        <charset val="238"/>
        <scheme val="minor"/>
      </rPr>
      <t>. Komplet z vsemi potrebnimi dodatnimi deli in materiali.</t>
    </r>
  </si>
  <si>
    <r>
      <t>m</t>
    </r>
    <r>
      <rPr>
        <sz val="11"/>
        <rFont val="Calibri"/>
        <family val="2"/>
        <charset val="238"/>
      </rPr>
      <t>³</t>
    </r>
  </si>
  <si>
    <r>
      <rPr>
        <b/>
        <sz val="11"/>
        <rFont val="Calibri"/>
        <family val="2"/>
        <charset val="238"/>
        <scheme val="minor"/>
      </rPr>
      <t>Nabava, dobava in montaža talnih točkovnih sifonov</t>
    </r>
    <r>
      <rPr>
        <sz val="11"/>
        <rFont val="Calibri"/>
        <family val="2"/>
        <charset val="238"/>
        <scheme val="minor"/>
      </rPr>
      <t>; zunanji sifon v predpražnih koritih - inox požiralnik s prirobnico, skupaj s pripadajočim nastavkom za vertikalni iztok, prirobnico, tesnilnimi membranami, sofonom, rešetko iz nerjavečega jekla in komplet priključkom na odvodno cev z vsemi tesnili in vodotesnim spajanjem ter ustreznimi podlogami.</t>
    </r>
  </si>
  <si>
    <t>Talni požiralnik DN 70, višina vode v sifonu 52mm, rešetka 150/150mm, višinsko nastavljiv 120/150cm, pretok 1,2l/s. Priključek na vertikalni ali horizontalni odtok. Sifon kot npr. Aco ali podobno. Komplet z vsemi potrebnimi dodatnimi deli in materiali.</t>
  </si>
  <si>
    <r>
      <rPr>
        <b/>
        <sz val="11"/>
        <rFont val="Calibri"/>
        <family val="2"/>
        <charset val="238"/>
        <scheme val="minor"/>
      </rPr>
      <t>Nabava, dobava in vgradnja zunanjega PE revizijskega jaška fekalne kanalizacije</t>
    </r>
    <r>
      <rPr>
        <sz val="11"/>
        <rFont val="Calibri"/>
        <family val="2"/>
        <charset val="238"/>
        <scheme val="minor"/>
      </rPr>
      <t>; kanalizacijski jašek iz ojačanega polietilena, skupaj z vsemi pripadajočimi pomožnimi deli, vodotesno obdelavo vtokov in iztokov ter pripravo podlage povoznega venca. Jašek z obdelano muldo. Komplet z vsemi potrebnimi dodatnimi deli in materiali.</t>
    </r>
  </si>
  <si>
    <t>RJF (5) ø60x70cm; deklarirane obtežbe C250</t>
  </si>
  <si>
    <t>RJF (2, 7) ø80x70cm; deklarirane obtežbe C250</t>
  </si>
  <si>
    <t>RJF (6) ø80x90cm; deklarirane obtežbe C250</t>
  </si>
  <si>
    <t>RJF (8) ø100x110cm; deklarirane obtežbe C250</t>
  </si>
  <si>
    <t>RJF (9) ø100x130cm; deklarirane obtežbe C250</t>
  </si>
  <si>
    <r>
      <rPr>
        <b/>
        <sz val="11"/>
        <rFont val="Calibri"/>
        <family val="2"/>
        <charset val="238"/>
        <scheme val="minor"/>
      </rPr>
      <t>Nabava, dobava in vgradnja notranjega PE revizijskega jaška fekalne kanalizacije</t>
    </r>
    <r>
      <rPr>
        <sz val="11"/>
        <rFont val="Calibri"/>
        <family val="2"/>
        <charset val="238"/>
        <scheme val="minor"/>
      </rPr>
      <t>; kanalizacijski jašek iz ojačanega polietilena, skupaj z vsemi pripadajočimi pomožnimi deli, vodotesno obdelavo vtokov in iztokov ter pripravo podlage povoznega venca. Jašek z obdelano muldo. Komplet z vsemi potrebnimi dodatnimi deli in materiali.</t>
    </r>
  </si>
  <si>
    <t>RJF (3) ø50x50cm</t>
  </si>
  <si>
    <t>RJF (4) ø50x60cm</t>
  </si>
  <si>
    <t>RJF (1) ø60x65cm; deklarirane obtežbe C250</t>
  </si>
  <si>
    <r>
      <rPr>
        <b/>
        <sz val="11"/>
        <rFont val="Calibri"/>
        <family val="2"/>
        <charset val="238"/>
        <scheme val="minor"/>
      </rPr>
      <t>Nabava, dobava in montaža notranjih pohodnih tipskih nerjavečih inox smradotesnih pokrovov</t>
    </r>
    <r>
      <rPr>
        <sz val="11"/>
        <rFont val="Calibri"/>
        <family val="2"/>
        <charset val="238"/>
        <scheme val="minor"/>
      </rPr>
      <t xml:space="preserve"> skupaj z pripadajočim okvirjem - komplet pokrov za jašek fekalne kanalizacije. Pokrov poljubnega proizvajalca kot npr. ACO ali enakovredno, opremljen s ključem in držali za odpiranje. </t>
    </r>
  </si>
  <si>
    <t>Pokrov je prirejen - poglobljen za vgradnjo finalnega tlaka; položen na pripadajoči razbremenilni obroč in AB venec na finalno višino gotovega poda, kar je zajeto v ceno. Višina polnila se prilagodi debelini finalne talne obloge, skupaj s ključem za odpiranje ter vlitjem olja po končanih delih. Komplet z vsemi ptorebnimi dodatnimi deli in materiali.</t>
  </si>
  <si>
    <t>pokrov dimenzije 50/50cm - RJF 4, 3</t>
  </si>
  <si>
    <t>pokrov dimenzije 60/60cm - RJF 5</t>
  </si>
  <si>
    <r>
      <rPr>
        <b/>
        <sz val="11"/>
        <rFont val="Calibri"/>
        <family val="2"/>
        <charset val="238"/>
        <scheme val="minor"/>
      </rPr>
      <t>Nabava, dobava in vgradnja LTŽ kanalskega pokrova zunanjega jaška fekalne kanalizacije</t>
    </r>
    <r>
      <rPr>
        <sz val="11"/>
        <rFont val="Calibri"/>
        <family val="2"/>
        <charset val="238"/>
        <scheme val="minor"/>
      </rPr>
      <t>. Pokrov z okvirjem iz lite nudularne duktilne litine, vključno z AB razbremenilnim obročem in vencem, protihrupnim vložkom, okrogle oblike, dodatnim zaščitnim premazom pri rjavenju in z napisom "KANALIZACIJA".</t>
    </r>
  </si>
  <si>
    <t>LTŽ pokrov deklariran po EN124, nosilnost C250 KN. Pokrov s tesnenjem in dvojnim zaklepom. Komplet z vsemi potrebnimi dodatnimi deli in materiali.</t>
  </si>
  <si>
    <r>
      <t xml:space="preserve">pokrov dimenzije </t>
    </r>
    <r>
      <rPr>
        <sz val="11"/>
        <rFont val="Calibri"/>
        <family val="2"/>
        <charset val="238"/>
      </rPr>
      <t>ø</t>
    </r>
    <r>
      <rPr>
        <sz val="11"/>
        <rFont val="Calibri"/>
        <family val="2"/>
        <charset val="238"/>
        <scheme val="minor"/>
      </rPr>
      <t>60cm; deklarirane obtežbe C250 - RJF 2, 6, 7, 8, 9</t>
    </r>
  </si>
  <si>
    <t>pokrov dimenzije 60/60cm; deklarirane obtežbe C250 - RJF 1</t>
  </si>
  <si>
    <r>
      <rPr>
        <b/>
        <sz val="11"/>
        <rFont val="Calibri"/>
        <family val="2"/>
        <charset val="238"/>
        <scheme val="minor"/>
      </rPr>
      <t xml:space="preserve">Izdelava posnetka dela nove fekalne kanalizacije </t>
    </r>
    <r>
      <rPr>
        <sz val="11"/>
        <rFont val="Calibri"/>
        <family val="2"/>
        <charset val="238"/>
        <scheme val="minor"/>
      </rPr>
      <t>po končanih delih: geodetski posnetek in posnetek s kamero: izdelano v elektronski, digitalni in pisni obliki v skladu z zahtevami razpisnih pogojev (ali posebnimi zahtevami investitorja) skupaj z obdelavo posnetka ter predajo podatkov izdelovalcu PID in POV načrta. Komplet z vsemi potrebnimi dodatnimi deli in materiali.</t>
    </r>
  </si>
  <si>
    <r>
      <rPr>
        <b/>
        <sz val="11"/>
        <rFont val="Calibri"/>
        <family val="2"/>
        <charset val="238"/>
        <scheme val="minor"/>
      </rPr>
      <t>Izdelava tesnostnega preuzkusa nove fekalne kanalizacije</t>
    </r>
    <r>
      <rPr>
        <sz val="11"/>
        <rFont val="Calibri"/>
        <family val="2"/>
        <charset val="238"/>
        <scheme val="minor"/>
      </rPr>
      <t xml:space="preserve"> po končanih delih; preizkus tesnosti se opravi po standardu PSIST-EN 1610 s strani pooblaščene organizacije z pisnim poročilom. Komplet z vsemi potrebnimi dodatnimi deli in materiali.</t>
    </r>
  </si>
  <si>
    <r>
      <rPr>
        <b/>
        <sz val="11"/>
        <rFont val="Calibri"/>
        <family val="2"/>
        <charset val="238"/>
        <scheme val="minor"/>
      </rPr>
      <t>Nabava, dobava in polaganje horizontalnih kanalizacijskih cevi meteorne kanalizacije</t>
    </r>
    <r>
      <rPr>
        <sz val="11"/>
        <rFont val="Calibri"/>
        <family val="2"/>
        <charset val="238"/>
        <scheme val="minor"/>
      </rPr>
      <t xml:space="preserve"> - UK - PVC SN-4 in UK - PVC SN-8, po standardu EN-1401-1 (poljubnega proizvajalca) z vsemi vtičnimi objemkami, U-tesnili, koleni in </t>
    </r>
  </si>
  <si>
    <t>Opomba: prikazane količine betona so namenjene delnemu obbetoniranju v pohodnih površinah. Cevi v povoznih površinah se obetonirajo polno. Komplet z vsemi potrebnimi dodatnimi deli in materiali.</t>
  </si>
  <si>
    <t>Cev DN200 - Ø200mm, poraba betona 0,12m³/m': (SN-8)</t>
  </si>
  <si>
    <t>Cev DN250 - Ø250mm, poraba betona 0,16m³/m': (SN-8)</t>
  </si>
  <si>
    <t>Cev DN300 - Ø300mm, poraba betona 0,18m³/m': (SN-8)</t>
  </si>
  <si>
    <r>
      <rPr>
        <b/>
        <sz val="11"/>
        <rFont val="Calibri"/>
        <family val="2"/>
        <charset val="238"/>
        <scheme val="minor"/>
      </rPr>
      <t>Nabava, dobava in polaganja opozorilnega PVC traku</t>
    </r>
    <r>
      <rPr>
        <sz val="11"/>
        <rFont val="Calibri"/>
        <family val="2"/>
        <charset val="238"/>
        <scheme val="minor"/>
      </rPr>
      <t xml:space="preserve"> z napisom "kanalizacija", trak položen po detajlu projekta, predvidoma v območju minimalno 30 cm (plitvo vkopana kanalizacija)  in 50 cm (globoko vkopana kanalizacija) nad temenom varnostnega zasipa.</t>
    </r>
  </si>
  <si>
    <r>
      <rPr>
        <b/>
        <sz val="11"/>
        <rFont val="Calibri"/>
        <family val="2"/>
        <charset val="238"/>
        <scheme val="minor"/>
      </rPr>
      <t>Nabava, dobava in vgradnja betona C 16/20 za polno obetoniranje dela posameznih odsekov kanalizacijskih cevi v povoznih conah.</t>
    </r>
    <r>
      <rPr>
        <sz val="11"/>
        <rFont val="Calibri"/>
        <family val="2"/>
        <charset val="238"/>
        <scheme val="minor"/>
      </rPr>
      <t xml:space="preserve"> Komplet z vsemi potrebnimi dodatnimi deli in materiali.</t>
    </r>
  </si>
  <si>
    <r>
      <rPr>
        <b/>
        <sz val="11"/>
        <rFont val="Calibri"/>
        <family val="2"/>
        <charset val="238"/>
        <scheme val="minor"/>
      </rPr>
      <t>Nabava, dobava in vgradnja PE revizijskega jaška meteorne kanalizacije</t>
    </r>
    <r>
      <rPr>
        <sz val="11"/>
        <rFont val="Calibri"/>
        <family val="2"/>
        <charset val="238"/>
        <scheme val="minor"/>
      </rPr>
      <t>; kanalizacijski jašek iz ojačanega polietilena, skupaj z vsemi pripadajočimi pomožnimi deli, vodotesno obdelavo vtokov in iztokov ter pripravo podlage povoznega venca. Jašek z obdelano muldo. Komplet z vsemi potrebnimi dodatnimi deli in materiali.</t>
    </r>
  </si>
  <si>
    <t>peskolov ø50x100cm; deklarirane obtežbe C250</t>
  </si>
  <si>
    <t>RJM (1) ø60x60cm; deklarirane obtežbe C250</t>
  </si>
  <si>
    <t>RJM (7) ø80x60cm; deklarirane obtežbe C250</t>
  </si>
  <si>
    <t>RJM (8) ø80x70cm; deklarirane obtežbe C250</t>
  </si>
  <si>
    <t>RJM (2, 3) ø80x80cm; deklarirane obtežbe C250</t>
  </si>
  <si>
    <t>RJM (4, 9) ø80x90cm; deklarirane obtežbe C250</t>
  </si>
  <si>
    <t>RJM (5) ø100x100cm; deklarirane obtežbe C250</t>
  </si>
  <si>
    <t>RJM (6) ø100x120cm; deklarirane obtežbe C250</t>
  </si>
  <si>
    <t>RJM kaskadni (10) ø100x100cm; deklarirane obtežbe C250</t>
  </si>
  <si>
    <t>RJM kaskadni (11) ø100x140cm; deklarirane obtežbe C250</t>
  </si>
  <si>
    <r>
      <rPr>
        <b/>
        <sz val="11"/>
        <rFont val="Calibri"/>
        <family val="2"/>
        <charset val="238"/>
        <scheme val="minor"/>
      </rPr>
      <t xml:space="preserve">Nabava, dobava in vgradnja LTŽ kanalskega pokrova zunanjega jaška meteorne kanalizacije. </t>
    </r>
    <r>
      <rPr>
        <sz val="11"/>
        <rFont val="Calibri"/>
        <family val="2"/>
        <charset val="238"/>
        <scheme val="minor"/>
      </rPr>
      <t>Pokrov z okvirjem iz lite nudularne duktilne litine, vključno z AB razbremenilnim obročem in vencem, protihrupnim vložkom, kvadratne oblike, dodatnim zaščitnim premazom pri rjavenju in z napisom "KANALIZACIJA".</t>
    </r>
  </si>
  <si>
    <t>LTŽ pokrov deklariran po EN124. Pokrov s tesnenjem in dvojnim zaklepom. Komplet z vsemi potrebnimi dodatnimi deli in materiali.</t>
  </si>
  <si>
    <r>
      <t xml:space="preserve">pokrov dimenzije </t>
    </r>
    <r>
      <rPr>
        <sz val="11"/>
        <rFont val="Calibri"/>
        <family val="2"/>
        <charset val="238"/>
      </rPr>
      <t>ø50</t>
    </r>
    <r>
      <rPr>
        <sz val="11"/>
        <rFont val="Calibri"/>
        <family val="2"/>
        <charset val="238"/>
        <scheme val="minor"/>
      </rPr>
      <t>cm, nosilnosti C250 - peskolov</t>
    </r>
  </si>
  <si>
    <r>
      <t xml:space="preserve">pokrov dimenzije </t>
    </r>
    <r>
      <rPr>
        <sz val="11"/>
        <rFont val="Calibri"/>
        <family val="2"/>
        <charset val="238"/>
      </rPr>
      <t>ø60</t>
    </r>
    <r>
      <rPr>
        <sz val="11"/>
        <rFont val="Calibri"/>
        <family val="2"/>
        <charset val="238"/>
        <scheme val="minor"/>
      </rPr>
      <t>cm, nosilnosti C250 - RJM 1, 2, 3, 4, 5, 6, 7, 8, 9, 10, 11</t>
    </r>
  </si>
  <si>
    <r>
      <rPr>
        <b/>
        <sz val="11"/>
        <rFont val="Calibri"/>
        <family val="2"/>
        <charset val="238"/>
        <scheme val="minor"/>
      </rPr>
      <t>Izdelava posnetka dela nove meteorne kanalizacije po končanih delih</t>
    </r>
    <r>
      <rPr>
        <sz val="11"/>
        <rFont val="Calibri"/>
        <family val="2"/>
        <charset val="238"/>
        <scheme val="minor"/>
      </rPr>
      <t>: geodetski posnetek in posnetek s kamero: izdelano v elektronski, digitalni in pisni obliki v skladu z zahtevami razpisnih pogojev (ali posebnimi zahtevami investitorja) skupaj z obdelavo posnetka ter predaja podatkov izdelovalcu PID in POV načrta.</t>
    </r>
  </si>
  <si>
    <r>
      <rPr>
        <b/>
        <sz val="11"/>
        <rFont val="Calibri"/>
        <family val="2"/>
        <charset val="238"/>
        <scheme val="minor"/>
      </rPr>
      <t xml:space="preserve">Izdelava tesnostnega preuzkusa nove meteorne kanalizacije </t>
    </r>
    <r>
      <rPr>
        <sz val="11"/>
        <rFont val="Calibri"/>
        <family val="2"/>
        <charset val="238"/>
        <scheme val="minor"/>
      </rPr>
      <t>po končanih delih; preizkus tesnosti se opravi po standardu PSIST-EN 1610 s strani pooblaščene organizacije z pisnim poročilom.</t>
    </r>
  </si>
  <si>
    <t>C.</t>
  </si>
  <si>
    <t>ZUNANJA UREDITEV</t>
  </si>
  <si>
    <t>REKAPITULACIJA ZUNANJA UREDITEV</t>
  </si>
  <si>
    <t>m²</t>
  </si>
  <si>
    <r>
      <rPr>
        <b/>
        <sz val="11"/>
        <rFont val="Calibri"/>
        <family val="2"/>
        <charset val="238"/>
        <scheme val="minor"/>
      </rPr>
      <t>Gradbena zakoličba</t>
    </r>
    <r>
      <rPr>
        <sz val="11"/>
        <rFont val="Calibri"/>
        <family val="2"/>
        <charset val="238"/>
        <scheme val="minor"/>
      </rPr>
      <t>; obnovitev zakoličenih osi za izkop (obračun po oseh projekta v skladu z geodetsko zakoličbo ter v skladu z zapisnikom o zakoličbi in zakoličbenim načrtom - projektom). Obnovitev in zavarovanje zakoličbene trase s količki, linijsko desko, železnimi klini in označeno z barvo.</t>
    </r>
  </si>
  <si>
    <r>
      <rPr>
        <b/>
        <sz val="11"/>
        <rFont val="Calibri"/>
        <family val="2"/>
        <charset val="238"/>
        <scheme val="minor"/>
      </rPr>
      <t>Strojni odriv humusa</t>
    </r>
    <r>
      <rPr>
        <sz val="11"/>
        <rFont val="Calibri"/>
        <family val="2"/>
        <charset val="238"/>
        <scheme val="minor"/>
      </rPr>
      <t>; površinski strojni odriv zemljine II.ktg. (plodna zemlja) v debelini cca 20,00cm. Nakladanje zemljine na kamion in odvoz na začasno deponijo po izboru izvajalca - zemljina zunanjo za ureditev. Komplet z vsemi potrebnimi dodatnimi deli in materiali.</t>
    </r>
  </si>
  <si>
    <r>
      <rPr>
        <b/>
        <sz val="11"/>
        <rFont val="Calibri"/>
        <family val="2"/>
        <charset val="238"/>
        <scheme val="minor"/>
      </rPr>
      <t xml:space="preserve">Gradbena postavitev profilov (dvojni gradbeni profili) in prenos višin </t>
    </r>
    <r>
      <rPr>
        <sz val="11"/>
        <rFont val="Calibri"/>
        <family val="2"/>
        <charset val="238"/>
        <scheme val="minor"/>
      </rPr>
      <t>"objektov" na profile v skladu z geodetsko in gradbeno zakoličbo ter zavarovanje profilov na ustrezni razdalji, dvojni profil, dodatno fiksirani z betonom zaradi preprečitve pomika.</t>
    </r>
  </si>
  <si>
    <r>
      <t xml:space="preserve">Gradbena postavitev profilov (enojni gradbeni profili) in prenos višin </t>
    </r>
    <r>
      <rPr>
        <sz val="11"/>
        <rFont val="Calibri"/>
        <family val="2"/>
        <charset val="238"/>
        <scheme val="minor"/>
      </rPr>
      <t>"objektov" na profile v skladu z geodetsko in gradbeno zakoličbo ter zavarovanje profilov na ustrezni razdalji, dvojni profil, dodatno fiksirani z betonom zaradi preprečitve pomika.</t>
    </r>
  </si>
  <si>
    <t>2.5.</t>
  </si>
  <si>
    <r>
      <rPr>
        <b/>
        <sz val="11"/>
        <rFont val="Calibri"/>
        <family val="2"/>
        <charset val="238"/>
      </rPr>
      <t>Širok strojni izkop</t>
    </r>
    <r>
      <rPr>
        <sz val="11"/>
        <rFont val="Calibri"/>
        <family val="2"/>
        <charset val="238"/>
        <scheme val="minor"/>
      </rPr>
      <t xml:space="preserve"> v zemljini III./IV.ktg., globine do 200cm. Delni izkop ob obstoječem podpornem zidu in obstoječem objekt - potreben pazljiv izkop s potrebnim podpiranjem. Nakladanje zemljine na kamion in odvoz na deponijo po izboru izvajalca del, vključno s stroški prevoza in plačilom takse deponije.</t>
    </r>
  </si>
  <si>
    <t>2.6.</t>
  </si>
  <si>
    <r>
      <rPr>
        <b/>
        <sz val="11"/>
        <rFont val="Calibri"/>
        <family val="2"/>
        <charset val="238"/>
      </rPr>
      <t>Planiranje dna širokega izkopa</t>
    </r>
    <r>
      <rPr>
        <sz val="11"/>
        <rFont val="Calibri"/>
        <family val="2"/>
        <charset val="238"/>
        <scheme val="minor"/>
      </rPr>
      <t>; strojno in ročno planiranje dna izkopa v zemljini III./IV. ktg. s točnostjo +/-3,00cm z izmetom ali dosipom ter premetom odvečnega materiala.</t>
    </r>
  </si>
  <si>
    <t>2.7.</t>
  </si>
  <si>
    <r>
      <rPr>
        <b/>
        <sz val="11"/>
        <rFont val="Calibri"/>
        <family val="2"/>
        <charset val="238"/>
        <scheme val="minor"/>
      </rPr>
      <t>Nabava, dobava in izdelava nosilne podlage povoznih površin</t>
    </r>
    <r>
      <rPr>
        <sz val="11"/>
        <rFont val="Calibri"/>
        <family val="2"/>
        <charset val="238"/>
        <scheme val="minor"/>
      </rPr>
      <t>.</t>
    </r>
  </si>
  <si>
    <t>Vgrajevanje kamnitega materiala - tampona 0-32mm pod povozne površine v debelini do 20cm. Kompletno z planiranjem in utrditvijo Mv2 min 100-110Mpa.</t>
  </si>
  <si>
    <t>Posipanje tamponske površine z mletim peskom 5cm, s planiranjem in utrjevanjem finalne podlage pred asfaltiranjem.</t>
  </si>
  <si>
    <t>Komplet z vsemi potrebnimi dodatnimi deli in elementi.</t>
  </si>
  <si>
    <t>2.9.</t>
  </si>
  <si>
    <t>2.10.</t>
  </si>
  <si>
    <r>
      <rPr>
        <b/>
        <sz val="11"/>
        <rFont val="Calibri"/>
        <family val="2"/>
        <charset val="238"/>
        <scheme val="minor"/>
      </rPr>
      <t>Rekultiviranje plodne zemlje z izkopom</t>
    </r>
    <r>
      <rPr>
        <sz val="11"/>
        <rFont val="Calibri"/>
        <family val="2"/>
        <charset val="238"/>
        <scheme val="minor"/>
      </rPr>
      <t>; zemljina pridobljena pri izkopu; odstranjevanje korenin in drugih primesi s strojnim sejanjem skozi mrežo, dovoz do mesta vgrajevanja, strojno razstiranje, moduliranje površin, fino ročno planiranje v projektiranih padcih in utrjevanje po končanih delih z lahkim ročnim ali strojnim valjarjem. Komplet z vsemi potrebnimi dodatnimi deli in materiali.</t>
    </r>
  </si>
  <si>
    <t>2.11.</t>
  </si>
  <si>
    <r>
      <rPr>
        <b/>
        <sz val="11"/>
        <rFont val="Calibri"/>
        <family val="2"/>
        <charset val="238"/>
        <scheme val="minor"/>
      </rPr>
      <t>Finalna ureditev zelenic</t>
    </r>
    <r>
      <rPr>
        <sz val="11"/>
        <rFont val="Calibri"/>
        <family val="2"/>
        <charset val="238"/>
        <scheme val="minor"/>
      </rPr>
      <t>; brazdalje uvaljane plodne zemlje, sejanje travne mešanice skupaj z mešanico umetnega gnojila, panetriranje mešanice v globino do 3cm z grabljanjem, uvaljanje ter zalivanje, negovanje, košnja in vzdrževanje do prevzema objekta. Komplet z vsemi potrebnimi dodatnimi deli in materiali.</t>
    </r>
  </si>
  <si>
    <t>2.12.</t>
  </si>
  <si>
    <r>
      <rPr>
        <b/>
        <sz val="11"/>
        <rFont val="Calibri"/>
        <family val="2"/>
        <charset val="238"/>
      </rPr>
      <t xml:space="preserve">Nabava, dobava in saditev nealergenih drevesnih sadik </t>
    </r>
    <r>
      <rPr>
        <sz val="11"/>
        <rFont val="Calibri"/>
        <family val="2"/>
        <charset val="238"/>
      </rPr>
      <t>komplet z izkopom sadilne jame dimenzije 80x80x80cm, sajenje, zasipavanje s humozno zemljo, dodatek gnojila subtrata 0,25m³/sadiko, 3 leseni  koli za oporo, privezovanje ter zalivanje in vzdrževanje do prevzema objekta.</t>
    </r>
  </si>
  <si>
    <t>V skladu z DIN 18 915 je potrebno pripraviti vegetacijski nosilni sloj. Obvezna dobava sadik s koreninsko grudo, sadike 2-4 presajene (odvisno od drevesne vrste).</t>
  </si>
  <si>
    <t>V ceni upoštevati 0,5m³ humozne zemlje na sadiko.</t>
  </si>
  <si>
    <t>Komplet z vsemi potrebmnimi dodatnimi deli in materiali.</t>
  </si>
  <si>
    <t>3.2.</t>
  </si>
  <si>
    <t>3.3.</t>
  </si>
  <si>
    <t>3.4.</t>
  </si>
  <si>
    <t>3.5.</t>
  </si>
  <si>
    <t>3.7.</t>
  </si>
  <si>
    <t>4.3.</t>
  </si>
  <si>
    <t>SPLOŠNA DOLOČILA
Pri posameznih postavkah meteorne kanalizacije iz tega poglavja mora ponudnik v cenah za enoto mere obvezno zajeti, upoštevati in vkalkulirati še: Celoten cevni material mora v smislu kvalitete, trdnosti in vodotesnosti odgovarjati predpisom, za kar je po končani gradnji dostaviti ustrezna dokazila in izjavo o vodotesnosti cevi. Preiskus tesnosti se opravi po standardu PSIST-EN 1610   s strani pooblaščene organizacije, o čemer je potrebno izdelati ustrezno poročilo.</t>
  </si>
  <si>
    <t>Pri ceni je upoštevati izdelavo posnetka kanalizacije: snemanje profilov, vertikalnih in horizonzalnih lomov in izdelavo tehničnega  posnetka kanalizacije. Izvajalec na koncu podatke in posnetek preda izdelovalcu PID in POV projekta.  Kanalizacija pod povoznimi površinami mora biti obvezno polno obbetonirana.  Vsi vertikalni in horizontalni prehodi skozi posamezne konstrukcije zidov in plošč morajo biti izvedeni na način, ki preprečuje deformacijo kanalizacijskih cevi, stiki morajo biti dilatirani in izvedeni vodotesno: vse skupaj je zajeti v ceno za enoto mere posamezne postavke.</t>
  </si>
  <si>
    <t>Tehnični opis sistema:  Podtlačni sistem odvoda padavinskih vod ponuditi in izdelati skladno s standardi: ASME A112.6.9, SIST EN 1253-1 in SIST EN 12056; obvezno po hidravličnem  izračunu poljubnega proizvajalca.
Tehnični opis vtočnika: Ogrevani podtlačni vtočniki morajo biti izdelani v izvedbi z vodoravnim odtokom, iz jeklene nerjavne pločevine, s priključkom za bitumensko folijo.  Vtočniki morajo biti skladni s standardi ASME A112.6.9, SIST EN 12056-3 in SIST EN 1253-1 in izbrani od poljubnega proizvajalca.</t>
  </si>
  <si>
    <t>5.2.</t>
  </si>
  <si>
    <r>
      <rPr>
        <b/>
        <sz val="11"/>
        <rFont val="Calibri"/>
        <family val="2"/>
        <charset val="238"/>
        <scheme val="minor"/>
      </rPr>
      <t xml:space="preserve">Kombinirani plitvi strojni izkop kanalov </t>
    </r>
    <r>
      <rPr>
        <sz val="11"/>
        <rFont val="Calibri"/>
        <family val="2"/>
        <charset val="238"/>
        <scheme val="minor"/>
      </rPr>
      <t xml:space="preserve">(95,00% strojno in 5,00% ročno) </t>
    </r>
    <r>
      <rPr>
        <b/>
        <sz val="11"/>
        <rFont val="Calibri"/>
        <family val="2"/>
        <charset val="238"/>
        <scheme val="minor"/>
      </rPr>
      <t xml:space="preserve">za kanalizacijo </t>
    </r>
    <r>
      <rPr>
        <sz val="11"/>
        <rFont val="Calibri"/>
        <family val="2"/>
        <charset val="238"/>
        <scheme val="minor"/>
      </rPr>
      <t xml:space="preserve">v terenu III.ktg., kanal širine do 1,00m in globine do 2,00m z odmetom na rob izkopa ali iznos iz objekta in nakladanje na kamion, upoštevan izkop za vse cevi, jaške in priključke. </t>
    </r>
  </si>
  <si>
    <t>5.3.</t>
  </si>
  <si>
    <r>
      <rPr>
        <b/>
        <sz val="11"/>
        <rFont val="Calibri"/>
        <family val="2"/>
        <charset val="238"/>
        <scheme val="minor"/>
      </rPr>
      <t>Doplačilo za izkop v terenu IV.ktg.</t>
    </r>
    <r>
      <rPr>
        <sz val="11"/>
        <rFont val="Calibri"/>
        <family val="2"/>
        <charset val="238"/>
        <scheme val="minor"/>
      </rPr>
      <t>; doplačilo k kombiniranem izkopu jarkov in kanalov zaradi izkopa v zemljini IV.ktg.. Upošteva se samo doplačilo k osnovni postavki. Komplet z vsemi potrebnimi dodatnimi deli in materiali.</t>
    </r>
  </si>
  <si>
    <t>5.4.</t>
  </si>
  <si>
    <r>
      <rPr>
        <b/>
        <sz val="11"/>
        <rFont val="Calibri"/>
        <family val="2"/>
        <charset val="238"/>
        <scheme val="minor"/>
      </rPr>
      <t>Kombinirano planiranje in strojno utrjevanje dna izkopa</t>
    </r>
    <r>
      <rPr>
        <sz val="11"/>
        <rFont val="Calibri"/>
        <family val="2"/>
        <charset val="238"/>
        <scheme val="minor"/>
      </rPr>
      <t xml:space="preserve"> - kanala širine do 1,00m v terenu III. In IV.ktg. V projektiranih padcih s točnostjo +/-1,00cm z minimalnim izmetom ali dosipom ter premetom odvečnega materiala. Komplet z vsemi potrebnimi dodatnimi deli in materiali.</t>
    </r>
  </si>
  <si>
    <t>5.5.</t>
  </si>
  <si>
    <r>
      <rPr>
        <b/>
        <sz val="11"/>
        <rFont val="Calibri"/>
        <family val="2"/>
        <charset val="238"/>
        <scheme val="minor"/>
      </rPr>
      <t>Nabava, dobava in zasip jarkov in kanalov v zgornji coni</t>
    </r>
    <r>
      <rPr>
        <sz val="11"/>
        <rFont val="Calibri"/>
        <family val="2"/>
        <charset val="238"/>
        <scheme val="minor"/>
      </rPr>
      <t>; (50,00% ročno in 50,00% strojno), v območju pod površjem s separiranim drobljenim zmrzlinsko obstojnim agregatom granulacije 0,50mm v debelini cca 30,00cm z utrjevanjem po plastev debeline cca 15,00cm do predpisane zbitosti, predvidoma 60MPa. Komplet z vsemi potrebnimi dodatnimi deli in materiali.</t>
    </r>
  </si>
  <si>
    <t>5.6.</t>
  </si>
  <si>
    <r>
      <rPr>
        <b/>
        <sz val="11"/>
        <rFont val="Calibri"/>
        <family val="2"/>
        <charset val="238"/>
        <scheme val="minor"/>
      </rPr>
      <t xml:space="preserve">Kombiniran </t>
    </r>
    <r>
      <rPr>
        <sz val="11"/>
        <rFont val="Calibri"/>
        <family val="2"/>
        <charset val="238"/>
        <scheme val="minor"/>
      </rPr>
      <t>(85,00% strojno - 15,00% ročno)</t>
    </r>
    <r>
      <rPr>
        <b/>
        <sz val="11"/>
        <rFont val="Calibri"/>
        <family val="2"/>
        <charset val="238"/>
        <scheme val="minor"/>
      </rPr>
      <t xml:space="preserve"> zasip jarkov z izkopanim materialom</t>
    </r>
    <r>
      <rPr>
        <sz val="11"/>
        <rFont val="Calibri"/>
        <family val="2"/>
        <charset val="238"/>
        <scheme val="minor"/>
      </rPr>
      <t>, z utrjevanjem v plasteh debeline cca 20cm. Opomba: višek gramoznega izkopa v utrjenih nasipih se vgradi v zasip ali nasip ob objektu ali porabi za druge nasipe. Komplet z vsemi potrebnimi dodatnimi deli in materiali.</t>
    </r>
  </si>
  <si>
    <t>5.7.</t>
  </si>
  <si>
    <r>
      <rPr>
        <b/>
        <sz val="11"/>
        <rFont val="Calibri"/>
        <family val="2"/>
        <charset val="238"/>
        <scheme val="minor"/>
      </rPr>
      <t>Ročni zasip jarkov z izkopanim materialom</t>
    </r>
    <r>
      <rPr>
        <sz val="11"/>
        <rFont val="Calibri"/>
        <family val="2"/>
        <charset val="238"/>
        <scheme val="minor"/>
      </rPr>
      <t xml:space="preserve"> z utrjevanjem v plasteh v debelini cca 20cm. Komplet z vsemi potrebnimi dodatnimi deli in materiali.</t>
    </r>
  </si>
  <si>
    <t>5.8.</t>
  </si>
  <si>
    <r>
      <rPr>
        <b/>
        <sz val="11"/>
        <rFont val="Calibri"/>
        <family val="2"/>
        <charset val="238"/>
        <scheme val="minor"/>
      </rPr>
      <t xml:space="preserve">Odvoz odvečnega izkopanega materiala </t>
    </r>
    <r>
      <rPr>
        <sz val="11"/>
        <rFont val="Calibri"/>
        <family val="2"/>
        <charset val="238"/>
        <scheme val="minor"/>
      </rPr>
      <t>v stalno deponijo izvajalca z zvračanjem in grobim planiranjem v deponiji s plačilom vseh potrebnih taks in pristojbin. Komplet z vsemi potrebnimi dodatnimi deli in materiali.</t>
    </r>
  </si>
  <si>
    <t>5.9.</t>
  </si>
  <si>
    <r>
      <rPr>
        <b/>
        <sz val="11"/>
        <rFont val="Calibri"/>
        <family val="2"/>
        <charset val="238"/>
        <scheme val="minor"/>
      </rPr>
      <t>Nabava, dobava in polaganje PVC trdih tunelskih drenažnih cevi</t>
    </r>
    <r>
      <rPr>
        <sz val="11"/>
        <rFont val="Calibri"/>
        <family val="2"/>
        <charset val="238"/>
        <scheme val="minor"/>
      </rPr>
      <t xml:space="preserve"> ob opornih zidovih. Drenažne cevi premera DN 160mm poljubnega proizvajalca,  izdelane v skladu s standardom SIST DIN 4262-1, kot npr. Raudril ali enakovredno. Polaganje cevi na ustrezno utrjeno peščeno podlago ali podložni beton C 16/20, debeline prereza 0,08-0,12m³/m² v projektiranih padcih ter s filtrskim zasipom in obsipom do višine 25 cm nad temenom cevi skupaj s polaganjem zaščitnega ovojnega filca.</t>
    </r>
  </si>
  <si>
    <t>Izdelana okrog objekta v dnu temeljev. V ceno zajeti potrebno zakoličbo ter  vsa potrebna kolena na vogalih in odcepe iz programa izbranega proizvajalca. Komplet z vsemi potrebnimi dodatnimi deli in materiali.</t>
  </si>
  <si>
    <t>5.10.</t>
  </si>
  <si>
    <t>Cev DN200 - Ø300mm, poraba betona 0,21m³/m': (SN-8)</t>
  </si>
  <si>
    <t>5.11.</t>
  </si>
  <si>
    <r>
      <rPr>
        <b/>
        <sz val="11"/>
        <rFont val="Calibri"/>
        <family val="2"/>
        <charset val="238"/>
        <scheme val="minor"/>
      </rPr>
      <t xml:space="preserve">Nabava, dobava in polaganja opozorilnega PVC traku </t>
    </r>
    <r>
      <rPr>
        <sz val="11"/>
        <rFont val="Calibri"/>
        <family val="2"/>
        <charset val="238"/>
        <scheme val="minor"/>
      </rPr>
      <t>z napisom "kanalizacija", trak položen po detajlu projekta, predvidoma v območju minimalno 30cm (plitvo vkopana kanalizacija)  in 50cm (globoko vkopana kanalizacija) nad temenom varnostnega zasipa. Komplet z vsemi ptorebnimi dodatnimi deli in materiali.</t>
    </r>
  </si>
  <si>
    <t>5.12.</t>
  </si>
  <si>
    <r>
      <rPr>
        <b/>
        <sz val="11"/>
        <rFont val="Calibri"/>
        <family val="2"/>
        <charset val="238"/>
        <scheme val="minor"/>
      </rPr>
      <t>Nabava, dobava in vgradnja betona C 16/20 za polno obetoniranje dela posameznih odsekov kanalizacijskih cevi v povoznih conah</t>
    </r>
    <r>
      <rPr>
        <sz val="11"/>
        <rFont val="Calibri"/>
        <family val="2"/>
        <charset val="238"/>
        <scheme val="minor"/>
      </rPr>
      <t>. Komplet z vsemi potrebnimi dodatnimi deli in materiali.</t>
    </r>
  </si>
  <si>
    <t>5.13.</t>
  </si>
  <si>
    <r>
      <rPr>
        <b/>
        <sz val="11"/>
        <rFont val="Calibri"/>
        <family val="2"/>
        <charset val="238"/>
        <scheme val="minor"/>
      </rPr>
      <t>Nabava, dobava in vgradnja LTŽ kanalskega pokrova zunanjega jaška meteorne kanalizacije.</t>
    </r>
    <r>
      <rPr>
        <sz val="11"/>
        <rFont val="Calibri"/>
        <family val="2"/>
        <charset val="238"/>
        <scheme val="minor"/>
      </rPr>
      <t xml:space="preserve"> Pokrov z okvirjem iz lite nudularne duktilne litine, vključno z AB razbremenilnim obročem in vencem, protihrupnim vložkom, okrogle oblike, dodatnim zaščitnim premazom pri rjavenju in z napisom "KANALIZACIJA".</t>
    </r>
  </si>
  <si>
    <r>
      <rPr>
        <b/>
        <sz val="11"/>
        <rFont val="Calibri"/>
        <family val="2"/>
        <charset val="238"/>
        <scheme val="minor"/>
      </rPr>
      <t>Nabava, dobava in montaža cestnega požiralnika</t>
    </r>
    <r>
      <rPr>
        <sz val="11"/>
        <rFont val="Calibri"/>
        <family val="2"/>
        <charset val="238"/>
        <scheme val="minor"/>
      </rPr>
      <t xml:space="preserve">, na parkirnih površinah </t>
    </r>
    <r>
      <rPr>
        <sz val="11"/>
        <rFont val="Calibri"/>
        <family val="2"/>
        <charset val="238"/>
      </rPr>
      <t>ø50cm, globine 100cm z LTŽ rešetko dimenzijo 40/40cm z AB vencem, nosilnosti D400.</t>
    </r>
    <r>
      <rPr>
        <sz val="11"/>
        <rFont val="Calibri"/>
        <family val="2"/>
        <charset val="238"/>
        <scheme val="minor"/>
      </rPr>
      <t xml:space="preserve"> Komplet z vsemi potrebnimi dodatnimi deli in materiali.</t>
    </r>
  </si>
  <si>
    <r>
      <rPr>
        <b/>
        <sz val="11"/>
        <rFont val="Calibri"/>
        <family val="2"/>
        <charset val="238"/>
        <scheme val="minor"/>
      </rPr>
      <t>Izdelava priključka na posamezne obstoječe jaške meteorne kanalizacije</t>
    </r>
    <r>
      <rPr>
        <sz val="11"/>
        <rFont val="Calibri"/>
        <family val="2"/>
        <charset val="238"/>
        <scheme val="minor"/>
      </rPr>
      <t>; obdelano s polnim obbetoniranjem, varnostnim podbetoniranje in vodotesnim spajanjem skladno s pravili stroke in zahtevami PZI projekta: Izrez v obsroječi jašek, izdelava priključka z vodotesnim tesnenjem (obojestransko), zaščita priključka z ustrezno tesnilno folijo in varnostno polno obbetoniranje po končanem priklopu. Komplet z vsemi potrebnimi dodatnimi deli in materiali.</t>
    </r>
  </si>
  <si>
    <r>
      <rPr>
        <b/>
        <sz val="11"/>
        <rFont val="Calibri"/>
        <family val="2"/>
        <charset val="238"/>
        <scheme val="minor"/>
      </rPr>
      <t>Izdelava tesnostnega preuzkusa nove meteorne kanalizacije</t>
    </r>
    <r>
      <rPr>
        <sz val="11"/>
        <rFont val="Calibri"/>
        <family val="2"/>
        <charset val="238"/>
        <scheme val="minor"/>
      </rPr>
      <t xml:space="preserve"> po končanih delih; preizkus tesnosti se opravi po standardu PSIST-EN 1610 s strani pooblaščene organizacije z pisnim poročilom (tesnost brez drenaže).</t>
    </r>
  </si>
  <si>
    <t>ASFALTERSKA DELA IN TLAKOVANJE</t>
  </si>
  <si>
    <r>
      <rPr>
        <b/>
        <sz val="11"/>
        <rFont val="Calibri"/>
        <family val="2"/>
        <charset val="238"/>
        <scheme val="minor"/>
      </rPr>
      <t>Nabava, dobava in ravno polaganje betonskih grednih robnikov</t>
    </r>
    <r>
      <rPr>
        <sz val="11"/>
        <rFont val="Calibri"/>
        <family val="2"/>
        <charset val="238"/>
        <scheme val="minor"/>
      </rPr>
      <t xml:space="preserve"> velikosti do  5/20/100, skupaj s potrebnim rezanjem, betonsko podlogo iz betona C16/20, delnim obbetoniranjem, fugiranjem s polimerno cementno maso, izkopom, zasipom, planiranjem in razplaniranjem viška izkopa v neposredni okolici.  </t>
    </r>
  </si>
  <si>
    <t>Betonski robnik dvoslojni, zmrzlinsko obstojni in visoke trdnosti. Komplet z vsemi potrebnimi dodatnimi deli in materiali.</t>
  </si>
  <si>
    <r>
      <rPr>
        <b/>
        <sz val="11"/>
        <rFont val="Calibri"/>
        <family val="2"/>
        <charset val="238"/>
        <scheme val="minor"/>
      </rPr>
      <t xml:space="preserve">Nabava, dobava in ravno polaganje betonskih cestnih robnikov </t>
    </r>
    <r>
      <rPr>
        <sz val="11"/>
        <rFont val="Calibri"/>
        <family val="2"/>
        <charset val="238"/>
        <scheme val="minor"/>
      </rPr>
      <t xml:space="preserve">velikosti do  12/25/100, skupaj s potrebnim rezanjem, betonsko podlogo iz betona C20/25, delnim obbetoniranjem, fugiranjem s polimerno cementno maso, izkopom zasipom, planiranjem in razplaniranjem viška izkopa v neposredni okolici. </t>
    </r>
  </si>
  <si>
    <t>Betonski robnik dvoslojni, zmrzlinsko obstojni in visoke trdnosti izdelani skladno s standardom SIST EN 1340. Komplet z vsemi potrebnimi dodatnimi deli in materiali.</t>
  </si>
  <si>
    <r>
      <rPr>
        <b/>
        <sz val="11"/>
        <rFont val="Calibri"/>
        <family val="2"/>
        <charset val="238"/>
        <scheme val="minor"/>
      </rPr>
      <t xml:space="preserve">Nabava, dobava in ločno polaganje betonskih cestnih robnikov </t>
    </r>
    <r>
      <rPr>
        <sz val="11"/>
        <rFont val="Calibri"/>
        <family val="2"/>
        <charset val="238"/>
        <scheme val="minor"/>
      </rPr>
      <t xml:space="preserve">velikosti do  12/25/33, skupaj s betonsko podlogo iz betona C20/25, delnim obbetoniranjem, fugiranjem s polimerno cementno maso, izkopom zasipom, planiranjem in razplaniranjem viška izkopa v neposredni okolici. </t>
    </r>
  </si>
  <si>
    <r>
      <rPr>
        <b/>
        <sz val="11"/>
        <rFont val="Calibri"/>
        <family val="2"/>
        <charset val="238"/>
        <scheme val="minor"/>
      </rPr>
      <t xml:space="preserve">Nabava, izdelava, dobava in strojno polaganje asfalta za vozne površine </t>
    </r>
    <r>
      <rPr>
        <sz val="11"/>
        <rFont val="Calibri"/>
        <family val="2"/>
        <charset val="238"/>
        <scheme val="minor"/>
      </rPr>
      <t xml:space="preserve">debeline 10,00 cm v sestavi: </t>
    </r>
  </si>
  <si>
    <t>~ nosilna spodnja plast bitumeniziranega asfaltdrobirja AC 22 base B 50/40 A4 v debelini 6cm</t>
  </si>
  <si>
    <t>~ obrabne in zaporne plasti bituminizirane zmesi AC 8 surf B70/100 A4 v debelini 4,00cm.</t>
  </si>
  <si>
    <t xml:space="preserve">Polaganje v projektiranih padcih, z vsemi pobrizgi s pripadajočimi emulzijami.  Polaganje se izvaja strojno v delno kombinirani izvedbi. </t>
  </si>
  <si>
    <t>V ceni potrebno upoštevati obdelavo stika z obstoječim asfaltom (zarezovanje ravne linije obstoječega asfalta in 2x hladni premaz stika med starim in novim s polimerno emulzijo). Komplet z vsemi potrebnimi dodatnimi deli in materiali.</t>
  </si>
  <si>
    <r>
      <rPr>
        <b/>
        <sz val="11"/>
        <rFont val="Calibri"/>
        <family val="2"/>
        <charset val="238"/>
        <scheme val="minor"/>
      </rPr>
      <t xml:space="preserve">Nabava, izdelava, dobava in strojno polaganje drenažnega asfalta za igralne površine </t>
    </r>
    <r>
      <rPr>
        <sz val="11"/>
        <rFont val="Calibri"/>
        <family val="2"/>
        <charset val="238"/>
        <scheme val="minor"/>
      </rPr>
      <t xml:space="preserve">debeline 8,00 cm v sestavi: </t>
    </r>
  </si>
  <si>
    <t>~ drenažni asfalt PA 11 PmB 45/80-65, A4 v debelini 5cm.</t>
  </si>
  <si>
    <t>~ drenažni asfalt PA 8 PmB 45/80-65, A4 v debelini 3cm</t>
  </si>
  <si>
    <r>
      <rPr>
        <b/>
        <sz val="11"/>
        <rFont val="Calibri"/>
        <family val="2"/>
        <charset val="238"/>
        <scheme val="minor"/>
      </rPr>
      <t>Nabava, dobava in zarisovanje talnih (horizontalnih) označb na povoznih površinah</t>
    </r>
    <r>
      <rPr>
        <sz val="11"/>
        <rFont val="Calibri"/>
        <family val="2"/>
        <charset val="238"/>
        <scheme val="minor"/>
      </rPr>
      <t>. Zarisovanje po načrtu.</t>
    </r>
  </si>
  <si>
    <t>Zarisovanje tankoslojne označbe s polno belo črto, širine 10cm, z enokomponentno belo barvo, skupaj s posipom 0,25kg/m² (drobci/kroglicami stekla). Debelina plsti suhe snovi 250ɲm.</t>
  </si>
  <si>
    <t>~ Parkirišča - črte bele barve.</t>
  </si>
  <si>
    <t>Zarisovanje tankoslojne označbe s polno rumeno črto, širine 10cm, z enokomponentno rumeno barvo, skupaj s posipom 0,25kg/m² (drobci/kroglicami stekla). Debelina plsti suhe snovi 250ɲm.</t>
  </si>
  <si>
    <t>~ Parkirišča za invalide - črte rumene barve.</t>
  </si>
  <si>
    <t>ASFALTERSKA DELA IN TLAKOVANJE SKUPAJ:</t>
  </si>
  <si>
    <t>OPREMA</t>
  </si>
  <si>
    <r>
      <rPr>
        <b/>
        <sz val="11"/>
        <rFont val="Calibri"/>
        <family val="2"/>
        <charset val="238"/>
        <scheme val="minor"/>
      </rPr>
      <t>Nabava, dobava in montaža koša za odpadke</t>
    </r>
    <r>
      <rPr>
        <sz val="11"/>
        <rFont val="Calibri"/>
        <family val="2"/>
        <charset val="238"/>
        <scheme val="minor"/>
      </rPr>
      <t xml:space="preserve">, dimenzije 40/57/103,5cm (š/d/v), volumna 120l; koš za odpadke izdelan iz nerjaveče pločevine, debeline 2mm z gladko brušeno površino. </t>
    </r>
  </si>
  <si>
    <t>Vreče za odpadke se namestijo na žični nosilec v notranjosti koša. Vrata koša in pepelnik imata vgrajeno ključavnico. Koš je možno preko dna privijačiti v podlago. Komplet z vsemi potrebnimi dodatnimi deli in materiali.</t>
  </si>
  <si>
    <r>
      <rPr>
        <b/>
        <sz val="11"/>
        <rFont val="Calibri"/>
        <family val="2"/>
        <charset val="238"/>
        <scheme val="minor"/>
      </rPr>
      <t xml:space="preserve">Montaža obstoječe demontirane zunanje opreme </t>
    </r>
    <r>
      <rPr>
        <sz val="11"/>
        <rFont val="Calibri"/>
        <family val="2"/>
        <charset val="238"/>
        <scheme val="minor"/>
      </rPr>
      <t>(klopi,…). Komplet z vsemi potrebnimi dodatnimi deli in materiali.</t>
    </r>
  </si>
  <si>
    <t>OPREMA SKUPAJ:</t>
  </si>
  <si>
    <r>
      <rPr>
        <b/>
        <sz val="11"/>
        <rFont val="Calibri"/>
        <family val="2"/>
        <charset val="238"/>
        <scheme val="minor"/>
      </rPr>
      <t>Nabava, dobava in vgrajevanje drenažnega tampona</t>
    </r>
    <r>
      <rPr>
        <sz val="11"/>
        <rFont val="Calibri"/>
        <family val="2"/>
        <charset val="238"/>
        <scheme val="minor"/>
      </rPr>
      <t xml:space="preserve"> (drobljenec 4-32mm) v debelini 30cm s potrebnim planiranjem, premeti, rastiranjm in utrjevanjem do zbitosti 80MPa. Vgrajevanje in utrjevanje v plasteh po cca 15cm. Drenažni tampon za podlago asfalta za športno podlago. Komplet z vsemi potrebnimi dodatnimi deli in elementi.</t>
    </r>
  </si>
  <si>
    <t>Divji kostanj (Aesculus); obseg debla 16-18cm.</t>
  </si>
  <si>
    <t>Lipa (Tilia); obseg debla 16-18cm.</t>
  </si>
  <si>
    <t>Pred izdelavo prvega sloja je potrebno na asfaltno podlago nanesiti prajmer za boljši oprijem kot npr. CONIPUR 70 ali enakovredno. Na športno podlago zarisane črte atletrke proge v beli barvi. V ceni potrebno upoštevati predhodni premaz pokrovov kanalskih jaškov s prajmerjem in označevanje pozicije jaškov. Komplet z vsemi potrebnimi dodatnimi deli in materiali.</t>
  </si>
  <si>
    <r>
      <rPr>
        <b/>
        <sz val="11"/>
        <rFont val="Calibri"/>
        <family val="2"/>
        <charset val="238"/>
        <scheme val="minor"/>
      </rPr>
      <t>Nabava, dobava in vgradnja športne podlage za tekališče</t>
    </r>
    <r>
      <rPr>
        <sz val="11"/>
        <rFont val="Calibri"/>
        <family val="2"/>
        <charset val="238"/>
        <scheme val="minor"/>
      </rPr>
      <t xml:space="preserve">; PU vodoprepustna športna podlaga izdelana s sprej sistemom, namenjena za atletske steze, debeline 13mm v standardni barvi RAL 3016, z IAAF certifikatom, kot npr. CONIPUR SP ali enakovredno. Vgrajevanje s posebnim finišerjem na predpripravljeno asfaltno podlago. </t>
    </r>
  </si>
  <si>
    <r>
      <rPr>
        <b/>
        <sz val="11"/>
        <rFont val="Calibri"/>
        <family val="2"/>
        <charset val="238"/>
        <scheme val="minor"/>
      </rPr>
      <t>Nabava, dobava in vgradnja brezšivne športne podlage za multifunkcijska športna igrišča</t>
    </r>
    <r>
      <rPr>
        <sz val="11"/>
        <rFont val="Calibri"/>
        <family val="2"/>
        <charset val="238"/>
        <scheme val="minor"/>
      </rPr>
      <t xml:space="preserve">; PU vodopropustna brezšivna športna podlaga, debeline 10-13mm, z FIBA certifikatom kot npr. CONIPUR EPDM ali enakovredno. Vgrajevanje na predpripravljeno asfaltno podlago. Pred izdelavo prvega sloja je potrebno na asfaltno podlago nanesiti prajmer za boljši oprijem kot npr. CONIPUR 70 ali enakovredno. Barva športne podlage po izboru projektanta. </t>
    </r>
  </si>
  <si>
    <t>Na športno podlago zarisane črte igrišč in vadbenih likov v barvi po izboru projektanta in vgrajeni pokrovi za odprtine. V ceni potrebno upoštevati predhodni premaz pokrovov kanalskih jaškov s prajmerjem in označevanje pozicije jaškov. Komplet z vsemi potrebnimi dodatnimi deli in materiali.</t>
  </si>
  <si>
    <r>
      <rPr>
        <b/>
        <sz val="11"/>
        <rFont val="Calibri"/>
        <family val="2"/>
        <charset val="238"/>
        <scheme val="minor"/>
      </rPr>
      <t>Nabava, dobava in postavitev / montaža stebrička za prometni znak</t>
    </r>
    <r>
      <rPr>
        <sz val="11"/>
        <rFont val="Calibri"/>
        <family val="2"/>
        <charset val="238"/>
        <scheme val="minor"/>
      </rPr>
      <t>; vroče cinkana jeklena cev ø64mm, dolžine 220cm, opremljen s sidri za vgradnjo. V ceni potrebno upoštevati skupaj s temeljenjem. Komplet z vsemi potrebnimi dodatnimi deli in materiali.</t>
    </r>
  </si>
  <si>
    <r>
      <rPr>
        <b/>
        <sz val="11"/>
        <rFont val="Calibri"/>
        <family val="2"/>
        <charset val="238"/>
        <scheme val="minor"/>
      </rPr>
      <t xml:space="preserve">Nabava, dobava in montaža prometnega znaka </t>
    </r>
    <r>
      <rPr>
        <sz val="11"/>
        <rFont val="Calibri"/>
        <family val="2"/>
        <charset val="238"/>
        <scheme val="minor"/>
      </rPr>
      <t>iz Alu pločevine z odsevno folijo - visoko kvalitetna svetlobno odbojna folija EG 1. vrste. Prometni znaki velikosti 60cm. Prometni znak z euro certifikatom.</t>
    </r>
  </si>
  <si>
    <t xml:space="preserve">Prometni znak s predpisano oznako: II-2: (Ustavi!) </t>
  </si>
  <si>
    <t>Konstrukcija do višine 200cm obdana z mehko zaščitno oblogo v barvi po izboru projektanta. Konstrukcija komplet s temeljenjem po navodilih proizvajalca opreme. Komplet z vsemi potrebnimi dodatnimi deli in materiali.</t>
  </si>
  <si>
    <r>
      <rPr>
        <b/>
        <sz val="11"/>
        <rFont val="Calibri"/>
        <family val="2"/>
        <charset val="238"/>
        <scheme val="minor"/>
      </rPr>
      <t xml:space="preserve">Nabava, dobava in montaža vgradnega koša za košarko </t>
    </r>
    <r>
      <rPr>
        <sz val="11"/>
        <rFont val="Calibri"/>
        <family val="2"/>
        <charset val="238"/>
        <scheme val="minor"/>
      </rPr>
      <t xml:space="preserve">(razreda A); konstrukcija kovinska, vroče cinkana skladna s standardom SIST EN 1270 komplet s tablo iz akrilnega stekla v okvirju z mehko oblogo in kovinskim obročem za zunaje igralne površine v skladu s standardom EN 1270 in mrežico kot npr. Elan ali enakovredno. </t>
    </r>
  </si>
  <si>
    <t>~ peščena posteljica debeline 9cm iz zmrzlinsko obstojnega peska; polaganje na peščeno posteljico, pesek granulacije 0-4 mm, s komprimiranjem in ustreznim planiranjem pred polaganjem tlakovcev. Modul zbitosti ME 100 Mpa.</t>
  </si>
  <si>
    <t xml:space="preserve">~ Betonski tlakovci iz betona odpornega na zmrzovanje v prisotnosti talil, dvoslojna izdelava, zgornji sloj betona iz 100% kremenovega agregata, obrabne plasti iz cementnega betona. </t>
  </si>
  <si>
    <t>Tlakovci z ravnimi in ostrimi robovi dimenzije: širine 23,5cm in različnih dolžin, debeline 7cm. Stiki med tlakovci širine 5mm zaliti s peskom iz 100% kremenovega agregata. Tlakovci morajo biti skladni s standardom SIST EN 1338.</t>
  </si>
  <si>
    <t xml:space="preserve">Velikost in način polaganja tlakovcev ter barvo vrhnjega sloja tlakovcev določi projektant (barva v masi betonskega agregata); v ceno morajo biti vključena vsa potrebna dela za izvedbo tlakovanih površin. </t>
  </si>
  <si>
    <r>
      <t xml:space="preserve">Nabava, dobava in polaganje betonskih tlakovcev na peščeno podlago. </t>
    </r>
    <r>
      <rPr>
        <sz val="11"/>
        <rFont val="Calibri"/>
        <family val="2"/>
        <charset val="238"/>
        <scheme val="minor"/>
      </rPr>
      <t>Polaganje v sestavi:</t>
    </r>
  </si>
  <si>
    <r>
      <rPr>
        <b/>
        <sz val="11"/>
        <rFont val="Calibri"/>
        <family val="2"/>
        <charset val="238"/>
        <scheme val="minor"/>
      </rPr>
      <t>Nabava, dobava in vgrajevanje kremenovega peska za športna igrišča - doskočišče za skok v daljnino</t>
    </r>
    <r>
      <rPr>
        <sz val="11"/>
        <rFont val="Calibri"/>
        <family val="2"/>
        <charset val="238"/>
        <scheme val="minor"/>
      </rPr>
      <t>, debeline 50cm. Komplet z vsemi potrebnimi dodatnimi deli in materiali.</t>
    </r>
  </si>
  <si>
    <r>
      <rPr>
        <b/>
        <sz val="11"/>
        <rFont val="Calibri"/>
        <family val="2"/>
        <charset val="238"/>
        <scheme val="minor"/>
      </rPr>
      <t>Nabava, dobava in vgrajevanje nosilnega nasutja med temelji (dozidan objekt)</t>
    </r>
    <r>
      <rPr>
        <sz val="11"/>
        <rFont val="Calibri"/>
        <family val="2"/>
        <charset val="238"/>
        <scheme val="minor"/>
      </rPr>
      <t xml:space="preserve"> v debelini do 165,00cm; izdelano iz komprimiranega gramoznega tampona granulacije 0-63 mm s potrebnim planiranjem tamponskega planuma (niveliranje s kriterijem 5,00cm/4,00m),</t>
    </r>
  </si>
  <si>
    <r>
      <rPr>
        <b/>
        <sz val="11"/>
        <rFont val="Calibri"/>
        <family val="2"/>
        <charset val="238"/>
        <scheme val="minor"/>
      </rPr>
      <t>Nabava, dobava in polaganje geotekstila za preprečevanje zamuljenja</t>
    </r>
    <r>
      <rPr>
        <sz val="11"/>
        <rFont val="Calibri"/>
        <family val="2"/>
        <charset val="238"/>
        <scheme val="minor"/>
      </rPr>
      <t xml:space="preserve"> - polipropilenski filca; gosto dvojno poliamidno tkanje - UV stabilizirana geotekstilna koprena, površinska masa [EN ISO 9864] 300 g/m2, nazivna debelina 1,9 mm ([EN ISO 9863-1] 2 kPa), vodoprop. skozi ravnino [EN ISO 11058] (Δh = 50 mm) 90 l/m2s, </t>
    </r>
  </si>
  <si>
    <t>2.13.</t>
  </si>
  <si>
    <t>2.14.</t>
  </si>
  <si>
    <t>2.15.</t>
  </si>
  <si>
    <t>2.16.</t>
  </si>
  <si>
    <t>2.17.</t>
  </si>
  <si>
    <t>2.18.</t>
  </si>
  <si>
    <t>3.10.</t>
  </si>
  <si>
    <t>3.11.</t>
  </si>
  <si>
    <t>t.</t>
  </si>
  <si>
    <t>1.19.</t>
  </si>
  <si>
    <t>2.9.1.</t>
  </si>
  <si>
    <t>2.16.1.</t>
  </si>
  <si>
    <t>2.18.1.</t>
  </si>
  <si>
    <t>2.19.</t>
  </si>
  <si>
    <t>2.20.</t>
  </si>
  <si>
    <t>2.21.</t>
  </si>
  <si>
    <t>2.22.</t>
  </si>
  <si>
    <t>2.23.</t>
  </si>
  <si>
    <t>2.23.1.</t>
  </si>
  <si>
    <t>2.24.</t>
  </si>
  <si>
    <t>2.24.1.</t>
  </si>
  <si>
    <t>2.24.2.</t>
  </si>
  <si>
    <t>2.25.</t>
  </si>
  <si>
    <t>2.25.1.</t>
  </si>
  <si>
    <t>2.25.2.</t>
  </si>
  <si>
    <t>2.25.3.</t>
  </si>
  <si>
    <t>2.25.4.</t>
  </si>
  <si>
    <t>2.25.5.</t>
  </si>
  <si>
    <t>2.25.6.</t>
  </si>
  <si>
    <t>2.25.7.</t>
  </si>
  <si>
    <t>2.26.</t>
  </si>
  <si>
    <t>2.26.1.</t>
  </si>
  <si>
    <t>2.26.4.</t>
  </si>
  <si>
    <t>2.26.2.</t>
  </si>
  <si>
    <t>2.26.3.</t>
  </si>
  <si>
    <t>2.26.5.</t>
  </si>
  <si>
    <t>2.26.6.</t>
  </si>
  <si>
    <t>2.27.</t>
  </si>
  <si>
    <t>2.27.1.</t>
  </si>
  <si>
    <t>2.28.</t>
  </si>
  <si>
    <t>2.29.</t>
  </si>
  <si>
    <t>2.30.</t>
  </si>
  <si>
    <t>2.31.</t>
  </si>
  <si>
    <t>2.32.</t>
  </si>
  <si>
    <t>2.32.1.</t>
  </si>
  <si>
    <t>2.33.</t>
  </si>
  <si>
    <t>2.33.1.</t>
  </si>
  <si>
    <t>2.34.</t>
  </si>
  <si>
    <t>2.35.</t>
  </si>
  <si>
    <t>2.35.1.</t>
  </si>
  <si>
    <t>2.36.</t>
  </si>
  <si>
    <t>2.37.</t>
  </si>
  <si>
    <t>2.37.1.</t>
  </si>
  <si>
    <t>3.5.1.</t>
  </si>
  <si>
    <t>3.5.2.</t>
  </si>
  <si>
    <t>3.12.</t>
  </si>
  <si>
    <t>3.13.</t>
  </si>
  <si>
    <t>4.8.</t>
  </si>
  <si>
    <t>4.9.</t>
  </si>
  <si>
    <t>4.10.</t>
  </si>
  <si>
    <t>4.11.</t>
  </si>
  <si>
    <t>4.12.</t>
  </si>
  <si>
    <t>4.13.</t>
  </si>
  <si>
    <t>4.14.</t>
  </si>
  <si>
    <t>4.15.</t>
  </si>
  <si>
    <t>4.16.</t>
  </si>
  <si>
    <t>5.11.2.</t>
  </si>
  <si>
    <t>5.11.1.</t>
  </si>
  <si>
    <t>o.</t>
  </si>
  <si>
    <t>p.</t>
  </si>
  <si>
    <t>r.</t>
  </si>
  <si>
    <t>s.</t>
  </si>
  <si>
    <t>š.</t>
  </si>
  <si>
    <t>u.</t>
  </si>
  <si>
    <t>v.</t>
  </si>
  <si>
    <t>z.</t>
  </si>
  <si>
    <t>ž.</t>
  </si>
  <si>
    <t>x.</t>
  </si>
  <si>
    <t>y.</t>
  </si>
  <si>
    <t>7.10.1.</t>
  </si>
  <si>
    <t>7.10.2.</t>
  </si>
  <si>
    <t>7.10.3.</t>
  </si>
  <si>
    <t>7.10.4.</t>
  </si>
  <si>
    <t>7.15.1.</t>
  </si>
  <si>
    <t>7.15.2.</t>
  </si>
  <si>
    <t>7.15.3.</t>
  </si>
  <si>
    <t>7.15.4.</t>
  </si>
  <si>
    <t>7.15.5.</t>
  </si>
  <si>
    <t>7.16.1.</t>
  </si>
  <si>
    <t>7.16.2.</t>
  </si>
  <si>
    <t>7.16.3.</t>
  </si>
  <si>
    <t>7.17.1.</t>
  </si>
  <si>
    <t>7.17.2.</t>
  </si>
  <si>
    <t>7.18.1.</t>
  </si>
  <si>
    <t>7.18.2.</t>
  </si>
  <si>
    <t>7.21.1.</t>
  </si>
  <si>
    <t>7.21.2.</t>
  </si>
  <si>
    <t>7.21.3.</t>
  </si>
  <si>
    <t>7.21.4.</t>
  </si>
  <si>
    <t>Enotna cena mora vsebovati:</t>
  </si>
  <si>
    <t xml:space="preserve"> - vsa potrebna pripravljalna dela za gradbena dela</t>
  </si>
  <si>
    <t xml:space="preserve"> - vsa potrebna merjenja</t>
  </si>
  <si>
    <t xml:space="preserve"> - vse potrebne transporte do mesta vgrajevanja</t>
  </si>
  <si>
    <t xml:space="preserve"> - skladiščenje materiala na gradbišču</t>
  </si>
  <si>
    <t xml:space="preserve"> - vso potrebno delo za dokončanje izdelka</t>
  </si>
  <si>
    <t xml:space="preserve"> - vsa potrebna pomožna sredstva na objektu kot so lestve, delovni odri višine</t>
  </si>
  <si>
    <t xml:space="preserve"> - usklajevanje z osnovnim načrtom in posvetovanje s projektantom, preizkušanje kvalitete materiala, ki se vgrajuje in dokazovanje kvalitete s certifikati</t>
  </si>
  <si>
    <t xml:space="preserve"> - popravilo eventualne škode povzročene ostalim izvajalcem</t>
  </si>
  <si>
    <t xml:space="preserve"> - čiščenje in odvoz odvečnega materiala na stalno deponijo</t>
  </si>
  <si>
    <t xml:space="preserve"> - plačilo komunalnih prispevkov za stalno deponijo</t>
  </si>
  <si>
    <t xml:space="preserve"> - vsa delovne stroje za dvigovanje bremen in delovne košare za dostope do delovišč je potrebno zajeti v cenah posameznih postavk in se ne obračunavajo posebej</t>
  </si>
  <si>
    <t xml:space="preserve"> - ureditev gradbišča: gradbiščna ograja, gradbiščna tabla, gradbiščni prostori, dovozne poti, varnostni načrt in elaborat za zmanjševanje emisije delcev iz gradbišča.</t>
  </si>
  <si>
    <t>OPOZORILA:</t>
  </si>
  <si>
    <t>Izvajalec mora pred pričetkom del obvezno preveriti vse mere na objektu!</t>
  </si>
  <si>
    <t>Morebitne razlike ali odstopanja med arhitekturnimi, detajlnimi in preglednimi načrti je potrebno pregledati in uskladiti s projektantom.</t>
  </si>
  <si>
    <t xml:space="preserve">Izvajalec mora skladno z zakonom o graditvi objektov  ter zakonom o gradbenih proizvodih vgrajevati ustrezne gradbene proizvode. </t>
  </si>
  <si>
    <t>DDV (22%):</t>
  </si>
  <si>
    <t>SKUPAJ Z DDV:</t>
  </si>
  <si>
    <t>A - 008/20</t>
  </si>
  <si>
    <t>~ vstopni tunel 1750x1050x570 (750l) SN8 kot npr. AQUAway ali enakovredno</t>
  </si>
  <si>
    <t>~ prehodni tunel 1650x1050x570 (750l) SN8 kot npr. AQUAway ali enakovredno</t>
  </si>
  <si>
    <t>~ vstopno tesnilo ø110</t>
  </si>
  <si>
    <t>Prezračevanje:</t>
  </si>
  <si>
    <t>~ cev PVC-UK 110x1m SN 4 koeks.</t>
  </si>
  <si>
    <t>~ cestna kapa DN 125 (povozna)</t>
  </si>
  <si>
    <t>Razdelilni jašek:</t>
  </si>
  <si>
    <t>~ jašek PE - modul ravno dno 625/1500</t>
  </si>
  <si>
    <t>~ kan.p. ø625 PE - zelen kanalizacija</t>
  </si>
  <si>
    <t>~ tesnilo za PE pokrov DN 625/17x24</t>
  </si>
  <si>
    <t>Preliv v razdelilnem jašku:</t>
  </si>
  <si>
    <t>Komplet z vsemi potrenimi dodatnimi deli in materiali.</t>
  </si>
  <si>
    <r>
      <rPr>
        <b/>
        <sz val="11"/>
        <rFont val="Calibri"/>
        <family val="2"/>
        <charset val="238"/>
        <scheme val="minor"/>
      </rPr>
      <t xml:space="preserve">Nabava, dobava in izdelava ponikovalnega / zadrževalnega polja </t>
    </r>
    <r>
      <rPr>
        <sz val="11"/>
        <rFont val="Calibri"/>
        <family val="2"/>
        <charset val="238"/>
        <scheme val="minor"/>
      </rPr>
      <t>za meteorno kanalizacijo, komplet z izkopom in zasipom pokončanih delih ter z vsemi potrebnimi priključki. Ponikovalno polje sestavljeno iz elementov:</t>
    </r>
  </si>
  <si>
    <r>
      <rPr>
        <b/>
        <sz val="11"/>
        <rFont val="Calibri"/>
        <family val="2"/>
        <charset val="238"/>
        <scheme val="minor"/>
      </rPr>
      <t>Nabava, dobava in montaža ponikovalnice</t>
    </r>
    <r>
      <rPr>
        <sz val="11"/>
        <rFont val="Calibri"/>
        <family val="2"/>
        <charset val="238"/>
        <scheme val="minor"/>
      </rPr>
      <t xml:space="preserve">, komplet z izkopom, pripravo podlage in zasipom pokončanih delih ter z vsemi potrebnimi priključki. Ponikovalnica iz BC </t>
    </r>
    <r>
      <rPr>
        <sz val="11"/>
        <rFont val="Calibri"/>
        <family val="2"/>
        <charset val="238"/>
      </rPr>
      <t xml:space="preserve">ø200/400cm z AB vencem in LTŽ pokrovom. </t>
    </r>
    <r>
      <rPr>
        <sz val="11"/>
        <rFont val="Calibri"/>
        <family val="2"/>
        <charset val="238"/>
        <scheme val="minor"/>
      </rPr>
      <t>Komplet z vsemi potrebnimi dodatnimi deli in materiali.</t>
    </r>
  </si>
  <si>
    <r>
      <rPr>
        <b/>
        <sz val="11"/>
        <rFont val="Calibri"/>
        <family val="2"/>
        <charset val="238"/>
        <scheme val="minor"/>
      </rPr>
      <t>Nabava, dobava in montaža lovilca olj;</t>
    </r>
    <r>
      <rPr>
        <sz val="11"/>
        <rFont val="Calibri"/>
        <family val="2"/>
        <charset val="238"/>
        <scheme val="minor"/>
      </rPr>
      <t xml:space="preserve"> lovilec olj kot npr. AQUAoil NS 20 ali enakovredno s pretokom 18l/s z LTŽ pokrovom </t>
    </r>
    <r>
      <rPr>
        <sz val="11"/>
        <rFont val="Calibri"/>
        <family val="2"/>
        <charset val="238"/>
      </rPr>
      <t>ø60, D400. Komplet z izkopom, pripravo podlage in zasipom pokončanih delih ter z vsemi potrebnimi priključki. Oljni lovilec je primeren za obdelavo odpadne vode z izločanjem lahkih tekočin. Velikost, vgradnja, obratovanje in vzrževanje v skladu s standardom SIST EN 858-1, SIST EN 858-2 in pravilnikom o Uredbi o emisiji snovi in toplote pri odvajanju odpadnih voda iz virov onesnaženja (Ur.l. RS 47/05). Komplet z vsemi potrebnimi dodatnimi deli in materiali.</t>
    </r>
  </si>
  <si>
    <r>
      <t xml:space="preserve">pokrov dimenzije </t>
    </r>
    <r>
      <rPr>
        <sz val="11"/>
        <rFont val="Calibri"/>
        <family val="2"/>
        <charset val="238"/>
      </rPr>
      <t>ø6</t>
    </r>
    <r>
      <rPr>
        <sz val="11"/>
        <rFont val="Calibri"/>
        <family val="2"/>
        <charset val="238"/>
        <scheme val="minor"/>
      </rPr>
      <t>0cm, nosilnosti C250KN</t>
    </r>
  </si>
  <si>
    <t>RJM ø80x130cm; deklarirane obtežbe C250</t>
  </si>
  <si>
    <t>RJM ø80x100cm; deklarirane obtežbe C250</t>
  </si>
  <si>
    <t>RJM ø80x75cm; deklarirane obtežbe C250</t>
  </si>
  <si>
    <t>RJM ø100x150cm; deklarirane obtežbe C250</t>
  </si>
  <si>
    <r>
      <rPr>
        <b/>
        <sz val="11"/>
        <rFont val="Calibri"/>
        <family val="2"/>
        <charset val="238"/>
        <scheme val="minor"/>
      </rPr>
      <t>Nabava, dobava in montaža rezervoarja za požarno vodo</t>
    </r>
    <r>
      <rPr>
        <sz val="11"/>
        <rFont val="Calibri"/>
        <family val="2"/>
        <charset val="238"/>
        <scheme val="minor"/>
      </rPr>
      <t>, komplet z izkopom, pripravo podlage in zasipom pokončanih delih ter z vsemi potrebnimi priključki. Rezervoar za požarno vodo skupne prostornine 120.000l, povozen kot npr. Carat XXL ali enakovreno po DIN 14230, opremljen s priključkom za črpanje vode, sesalno cevjo s sesalnim košem, ventilom ter nastavkom, ki prepračuje vrtinčenje, nastavljivim LTŽ pokrovom v pohodni in povozni izvedbi, zračnikom z zaščito proti insektom in lestvijo za dostop v rezervoar</t>
    </r>
    <r>
      <rPr>
        <sz val="11"/>
        <rFont val="Calibri"/>
        <family val="2"/>
        <charset val="238"/>
      </rPr>
      <t xml:space="preserve">. </t>
    </r>
    <r>
      <rPr>
        <sz val="11"/>
        <rFont val="Calibri"/>
        <family val="2"/>
        <charset val="238"/>
        <scheme val="minor"/>
      </rPr>
      <t>Komplet z vsemi potrebnimi dodatnimi deli in materiali.</t>
    </r>
  </si>
  <si>
    <t>d</t>
  </si>
  <si>
    <r>
      <rPr>
        <b/>
        <sz val="11"/>
        <rFont val="Calibri"/>
        <family val="2"/>
        <charset val="238"/>
        <scheme val="minor"/>
      </rPr>
      <t>Geodetska zakoličba objekta</t>
    </r>
    <r>
      <rPr>
        <sz val="11"/>
        <rFont val="Calibri"/>
        <family val="2"/>
        <charset val="238"/>
        <scheme val="minor"/>
      </rPr>
      <t>; prenos višinskih kot na terenu in zavarovanje višin in osi objekta v skladu z merami projekta in načrta zakoličbe in zakoličba obstoječih infrastrukturnih vodov (vodovod, kanalizacija). Zakoličba mora biti izvedena po navodilih geodetskega načrta in v skladu z zakoličbeno situacijo projekta.</t>
    </r>
  </si>
  <si>
    <r>
      <rPr>
        <b/>
        <sz val="11"/>
        <rFont val="Calibri"/>
        <family val="2"/>
        <charset val="238"/>
        <scheme val="minor"/>
      </rPr>
      <t xml:space="preserve">Izdelava elaborata preprečevanja in zmanjševanja emisije delcev iz gradbišča </t>
    </r>
    <r>
      <rPr>
        <sz val="11"/>
        <rFont val="Calibri"/>
        <family val="2"/>
        <charset val="238"/>
        <scheme val="minor"/>
      </rPr>
      <t>v skladu z Uredbo o preprečevanju in zmanjševanju emisije delcev iz gradbišča.</t>
    </r>
  </si>
  <si>
    <r>
      <rPr>
        <b/>
        <sz val="11"/>
        <rFont val="Calibri"/>
        <family val="2"/>
        <charset val="238"/>
        <scheme val="minor"/>
      </rPr>
      <t>Priprava gradbišča in ureditev gradbiščnih prostorov</t>
    </r>
    <r>
      <rPr>
        <sz val="11"/>
        <rFont val="Calibri"/>
        <family val="2"/>
        <charset val="238"/>
        <scheme val="minor"/>
      </rPr>
      <t xml:space="preserve"> (najem gradbiščnih kontejnerjev, nabava elementov za ureditev gradbišča, posatavitev in odstranitev po končani gradnji):</t>
    </r>
  </si>
  <si>
    <r>
      <rPr>
        <b/>
        <sz val="11"/>
        <rFont val="Calibri"/>
        <family val="2"/>
        <charset val="238"/>
        <scheme val="minor"/>
      </rPr>
      <t>Izdelava monitoringa</t>
    </r>
    <r>
      <rPr>
        <sz val="11"/>
        <rFont val="Calibri"/>
        <family val="2"/>
        <charset val="238"/>
        <scheme val="minor"/>
      </rPr>
      <t>, merjenje posedkov obstoječega objekta v času gradnje in 3 mesece po končani gradnji v skladu z navodili projektanta. Vgradnja 4 reperjev za potrebne meritve. Meritve z izdelavo končnega poročila. Začetna meritev pred pričetkom del, naslednje meritve na tri mesece + 3 mesece po končani gradnji.</t>
    </r>
  </si>
  <si>
    <r>
      <rPr>
        <b/>
        <sz val="11"/>
        <rFont val="Calibri"/>
        <family val="2"/>
        <charset val="238"/>
        <scheme val="minor"/>
      </rPr>
      <t>Čiščenje gradbene parcele</t>
    </r>
    <r>
      <rPr>
        <sz val="11"/>
        <rFont val="Calibri"/>
        <family val="2"/>
        <charset val="238"/>
        <scheme val="minor"/>
      </rPr>
      <t xml:space="preserve">; posek dreves, komplet z odstranitvijo korenin, razrez in nakladanje na kamion ter odvoz na deponijo po izboru izvajalca del, vključno s stroški prevoza in plačilom takse deponije. Opomba: število dreves za posek določi in pred pričetkom del fizično označi pristojna služba skladno z ustreznim soglasjem. Izvajalec je dolžan sprejeti vse ukrepe, da se posamezna drevesa lahko ohranijo. </t>
    </r>
    <r>
      <rPr>
        <i/>
        <sz val="11"/>
        <rFont val="Calibri"/>
        <family val="2"/>
        <charset val="238"/>
        <scheme val="minor"/>
      </rPr>
      <t>(ocena - obračun po dejansko izvedenih delih)</t>
    </r>
  </si>
  <si>
    <r>
      <rPr>
        <b/>
        <sz val="11"/>
        <rFont val="Calibri"/>
        <family val="2"/>
        <charset val="238"/>
        <scheme val="minor"/>
      </rPr>
      <t>Čiščenje gradbene parcele</t>
    </r>
    <r>
      <rPr>
        <sz val="11"/>
        <rFont val="Calibri"/>
        <family val="2"/>
        <charset val="238"/>
        <scheme val="minor"/>
      </rPr>
      <t>; odstranitev grmičevja, komplet z odstranitvijo korenin, razrez in nakladanje na kamion ter odvoz na deponijo po izboru izvajalca del, vključno s stroški prevoza in plačilom takse deponije. Delo se lahko izvede kot strojno čiščenje zaraščenih površin.</t>
    </r>
  </si>
  <si>
    <r>
      <rPr>
        <b/>
        <sz val="11"/>
        <rFont val="Calibri"/>
        <family val="2"/>
        <charset val="238"/>
        <scheme val="minor"/>
      </rPr>
      <t>Nabava, dobava, izdelava in odstranitev začasnih pokrovov v tleh</t>
    </r>
    <r>
      <rPr>
        <sz val="11"/>
        <rFont val="Calibri"/>
        <family val="2"/>
        <charset val="238"/>
        <scheme val="minor"/>
      </rPr>
      <t xml:space="preserve"> v času gradnje; vse nastale manjše odprtine v tleh je potrebno zavarovati s pokrovi iz med seboj zbitih plohov ali opažnih plošč, zavarovanimi pred horizontalno odstranitvijo (obtežitev, pritrditev…).</t>
    </r>
  </si>
  <si>
    <r>
      <rPr>
        <b/>
        <sz val="11"/>
        <rFont val="Calibri"/>
        <family val="2"/>
        <charset val="238"/>
        <scheme val="minor"/>
      </rPr>
      <t xml:space="preserve">Nabava, dobava, izdelava in odstranitev začasnih varnostnih ograj </t>
    </r>
    <r>
      <rPr>
        <sz val="11"/>
        <rFont val="Calibri"/>
        <family val="2"/>
        <charset val="238"/>
        <scheme val="minor"/>
      </rPr>
      <t>na robovih gradbene jame na ustrezno trdnih stojalih (300Nm bočnega pritiska), višine 1,00m, dodatno prečko na 47,00cm in 15,00cm zaporo pri tleh. Komplet z vsemi potrebnimi dodatnimi deli in materiali.</t>
    </r>
  </si>
  <si>
    <r>
      <rPr>
        <b/>
        <sz val="11"/>
        <rFont val="Calibri"/>
        <family val="2"/>
        <charset val="238"/>
        <scheme val="minor"/>
      </rPr>
      <t>Nabava, dobava, izdelava in odstranitev začasnih barier v stenskih odrtinah</t>
    </r>
    <r>
      <rPr>
        <sz val="11"/>
        <rFont val="Calibri"/>
        <family val="2"/>
        <charset val="238"/>
        <scheme val="minor"/>
      </rPr>
      <t>; zavarovanje odprtin v stenah z varnostno ograjo višine 1,00m +/- 5,00cm, kolensko prečko na 47,00cm in 15,00cm polno zaporo na tleh. Komplet z vsemi potrebnimi dodatnimi deli in materiali.</t>
    </r>
  </si>
  <si>
    <r>
      <rPr>
        <b/>
        <sz val="11"/>
        <rFont val="Calibri"/>
        <family val="2"/>
        <charset val="238"/>
        <scheme val="minor"/>
      </rPr>
      <t>Nabava, dobava, izdelava in odstranitev začasnih zaščitnih ograj</t>
    </r>
    <r>
      <rPr>
        <sz val="11"/>
        <rFont val="Calibri"/>
        <family val="2"/>
        <charset val="238"/>
        <scheme val="minor"/>
      </rPr>
      <t>; zavarovanje na robovih plošč posameznih etaž, na stopniščih in podestih z varnostno ograjo višine 1,00m +/- 5,00cm, kolensko prečko na 47,00cm in 15,00cm polno zaporo na tleh. Komplet z vsemi potrebnimi dodatnimi deli in materiali.</t>
    </r>
  </si>
  <si>
    <r>
      <rPr>
        <b/>
        <sz val="11"/>
        <rFont val="Calibri"/>
        <family val="2"/>
        <charset val="238"/>
        <scheme val="minor"/>
      </rPr>
      <t>Nabava / najem delovnega odra</t>
    </r>
    <r>
      <rPr>
        <sz val="11"/>
        <rFont val="Calibri"/>
        <family val="2"/>
        <charset val="238"/>
        <scheme val="minor"/>
      </rPr>
      <t xml:space="preserve">; delovni oder izdelan v skladu z zahtevami standarda SIST HD 1004. Navodila za montažo in uporabo odrov morajo biti izdelana po zahtevah standarda SIST EN 1298 in morajo biti na razpolago na gradbišču ves čas uporabe odrov. </t>
    </r>
  </si>
  <si>
    <r>
      <rPr>
        <b/>
        <sz val="11"/>
        <rFont val="Calibri"/>
        <family val="2"/>
        <charset val="238"/>
        <scheme val="minor"/>
      </rPr>
      <t>Nabava / najem premične dvižne ploščadi</t>
    </r>
    <r>
      <rPr>
        <sz val="11"/>
        <rFont val="Calibri"/>
        <family val="2"/>
        <charset val="238"/>
        <scheme val="minor"/>
      </rPr>
      <t>; premična dvižna ploščad za pomoč pri izvedbi obrtniških in inštalacijskih del na večjih višinah; tlorisne dimenzije 2,5/4,00m, h=4,00-6,00m, upošteva se mehanska pomična ploščad, doba uporabe po potrebi.</t>
    </r>
  </si>
  <si>
    <r>
      <rPr>
        <b/>
        <sz val="11"/>
        <rFont val="Calibri"/>
        <family val="2"/>
        <charset val="238"/>
        <scheme val="minor"/>
      </rPr>
      <t>Nabava / najem lestve</t>
    </r>
    <r>
      <rPr>
        <sz val="11"/>
        <rFont val="Calibri"/>
        <family val="2"/>
        <charset val="238"/>
        <scheme val="minor"/>
      </rPr>
      <t>; opomba: Na gradbišču se smejo uporabljati atestirane tipske lestve, ki so izdelane po veljavnih predpisih in opremljene z izjavo o skladnosti.</t>
    </r>
  </si>
  <si>
    <r>
      <rPr>
        <b/>
        <sz val="11"/>
        <rFont val="Calibri"/>
        <family val="2"/>
        <charset val="238"/>
        <scheme val="minor"/>
      </rPr>
      <t xml:space="preserve">Nabava, dobava, montaža in demontaža mavčno kartonskih barier </t>
    </r>
    <r>
      <rPr>
        <sz val="11"/>
        <rFont val="Calibri"/>
        <family val="2"/>
        <charset val="238"/>
        <scheme val="minor"/>
      </rPr>
      <t>v obstoječem objektu: v obliki predelne stene debeline 10 cm, z vmesno zvočno izolacijo iz kamene volne in parno zaporo; izvedeno brez bandažiranja, kitanja in beljenja; vključno z odstranitvijo po končanih delih in transportom ruševin v stalno deponijo s plačilom vseh taks in deponij. Komplet z vsemi potrebnimi dodatnimi deli in materiali.</t>
    </r>
  </si>
  <si>
    <r>
      <rPr>
        <b/>
        <sz val="11"/>
        <rFont val="Calibri"/>
        <family val="2"/>
        <charset val="238"/>
        <scheme val="minor"/>
      </rPr>
      <t>Nabava, dobava, montaža in demontaža zaščite obstoječih tlakov</t>
    </r>
    <r>
      <rPr>
        <sz val="11"/>
        <rFont val="Calibri"/>
        <family val="2"/>
        <charset val="238"/>
        <scheme val="minor"/>
      </rPr>
      <t xml:space="preserve"> - zavarovanje območja del v obstoječem objektu; zaščita obstoječih finalnih tlakov na območju del in transportnih poti. Zaščita iz filca in sloja iz kartona debeline 3mm. Komplet z nabavo, dobavo, montažo in demontažo materiala ter vseh potrebnih dodatnih del in materialov.</t>
    </r>
  </si>
  <si>
    <r>
      <rPr>
        <b/>
        <sz val="11"/>
        <rFont val="Calibri"/>
        <family val="2"/>
        <charset val="238"/>
        <scheme val="minor"/>
      </rPr>
      <t>Prestavitev obstoječega nadzemnega hidranta in hidrantne omarice</t>
    </r>
    <r>
      <rPr>
        <sz val="11"/>
        <rFont val="Calibri"/>
        <family val="2"/>
        <charset val="238"/>
        <scheme val="minor"/>
      </rPr>
      <t xml:space="preserve"> - prestavitev za cca 15m. V ceni potrebno upoštevati izkop nove tzrase, izvedba nove trase, postavitev elementov, izdelava priključka in zasutje po končanem delu. Komplet z nabavo, dobavo, montažo in demontažo materiala ter vseh potrebnih dodatnih del in materialov.</t>
    </r>
  </si>
  <si>
    <r>
      <rPr>
        <b/>
        <sz val="11"/>
        <rFont val="Calibri"/>
        <family val="2"/>
        <charset val="238"/>
        <scheme val="minor"/>
      </rPr>
      <t>Demontaža oz rušitev obstoječega pokrova vodovodnega jaška in montaža oz vgradnja novega pokrova</t>
    </r>
    <r>
      <rPr>
        <sz val="11"/>
        <rFont val="Calibri"/>
        <family val="2"/>
        <charset val="238"/>
        <scheme val="minor"/>
      </rPr>
      <t>. LTŽ pokrov dimenzije 50/50cm, C250 z betonskim vencem. Komplet z nabavo, dobavo, montažo in demontažo materiala ter vseh potrebnih dodatnih del in materialov.</t>
    </r>
  </si>
  <si>
    <r>
      <rPr>
        <b/>
        <sz val="11"/>
        <rFont val="Calibri"/>
        <family val="2"/>
        <charset val="238"/>
        <scheme val="minor"/>
      </rPr>
      <t>Izdelava - kopiranje delovnih načrtov</t>
    </r>
    <r>
      <rPr>
        <sz val="11"/>
        <rFont val="Calibri"/>
        <family val="2"/>
        <charset val="238"/>
        <scheme val="minor"/>
      </rPr>
      <t>, prirejenih za uporabo na terenu; kopiranje na sintetično vodoodporno folijo, kopirano iz PDF formatov, ki jih pripravi projektant ali izvajalec, zviti v rolo po rezanih formatih posametnega PZI načrta: kopirajo se vsi PZI načrti z vsemi risbami in detajli, hranijo se v gradbiščni pisarni za delo na delovišču.</t>
    </r>
  </si>
  <si>
    <r>
      <rPr>
        <b/>
        <sz val="11"/>
        <rFont val="Calibri"/>
        <family val="2"/>
        <charset val="238"/>
        <scheme val="minor"/>
      </rPr>
      <t xml:space="preserve">Odstranjevanje obstoječe zunanje opreme in igral. </t>
    </r>
    <r>
      <rPr>
        <sz val="11"/>
        <rFont val="Calibri"/>
        <family val="2"/>
        <charset val="238"/>
        <scheme val="minor"/>
      </rPr>
      <t>Iznos materiala, nakladanje na kamion in odvoz na deponijo po izboru izvajalca del oz naročnika, komplet s stroški prevoza in plačilom takse deponije. Obračun po dejansko izvedenih količinah. Komplet z vsemi potrebnimi dodatnimi deli in materiali.</t>
    </r>
  </si>
  <si>
    <r>
      <rPr>
        <b/>
        <sz val="11"/>
        <rFont val="Calibri"/>
        <family val="2"/>
        <charset val="238"/>
        <scheme val="minor"/>
      </rPr>
      <t>Odstranitev oz demontaža dela obstoječe zunanje inštalacijske opreme.</t>
    </r>
    <r>
      <rPr>
        <sz val="11"/>
        <rFont val="Calibri"/>
        <family val="2"/>
        <charset val="238"/>
        <scheme val="minor"/>
      </rPr>
      <t xml:space="preserve"> Iznos materiala na začasno deponijo ob gradbišču, komplet z vsemi stroški. Komplet z vsemi potrebnimi dodatnimi deli in materiali.</t>
    </r>
  </si>
  <si>
    <r>
      <rPr>
        <b/>
        <sz val="11"/>
        <rFont val="Calibri"/>
        <family val="2"/>
        <charset val="238"/>
        <scheme val="minor"/>
      </rPr>
      <t xml:space="preserve">Odstranitev oz demontaža dela obstoječe notranje šolske opreme </t>
    </r>
    <r>
      <rPr>
        <sz val="11"/>
        <rFont val="Calibri"/>
        <family val="2"/>
        <charset val="238"/>
        <scheme val="minor"/>
      </rPr>
      <t>in ponovna montaža po končanih delih</t>
    </r>
    <r>
      <rPr>
        <b/>
        <sz val="11"/>
        <rFont val="Calibri"/>
        <family val="2"/>
        <charset val="238"/>
        <scheme val="minor"/>
      </rPr>
      <t>.</t>
    </r>
    <r>
      <rPr>
        <sz val="11"/>
        <rFont val="Calibri"/>
        <family val="2"/>
        <charset val="238"/>
        <scheme val="minor"/>
      </rPr>
      <t xml:space="preserve"> Iznos materiala na začasno deponijo ob gradbišču, komplet z vsemi stroški. Komplet z vsemi potrebnimi dodatnimi deli in materiali.</t>
    </r>
  </si>
  <si>
    <r>
      <rPr>
        <b/>
        <sz val="11"/>
        <rFont val="Calibri"/>
        <family val="2"/>
        <charset val="238"/>
        <scheme val="minor"/>
      </rPr>
      <t>Demontaža obstoječih drogov za zastave</t>
    </r>
    <r>
      <rPr>
        <sz val="11"/>
        <rFont val="Calibri"/>
        <family val="2"/>
        <charset val="238"/>
        <scheme val="minor"/>
      </rPr>
      <t>, iznos na začasno deponijo ob objektu in ponovna montaža, komplet z izkopom in zabetoniranje na novi lokaciji. Komplet z vsemi potrebnimi dodatnimi deli in materiali.</t>
    </r>
  </si>
  <si>
    <r>
      <rPr>
        <b/>
        <sz val="11"/>
        <rFont val="Calibri"/>
        <family val="2"/>
        <charset val="238"/>
        <scheme val="minor"/>
      </rPr>
      <t>Demontaža obstoječe zunanje svetilke ob zunanjem igrišču in parkirišču</t>
    </r>
    <r>
      <rPr>
        <sz val="11"/>
        <rFont val="Calibri"/>
        <family val="2"/>
        <charset val="238"/>
        <scheme val="minor"/>
      </rPr>
      <t>; svetilka na kandelabru. Iznos materiala, nakladanje na kamion in odvoz na deponijo po izboru izvajalca del, komplet s stroški transporta in plačilom takse deponije. Komplet z vsemi potrebnimi dodatnimi deli in materiali.</t>
    </r>
  </si>
  <si>
    <r>
      <rPr>
        <b/>
        <sz val="11"/>
        <rFont val="Calibri"/>
        <family val="2"/>
        <charset val="238"/>
        <scheme val="minor"/>
      </rPr>
      <t>Demontaža oz rušitev zunanjega obstoječega jeklenega požarnega stopnišča z ograjo</t>
    </r>
    <r>
      <rPr>
        <sz val="11"/>
        <rFont val="Calibri"/>
        <family val="2"/>
        <charset val="238"/>
        <scheme val="minor"/>
      </rPr>
      <t>, razrez, iznos iz objekta, nakladanje na kamion in odvoz na deponijo po izboru izvajalca del, komplet s stroški prevoza in plačilom takse deponije. Komplet z vsemi potrebnimi dodatnimi deli in materiali.</t>
    </r>
  </si>
  <si>
    <r>
      <rPr>
        <b/>
        <sz val="11"/>
        <rFont val="Calibri"/>
        <family val="2"/>
        <charset val="238"/>
        <scheme val="minor"/>
      </rPr>
      <t xml:space="preserve">Demontaža oz rušitev zunanjega jeklene ograje ob obstoječem igrišču </t>
    </r>
    <r>
      <rPr>
        <sz val="11"/>
        <rFont val="Calibri"/>
        <family val="2"/>
        <charset val="238"/>
        <scheme val="minor"/>
      </rPr>
      <t>višine cca 250cm, razrez, iznos iz objekta, nakladanje na kamion in odvoz na deponijo po izboru izvajalca del, komplet s stroški prevoza in plačilom takse deponije. Komplet z vsemi potrebnimi dodatnimi deli in materiali.</t>
    </r>
  </si>
  <si>
    <r>
      <rPr>
        <b/>
        <sz val="11"/>
        <rFont val="Calibri"/>
        <family val="2"/>
        <charset val="238"/>
        <scheme val="minor"/>
      </rPr>
      <t xml:space="preserve">Demontaža oz rušitev zunanjega jeklene ograje ob obstoječem igrišču </t>
    </r>
    <r>
      <rPr>
        <sz val="11"/>
        <rFont val="Calibri"/>
        <family val="2"/>
        <charset val="238"/>
        <scheme val="minor"/>
      </rPr>
      <t>višine cca 500cm, razrez, iznos iz objekta, nakladanje na kamion in odvoz na deponijo po izboru izvajalca del, komplet s stroški prevoza in plačilom takse deponije. Komplet z vsemi potrebnimi dodatnimi deli in materiali.</t>
    </r>
  </si>
  <si>
    <r>
      <rPr>
        <b/>
        <sz val="11"/>
        <rFont val="Calibri"/>
        <family val="2"/>
        <charset val="238"/>
        <scheme val="minor"/>
      </rPr>
      <t>Rušitev dela obstoječih tlakovanih poti in pločnikov, komplet s stopnišči</t>
    </r>
    <r>
      <rPr>
        <sz val="11"/>
        <rFont val="Calibri"/>
        <family val="2"/>
        <charset val="238"/>
        <scheme val="minor"/>
      </rPr>
      <t xml:space="preserve">. Zunanje tlakovane poti, tlakovane z betonskimi pranimi ploščami ali betonskimi tlakovci položenimi na podložni beton. </t>
    </r>
  </si>
  <si>
    <r>
      <rPr>
        <b/>
        <sz val="11"/>
        <rFont val="Calibri"/>
        <family val="2"/>
        <charset val="238"/>
        <scheme val="minor"/>
      </rPr>
      <t>Rušitev dela obstoječih betonskih robnikov</t>
    </r>
    <r>
      <rPr>
        <sz val="11"/>
        <rFont val="Calibri"/>
        <family val="2"/>
        <charset val="238"/>
        <scheme val="minor"/>
      </rPr>
      <t xml:space="preserve">; v delu kjer se ruši tlakovane in asfaltne površine. Zunanje tlakovane poti, tlakovane z betonskimi pranimi ploščami ali betonskimi tlakovci položenimi na podložni beton. </t>
    </r>
  </si>
  <si>
    <r>
      <rPr>
        <b/>
        <sz val="11"/>
        <rFont val="Calibri"/>
        <family val="2"/>
        <charset val="238"/>
        <scheme val="minor"/>
      </rPr>
      <t>Rušitev obstoječe zunanje jeklene ograje pri dostavnem vhodu</t>
    </r>
    <r>
      <rPr>
        <sz val="11"/>
        <rFont val="Calibri"/>
        <family val="2"/>
        <charset val="238"/>
        <scheme val="minor"/>
      </rPr>
      <t>;</t>
    </r>
  </si>
  <si>
    <r>
      <rPr>
        <b/>
        <sz val="11"/>
        <rFont val="Calibri"/>
        <family val="2"/>
        <charset val="238"/>
        <scheme val="minor"/>
      </rPr>
      <t>Demontaža oz rušitev dela obstoječih kleparskih elementov v delu predvidene dozidave</t>
    </r>
    <r>
      <rPr>
        <sz val="11"/>
        <rFont val="Calibri"/>
        <family val="2"/>
        <charset val="238"/>
        <scheme val="minor"/>
      </rPr>
      <t>, iznos materiala iz objekta, nakladanje na kamion in odvoz na deponijo po izboru izvajalca del, komplet s stroški prevoza in plačilom takse deponije. Komplet z vsemi potrebnimi dodatnimi deli in materiali.</t>
    </r>
  </si>
  <si>
    <r>
      <rPr>
        <b/>
        <sz val="11"/>
        <rFont val="Calibri"/>
        <family val="2"/>
        <charset val="238"/>
        <scheme val="minor"/>
      </rPr>
      <t>Demontaža dela obstoječe betonske strešne kritine</t>
    </r>
    <r>
      <rPr>
        <sz val="11"/>
        <rFont val="Calibri"/>
        <family val="2"/>
        <charset val="238"/>
        <scheme val="minor"/>
      </rPr>
      <t>, iznos materiala iz objekta, nakladanje na kamion in odvoz na deponijo po izboru izvajalca del, komplet s stroški prevoza in plačilom takse deponije. Komplet z vsemi potrebnimi dodatnimi deli in materiali.</t>
    </r>
  </si>
  <si>
    <r>
      <rPr>
        <b/>
        <sz val="11"/>
        <rFont val="Calibri"/>
        <family val="2"/>
        <charset val="238"/>
        <scheme val="minor"/>
      </rPr>
      <t xml:space="preserve">Demontaža oz rušitev slojev ravne strehe do nosilne konstrukcije </t>
    </r>
    <r>
      <rPr>
        <sz val="11"/>
        <rFont val="Calibri"/>
        <family val="2"/>
        <charset val="238"/>
        <scheme val="minor"/>
      </rPr>
      <t>(vhod II.triade), iznos materiala iz objekta, nakladanje na kamion in odvoz na deponijo po izboru izvajalca del, komplet s stroški prevoza in plačilom takse deponije. Komplet z vsemi potrebnimi dodatnimi deli in materiali.</t>
    </r>
  </si>
  <si>
    <r>
      <rPr>
        <b/>
        <sz val="11"/>
        <rFont val="Calibri"/>
        <family val="2"/>
        <charset val="238"/>
        <scheme val="minor"/>
      </rPr>
      <t>Rušitev del obstoječega napušča na obstoječem objektu</t>
    </r>
    <r>
      <rPr>
        <sz val="11"/>
        <rFont val="Calibri"/>
        <family val="2"/>
        <charset val="238"/>
        <scheme val="minor"/>
      </rPr>
      <t>. Predhodno zarezovanje linije rušitve. Iznos materiala iz objekta, nakladanje na kamion in odvoz na deponijo po izboru izvajalca del, komplet s stroški transporta in plačilom takse deponije.</t>
    </r>
  </si>
  <si>
    <r>
      <rPr>
        <b/>
        <sz val="11"/>
        <rFont val="Calibri"/>
        <family val="2"/>
        <charset val="238"/>
        <scheme val="minor"/>
      </rPr>
      <t xml:space="preserve">Odstranitev oz rušitev dela obstoječe prezračevane fasade </t>
    </r>
    <r>
      <rPr>
        <sz val="11"/>
        <rFont val="Calibri"/>
        <family val="2"/>
        <charset val="238"/>
        <scheme val="minor"/>
      </rPr>
      <t>na delu predvidene dozidave, iznos materiala iz objekta, nakladanje na kamion in odvoz na deponijo po izboru izvajalca del, komplet s stroški prevoza in plačilom takse deponije. Komplet z vsemi potrebnimi dodatnimi deli in materiali.</t>
    </r>
  </si>
  <si>
    <r>
      <rPr>
        <b/>
        <sz val="11"/>
        <rFont val="Calibri"/>
        <family val="2"/>
        <charset val="238"/>
        <scheme val="minor"/>
      </rPr>
      <t xml:space="preserve">Rušitev del obstoječe kontaktne fasade </t>
    </r>
    <r>
      <rPr>
        <sz val="11"/>
        <rFont val="Calibri"/>
        <family val="2"/>
        <charset val="238"/>
        <scheme val="minor"/>
      </rPr>
      <t>v delu predvidene dozidave. Predhodno zarezovanje linije rušitve. Iznos materiala iz objekta, nakladanje na kamion in odvoz na deponijo po izboru izvajalca del, komplet s stroški transporta in plačilom takse deponije.</t>
    </r>
  </si>
  <si>
    <r>
      <rPr>
        <b/>
        <sz val="11"/>
        <rFont val="Calibri"/>
        <family val="2"/>
        <charset val="238"/>
        <scheme val="minor"/>
      </rPr>
      <t xml:space="preserve">Odstranjevanje obstoječih nadometnih cevi in ogrevalnih teles ogrevanja </t>
    </r>
    <r>
      <rPr>
        <sz val="11"/>
        <rFont val="Calibri"/>
        <family val="2"/>
        <charset val="238"/>
        <scheme val="minor"/>
      </rPr>
      <t>z upoštevanjem blindiranja cevi; odstranjevanje cevi in ogrevalnih teles skupaj s pritrdilnimi konzolami in rozetami v delu obstoječega objekta kjer se bo izvajala rekonstrukcija; odstranjevanje z razrezom na kose primerne za transport.</t>
    </r>
  </si>
  <si>
    <r>
      <rPr>
        <b/>
        <sz val="11"/>
        <rFont val="Calibri"/>
        <family val="2"/>
        <charset val="238"/>
        <scheme val="minor"/>
      </rPr>
      <t xml:space="preserve">Rušenje dela obstoječega finalnega tlaka </t>
    </r>
    <r>
      <rPr>
        <sz val="11"/>
        <rFont val="Calibri"/>
        <family val="2"/>
        <charset val="238"/>
        <scheme val="minor"/>
      </rPr>
      <t>(parket, pvc,...)</t>
    </r>
    <r>
      <rPr>
        <b/>
        <sz val="11"/>
        <rFont val="Calibri"/>
        <family val="2"/>
        <charset val="238"/>
        <scheme val="minor"/>
      </rPr>
      <t xml:space="preserve"> </t>
    </r>
    <r>
      <rPr>
        <sz val="11"/>
        <rFont val="Calibri"/>
        <family val="2"/>
        <charset val="238"/>
        <scheme val="minor"/>
      </rPr>
      <t xml:space="preserve">v delu obstoječega objekta kjer se bo izvajala rekonstrukcija; rušenje s predhodnim zarezovanjem linije rušitve. Iznos materiala iz objekta, nakladanje na kamion in odvoz na deponijo po izboru izvajalca del, komplet s stroški transporta in plačilom takse deponije. </t>
    </r>
  </si>
  <si>
    <r>
      <rPr>
        <b/>
        <sz val="11"/>
        <rFont val="Calibri"/>
        <family val="2"/>
        <charset val="238"/>
        <scheme val="minor"/>
      </rPr>
      <t>Rušenje oz odstranjevanje dela obstoječe stenske obloge</t>
    </r>
    <r>
      <rPr>
        <sz val="11"/>
        <rFont val="Calibri"/>
        <family val="2"/>
        <charset val="238"/>
        <scheme val="minor"/>
      </rPr>
      <t xml:space="preserve"> (keramika) v delu obstoječega objekta kjer se izvaja rekonstrukcija. Iznos materiala iz objekta, nakladanje na kamion in odvoz na deponijo po izboru izvajalca del, komplet s stroški transporta in plačilom takse deponije. </t>
    </r>
  </si>
  <si>
    <r>
      <rPr>
        <b/>
        <sz val="11"/>
        <rFont val="Calibri"/>
        <family val="2"/>
        <charset val="238"/>
        <scheme val="minor"/>
      </rPr>
      <t>Rušitev obstoječe strešne atike na ravni strehi</t>
    </r>
    <r>
      <rPr>
        <sz val="11"/>
        <rFont val="Calibri"/>
        <family val="2"/>
        <charset val="238"/>
        <scheme val="minor"/>
      </rPr>
      <t>. AB zid strešne atike. Rušenje s predhodnim zarezovanjem linije rušitve. Iznos materiala iz objekta, nakladanje na kamion in odvoz na deponijo po izboru izvajalca del, komplet s stroški transporta in plačilom takse deponije. Komplet z vsemi potrebnimi dodatnimi deli in materiali.</t>
    </r>
  </si>
  <si>
    <r>
      <rPr>
        <b/>
        <sz val="11"/>
        <rFont val="Calibri"/>
        <family val="2"/>
        <charset val="238"/>
        <scheme val="minor"/>
      </rPr>
      <t>Demontaža oz rušenje obstoječih vhodnih vrat</t>
    </r>
    <r>
      <rPr>
        <sz val="11"/>
        <rFont val="Calibri"/>
        <family val="2"/>
        <charset val="238"/>
        <scheme val="minor"/>
      </rPr>
      <t>, komplet z okvirji in eventuelnimi senčili. Iznos materiala iz objekta, nakladanje na kamion in odvoz na deponijo po izboru izvajalca del, komplet s stroški transporta in plačilom takse deponije. Komplet z vsemi potrebnimi dodatnimi deli in materiali.</t>
    </r>
  </si>
  <si>
    <r>
      <rPr>
        <b/>
        <sz val="11"/>
        <rFont val="Calibri"/>
        <family val="2"/>
        <charset val="238"/>
        <scheme val="minor"/>
      </rPr>
      <t>Demontaža oz rušenje obstoječih oken</t>
    </r>
    <r>
      <rPr>
        <sz val="11"/>
        <rFont val="Calibri"/>
        <family val="2"/>
        <charset val="238"/>
        <scheme val="minor"/>
      </rPr>
      <t>, komplet z okenskimi policami in eventuelnimi senčili. Iznos materiala iz objekta, nakladanje na kamion in odvoz na deponijo po izboru izvajalca del, komplet s stroški transporta in plačilom takse deponije. Komplet z vsemi potrebnimi dodatnimi deli in materiali.</t>
    </r>
  </si>
  <si>
    <r>
      <rPr>
        <b/>
        <sz val="11"/>
        <rFont val="Calibri"/>
        <family val="2"/>
        <charset val="238"/>
        <scheme val="minor"/>
      </rPr>
      <t>Demontaža oz rušenje obstoječih notranjih vrat</t>
    </r>
    <r>
      <rPr>
        <sz val="11"/>
        <rFont val="Calibri"/>
        <family val="2"/>
        <charset val="238"/>
        <scheme val="minor"/>
      </rPr>
      <t>, komplet z okvirji in eventuelnimi senčili. Iznos materiala iz objekta, nakladanje na kamion in odvoz na deponijo po izboru izvajalca del, komplet s stroški transporta in plačilom takse deponije. Komplet z vsemi potrebnimi dodatnimi deli in materiali.</t>
    </r>
  </si>
  <si>
    <r>
      <rPr>
        <b/>
        <sz val="11"/>
        <rFont val="Calibri"/>
        <family val="2"/>
        <charset val="238"/>
        <scheme val="minor"/>
      </rPr>
      <t>Demontaža oz rušenje obstoječih notranjih steklenih predelnih sten z vgrajenimi vrati</t>
    </r>
    <r>
      <rPr>
        <sz val="11"/>
        <rFont val="Calibri"/>
        <family val="2"/>
        <charset val="238"/>
        <scheme val="minor"/>
      </rPr>
      <t>, komplet z okvirji in eventuelnimi senčili. Iznos materiala iz objekta, nakladanje na kamion in odvoz na deponijo po izboru izvajalca del, komplet s stroški transporta in plačilom takse deponije. Komplet z vsemi potrebnimi dodatnimi deli in materiali.</t>
    </r>
  </si>
  <si>
    <r>
      <rPr>
        <b/>
        <sz val="11"/>
        <rFont val="Calibri"/>
        <family val="2"/>
        <charset val="238"/>
        <scheme val="minor"/>
      </rPr>
      <t>Rušitev obstoječe predelne sklopne stene</t>
    </r>
    <r>
      <rPr>
        <sz val="11"/>
        <rFont val="Calibri"/>
        <family val="2"/>
        <charset val="238"/>
        <scheme val="minor"/>
      </rPr>
      <t>, dimenzije 643/320cm. Iznos materiala iz objekta, nakladanje na kamion in odvoz na deponijo po izboru izvajalca del, komplet s stroški transporta in plačilom takse deponije. Komplet z vsemi potrebnimi dodatnimi deli in materiali.</t>
    </r>
  </si>
  <si>
    <r>
      <rPr>
        <b/>
        <sz val="11"/>
        <rFont val="Calibri"/>
        <family val="2"/>
        <charset val="238"/>
        <scheme val="minor"/>
      </rPr>
      <t>Rušitev obstoječe predelne sklopne stene</t>
    </r>
    <r>
      <rPr>
        <sz val="11"/>
        <rFont val="Calibri"/>
        <family val="2"/>
        <charset val="238"/>
        <scheme val="minor"/>
      </rPr>
      <t>, dimenzije 258/300cm. Iznos materiala iz objekta, nakladanje na kamion in odvoz na deponijo po izboru izvajalca del, komplet s stroški transporta in plačilom takse deponije. Komplet z vsemi potrebnimi dodatnimi deli in materiali.</t>
    </r>
  </si>
  <si>
    <r>
      <rPr>
        <b/>
        <sz val="11"/>
        <rFont val="Calibri"/>
        <family val="2"/>
        <charset val="238"/>
        <scheme val="minor"/>
      </rPr>
      <t xml:space="preserve">Rušitev obstoječe sanitarne predelne stene </t>
    </r>
    <r>
      <rPr>
        <sz val="11"/>
        <rFont val="Calibri"/>
        <family val="2"/>
        <charset val="238"/>
        <scheme val="minor"/>
      </rPr>
      <t>z vgrajenimi enokrilnimi vrati. Iznos materiala iz objekta, nakladanje na kamion in odvoz na deponijo po izboru izvajalca del, komplet s stroški transporta in plačilom takse deponije. Komplet z vsemi potrebnimi dodatnimi deli in materiali.</t>
    </r>
  </si>
  <si>
    <r>
      <rPr>
        <b/>
        <sz val="11"/>
        <rFont val="Calibri"/>
        <family val="2"/>
        <charset val="238"/>
        <scheme val="minor"/>
      </rPr>
      <t>Rušitev obstoječega notranjega enoramnega stopnišča</t>
    </r>
    <r>
      <rPr>
        <sz val="11"/>
        <rFont val="Calibri"/>
        <family val="2"/>
        <charset val="238"/>
        <scheme val="minor"/>
      </rPr>
      <t>. Iznos materiala iz objekta, nakladanje na kamion in odvoz na deponijo po izboru izvajalca del, komplet s stroški transporta in plačilom takse deponije. Komplet z vsemi potrebnimi dodatnimi deli in materiali.</t>
    </r>
  </si>
  <si>
    <r>
      <rPr>
        <b/>
        <sz val="11"/>
        <rFont val="Calibri"/>
        <family val="2"/>
        <charset val="238"/>
        <scheme val="minor"/>
      </rPr>
      <t xml:space="preserve">Rušitev obstoječega zunanjega podesta dostave </t>
    </r>
    <r>
      <rPr>
        <sz val="11"/>
        <rFont val="Calibri"/>
        <family val="2"/>
        <charset val="238"/>
        <scheme val="minor"/>
      </rPr>
      <t>- AB stopnišče in podest, višine 81cm. Rušenje s predhodnim zarezovanjem linije rušitve. Iznos materiala iz objekta, nakladanje na kamion in odvoz na deponijo po izboru izvajalca del, komplet s stroški transporta in plačilom takse deponije. Komplet z vsemi potrebnimi dodatnimi deli in materiali.</t>
    </r>
  </si>
  <si>
    <r>
      <rPr>
        <b/>
        <sz val="11"/>
        <rFont val="Calibri"/>
        <family val="2"/>
        <charset val="238"/>
        <scheme val="minor"/>
      </rPr>
      <t xml:space="preserve">Izdelava prebojev v obstoječi nosilni steni </t>
    </r>
    <r>
      <rPr>
        <sz val="11"/>
        <rFont val="Calibri"/>
        <family val="2"/>
        <charset val="238"/>
        <scheme val="minor"/>
      </rPr>
      <t xml:space="preserve">(komplet z oblogami in fasado) debeline do cca 80,00cm - preboji za nove odprtine; predhodno strojno zarerovanje linije rušitve, zaradi izdelave ravnih delovnih stikov in zaradi preprečitve širjenja vibracij in nastanka razpok po obstoječih konstrukcijah. </t>
    </r>
  </si>
  <si>
    <r>
      <rPr>
        <b/>
        <sz val="11"/>
        <rFont val="Calibri"/>
        <family val="2"/>
        <charset val="238"/>
        <scheme val="minor"/>
      </rPr>
      <t>Rušitev dela obstoječih spuščenih stropov</t>
    </r>
    <r>
      <rPr>
        <sz val="11"/>
        <rFont val="Calibri"/>
        <family val="2"/>
        <charset val="238"/>
        <scheme val="minor"/>
      </rPr>
      <t>. Iznos materiala iz objekta, nakladanje na kamion in odvoz na deponijo po izboru izvajalca del, komplet s stroški transporta in plačilom takse deponije. Komplet z vsemi potrebnimi dodatnimi deli in materiali.</t>
    </r>
  </si>
  <si>
    <r>
      <rPr>
        <b/>
        <sz val="11"/>
        <rFont val="Calibri"/>
        <family val="2"/>
        <charset val="238"/>
        <scheme val="minor"/>
      </rPr>
      <t xml:space="preserve">Izdelava preboja v obstoječi krovni AB plošči </t>
    </r>
    <r>
      <rPr>
        <sz val="11"/>
        <rFont val="Calibri"/>
        <family val="2"/>
        <charset val="238"/>
        <scheme val="minor"/>
      </rPr>
      <t xml:space="preserve">(ravna streha) debeline cca 20,00cm - preboj za nove odprtine; predhodno strojno zarerovanje linije rušitve, zaradi izdelave ravnih delovnih stikov in zaradi preprečitve širjenja vibracij in nastanka razpok po obstoječih konstrukcijah. </t>
    </r>
  </si>
  <si>
    <r>
      <rPr>
        <b/>
        <sz val="11"/>
        <rFont val="Calibri"/>
        <family val="2"/>
        <charset val="238"/>
        <scheme val="minor"/>
      </rPr>
      <t>Gradbena zakoličba</t>
    </r>
    <r>
      <rPr>
        <sz val="11"/>
        <rFont val="Calibri"/>
        <family val="2"/>
        <charset val="238"/>
        <scheme val="minor"/>
      </rPr>
      <t>; obnovitev zakoličenih osi za izkop (obračun po oseh projekta v skladu z geodetsko zakoličbo ter v skladu z zapisnikom o zakoličbi in zakoličbenim načrtom - projektom). Obnovitev in zavarovanje zakoličbene trase s količki, linijsko desko, železnimi klini in označeno z barvo. Komplet z vsemi potrebnimi dodatnimi deli in materiali.</t>
    </r>
  </si>
  <si>
    <r>
      <rPr>
        <b/>
        <sz val="11"/>
        <rFont val="Calibri"/>
        <family val="2"/>
        <charset val="238"/>
        <scheme val="minor"/>
      </rPr>
      <t>Strojni odriv humusa</t>
    </r>
    <r>
      <rPr>
        <sz val="11"/>
        <rFont val="Calibri"/>
        <family val="2"/>
        <charset val="238"/>
        <scheme val="minor"/>
      </rPr>
      <t>; površinski strojni odriv zemljine II.ktg. (plodna zemlja) v debelini cca 20,00cm. Nakladanje zemljine na kamion in odvoz na začasno deponijo po izboru izvajalca - zemljina zunanjo ureditev. Komplet z vsemi potrebnimi dodatnimi deli in materiali.</t>
    </r>
  </si>
  <si>
    <r>
      <rPr>
        <b/>
        <sz val="11"/>
        <rFont val="Calibri"/>
        <family val="2"/>
        <charset val="238"/>
        <scheme val="minor"/>
      </rPr>
      <t>Gradbena postavitev profilov (dvojni gradbeni profili)</t>
    </r>
    <r>
      <rPr>
        <sz val="11"/>
        <rFont val="Calibri"/>
        <family val="2"/>
        <charset val="238"/>
        <scheme val="minor"/>
      </rPr>
      <t xml:space="preserve"> in prenos višin "objektov" na profile v skladu z geodetsko in gradbeno zakoličbo ter zavarovanje profilov na ustrezni razdalji, dvojni profil, dodatno fiksirani z betonom zaradi preprečitve pomika. Komplet z vsemi potrebnimi dodatnimi deli in materiali.</t>
    </r>
  </si>
  <si>
    <r>
      <rPr>
        <b/>
        <sz val="11"/>
        <rFont val="Calibri"/>
        <family val="2"/>
        <charset val="238"/>
        <scheme val="minor"/>
      </rPr>
      <t xml:space="preserve">Gradbena postavitev profilov (enojni gradbeni profili) </t>
    </r>
    <r>
      <rPr>
        <sz val="11"/>
        <rFont val="Calibri"/>
        <family val="2"/>
        <charset val="238"/>
        <scheme val="minor"/>
      </rPr>
      <t>in prenos višin "objektov" na profile v skladu z geodetsko in gradbeno zakoličbo ter zavarovanje profilov na ustrezni razdalji, dvojni profil, dodatno fiksirani z betonom zaradi preprečitve pomika. Komplet z vsemi potrebnimi dodatnimi deli in materiali.</t>
    </r>
  </si>
  <si>
    <r>
      <rPr>
        <b/>
        <sz val="11"/>
        <rFont val="Calibri"/>
        <family val="2"/>
        <charset val="238"/>
        <scheme val="minor"/>
      </rPr>
      <t>Širok strojni izkop</t>
    </r>
    <r>
      <rPr>
        <sz val="11"/>
        <rFont val="Calibri"/>
        <family val="2"/>
        <charset val="238"/>
        <scheme val="minor"/>
      </rPr>
      <t xml:space="preserve"> v zemljini III./IV.ktg., globine do 200cm. Delni izkop ob obstoječem podpornem zidu in obstoječem objekt - potreben pazljiv izkop s potrebnim podpiranjem. Nakladanje zemljine na kamion in odvoz na deponijo po izboru izvajalca del, vključno s stroški prevoza in plačilom takse deponije. Komplet z vsemi potrebnimi dodatnimi deli in materiali.</t>
    </r>
  </si>
  <si>
    <r>
      <rPr>
        <b/>
        <sz val="11"/>
        <rFont val="Calibri"/>
        <family val="2"/>
        <charset val="238"/>
        <scheme val="minor"/>
      </rPr>
      <t xml:space="preserve">Strojni izkop za jašek dvigala </t>
    </r>
    <r>
      <rPr>
        <sz val="11"/>
        <rFont val="Calibri"/>
        <family val="2"/>
        <charset val="238"/>
        <scheme val="minor"/>
      </rPr>
      <t>v zemljini IV. ktg., globine cca 220cm. Nakladanje zemljine na kamion in odvoz na deponijo po izboru izvajalca del, vključno s stroški prevoza in plačilom takse deponije. Komplet z vsemi potrebnimi dodatnimi deli in materiali.</t>
    </r>
  </si>
  <si>
    <r>
      <rPr>
        <b/>
        <sz val="11"/>
        <rFont val="Calibri"/>
        <family val="2"/>
        <charset val="238"/>
        <scheme val="minor"/>
      </rPr>
      <t>Planiranje dna izkopa za jašek dvigala</t>
    </r>
    <r>
      <rPr>
        <sz val="11"/>
        <rFont val="Calibri"/>
        <family val="2"/>
        <charset val="238"/>
        <scheme val="minor"/>
      </rPr>
      <t>; strojno in ročno planiranje dna izkopa v zemljini III./IV. ktg. s točnostjo +/-3,00cm z izmetom ali dosipom ter premetom odvečnega materiala. Komplet z vsemi potrebnimi dodatnimi deli in materiali.</t>
    </r>
  </si>
  <si>
    <r>
      <rPr>
        <b/>
        <sz val="11"/>
        <rFont val="Calibri"/>
        <family val="2"/>
        <charset val="238"/>
        <scheme val="minor"/>
      </rPr>
      <t>Planiranje dna širokega izkopa</t>
    </r>
    <r>
      <rPr>
        <sz val="11"/>
        <rFont val="Calibri"/>
        <family val="2"/>
        <charset val="238"/>
        <scheme val="minor"/>
      </rPr>
      <t>; strojno in ročno planiranje dna izkopa v zemljini III./IV. ktg. s točnostjo +/-3,00cm z izmetom ali dosipom ter premetom odvečnega materiala. Komplet z vsemi potrebnimi dodatnimi deli in materiali.</t>
    </r>
  </si>
  <si>
    <r>
      <rPr>
        <b/>
        <sz val="11"/>
        <rFont val="Calibri"/>
        <family val="2"/>
        <charset val="238"/>
        <scheme val="minor"/>
      </rPr>
      <t>Strojni izkop za pasovne temelje</t>
    </r>
    <r>
      <rPr>
        <sz val="11"/>
        <rFont val="Calibri"/>
        <family val="2"/>
        <charset val="238"/>
        <scheme val="minor"/>
      </rPr>
      <t>; izkop v zemljini III./IV.ktg., globine do cca 130cm. Delni izkop ob obstoječem objektu - potreben pazljiv izkop s potrebnim podpiranjem. Nakladanje zemljine na kamion in odvoz na deponijo po izboru izvajalca del, vključno s stroški prevoza in plačilom takse deponije. Komplet z vsemi potrebnimi dodatnimi deli in materiali.</t>
    </r>
  </si>
  <si>
    <r>
      <rPr>
        <b/>
        <sz val="11"/>
        <rFont val="Calibri"/>
        <family val="2"/>
        <charset val="238"/>
        <scheme val="minor"/>
      </rPr>
      <t>Planiranje dna izkopa za pasovne temelje dozidanega objekta</t>
    </r>
    <r>
      <rPr>
        <sz val="11"/>
        <rFont val="Calibri"/>
        <family val="2"/>
        <charset val="238"/>
        <scheme val="minor"/>
      </rPr>
      <t>; strojno in ročno planiranje dna izkopa v zemljini III./IV.ktg. S točnostjo +/-3,00cm z izmetom ali dosipom ter premetom odvečnega materiala. Komplet z vsemi potrebnimi dodatnimi deli in materiali.</t>
    </r>
  </si>
  <si>
    <r>
      <rPr>
        <b/>
        <sz val="11"/>
        <rFont val="Calibri"/>
        <family val="2"/>
        <charset val="238"/>
        <scheme val="minor"/>
      </rPr>
      <t>Nabava, dobava in vgrajevanjeza zasipanje ob temeljih</t>
    </r>
    <r>
      <rPr>
        <sz val="11"/>
        <rFont val="Calibri"/>
        <family val="2"/>
        <charset val="238"/>
        <scheme val="minor"/>
      </rPr>
      <t xml:space="preserve"> (dozidan objekt) v debelini do cca 90,00cm; izdelano iz čistega dolomitnega tolčenca granulacije 0-32 mm s potrebnim planiranjem, premeti, razstiranjem in utrjevanjem po plasteh: stopnja utrjevanja oz. zahtevana vrednost statičnega deformacijskega modula znaša Ev2 = 80 MPa ter zgoščenost nasipa ≥ 98,00 % po Proctorju. </t>
    </r>
  </si>
  <si>
    <r>
      <rPr>
        <b/>
        <sz val="11"/>
        <rFont val="Calibri"/>
        <family val="2"/>
        <charset val="238"/>
        <scheme val="minor"/>
      </rPr>
      <t>Nabava, dobava in vgrajevanje podložnega betona C 12/15 za AB temeljno ploščo jaška dvigala</t>
    </r>
    <r>
      <rPr>
        <sz val="11"/>
        <rFont val="Calibri"/>
        <family val="2"/>
        <charset val="238"/>
        <scheme val="minor"/>
      </rPr>
      <t>; podložni beton debeline prereza 0,08-0,10m³/m² - delovna površina za opaže in kot podlaga hidroizolaciji. Podložni beton gladko zariban - enostavne betonske konstrukcije. Komplet z vsemi potrebnimi dodatnimi deli in materiali.</t>
    </r>
  </si>
  <si>
    <r>
      <rPr>
        <b/>
        <sz val="11"/>
        <rFont val="Calibri"/>
        <family val="2"/>
        <charset val="238"/>
        <scheme val="minor"/>
      </rPr>
      <t>Nabava, dobava in vgrajevanje podložnega betona C 12/15 za AB pasovne temelje</t>
    </r>
    <r>
      <rPr>
        <sz val="11"/>
        <rFont val="Calibri"/>
        <family val="2"/>
        <charset val="238"/>
        <scheme val="minor"/>
      </rPr>
      <t>; podložni beton debeline prereza 0,08-0,10m³/m² - delovna površina za opaže in kot podlaga hidroizolaciji. Podložni beton gladko zariban - enostavne betonske konstrukcije. Komplet z vsemi potrebnimi dodatnimi deli in materiali.</t>
    </r>
  </si>
  <si>
    <r>
      <rPr>
        <b/>
        <sz val="11"/>
        <rFont val="Calibri"/>
        <family val="2"/>
        <charset val="238"/>
        <scheme val="minor"/>
      </rPr>
      <t>Nabava, dobava in vgrajevanje armiranega betona kvalitete C25/30 za temeljno ploščo jaška dvigala</t>
    </r>
    <r>
      <rPr>
        <sz val="11"/>
        <rFont val="Calibri"/>
        <family val="2"/>
        <charset val="238"/>
        <scheme val="minor"/>
      </rPr>
      <t>; temeljna plošča debeline prereza 0,30m³/m², (C 25/30; XC2), gladko zaribana, toleranca: nivelirana na točnost ± 0,5 cm/4,0 m. Komplet z vsemi potrebnimi dodatnimi deli in materiali.</t>
    </r>
  </si>
  <si>
    <r>
      <rPr>
        <b/>
        <sz val="11"/>
        <rFont val="Calibri"/>
        <family val="2"/>
        <charset val="238"/>
        <scheme val="minor"/>
      </rPr>
      <t>Nabava, dobava in vgrajevanje armiranega betona kvalitete C25/30 za pasovne temelje dozidanega dela objekta</t>
    </r>
    <r>
      <rPr>
        <sz val="11"/>
        <rFont val="Calibri"/>
        <family val="2"/>
        <charset val="238"/>
        <scheme val="minor"/>
      </rPr>
      <t>; pasovni temelji debeline prereza do 0,80m³/m', (C 25/30; XC2), gladko zaribani, toleranca: nivelirana na točnost ± 0,5 cm/4,0 m. Na stuku temeljev z obstoječo konstrukcijo potrebno upoštevati sidranje armature v obstoječo konstrukcijo po načrtu gradbenih konstrukcij. Komplet z vsemi potrebnimi dodatnimi deli in materiali.</t>
    </r>
  </si>
  <si>
    <r>
      <rPr>
        <b/>
        <sz val="11"/>
        <rFont val="Calibri"/>
        <family val="2"/>
        <charset val="238"/>
        <scheme val="minor"/>
      </rPr>
      <t>Nabava, dobava in vgrajevanje armiranega betona kvalitete C 25/30 za talno ploščo dozidanega objekta</t>
    </r>
    <r>
      <rPr>
        <sz val="11"/>
        <rFont val="Calibri"/>
        <family val="2"/>
        <charset val="238"/>
        <scheme val="minor"/>
      </rPr>
      <t>; talna plošča med pasovnimi temelji, debeline prereza 0,10m³/m², (C 25/30; XC1), gladko zaribana, toleranca: nivelirana na točnost ± 0,5cm/4,0m. Na stiku z obstoječo konstrukcijo potrebno upoštevati sidranje armature v obstoječo konstrukcijo po načrtu gradbenih konstrukcij. Komplet z vsemi potrebnimi dodatnimi deli in materiali.</t>
    </r>
  </si>
  <si>
    <r>
      <rPr>
        <b/>
        <sz val="11"/>
        <rFont val="Calibri"/>
        <family val="2"/>
        <charset val="238"/>
        <scheme val="minor"/>
      </rPr>
      <t>Nabava, dobava in vgrajevanje armiranega betona kvalitete C 25/30 za temeljno ploščo dozidanega objekta</t>
    </r>
    <r>
      <rPr>
        <sz val="11"/>
        <rFont val="Calibri"/>
        <family val="2"/>
        <charset val="238"/>
        <scheme val="minor"/>
      </rPr>
      <t>; temeljna plošča med pasovnimi temelji, debeline prereza do 0,25m³/m², (C 25/30; XC1), gladko zaribana, toleranca: nivelirana na točnost ± 0,5cm/4,0m. Na stiku z obstoječo konstrukcijo potrebno upoštevati sidranje armature v obstoječo konstrukcijo po načrtu gradbenih konstrukcij. Komplet z vsemi potrebnimi dodatnimi deli in materiali.</t>
    </r>
  </si>
  <si>
    <r>
      <rPr>
        <b/>
        <sz val="11"/>
        <rFont val="Calibri"/>
        <family val="2"/>
        <charset val="238"/>
        <scheme val="minor"/>
      </rPr>
      <t>Nabava, dobava in vgrajevanje armiranega betona kvalitete C25/30 za AB medetažne plošče dozidanega objekta</t>
    </r>
    <r>
      <rPr>
        <sz val="11"/>
        <rFont val="Calibri"/>
        <family val="2"/>
        <charset val="238"/>
        <scheme val="minor"/>
      </rPr>
      <t>; medetažne plošče debeline prereza 0,25m³/m², (C 25/30; XC2), gladko zaribana, toleranca: nivelirana na točnost ± 0,5cm/4,0m. Na stiku z obstoječo konstrukcijo potrebno upoštevati sidranje armature v obstoječo konstrukcijo po načrtu gradbenih konstrukcij. Komplet z vsemi potrebnimi dodatnimi deli in materiali.</t>
    </r>
  </si>
  <si>
    <r>
      <rPr>
        <b/>
        <sz val="11"/>
        <rFont val="Calibri"/>
        <family val="2"/>
        <charset val="238"/>
        <scheme val="minor"/>
      </rPr>
      <t>Nabava, dobava in vgrajevanje armiranega betona kvalitete C25/30 za AB stene dozidanega objekta</t>
    </r>
    <r>
      <rPr>
        <sz val="11"/>
        <rFont val="Calibri"/>
        <family val="2"/>
        <charset val="238"/>
        <scheme val="minor"/>
      </rPr>
      <t>. Stene pod +/-0,00m; stene debeline prereza do 0,25m³/m², (C 25/30; XC2), gladko zaribana, toleranca: nivelirana na točnost ± 0,5cm/4,0m. Na stiku z obstoječo konstrukcijo potrebno upoštevati sidranje armature v obstoječo konstrukcijo po načrtu gradbenih konstrukcij. Komplet z vsemi potrebnimi dodatnimi deli in materiali.</t>
    </r>
  </si>
  <si>
    <r>
      <rPr>
        <b/>
        <sz val="11"/>
        <rFont val="Calibri"/>
        <family val="2"/>
        <charset val="238"/>
        <scheme val="minor"/>
      </rPr>
      <t>Nabava, dobava in vgrajevanje armiranega betona kvalitete C25/30 za AB nosilce dozidanega objekta</t>
    </r>
    <r>
      <rPr>
        <sz val="11"/>
        <rFont val="Calibri"/>
        <family val="2"/>
        <charset val="238"/>
        <scheme val="minor"/>
      </rPr>
      <t>; nosilec debeline prereza do 0,25m³/m', (C 25/30; XC2), gladko zaribana, toleranca: nivelirana na točnost ± 0,5cm/4,0m. Komplet z vsemi potrebnimi dodatnimi deli in materiali.</t>
    </r>
  </si>
  <si>
    <r>
      <rPr>
        <b/>
        <sz val="11"/>
        <rFont val="Calibri"/>
        <family val="2"/>
        <charset val="238"/>
        <scheme val="minor"/>
      </rPr>
      <t>Nabava, dobava in vgrajevanje armiranega betona kvalitete C25/30 za AB stebre dozidanega objekta</t>
    </r>
    <r>
      <rPr>
        <sz val="11"/>
        <rFont val="Calibri"/>
        <family val="2"/>
        <charset val="238"/>
        <scheme val="minor"/>
      </rPr>
      <t>; stebri debeline prereza do 0,06m³/m', (C 25/30; XC2), gladko zaribano, toleranca: nivelirano na točnost ± 0,5cm/4,0m. Komplet z vsemi potrebnimi dodatnimi deli in materiali.</t>
    </r>
  </si>
  <si>
    <r>
      <rPr>
        <b/>
        <sz val="11"/>
        <rFont val="Calibri"/>
        <family val="2"/>
        <charset val="238"/>
        <scheme val="minor"/>
      </rPr>
      <t>Nabava, dobava in vgrajevanje armiranega betona kvalitete C25/30 za AB dvoramno stopnišče</t>
    </r>
    <r>
      <rPr>
        <sz val="11"/>
        <rFont val="Calibri"/>
        <family val="2"/>
        <charset val="238"/>
        <scheme val="minor"/>
      </rPr>
      <t xml:space="preserve"> z vmesnimi podesti dozidanega objekta; stopnice debeline prereza do 0,34m³/m², (C 25/30; XC2), gladko zaribano, toleranca: nivelirano na točnost ± 0,5cm/4,0m. Komplet z vsemi potrebnimi dodatnimi deli in materiali.</t>
    </r>
  </si>
  <si>
    <r>
      <rPr>
        <b/>
        <sz val="11"/>
        <rFont val="Calibri"/>
        <family val="2"/>
        <charset val="238"/>
        <scheme val="minor"/>
      </rPr>
      <t>Nabava, dobava in vgrajevanje armiranega betona kvalitete C25/30 za AB enoramno stopnišče</t>
    </r>
    <r>
      <rPr>
        <sz val="11"/>
        <rFont val="Calibri"/>
        <family val="2"/>
        <charset val="238"/>
        <scheme val="minor"/>
      </rPr>
      <t xml:space="preserve"> dozidanega objekta; stopnice debeline prereza do 0,34m³/m², (C 25/30; XC2), gladko zaribano, toleranca: nivelirano na točnost ± 0,5cm/4,0m. Komplet z vsemi potrebnimi dodatnimi deli in materiali.</t>
    </r>
  </si>
  <si>
    <r>
      <rPr>
        <b/>
        <sz val="11"/>
        <rFont val="Calibri"/>
        <family val="2"/>
        <charset val="238"/>
        <scheme val="minor"/>
      </rPr>
      <t xml:space="preserve">Nabava, dobava in vgradnja trakov za zatesnitev delovnih stikov v betonu </t>
    </r>
    <r>
      <rPr>
        <sz val="11"/>
        <rFont val="Calibri"/>
        <family val="2"/>
        <charset val="238"/>
        <scheme val="minor"/>
      </rPr>
      <t>(stiki AB konstrukcij). Zatesnitev delovnih stikov s trakovi za stike (kot npr. Sika Waterbar ali enakovredno) - fleksibilne zapore za vodo iz PVC-P. Komplet z vsemi potrebnimi dodatnimi deli in materiali.</t>
    </r>
  </si>
  <si>
    <r>
      <rPr>
        <b/>
        <sz val="11"/>
        <rFont val="Calibri"/>
        <family val="2"/>
        <charset val="238"/>
        <scheme val="minor"/>
      </rPr>
      <t>Nabava, dobava in vgradnja nabrekajočega profila za zatesnitev stikov med AB konstrukcijami</t>
    </r>
    <r>
      <rPr>
        <sz val="11"/>
        <rFont val="Calibri"/>
        <family val="2"/>
        <charset val="238"/>
        <scheme val="minor"/>
      </rPr>
      <t>. Zatesnitev delovnih stikov z nabrekajočim profilom (kot npr. Sika Swell ali enakovredno). Komplet z vsemi potrebnimi dodatnimi deli in materiali.</t>
    </r>
  </si>
  <si>
    <r>
      <rPr>
        <b/>
        <sz val="11"/>
        <rFont val="Calibri"/>
        <family val="2"/>
        <charset val="238"/>
        <scheme val="minor"/>
      </rPr>
      <t>Nabava, dobava in vgradnja izolacijskih elementov v nosilno AB konstrukcijo</t>
    </r>
    <r>
      <rPr>
        <sz val="11"/>
        <rFont val="Calibri"/>
        <family val="2"/>
        <charset val="238"/>
        <scheme val="minor"/>
      </rPr>
      <t xml:space="preserve"> - zaščita pred udarnim zvokom stopnišča v dozidanem objektu.</t>
    </r>
  </si>
  <si>
    <r>
      <rPr>
        <b/>
        <sz val="11"/>
        <rFont val="Calibri"/>
        <family val="2"/>
        <charset val="238"/>
        <scheme val="minor"/>
      </rPr>
      <t>Nabava, dobava, rezanje, krivljenje, vezanje in polaganje armature</t>
    </r>
    <r>
      <rPr>
        <sz val="11"/>
        <rFont val="Calibri"/>
        <family val="2"/>
        <charset val="238"/>
        <scheme val="minor"/>
      </rPr>
      <t xml:space="preserve"> po armaturnem načrtu. (ocena)</t>
    </r>
  </si>
  <si>
    <r>
      <rPr>
        <b/>
        <sz val="11"/>
        <rFont val="Calibri"/>
        <family val="2"/>
        <charset val="238"/>
        <scheme val="minor"/>
      </rPr>
      <t>Nabava, dobava, montaža in demontaža opaža čela za temeljno ploščo jaška dvigala</t>
    </r>
    <r>
      <rPr>
        <sz val="11"/>
        <rFont val="Calibri"/>
        <family val="2"/>
        <charset val="238"/>
        <scheme val="minor"/>
      </rPr>
      <t>; temeljna plošča debeline 0,30m, komplet s podpiranjem in opiranjem. Komplet z vsemi potrebnimi dodatnimi deli in materiali.</t>
    </r>
  </si>
  <si>
    <r>
      <rPr>
        <b/>
        <sz val="11"/>
        <rFont val="Calibri"/>
        <family val="2"/>
        <charset val="238"/>
        <scheme val="minor"/>
      </rPr>
      <t xml:space="preserve">Nabava, dobava, montaža in demontaža opaža za pasovne temelje </t>
    </r>
    <r>
      <rPr>
        <sz val="11"/>
        <rFont val="Calibri"/>
        <family val="2"/>
        <charset val="238"/>
        <scheme val="minor"/>
      </rPr>
      <t>dozidanega objekta, komplet s podpiranjem in opiranjem; pasovni temelji debeline do 0,80m. Komplet z vsemi potrebnimi dodatnimi deli in materiali.</t>
    </r>
  </si>
  <si>
    <r>
      <rPr>
        <b/>
        <sz val="11"/>
        <rFont val="Calibri"/>
        <family val="2"/>
        <charset val="238"/>
        <scheme val="minor"/>
      </rPr>
      <t>Nabava, dobava, montaža in demontaža opaža čela temeljne in talne plošče</t>
    </r>
    <r>
      <rPr>
        <sz val="11"/>
        <rFont val="Calibri"/>
        <family val="2"/>
        <charset val="238"/>
        <scheme val="minor"/>
      </rPr>
      <t>; temeljna  oz talna plošča debeline do 0,25m, komplet s podpiranjem in opiranjem. Komplet z vsemi potrebnimi dodatnimi deli in materiali.</t>
    </r>
  </si>
  <si>
    <r>
      <rPr>
        <b/>
        <sz val="11"/>
        <rFont val="Calibri"/>
        <family val="2"/>
        <charset val="238"/>
        <scheme val="minor"/>
      </rPr>
      <t>Nabava, dobava, montaža in demontaža opaža za AB medetažne plošče</t>
    </r>
    <r>
      <rPr>
        <sz val="11"/>
        <rFont val="Calibri"/>
        <family val="2"/>
        <charset val="238"/>
        <scheme val="minor"/>
      </rPr>
      <t xml:space="preserve"> dozidanega objekta, komplet s podpiranjem in opiranjem do višine 14,00m. Komplet z vsemi potrebnimi dodatnimi deli in materiali.</t>
    </r>
  </si>
  <si>
    <r>
      <rPr>
        <b/>
        <sz val="11"/>
        <rFont val="Calibri"/>
        <family val="2"/>
        <charset val="238"/>
        <scheme val="minor"/>
      </rPr>
      <t>Nabava, dobava in pozidava "parapetnega zidu" v sanitarnih prostorih</t>
    </r>
    <r>
      <rPr>
        <sz val="11"/>
        <rFont val="Calibri"/>
        <family val="2"/>
        <charset val="238"/>
        <scheme val="minor"/>
      </rPr>
      <t xml:space="preserve"> z obzidavo podometnega splahovalnika. Pozidava s porobetonskimi zidnimi ploščami debeline 15cm</t>
    </r>
  </si>
  <si>
    <r>
      <rPr>
        <b/>
        <sz val="11"/>
        <rFont val="Calibri"/>
        <family val="2"/>
        <charset val="238"/>
        <scheme val="minor"/>
      </rPr>
      <t>Nabava, dobava in obzidava AB zidu v sanitarnih prostorih</t>
    </r>
    <r>
      <rPr>
        <sz val="11"/>
        <rFont val="Calibri"/>
        <family val="2"/>
        <charset val="238"/>
        <scheme val="minor"/>
      </rPr>
      <t xml:space="preserve"> z obzidavo podometnega splahovalnika. Pozidava s porobetonskimi zidnimi ploščami debeline 15cm</t>
    </r>
  </si>
  <si>
    <r>
      <rPr>
        <b/>
        <sz val="11"/>
        <rFont val="Calibri"/>
        <family val="2"/>
        <charset val="238"/>
        <scheme val="minor"/>
      </rPr>
      <t>Nabava, dobava in pozidava "parapetnega zidu" v sanitarnih prostorih</t>
    </r>
    <r>
      <rPr>
        <sz val="11"/>
        <rFont val="Calibri"/>
        <family val="2"/>
        <charset val="238"/>
        <scheme val="minor"/>
      </rPr>
      <t xml:space="preserve"> z obzidavo inštalacijskih napeljav. Pozidava s porobetonskimi zidnimi ploščami debeline 10cm</t>
    </r>
  </si>
  <si>
    <r>
      <rPr>
        <b/>
        <sz val="11"/>
        <rFont val="Calibri"/>
        <family val="2"/>
        <charset val="238"/>
        <scheme val="minor"/>
      </rPr>
      <t>Nabava, dobava in pozidava obstoječih odprtin v nosilnih stenah obstoječega objekta</t>
    </r>
    <r>
      <rPr>
        <sz val="11"/>
        <rFont val="Calibri"/>
        <family val="2"/>
        <charset val="238"/>
        <scheme val="minor"/>
      </rPr>
      <t>; pozidava s  porobetonskimi zidnimi bloki debeline 24cm (ZB 30 - 2,5/0,40;  REI 180; dim: 62,5/24/20 cm; λ=0,099 W/mK),</t>
    </r>
  </si>
  <si>
    <r>
      <rPr>
        <b/>
        <sz val="11"/>
        <rFont val="Calibri"/>
        <family val="2"/>
        <charset val="238"/>
        <scheme val="minor"/>
      </rPr>
      <t>Nabava, dobava in vgradnja nosilnih preklad v zidanih nosilnih zidovih</t>
    </r>
    <r>
      <rPr>
        <sz val="11"/>
        <rFont val="Calibri"/>
        <family val="2"/>
        <charset val="238"/>
        <scheme val="minor"/>
      </rPr>
      <t xml:space="preserve"> v obstoječem objektu; nosilne preklade iz porobetona, širine 20cm (NP 20/150; dim: 150/20/24,9cm), zidano s pripadajočo lepilno malto z vsemi pomožnimi deli, odri, rezanjem in transporti ter napravo lepilne mase.</t>
    </r>
  </si>
  <si>
    <r>
      <rPr>
        <b/>
        <sz val="11"/>
        <rFont val="Calibri"/>
        <family val="2"/>
        <charset val="238"/>
        <scheme val="minor"/>
      </rPr>
      <t>Nabava, dobava in izdelava plavajočega armirano cementnega estriha</t>
    </r>
    <r>
      <rPr>
        <sz val="11"/>
        <rFont val="Calibri"/>
        <family val="2"/>
        <charset val="238"/>
        <scheme val="minor"/>
      </rPr>
      <t xml:space="preserve"> debeline 10+3,5+6cm v dozidanem objektu (prostori s finalno oblogo iz PVC-ja) v sestavi:</t>
    </r>
  </si>
  <si>
    <r>
      <rPr>
        <b/>
        <sz val="11"/>
        <rFont val="Calibri"/>
        <family val="2"/>
        <charset val="238"/>
        <scheme val="minor"/>
      </rPr>
      <t>Nabava, dobava in izdelava plavajočega armirano cementnega estriha</t>
    </r>
    <r>
      <rPr>
        <sz val="11"/>
        <rFont val="Calibri"/>
        <family val="2"/>
        <charset val="238"/>
        <scheme val="minor"/>
      </rPr>
      <t xml:space="preserve"> debeline 9+3,5+6cm v dozidanem objektu (prostori s finalno oblogo iz keramike) v sestavi:</t>
    </r>
  </si>
  <si>
    <r>
      <rPr>
        <b/>
        <sz val="11"/>
        <rFont val="Calibri"/>
        <family val="2"/>
        <charset val="238"/>
        <scheme val="minor"/>
      </rPr>
      <t>Nabava, dobava in vgrajevanje naklonskega betonskega tlaka</t>
    </r>
    <r>
      <rPr>
        <sz val="11"/>
        <rFont val="Calibri"/>
        <family val="2"/>
        <charset val="238"/>
        <scheme val="minor"/>
      </rPr>
      <t xml:space="preserve"> na ravni strehi. Mikroarmiran betonski tlak v debelini do 27cm, izveden v naklonu 1,5</t>
    </r>
    <r>
      <rPr>
        <sz val="11"/>
        <rFont val="Calibri"/>
        <family val="2"/>
        <charset val="238"/>
      </rPr>
      <t xml:space="preserve">°. </t>
    </r>
  </si>
  <si>
    <r>
      <rPr>
        <b/>
        <sz val="11"/>
        <rFont val="Calibri"/>
        <family val="2"/>
        <charset val="238"/>
        <scheme val="minor"/>
      </rPr>
      <t>Izdelava utorov v AB nosilni konstrukciji v dozidanem objektu</t>
    </r>
    <r>
      <rPr>
        <sz val="11"/>
        <rFont val="Calibri"/>
        <family val="2"/>
        <charset val="238"/>
        <scheme val="minor"/>
      </rPr>
      <t xml:space="preserve">. Iznos materiala iz objekta, nakladanje na kamion in odvoz na deponijo po izboru izvajalca del, komplet s stroški transporta in plačilom takse deponije. </t>
    </r>
  </si>
  <si>
    <r>
      <rPr>
        <b/>
        <sz val="11"/>
        <rFont val="Calibri"/>
        <family val="2"/>
        <charset val="238"/>
        <scheme val="minor"/>
      </rPr>
      <t>Izdelava utorov v obstoječi nosilni konstrukciji v obstoječem objektu</t>
    </r>
    <r>
      <rPr>
        <sz val="11"/>
        <rFont val="Calibri"/>
        <family val="2"/>
        <charset val="238"/>
        <scheme val="minor"/>
      </rPr>
      <t xml:space="preserve">. Iznos materiala iz objekta, nakladanje na kamion in odvoz na deponijo po izboru izvajalca del, komplet s stroški transporta in plačilom takse deponije. </t>
    </r>
  </si>
  <si>
    <r>
      <rPr>
        <b/>
        <sz val="11"/>
        <rFont val="Calibri"/>
        <family val="2"/>
        <charset val="238"/>
        <scheme val="minor"/>
      </rPr>
      <t>Izdelava in obdelava prebojev v zidanih stenah obstoječega objekta</t>
    </r>
    <r>
      <rPr>
        <sz val="11"/>
        <rFont val="Calibri"/>
        <family val="2"/>
        <charset val="238"/>
        <scheme val="minor"/>
      </rPr>
      <t>. Iznos materiala iz objekta, nakladanje na kamion in odvoz na deponijo po izboru izvajalca del, komplet s stroški transporta in plačilom takse deponije.</t>
    </r>
  </si>
  <si>
    <r>
      <rPr>
        <b/>
        <sz val="11"/>
        <rFont val="Calibri"/>
        <family val="2"/>
        <charset val="238"/>
        <scheme val="minor"/>
      </rPr>
      <t>Izdelava in obdelava reg v zidanih stenah</t>
    </r>
    <r>
      <rPr>
        <sz val="11"/>
        <rFont val="Calibri"/>
        <family val="2"/>
        <charset val="238"/>
        <scheme val="minor"/>
      </rPr>
      <t>. Iznos materiala iz objekta, nakladanje na kamion in odvoz na deponijo po izboru izvajalca del, komplet s stroški transporta in plačilom takse deponije.</t>
    </r>
  </si>
  <si>
    <r>
      <rPr>
        <b/>
        <sz val="11"/>
        <rFont val="Calibri"/>
        <family val="2"/>
        <charset val="238"/>
        <scheme val="minor"/>
      </rPr>
      <t>Izdelava prebojev za inštalacije v obstoječi AB konstrukcijah</t>
    </r>
    <r>
      <rPr>
        <sz val="11"/>
        <rFont val="Calibri"/>
        <family val="2"/>
        <charset val="238"/>
        <scheme val="minor"/>
      </rPr>
      <t xml:space="preserve">, globine do 150cm. Iznos materiala iz objekta, nakladanje na kamion in odvoz na deponijo po izboru izvajalca del, komplet s stroški transporta in plačilom takse deponije. </t>
    </r>
  </si>
  <si>
    <r>
      <rPr>
        <b/>
        <sz val="11"/>
        <rFont val="Calibri"/>
        <family val="2"/>
        <charset val="238"/>
        <scheme val="minor"/>
      </rPr>
      <t>Zaščita že položenih, izoliranih in tlačno preizkušenih raznih inštalacijskih talnih razvodov</t>
    </r>
    <r>
      <rPr>
        <sz val="11"/>
        <rFont val="Calibri"/>
        <family val="2"/>
        <charset val="238"/>
        <scheme val="minor"/>
      </rPr>
      <t xml:space="preserve">, položenih na betonsko podlago z obbetoniranjem v preseku do 0,02 m3/m1 s plastičnim betonom C 16/20, fine granulacije (0-4 mm). Obbetonirajo se samo tisti vodi, ki se ne zaščitijo takoj s finalnim tlakom. </t>
    </r>
  </si>
  <si>
    <r>
      <rPr>
        <b/>
        <sz val="11"/>
        <rFont val="Calibri"/>
        <family val="2"/>
        <charset val="238"/>
        <scheme val="minor"/>
      </rPr>
      <t>Gradbeno čiščenje celotnega objekta</t>
    </r>
    <r>
      <rPr>
        <sz val="11"/>
        <rFont val="Calibri"/>
        <family val="2"/>
        <charset val="238"/>
        <scheme val="minor"/>
      </rPr>
      <t xml:space="preserve"> po končanih mokrih postopkih in med vmesnimi fazami: obračun po netto tlorisni enkratni površini objekta - upoštevsajo se uporabne površine. Pogodbeni izvajalec je dolžan vsakodnevno čistiti objekt, pospravljati gradbišče v s skladu s pravili stroke. Za to se mu prizna enkratni znesek čiščenja.</t>
    </r>
  </si>
  <si>
    <r>
      <rPr>
        <b/>
        <sz val="11"/>
        <rFont val="Calibri"/>
        <family val="2"/>
        <charset val="238"/>
        <scheme val="minor"/>
      </rPr>
      <t>Finalno čiščenje prostorov celotnega objekta po končanih delih</t>
    </r>
    <r>
      <rPr>
        <sz val="11"/>
        <rFont val="Calibri"/>
        <family val="2"/>
        <charset val="238"/>
        <scheme val="minor"/>
      </rPr>
      <t>: vsi notranji in zunanji tlaki, stavbno pohištvo, steklo,  police, zunanje in notranje ograje s polnili, stenske in talne finalne obloge, sanitarni bloki, naprave, fiksna oprema in napeljave ter stopnišča, ... Obračun po netto tlorisni površini objekta.</t>
    </r>
  </si>
  <si>
    <r>
      <rPr>
        <b/>
        <sz val="11"/>
        <rFont val="Calibri"/>
        <family val="2"/>
        <charset val="238"/>
        <scheme val="minor"/>
      </rPr>
      <t>Gradbena pomoč NK,PK delavca</t>
    </r>
    <r>
      <rPr>
        <sz val="11"/>
        <rFont val="Calibri"/>
        <family val="2"/>
        <charset val="238"/>
        <scheme val="minor"/>
      </rPr>
      <t>: obračunajo  se po dejansko porabljenem času po cenah iz pogodbenega cenika na podlagi potrjenih količin s strani nadzorne službe iz gradbenega dnevnika.</t>
    </r>
  </si>
  <si>
    <r>
      <rPr>
        <b/>
        <sz val="11"/>
        <rFont val="Calibri"/>
        <family val="2"/>
        <charset val="238"/>
        <scheme val="minor"/>
      </rPr>
      <t>Gradbena pomoč KV delavca</t>
    </r>
    <r>
      <rPr>
        <sz val="11"/>
        <rFont val="Calibri"/>
        <family val="2"/>
        <charset val="238"/>
        <scheme val="minor"/>
      </rPr>
      <t>: obračunajo se po dejansko porabljenem času po cenah iz pogodbenega cenika na podlagi potrjenih količin s strani nadzorne službe iz gradbenega dnevnika.</t>
    </r>
  </si>
  <si>
    <r>
      <rPr>
        <b/>
        <sz val="11"/>
        <rFont val="Calibri"/>
        <family val="2"/>
        <charset val="238"/>
        <scheme val="minor"/>
      </rPr>
      <t>Gradbena pomoč VKV delavca</t>
    </r>
    <r>
      <rPr>
        <sz val="11"/>
        <rFont val="Calibri"/>
        <family val="2"/>
        <charset val="238"/>
        <scheme val="minor"/>
      </rPr>
      <t>: obračunajo se po dejansko porabljenem času po cenah iz pogodbenega cenika na podlagi potrjenih količin s strani nadzorne službe iz gradbenega dnevnika.</t>
    </r>
  </si>
  <si>
    <t>e</t>
  </si>
  <si>
    <t>f</t>
  </si>
  <si>
    <t>g</t>
  </si>
  <si>
    <t>h</t>
  </si>
  <si>
    <t>i</t>
  </si>
  <si>
    <t>j</t>
  </si>
  <si>
    <t>k</t>
  </si>
  <si>
    <t>Okno opremljeno z notranjo PVC okensko polico v barvi kot okenski okvir in zunanjo Alu okensko polico. Zunanja okenska polica v RAL barvi po izboru projektanta (temno siv odtenek). Okenske police z zaobljenimi robovi.</t>
  </si>
  <si>
    <t>175/135cm (okno opremljeno s komarnikom - protiinsekticijska mreža)</t>
  </si>
  <si>
    <r>
      <rPr>
        <b/>
        <sz val="11"/>
        <rFont val="Calibri"/>
        <family val="2"/>
        <charset val="238"/>
        <scheme val="minor"/>
      </rPr>
      <t>Nabava, dobava in montaža sekcijskih požarno odpornih dvižnih vrat</t>
    </r>
    <r>
      <rPr>
        <sz val="11"/>
        <rFont val="Calibri"/>
        <family val="2"/>
        <charset val="238"/>
        <scheme val="minor"/>
      </rPr>
      <t xml:space="preserve">. Vrata na elektro pogon, vezana na požarno centralo, upravljanje na tipko, opremljena s senzorjem gibanja. Vratno krilo sestavljeno iz cca 60cm visokih elementov, debeline 62mm, pločevina polno lepljena na polnilo. Vsak element posebej voden v vležajenem elementu. </t>
    </r>
  </si>
  <si>
    <t xml:space="preserve">Vodilni profil hladno oblikovan C profil, preko konzol montiran na nosilni zid. Okvir obojestranski, pocinkan, s tesnilom. Ob strani vratnega krila nameščena zaščita za prste. Pogon izveden preko zobniškega prenosa, vmesna prirobnica z regulacijo moči za kontrolo hitrosti zapiranja ter električna zavora z zaviralno ročico. Motorni pogon 400/220 V, zaščita IP 44, odpiralna in zapiralna hitrost 0,11m/s. </t>
  </si>
  <si>
    <t>Krmiljenje: dovoljen je elektromagnet, ki v povezavi z baterijo (akumulatorjem) in požarno centralo tudi ob izpadu napajanja iz omrežja drži vrata v odprtem položaju. Komande: zaprto - odprto. Ročni dvig s pomočjo verižnega gonilnika in torzijskih vzmeti. Dimotesnost po DIN 18095. Vrata v RAl barvi po izboru projektanta. Vrata kot npr. Piroterm tip TItan ali enakovredno. Komplet z vsemi potrebnimi dodatnimi deli in materiali.</t>
  </si>
  <si>
    <r>
      <rPr>
        <b/>
        <sz val="11"/>
        <rFont val="Calibri"/>
        <family val="2"/>
        <charset val="238"/>
        <scheme val="minor"/>
      </rPr>
      <t>300/120cm - dvižna požarno odporna EI 30-C vrata</t>
    </r>
    <r>
      <rPr>
        <sz val="11"/>
        <rFont val="Calibri"/>
        <family val="2"/>
        <charset val="238"/>
        <scheme val="minor"/>
      </rPr>
      <t xml:space="preserve"> - </t>
    </r>
    <r>
      <rPr>
        <i/>
        <sz val="11"/>
        <rFont val="Calibri"/>
        <family val="2"/>
        <charset val="238"/>
        <scheme val="minor"/>
      </rPr>
      <t>kuhinja / jedilnica</t>
    </r>
  </si>
  <si>
    <t>R1</t>
  </si>
  <si>
    <r>
      <rPr>
        <b/>
        <sz val="11"/>
        <rFont val="Calibri"/>
        <family val="2"/>
        <charset val="238"/>
        <scheme val="minor"/>
      </rPr>
      <t xml:space="preserve">115/215cm </t>
    </r>
    <r>
      <rPr>
        <sz val="11"/>
        <rFont val="Calibri"/>
        <family val="2"/>
        <charset val="238"/>
        <scheme val="minor"/>
      </rPr>
      <t xml:space="preserve">(na zunanji strani okna vgrajena varnostna inox prečka pritjena v okensko špaleto - inox cev </t>
    </r>
    <r>
      <rPr>
        <sz val="11"/>
        <rFont val="Calibri"/>
        <family val="2"/>
        <charset val="238"/>
      </rPr>
      <t>ø50mm</t>
    </r>
    <r>
      <rPr>
        <sz val="11"/>
        <rFont val="Calibri"/>
        <family val="2"/>
        <charset val="238"/>
        <scheme val="minor"/>
      </rPr>
      <t xml:space="preserve">) - </t>
    </r>
    <r>
      <rPr>
        <i/>
        <sz val="11"/>
        <rFont val="Calibri"/>
        <family val="2"/>
        <charset val="238"/>
        <scheme val="minor"/>
      </rPr>
      <t>P30 kabinet in shr. učil.</t>
    </r>
  </si>
  <si>
    <r>
      <rPr>
        <b/>
        <sz val="11"/>
        <rFont val="Calibri"/>
        <family val="2"/>
        <charset val="238"/>
        <scheme val="minor"/>
      </rPr>
      <t>O1 + O12 + O1 - sestav oken</t>
    </r>
    <r>
      <rPr>
        <sz val="11"/>
        <rFont val="Calibri"/>
        <family val="2"/>
        <charset val="238"/>
        <scheme val="minor"/>
      </rPr>
      <t xml:space="preserve"> z vmesnimi polnili širine 30cm - </t>
    </r>
    <r>
      <rPr>
        <i/>
        <sz val="11"/>
        <rFont val="Calibri"/>
        <family val="2"/>
        <charset val="238"/>
        <scheme val="minor"/>
      </rPr>
      <t>P18 kuhinja</t>
    </r>
  </si>
  <si>
    <r>
      <rPr>
        <b/>
        <sz val="11"/>
        <rFont val="Calibri"/>
        <family val="2"/>
        <charset val="238"/>
        <scheme val="minor"/>
      </rPr>
      <t>O6.3 + O15.1 + O15.1 + O15.1 + O6.2 - sestav oken</t>
    </r>
    <r>
      <rPr>
        <sz val="11"/>
        <rFont val="Calibri"/>
        <family val="2"/>
        <charset val="238"/>
        <scheme val="minor"/>
      </rPr>
      <t xml:space="preserve"> z vmesnimi polnili širine 30cm - </t>
    </r>
    <r>
      <rPr>
        <i/>
        <sz val="11"/>
        <rFont val="Calibri"/>
        <family val="2"/>
        <charset val="238"/>
        <scheme val="minor"/>
      </rPr>
      <t>P15 jedilnica</t>
    </r>
  </si>
  <si>
    <t>O6.3</t>
  </si>
  <si>
    <t>O6.2</t>
  </si>
  <si>
    <r>
      <rPr>
        <b/>
        <sz val="11"/>
        <rFont val="Calibri"/>
        <family val="2"/>
        <charset val="238"/>
        <scheme val="minor"/>
      </rPr>
      <t>240/1020cm - okno</t>
    </r>
    <r>
      <rPr>
        <sz val="11"/>
        <rFont val="Calibri"/>
        <family val="2"/>
        <charset val="238"/>
        <scheme val="minor"/>
      </rPr>
      <t xml:space="preserve"> (vertikalen sestav oken in "balkonskih" evakuacijska dvokrilna vrata brez zunanjih žaluzij, varnostna zasteklitev VSG) - </t>
    </r>
    <r>
      <rPr>
        <i/>
        <sz val="11"/>
        <rFont val="Calibri"/>
        <family val="2"/>
        <charset val="238"/>
        <scheme val="minor"/>
      </rPr>
      <t>P09 stopnišče</t>
    </r>
  </si>
  <si>
    <r>
      <rPr>
        <b/>
        <sz val="11"/>
        <rFont val="Calibri"/>
        <family val="2"/>
        <charset val="238"/>
        <scheme val="minor"/>
      </rPr>
      <t>200/645cm - okno</t>
    </r>
    <r>
      <rPr>
        <sz val="11"/>
        <rFont val="Calibri"/>
        <family val="2"/>
        <charset val="238"/>
        <scheme val="minor"/>
      </rPr>
      <t xml:space="preserve"> (vertikalen sestav oken in "balkonskih" evakuacijska asimetričnih dvokriln vrat brez zunanjih žaluzij, varnostna zasteklitev VSG)</t>
    </r>
    <r>
      <rPr>
        <i/>
        <sz val="11"/>
        <rFont val="Calibri"/>
        <family val="2"/>
        <charset val="238"/>
        <scheme val="minor"/>
      </rPr>
      <t xml:space="preserve"> - P07 hodnik</t>
    </r>
  </si>
  <si>
    <t>O6.4</t>
  </si>
  <si>
    <t>195/270cm ("balkonska" dvokrilna vrata, varnostna zasteklitev VSG)</t>
  </si>
  <si>
    <r>
      <rPr>
        <b/>
        <sz val="11"/>
        <rFont val="Calibri"/>
        <family val="2"/>
        <charset val="238"/>
        <scheme val="minor"/>
      </rPr>
      <t>O4 + O13 + O6.4 - sestav oken</t>
    </r>
    <r>
      <rPr>
        <sz val="11"/>
        <rFont val="Calibri"/>
        <family val="2"/>
        <charset val="238"/>
        <scheme val="minor"/>
      </rPr>
      <t xml:space="preserve"> z vmesnimi polnili širine 30cm </t>
    </r>
    <r>
      <rPr>
        <i/>
        <sz val="11"/>
        <rFont val="Calibri"/>
        <family val="2"/>
        <charset val="238"/>
        <scheme val="minor"/>
      </rPr>
      <t>- P02 mat.uč. 1.B</t>
    </r>
  </si>
  <si>
    <t>O7</t>
  </si>
  <si>
    <r>
      <rPr>
        <b/>
        <sz val="11"/>
        <rFont val="Calibri"/>
        <family val="2"/>
        <charset val="238"/>
        <scheme val="minor"/>
      </rPr>
      <t>O13 + O6.4 - sestav oken</t>
    </r>
    <r>
      <rPr>
        <sz val="11"/>
        <rFont val="Calibri"/>
        <family val="2"/>
        <charset val="238"/>
        <scheme val="minor"/>
      </rPr>
      <t xml:space="preserve"> z vmesnimi polnili širine 30cm </t>
    </r>
    <r>
      <rPr>
        <i/>
        <sz val="11"/>
        <rFont val="Calibri"/>
        <family val="2"/>
        <charset val="238"/>
        <scheme val="minor"/>
      </rPr>
      <t>- P06 mat.uč. 1.A</t>
    </r>
  </si>
  <si>
    <t>O3.1</t>
  </si>
  <si>
    <t>O11.1</t>
  </si>
  <si>
    <t>O13.1</t>
  </si>
  <si>
    <t>195/90cm (satinirano steklo na notranji strani)</t>
  </si>
  <si>
    <t>260/90cm (satinirano steklo na notranji strani)</t>
  </si>
  <si>
    <r>
      <rPr>
        <b/>
        <sz val="11"/>
        <rFont val="Calibri"/>
        <family val="2"/>
        <charset val="238"/>
        <scheme val="minor"/>
      </rPr>
      <t>O3.1 + O11.1 + O13.1 + O13.1 + O5 - sestav oken</t>
    </r>
    <r>
      <rPr>
        <sz val="11"/>
        <rFont val="Calibri"/>
        <family val="2"/>
        <charset val="238"/>
        <scheme val="minor"/>
      </rPr>
      <t xml:space="preserve"> z vmesnimi polnili širine 30cm - </t>
    </r>
    <r>
      <rPr>
        <i/>
        <sz val="11"/>
        <rFont val="Calibri"/>
        <family val="2"/>
        <charset val="238"/>
        <scheme val="minor"/>
      </rPr>
      <t>P11 gard. I.triletja, P12 wc deklice, P14 wc dečki</t>
    </r>
  </si>
  <si>
    <r>
      <rPr>
        <b/>
        <sz val="11"/>
        <rFont val="Calibri"/>
        <family val="2"/>
        <charset val="238"/>
        <scheme val="minor"/>
      </rPr>
      <t>100/200cm</t>
    </r>
    <r>
      <rPr>
        <sz val="11"/>
        <rFont val="Calibri"/>
        <family val="2"/>
        <charset val="238"/>
        <scheme val="minor"/>
      </rPr>
      <t xml:space="preserve"> </t>
    </r>
    <r>
      <rPr>
        <i/>
        <sz val="11"/>
        <rFont val="Calibri"/>
        <family val="2"/>
        <charset val="238"/>
        <scheme val="minor"/>
      </rPr>
      <t>- 1N22 predp.obst. 1.nad.</t>
    </r>
  </si>
  <si>
    <r>
      <rPr>
        <b/>
        <sz val="11"/>
        <rFont val="Calibri"/>
        <family val="2"/>
        <charset val="238"/>
        <scheme val="minor"/>
      </rPr>
      <t>110/205cm</t>
    </r>
    <r>
      <rPr>
        <sz val="11"/>
        <rFont val="Calibri"/>
        <family val="2"/>
        <charset val="238"/>
        <scheme val="minor"/>
      </rPr>
      <t xml:space="preserve"> </t>
    </r>
    <r>
      <rPr>
        <i/>
        <sz val="11"/>
        <rFont val="Calibri"/>
        <family val="2"/>
        <charset val="238"/>
        <scheme val="minor"/>
      </rPr>
      <t>- 1N22 predp.obst. 1.nad.</t>
    </r>
  </si>
  <si>
    <r>
      <rPr>
        <b/>
        <sz val="11"/>
        <rFont val="Calibri"/>
        <family val="2"/>
        <charset val="238"/>
        <scheme val="minor"/>
      </rPr>
      <t>O2 + O14.1 + O2 - sestav oken</t>
    </r>
    <r>
      <rPr>
        <sz val="11"/>
        <rFont val="Calibri"/>
        <family val="2"/>
        <charset val="238"/>
        <scheme val="minor"/>
      </rPr>
      <t xml:space="preserve"> z vmesnimi polnili širine 30cm -</t>
    </r>
    <r>
      <rPr>
        <i/>
        <sz val="11"/>
        <rFont val="Calibri"/>
        <family val="2"/>
        <charset val="238"/>
        <scheme val="minor"/>
      </rPr>
      <t xml:space="preserve"> 1N18 povez. 1nad.</t>
    </r>
  </si>
  <si>
    <t>O14</t>
  </si>
  <si>
    <r>
      <rPr>
        <b/>
        <sz val="11"/>
        <rFont val="Calibri"/>
        <family val="2"/>
        <charset val="238"/>
        <scheme val="minor"/>
      </rPr>
      <t>O5 + O14 + O6 - sestav oken</t>
    </r>
    <r>
      <rPr>
        <sz val="11"/>
        <rFont val="Calibri"/>
        <family val="2"/>
        <charset val="238"/>
        <scheme val="minor"/>
      </rPr>
      <t xml:space="preserve"> z vmesnimi polnili širine 30cm</t>
    </r>
    <r>
      <rPr>
        <i/>
        <sz val="11"/>
        <rFont val="Calibri"/>
        <family val="2"/>
        <charset val="238"/>
        <scheme val="minor"/>
      </rPr>
      <t xml:space="preserve"> - 1N15 mat.uč. 4.A</t>
    </r>
  </si>
  <si>
    <t>O3</t>
  </si>
  <si>
    <r>
      <rPr>
        <b/>
        <sz val="11"/>
        <rFont val="Calibri"/>
        <family val="2"/>
        <charset val="238"/>
        <scheme val="minor"/>
      </rPr>
      <t>O11 + O3 - sestav oken</t>
    </r>
    <r>
      <rPr>
        <sz val="11"/>
        <rFont val="Calibri"/>
        <family val="2"/>
        <charset val="238"/>
        <scheme val="minor"/>
      </rPr>
      <t xml:space="preserve"> z vmesnimi polnili širine 30cm </t>
    </r>
    <r>
      <rPr>
        <i/>
        <sz val="11"/>
        <rFont val="Calibri"/>
        <family val="2"/>
        <charset val="238"/>
        <scheme val="minor"/>
      </rPr>
      <t>- 1N13 wc deklice, 1N11 wc dečki</t>
    </r>
  </si>
  <si>
    <r>
      <rPr>
        <b/>
        <sz val="11"/>
        <rFont val="Calibri"/>
        <family val="2"/>
        <charset val="238"/>
        <scheme val="minor"/>
      </rPr>
      <t>O15.1 + O6.2 - sestav oken</t>
    </r>
    <r>
      <rPr>
        <sz val="11"/>
        <rFont val="Calibri"/>
        <family val="2"/>
        <charset val="238"/>
        <scheme val="minor"/>
      </rPr>
      <t xml:space="preserve"> z vmesnimi polnili širine 30cm -</t>
    </r>
    <r>
      <rPr>
        <i/>
        <sz val="11"/>
        <rFont val="Calibri"/>
        <family val="2"/>
        <charset val="238"/>
        <scheme val="minor"/>
      </rPr>
      <t xml:space="preserve"> 1N05 mat.uč. 3.A</t>
    </r>
  </si>
  <si>
    <r>
      <rPr>
        <b/>
        <sz val="11"/>
        <rFont val="Calibri"/>
        <family val="2"/>
        <charset val="238"/>
        <scheme val="minor"/>
      </rPr>
      <t>O6.3 + O15.1 + O6.2 - sestav oken</t>
    </r>
    <r>
      <rPr>
        <sz val="11"/>
        <rFont val="Calibri"/>
        <family val="2"/>
        <charset val="238"/>
        <scheme val="minor"/>
      </rPr>
      <t xml:space="preserve"> z vmesnimi polnili širine 30cm</t>
    </r>
    <r>
      <rPr>
        <i/>
        <sz val="11"/>
        <rFont val="Calibri"/>
        <family val="2"/>
        <charset val="238"/>
        <scheme val="minor"/>
      </rPr>
      <t xml:space="preserve"> - 1N01 mat.uč. 3.B</t>
    </r>
  </si>
  <si>
    <r>
      <rPr>
        <b/>
        <sz val="11"/>
        <rFont val="Calibri"/>
        <family val="2"/>
        <charset val="238"/>
        <scheme val="minor"/>
      </rPr>
      <t>O4 + O13 + O4 - sestav oken</t>
    </r>
    <r>
      <rPr>
        <sz val="11"/>
        <rFont val="Calibri"/>
        <family val="2"/>
        <charset val="238"/>
        <scheme val="minor"/>
      </rPr>
      <t xml:space="preserve"> z vmesnimi polnili širine 30cm </t>
    </r>
    <r>
      <rPr>
        <i/>
        <sz val="11"/>
        <rFont val="Calibri"/>
        <family val="2"/>
        <charset val="238"/>
        <scheme val="minor"/>
      </rPr>
      <t>- P01 mat.uč. 2.B, 1N02 spec.uč. tehnika</t>
    </r>
  </si>
  <si>
    <r>
      <rPr>
        <b/>
        <sz val="11"/>
        <rFont val="Calibri"/>
        <family val="2"/>
        <charset val="238"/>
        <scheme val="minor"/>
      </rPr>
      <t>210/180cm - okno</t>
    </r>
    <r>
      <rPr>
        <sz val="11"/>
        <rFont val="Calibri"/>
        <family val="2"/>
        <charset val="238"/>
        <scheme val="minor"/>
      </rPr>
      <t xml:space="preserve"> - </t>
    </r>
    <r>
      <rPr>
        <i/>
        <sz val="11"/>
        <rFont val="Calibri"/>
        <family val="2"/>
        <charset val="238"/>
        <scheme val="minor"/>
      </rPr>
      <t>P04 kab. 1.raz., 1N03 kab. 3.raz., 1N02 spec.uč. Tehnika</t>
    </r>
  </si>
  <si>
    <r>
      <rPr>
        <b/>
        <sz val="11"/>
        <rFont val="Calibri"/>
        <family val="2"/>
        <charset val="238"/>
        <scheme val="minor"/>
      </rPr>
      <t>O13 + O4 - sestav oken</t>
    </r>
    <r>
      <rPr>
        <sz val="11"/>
        <rFont val="Calibri"/>
        <family val="2"/>
        <charset val="238"/>
        <scheme val="minor"/>
      </rPr>
      <t xml:space="preserve"> z vmesnimi polnili širine 30cm</t>
    </r>
    <r>
      <rPr>
        <i/>
        <sz val="11"/>
        <rFont val="Calibri"/>
        <family val="2"/>
        <charset val="238"/>
        <scheme val="minor"/>
      </rPr>
      <t xml:space="preserve"> - P05 mat.uč. 2.A, 1N06 spec.uč. gospod.</t>
    </r>
  </si>
  <si>
    <r>
      <t>240/180cm - okno</t>
    </r>
    <r>
      <rPr>
        <i/>
        <sz val="11"/>
        <rFont val="Calibri"/>
        <family val="2"/>
        <charset val="238"/>
        <scheme val="minor"/>
      </rPr>
      <t xml:space="preserve"> - P05 mat.učilnica 2.A, P03 kab. 2.raz., 1N05 mat.uč. 3.A, 1N06 spec.uč. gospod.</t>
    </r>
  </si>
  <si>
    <t>O4.1</t>
  </si>
  <si>
    <r>
      <rPr>
        <b/>
        <sz val="11"/>
        <rFont val="Calibri"/>
        <family val="2"/>
        <charset val="238"/>
        <scheme val="minor"/>
      </rPr>
      <t>O4.1 + O13 + O13+ O13 + O13 + O4.1 - sestav oken</t>
    </r>
    <r>
      <rPr>
        <sz val="11"/>
        <rFont val="Calibri"/>
        <family val="2"/>
        <charset val="238"/>
        <scheme val="minor"/>
      </rPr>
      <t xml:space="preserve"> z vmesnimi polnili širine 30cm</t>
    </r>
    <r>
      <rPr>
        <i/>
        <sz val="11"/>
        <rFont val="Calibri"/>
        <family val="2"/>
        <charset val="238"/>
        <scheme val="minor"/>
      </rPr>
      <t xml:space="preserve"> - 1N06 spec.uč. gospod., 1N14 mat.uč. 4.B, 1N16 kab. 4.raz., 1N17 kab. 5.raz.)</t>
    </r>
  </si>
  <si>
    <r>
      <rPr>
        <b/>
        <sz val="11"/>
        <rFont val="Calibri"/>
        <family val="2"/>
        <charset val="238"/>
        <scheme val="minor"/>
      </rPr>
      <t>100/150cm</t>
    </r>
    <r>
      <rPr>
        <sz val="11"/>
        <rFont val="Calibri"/>
        <family val="2"/>
        <charset val="238"/>
        <scheme val="minor"/>
      </rPr>
      <t xml:space="preserve"> (na zunanji strani okna vgrajena varnostna inox prečka pritjena v okensko špaleto - inox cev ø50mm)</t>
    </r>
    <r>
      <rPr>
        <i/>
        <sz val="11"/>
        <rFont val="Calibri"/>
        <family val="2"/>
        <charset val="238"/>
        <scheme val="minor"/>
      </rPr>
      <t xml:space="preserve"> - 1N22 predp.obst. 1.nad.</t>
    </r>
  </si>
  <si>
    <r>
      <rPr>
        <b/>
        <sz val="11"/>
        <rFont val="Calibri"/>
        <family val="2"/>
        <charset val="238"/>
        <scheme val="minor"/>
      </rPr>
      <t>100/114cm</t>
    </r>
    <r>
      <rPr>
        <sz val="11"/>
        <rFont val="Calibri"/>
        <family val="2"/>
        <charset val="238"/>
        <scheme val="minor"/>
      </rPr>
      <t xml:space="preserve"> (na zunanji strani okna vgrajena varnostna inox prečka pritjena v okensko špaleto - inox cev ø50mm) </t>
    </r>
    <r>
      <rPr>
        <i/>
        <sz val="11"/>
        <rFont val="Calibri"/>
        <family val="2"/>
        <charset val="238"/>
        <scheme val="minor"/>
      </rPr>
      <t>- 2N11 obst. hod.</t>
    </r>
  </si>
  <si>
    <r>
      <rPr>
        <b/>
        <sz val="11"/>
        <rFont val="Calibri"/>
        <family val="2"/>
        <charset val="238"/>
        <scheme val="minor"/>
      </rPr>
      <t>O6 + O15 + O15 + O15 + O6.1 - sestav oken</t>
    </r>
    <r>
      <rPr>
        <sz val="11"/>
        <rFont val="Calibri"/>
        <family val="2"/>
        <charset val="238"/>
        <scheme val="minor"/>
      </rPr>
      <t xml:space="preserve"> z vmesnimi polnili širine 30cm - </t>
    </r>
    <r>
      <rPr>
        <i/>
        <sz val="11"/>
        <rFont val="Calibri"/>
        <family val="2"/>
        <charset val="238"/>
        <scheme val="minor"/>
      </rPr>
      <t>2N03 knjižnica</t>
    </r>
  </si>
  <si>
    <t>O15</t>
  </si>
  <si>
    <r>
      <rPr>
        <b/>
        <sz val="11"/>
        <rFont val="Calibri"/>
        <family val="2"/>
        <charset val="238"/>
        <scheme val="minor"/>
      </rPr>
      <t>210/240cm - okno</t>
    </r>
    <r>
      <rPr>
        <sz val="11"/>
        <rFont val="Calibri"/>
        <family val="2"/>
        <charset val="238"/>
        <scheme val="minor"/>
      </rPr>
      <t xml:space="preserve"> (dvokrilna "balkonska" vrata, varnostna zasteklitev VSG) - </t>
    </r>
    <r>
      <rPr>
        <i/>
        <sz val="11"/>
        <rFont val="Calibri"/>
        <family val="2"/>
        <charset val="238"/>
        <scheme val="minor"/>
      </rPr>
      <t>2N04 predpr.multim.</t>
    </r>
  </si>
  <si>
    <r>
      <t xml:space="preserve">480/240cm - okno </t>
    </r>
    <r>
      <rPr>
        <sz val="11"/>
        <rFont val="Calibri"/>
        <family val="2"/>
        <charset val="238"/>
        <scheme val="minor"/>
      </rPr>
      <t>(varnostna zasteklitev VSG min do parapetne višine 90cm)</t>
    </r>
    <r>
      <rPr>
        <b/>
        <sz val="11"/>
        <rFont val="Calibri"/>
        <family val="2"/>
        <charset val="238"/>
        <scheme val="minor"/>
      </rPr>
      <t xml:space="preserve"> </t>
    </r>
    <r>
      <rPr>
        <i/>
        <sz val="11"/>
        <rFont val="Calibri"/>
        <family val="2"/>
        <charset val="238"/>
        <scheme val="minor"/>
      </rPr>
      <t>- 2N01 podest 2.nad., 2N02 uč.miltimed.</t>
    </r>
  </si>
  <si>
    <r>
      <rPr>
        <b/>
        <sz val="11"/>
        <rFont val="Calibri"/>
        <family val="2"/>
        <charset val="238"/>
        <scheme val="minor"/>
      </rPr>
      <t>O6.1 + O15 + O15 + O15 + O15 + O6 - sestav oken</t>
    </r>
    <r>
      <rPr>
        <sz val="11"/>
        <rFont val="Calibri"/>
        <family val="2"/>
        <charset val="238"/>
        <scheme val="minor"/>
      </rPr>
      <t xml:space="preserve"> z vmesnimi polnili širine 30cm</t>
    </r>
    <r>
      <rPr>
        <i/>
        <sz val="11"/>
        <rFont val="Calibri"/>
        <family val="2"/>
        <charset val="238"/>
        <scheme val="minor"/>
      </rPr>
      <t xml:space="preserve"> - 2N06 kab., 2N02 uč.multimed.</t>
    </r>
  </si>
  <si>
    <t>260/135cm (okno opremljeno s komarnikom - protiinsekticijska mreža)</t>
  </si>
  <si>
    <r>
      <rPr>
        <b/>
        <sz val="11"/>
        <rFont val="Calibri"/>
        <family val="2"/>
        <charset val="238"/>
        <scheme val="minor"/>
      </rPr>
      <t>O1.1 + O12 + O1.1 - sestav oken</t>
    </r>
    <r>
      <rPr>
        <sz val="11"/>
        <rFont val="Calibri"/>
        <family val="2"/>
        <charset val="238"/>
        <scheme val="minor"/>
      </rPr>
      <t xml:space="preserve"> z vmesnimi polnili širine 30cm, na zunanji strani okna vgrajena varnostna inox prečka pritjena v okensko špaleto - inox cev ø50mm - </t>
    </r>
    <r>
      <rPr>
        <i/>
        <sz val="11"/>
        <rFont val="Calibri"/>
        <family val="2"/>
        <charset val="238"/>
        <scheme val="minor"/>
      </rPr>
      <t>2N07 bralni kot., 2N08 govorilnica</t>
    </r>
  </si>
  <si>
    <r>
      <t>O1 + O12 + O1 - sestav oken</t>
    </r>
    <r>
      <rPr>
        <sz val="11"/>
        <rFont val="Calibri"/>
        <family val="2"/>
        <charset val="238"/>
        <scheme val="minor"/>
      </rPr>
      <t xml:space="preserve"> z vmesnimi polnili širine 30cm - </t>
    </r>
    <r>
      <rPr>
        <i/>
        <sz val="11"/>
        <rFont val="Calibri"/>
        <family val="2"/>
        <charset val="238"/>
        <scheme val="minor"/>
      </rPr>
      <t>1N19 uč. pomoč - igr.kot., 1N20 govor.</t>
    </r>
  </si>
  <si>
    <t>Profil pritrjen na nosilno konstrukcijo z inox sidrnimi vijaki z vgreznjenimi glavami po navodilih proizvajalca profilov. Tipski proizvod poljubnega proizvajalca kot npr. Migutec ali enakovredno. Komplet z vsemi potrebnimi dodatnimi deli in materiali.</t>
  </si>
  <si>
    <t>Profil pritrjen na nosilno konstrukcijo z inox sidrnimi vijaki z vgreznjenimi glavami oz lepljen z lepilno fasadno malto na nosilno konstrukcijo; montaža po navodilih proizvajalca profilov. Tipski proizvod poljubnega proizvajalca kot npr. Migutec ali enakovredno. Komplet z vsemi potrebnimi dodatnimi deli in materiali.</t>
  </si>
  <si>
    <t>Profil pritrjen na obstoječo nosilno konstrukciji  in strešno konstrukcijo dozidka; montaža po navodilih proizvajalca profilov. Tipski proizvod poljubnega proizvajalca kot npr. Migupren ali enakovredno. Komplet z vsemi potrebnimi dodatnimi deli in materiali.</t>
  </si>
  <si>
    <t>Profil pritrjen na nosilni konstrukciji po navodilih proizvajalca profilov. Tipski proizvod poljubnega proizvajalca kot npr. Migupren ali enakovredno. Komplet z vsemi potrebnimi dodatnimi deli in materiali.</t>
  </si>
  <si>
    <t>Profil pritrjen na nosilno konstrukcijo z inox sidrnimi vijaki z vgreznjenimi glavami in obešen na tipski podkonstrukciji kot spuščeni strop; montaža po navodilih proizvajalca profilov. Tipski proizvod poljubnega proizvajalca kot npr. Migutec ali enakovredno. Komplet z vsemi potrebnimi dodatnimi deli in materiali.</t>
  </si>
  <si>
    <t>Pohodna vroče cinkana rešetka 33x33mm, dimenzije 175x125cm, vstavljena v jekleni L prašno barvani okvir, pritjen v AB zid. Rešetka z varnostnim pritrdilom (preprečevanje možnosti odpiranja jaška). Komplet z vsemi potrebnimi dodatnimi deli in materiali.</t>
  </si>
  <si>
    <t>Prezračevalna rešetka dimenzije 25/25cm z vodoravnimi fiksnimi lamelami in prezračevalnim kanalom dolžine 55cm. Skrita pritrditev. Komplet z vsemi potrebnimi dodatnimi deli in materiali.</t>
  </si>
  <si>
    <r>
      <t xml:space="preserve">Vsa dela in preddela vključno z izravnavo tal, fugiranjem in silikoniziranjem zadnje vogalne fuge s silikonsko fugirno maso v barvi fugirne mase in z vsem potrebnim materialom.
- dimenzije npr. 60 x 60 cm 
- deb. 9 mm
- drsnost </t>
    </r>
    <r>
      <rPr>
        <b/>
        <sz val="11"/>
        <rFont val="Calibri"/>
        <family val="2"/>
        <charset val="238"/>
        <scheme val="minor"/>
      </rPr>
      <t>R 10</t>
    </r>
    <r>
      <rPr>
        <sz val="11"/>
        <rFont val="Calibri"/>
        <family val="2"/>
        <charset val="238"/>
        <scheme val="minor"/>
      </rPr>
      <t>.
Barva in način polaganja po izboru projektanta. Komplet z vsemi potrebnimi dodatnimi deli in materiali.</t>
    </r>
  </si>
  <si>
    <r>
      <t xml:space="preserve">Vsa dela in preddela vključno z izravnavo tal, fugiranjem in silikoniziranjem zadnje vogalne fuge s silikonsko fugirno maso v barvi fugirne mase in z vsem potrebnim materialom.
- dimenzije npr. 60 x 60 cm 
- deb. 9 mm
- drsnost </t>
    </r>
    <r>
      <rPr>
        <b/>
        <sz val="11"/>
        <rFont val="Calibri"/>
        <family val="2"/>
        <charset val="238"/>
        <scheme val="minor"/>
      </rPr>
      <t>R 11</t>
    </r>
    <r>
      <rPr>
        <sz val="11"/>
        <rFont val="Calibri"/>
        <family val="2"/>
        <charset val="238"/>
        <scheme val="minor"/>
      </rPr>
      <t>.
Barva in način polaganja po izboru projektanta. Komplet z vsemi potrebnimi dodatnimi deli in materiali.</t>
    </r>
  </si>
  <si>
    <t>Vsa dela in preddela vključno z izravnavo tal, fugiranjem in silikoniziranjem zadnje vogalne fuge s silikonsko fugirno maso v barvi fugirne mase. Komplet z vsemi potrebnimi dodatnimi deli in materiali. Barva in način polaganja po izboru projektanta. Komplet z vsemi potrebnimi dodatnimi deli in materiali.</t>
  </si>
  <si>
    <r>
      <rPr>
        <b/>
        <sz val="11"/>
        <rFont val="Calibri"/>
        <family val="2"/>
        <charset val="238"/>
        <scheme val="minor"/>
      </rPr>
      <t>Nabava, dobava in izvedba protipožarnega tesnenja prehodov inštalacij</t>
    </r>
    <r>
      <rPr>
        <sz val="11"/>
        <rFont val="Calibri"/>
        <family val="2"/>
        <charset val="238"/>
        <scheme val="minor"/>
      </rPr>
      <t xml:space="preserve"> skozi stene in plošče med požarnimi sektorji. Izvedba v skladu s požarnim elaboratom. Komplet z vsemi potrebnimi dodatnimi deli in materiali.</t>
    </r>
  </si>
  <si>
    <r>
      <rPr>
        <b/>
        <sz val="11"/>
        <rFont val="Calibri"/>
        <family val="2"/>
        <charset val="238"/>
        <scheme val="minor"/>
      </rPr>
      <t>Nabava, dobava in montaža gasilnih aparatov</t>
    </r>
    <r>
      <rPr>
        <sz val="11"/>
        <rFont val="Calibri"/>
        <family val="2"/>
        <charset val="238"/>
        <scheme val="minor"/>
      </rPr>
      <t xml:space="preserve"> v dozidanem objektu, vključno z montažo nosilcev za aparate in označitvijo. Lokacije montaže po požarnem elaboratu. Komplet z vsemi potrebnimi dodatnimi deli in materiali.</t>
    </r>
  </si>
  <si>
    <r>
      <t>Izdelava geodetskega načrta z vrisom objekta v kataster</t>
    </r>
    <r>
      <rPr>
        <sz val="11"/>
        <rFont val="Calibri"/>
        <family val="2"/>
        <charset val="238"/>
        <scheme val="minor"/>
      </rPr>
      <t xml:space="preserve"> (izdelava elaborata s strani geodetske službe). Komplet z vsemi potrebnimi dodatnimi deli in materiali.</t>
    </r>
  </si>
  <si>
    <r>
      <rPr>
        <b/>
        <sz val="11"/>
        <rFont val="Calibri"/>
        <family val="2"/>
        <charset val="238"/>
        <scheme val="minor"/>
      </rPr>
      <t xml:space="preserve">Izdelava projekta izvedenih del </t>
    </r>
    <r>
      <rPr>
        <sz val="11"/>
        <rFont val="Calibri"/>
        <family val="2"/>
        <charset val="238"/>
        <scheme val="minor"/>
      </rPr>
      <t>za pridobitev uporabnega dovoljenja. Komplet z vsemi potrebnimi dodatnimi deli in materiali.</t>
    </r>
  </si>
  <si>
    <r>
      <rPr>
        <b/>
        <sz val="11"/>
        <rFont val="Calibri"/>
        <family val="2"/>
        <charset val="238"/>
        <scheme val="minor"/>
      </rPr>
      <t>Izdelava meritve zrakotesnosti ovoja objekta</t>
    </r>
    <r>
      <rPr>
        <sz val="11"/>
        <rFont val="Calibri"/>
        <family val="2"/>
        <charset val="238"/>
        <scheme val="minor"/>
      </rPr>
      <t>. Komplet z izdelavo elaborata meritve. Komplet z vsemi potrebnimi dodatnimi deli in materiali.</t>
    </r>
  </si>
  <si>
    <t>tesnenje z polelastičnim ognjevarnim  (EI-90) materialom poljubnega proizvajalca, polaganje bandažne  armirane rozete in kitanje. Komplet z vsemi potrebnimi dodatnimi deli in materiali.</t>
  </si>
  <si>
    <r>
      <rPr>
        <b/>
        <sz val="11"/>
        <rFont val="Calibri"/>
        <family val="2"/>
        <charset val="238"/>
        <scheme val="minor"/>
      </rPr>
      <t>Nabava, dobava in slikanje mavčnokartonskih sten in stropov</t>
    </r>
    <r>
      <rPr>
        <sz val="11"/>
        <rFont val="Calibri"/>
        <family val="2"/>
        <charset val="238"/>
        <scheme val="minor"/>
      </rPr>
      <t xml:space="preserve"> s kakovostno poldisperzijsko barvo. Barva dobro pokrivna v dveh barvah, z vsemi preddeli, predhodni premaz z emulzijo za boljši oprijem, zaščito drugih elementov, transporti in potrebnim materialom. Barva po izboru projektanta. Komplet z vsemi potrebnimi dodatnimi deli in materiali.</t>
    </r>
  </si>
  <si>
    <t>Vodoodporne mavčnokartonske plošče zaključene z bandažiranjem ter kitanjem stikov v kvaliteti K2 in brušenjem, izvedena priprava za slikanje. Vključno z izvedbo vseh zaključkov, reg, kitanj, pripravo za vgradnjo svetil in ostalih instalacijskih elementov v stropu. Komplet z vsemi potrebnimi dodatnimi deli in materiali.</t>
  </si>
  <si>
    <t>~ Spuščena stropna obloga iz mavčnokartonskih plošč brez fug s pokrito podkonstrukcijo, sestavljeno iz profilov iz pocinkane jeklene pločevine, z obešali, pritrjeno na strešno konstrukcijo. Spodnja vidna ploskev iz masivnih mavčnih plošč. Debelina obloge: 12,5 mm (kot npr. sistem Knauf stropni sistem D 112 ali enakovredno).  Komplet z vsemi potrebnimi dodatnimi deli in materiali.</t>
  </si>
  <si>
    <t>Skupaj priprava in ureditev gradbišča in ureditev gradbiščnih prostorov. Komplet z vsemi potrebnimi dodatnimi deli in materiali.</t>
  </si>
  <si>
    <r>
      <rPr>
        <b/>
        <sz val="11"/>
        <rFont val="Calibri"/>
        <family val="2"/>
        <charset val="238"/>
        <scheme val="minor"/>
      </rPr>
      <t>Strojna rušitev obstoječe asfaltne površine</t>
    </r>
    <r>
      <rPr>
        <sz val="11"/>
        <rFont val="Calibri"/>
        <family val="2"/>
        <charset val="238"/>
        <scheme val="minor"/>
      </rPr>
      <t xml:space="preserve"> s predhodnim zarezovanjem linije rušitve. Asfaltne površine debeline cca 10cm. Strojno zarezovanje in strojno rušenje asfaltne površine, nakladanje materiala na kamion in odvoz na deponijo po izboru izvajalca del, komplet s stroški transporta in plačilom takse deponije.</t>
    </r>
  </si>
  <si>
    <r>
      <rPr>
        <b/>
        <sz val="11"/>
        <rFont val="Calibri"/>
        <family val="2"/>
        <charset val="238"/>
        <scheme val="minor"/>
      </rPr>
      <t>Rušenje dela obstoječega tlaka, komplet s finalnim tlakom</t>
    </r>
    <r>
      <rPr>
        <sz val="11"/>
        <rFont val="Calibri"/>
        <family val="2"/>
        <charset val="238"/>
        <scheme val="minor"/>
      </rPr>
      <t xml:space="preserve"> (keramika) v delu obstoječega objekta kjer se izvaja rekonstrukcija. Rušitev do nosilne konstrukcije, debeline cca 15cm. Iznos materiala iz objekta, nakladanje na kamion in odvoz na deponijo po izboru izvajalca del, komplet s stroški transporta in plačilom takse deponije. </t>
    </r>
  </si>
  <si>
    <t>2. sloj hidroizolacije prekrit z zaščitno, mehansko odporno folijo. Komplet z vsemi potrebnimi dodatnimi deli in materiali.</t>
  </si>
  <si>
    <t>(ZP 15;  REI 180; dim: 62,5/15/20 cm; λ=0,111 W/mK), zidanih s pripadajočo lepilno malto z vsemi pomožnimi deli, odri, rezanjem in transporti ter napravo lepilne mase. Pozidava višine do 1,2m. Komplet z vsemi potrebnimi dodatnimi deli in materiali.</t>
  </si>
  <si>
    <t>(ZP 15;  REI 180; dim: 62,5/15/20 cm; λ=0,111 W/mK), zidanih s pripadajočo lepilno malto z vsemi pomožnimi deli, odri, rezanjem in transporti ter napravo lepilne mase. Pozidava višine do 3,55m. Komplet z vsemi potrebnimi dodatnimi deli in materiali.</t>
  </si>
  <si>
    <t>(ZP 10;  REI 180; dim: 62,5/10/20 cm; λ=0,111 W/mK), zidanih s pripadajočo lepilno malto z vsemi pomožnimi deli, odri, rezanjem in transporti ter napravo lepilne mase. Pozidava višine do 1,5m. Komplet z vsemi potrebnimi dodatnimi deli in materiali.</t>
  </si>
  <si>
    <t>zidanih s pripadajočo lepilno malto z vsemi pomožnimi deli, odri, rezanjem in transporti ter napravo lepilne mase. Pozidava okenske odprtine. Komplet z vsemi potrebnimi dodatnimi deli in materiali.</t>
  </si>
  <si>
    <r>
      <rPr>
        <b/>
        <sz val="11"/>
        <rFont val="Calibri"/>
        <family val="2"/>
        <charset val="238"/>
        <scheme val="minor"/>
      </rPr>
      <t>Nabava, dobava in vgradnja lovilca maščob</t>
    </r>
    <r>
      <rPr>
        <sz val="11"/>
        <rFont val="Calibri"/>
        <family val="2"/>
        <charset val="238"/>
        <scheme val="minor"/>
      </rPr>
      <t xml:space="preserve">; lovilec maščob iz polietilena (PE-HD), velikosti </t>
    </r>
    <r>
      <rPr>
        <sz val="11"/>
        <rFont val="Calibri"/>
        <family val="2"/>
        <charset val="238"/>
      </rPr>
      <t>ø1800x1210/1910 z dvema oljetetesnima pokrovoma ø60.</t>
    </r>
    <r>
      <rPr>
        <sz val="11"/>
        <rFont val="Calibri"/>
        <family val="2"/>
        <charset val="238"/>
        <scheme val="minor"/>
      </rPr>
      <t xml:space="preserve"> Vgradnja po navodilih proizvajalca, komplet z izkopom, pripravo podlage in zasipom pokončanih delih ter z vsemi potrebnimi priključki in potrebno dodatno opremo. Komplet z vsemi potrebnimi dodatnimi deli in materiali.</t>
    </r>
  </si>
  <si>
    <t>D.</t>
  </si>
  <si>
    <t>STROJNE INŠTALACIJE</t>
  </si>
  <si>
    <t>Dobavo materiala, ustrezno zaščitenega proti poškodbam, z vsemi transportnimi in manipulativnimi stroški, stroški zavarovanj, skladiščenja med transportom ali pred montažo. Pred montažo se vsak kos posebej pregleda in ugotovi ustreznost glede na zahteve. Vsaka naprava mora biti opremljena z navodili za obratovanje v slovenskem jeziku.</t>
  </si>
  <si>
    <t>Pripravo dokumentacije skladno s Zakonom o gradbenih proizvodih«, ki jo izvajalec pred montažo preda nadzornemu organu (atesti, izjave o skladnosti, CE certifikati, tehnična soglasja…)</t>
  </si>
  <si>
    <t>Montažo materiala, izvedeno s strani strokovno usposobljene osebe, po potrebi osebe, ki je pooblaščena za montažo. Vsa oprema mora biti montirana skladno z navodili proizvajalca. V sklopu montaže je potrebno upoštevati ves drobni montažni in tesnilni material, pripravljalna in zaključna dela, izdelavo morebiti potrebnih prebojev in dolbenj.</t>
  </si>
  <si>
    <t>Zaščito vgrajenega materiala na objektu proti poškodbam nastalim zaradi izvajanja gradbenih ali ostalih del po vgradnji materiala.</t>
  </si>
  <si>
    <t>Pripravo dokumentacije o ustrezni montaži elementov ali naprav z zapisniki o kontroli električnih in cevnih povezav posamezne naprave ali zagonu naprav s strani za to pooblaščene organizacije ali proizvajalca, če je to potrebno.</t>
  </si>
  <si>
    <t>Pregled vseh elementov aktivne in pasivne požarne zaščite s strani pooblaščene organizacije, pridobivanje izjav o ustreznosti izvedenih del in montaže. Vsi elementi sistemov aktivne ali pasivne požarne zaščite morajo biti ustrezno označeni in dokumentirani.</t>
  </si>
  <si>
    <t>Izpiranje in čiščenje vseh cevnih instalacij.</t>
  </si>
  <si>
    <t>Tlačne, tesnostne in ostale potrebne preizkuse sistemov z zapisniki o izvedbah preizkusov, podpisanimi s strani nadzornega organa. V kolikor je za posamezno instalacijo potrebno pridobiti ustrezno dokumentacijo drugega podjetja (plin, vodovod, vročevod), je potrebno upoštevati stroške nadzora s strani tega podjetja, naročilo preskusov in pridobitev dokumentacije o ustreznosti in uspešno opravljenih preizkusih.</t>
  </si>
  <si>
    <t>Preskus hidrantnega omrežja ki je sestavljen iz pregleda dokumentacije in preizkusa hidrantnega omrežja ter pridobitev pisnega poročila o ustreznosti hidrantnega omrežja.</t>
  </si>
  <si>
    <t>Dezinfekcijo sistemov pitne vode ter izpiranje, jemanje vzorcev, pregled ustreznosti vode in pridobitev izvida o ustreznosti. V primeru da izvidi niso ustrezni je izvajalec dolžan ponoviti postopke dezinfekcije in po potrebi izvesti dela za odpravo problema.</t>
  </si>
  <si>
    <t>Ureguliranje vseh cevnih razvodov z nastavitvijo regulacijskih elementov na posameznem končnem elementu in v sistemu, izvedbo meritev pretokov ter pridobitev zapisnika o uravnovešenju cevnih sistemov.</t>
  </si>
  <si>
    <t>Zagon in kontrola posameznega sistema v celoti ter izdelava zapisnika o funkcionalnosti sistema.</t>
  </si>
  <si>
    <t>Meritve in nastavitve količin zraka na posameznem končnem elementu s strani pooblaščenega podjetja ter pridobitev zapisnika o opravljenih meritvah in količinah. Če meritve niso ustrezne, je izvajalec dolžan izvesti potrebne nastavitve, dokler meritve ne izkazujejo ustreznih količin.</t>
  </si>
  <si>
    <t>Meritve mikroklime za letno in zimsko obratovanje ter izdaja potrdila o izpolnjevanju projektnih zahtev s strani pooblaščene organizacije.</t>
  </si>
  <si>
    <t>Vris sprememb, nastalih med gradnjo v PZI načrt ter predaja teh izdelovalcu PID načrta.</t>
  </si>
  <si>
    <t>Označevanje cevovodov ter kanalov z označbo medija in smeri toka.</t>
  </si>
  <si>
    <t>Izdelava funkcionalnih shem posameznih sistemov v okvirju, nameščena na steno v strojnici, skupaj z navodili za uporabo posameznega sistema.</t>
  </si>
  <si>
    <t>Izdelava dokazila o zanesljivosti objekta skladno z veljavnim pravilnikom.</t>
  </si>
  <si>
    <t>Priprava podrobnih navodil za obratovanje in vzdrževanje elementov in sistemov v objektu. Uvajanje upravljavca sistemov investitorja, poučevanja, šolanja ter pomoč v prvem letu obratovanja.</t>
  </si>
  <si>
    <t>OGREVANJE IN HLAJENJE</t>
  </si>
  <si>
    <t>PLINSKA KOTLOVNICA TER OBSTOJEČI DEL OBJEKTA</t>
  </si>
  <si>
    <t>Plinski stenski kondenzacijski grelnik za montažo na steno. Grelnik je opremljen z lovilnikom kondenza s sifonom, glavnim stikalom, zaslonom, montažno ploščo, nizkotemperaturno regulacijo delovanja grelnika in temperature ogrevne vode v odvisnosti od zunanje temperature vključno z vsem tesnilnim in montažnim materialom, zagonom, navodili v slovenskem jeziku, ter poučevanje osebja.</t>
  </si>
  <si>
    <r>
      <t xml:space="preserve">- </t>
    </r>
    <r>
      <rPr>
        <sz val="11"/>
        <color rgb="FF000000"/>
        <rFont val="Calibri"/>
        <family val="2"/>
        <charset val="238"/>
        <scheme val="minor"/>
      </rPr>
      <t>višina/širina/globina: 998 x 632 x 600 mm</t>
    </r>
  </si>
  <si>
    <r>
      <t>- višina/širina/globina (s priklju</t>
    </r>
    <r>
      <rPr>
        <sz val="11"/>
        <color rgb="FF000000"/>
        <rFont val="Calibri"/>
        <family val="2"/>
        <charset val="238"/>
        <scheme val="minor"/>
      </rPr>
      <t>čno skupino): 1300 x 632 x 600 mm</t>
    </r>
  </si>
  <si>
    <t>- masa: 93 kg</t>
  </si>
  <si>
    <t>- normni izkoristek: do 108 %</t>
  </si>
  <si>
    <r>
      <t>Kotel dosega sezonsko energetsko u</t>
    </r>
    <r>
      <rPr>
        <sz val="11"/>
        <color rgb="FF000000"/>
        <rFont val="Calibri"/>
        <family val="2"/>
        <charset val="238"/>
        <scheme val="minor"/>
      </rPr>
      <t xml:space="preserve">činkovitost 92 %, omogoča zvezno modulirano delovanje v območju od 13,0 kW - 115,3 kW nazivne moči, optimalno prilagajanje trenutnim potrebam po toploti ob minimalni porabi plina, izredno tiho delovanje omogoča vgradnjo tudi v neposredni bližini bivalnih prostorov, spiralna oblika notranjosti cevi toplotnega izmenjevalnika, kar bistveno izboljša prenos toplote, uporabniku zelo prijazno in enostavno nastavljanje regulacijskih funkcij, preprost za servisiranje in vzdrževanje vsebuje: </t>
    </r>
  </si>
  <si>
    <t>predmešalni ploskovni keramični gorilnik, ventilator za prisilni dovod zgorevalnega zraka in odvod dimnih plinov specialni, aluminijasti toplotni prenosnik s tehnologijo ALU plus - površinska plast izdelana po metodi plazma polimerizacije, univerzalni krmilni avtomat EMS za optimalno delovanje kotla, ventilator, stenski nosilec, ionizacijska elektroda, dimniški priključni.</t>
  </si>
  <si>
    <t>Qg=13,0 - 115,3kW</t>
  </si>
  <si>
    <t>Qg=120,0kW (50/30°C)</t>
  </si>
  <si>
    <t>Qg=111,8kW (80/60°C)</t>
  </si>
  <si>
    <t>P=200 W</t>
  </si>
  <si>
    <t>U=230V / 50HZ</t>
  </si>
  <si>
    <t>kpl</t>
  </si>
  <si>
    <t>ACV tip Prestige Solo 120</t>
  </si>
  <si>
    <t>ali enakovredni</t>
  </si>
  <si>
    <t>Črpalčno priključni komplet za stenski grelnik. Komplet vsebuje prtrdilne vijake, vzdrževalna ventila + plinski ventil s termičnim varovalom, manometri, termometri, polnilna pipa, sifon za kondenz, protipovratni ventil in ustrezno varčno obtočno črpalko, vse skupaj zaščiteno z trdo peno. Namestitev na spodnji del grelnika, neposredno na priključke. Namestitev grelnika Prestige Solo 120 brez priključnega kompleta ni možna. Vključno z vsem tesnilnim in montažnim materialom, zagonom, navodili v slovenskem jeziku, ter poučevanje osebja.</t>
  </si>
  <si>
    <t xml:space="preserve">P=200 W (črpalka) </t>
  </si>
  <si>
    <t>za kotel ACV tip Prestige Solo 120</t>
  </si>
  <si>
    <t>Sistem za odvod zgorevalnega zraka iz enega stenskega plinskega kondenzacijskega grelnika  tipa (C3.3x), sestavljen iz:</t>
  </si>
  <si>
    <t>- adapter ø100/150 mm (priključek na kotel)</t>
  </si>
  <si>
    <t>- tipalo dimnih plinov,</t>
  </si>
  <si>
    <t>- koaksialni revizijski T-kos, ø100/150 mm,</t>
  </si>
  <si>
    <t>- koaksialna dimna tuljava ø110/160mm x 2000 mm</t>
  </si>
  <si>
    <t xml:space="preserve">- nosilne konzole, </t>
  </si>
  <si>
    <t>- nadstrešno zaključno garnituro za zajem zgorevalnega zraka in izpuh dimnih plinov, skupaj s tesnilnim, pritrdilnim materialom.</t>
  </si>
  <si>
    <t>ACV</t>
  </si>
  <si>
    <t>Pregled dimovodne napeljave s strani pooblaščene organizacije, pridobitev soglasja</t>
  </si>
  <si>
    <t>Nadgradnja obstoječe kaskadne mikroprocesorske stenske regulacije sistema ogrevanja ACV tip Control Unit, za priklop dodatnega plinskega stenskega kondenzacijskega grelnika, skupaj s kabelskimi povezavami, zagonom sistema, navodili za uporabo v slovenskem jeziku ter poučevanjem upravljalca</t>
  </si>
  <si>
    <t>Ukinitev omejitve moči delovanja obstoječih dveh kondenzacijskih plinskih grelnikov ACV tip Prestige solo 120 iz 80kW na 120 kW, skupaj z zagonom sistema, navodili za uporabo v slovenskem jeziku ter poučevanjem upravljalca</t>
  </si>
  <si>
    <r>
      <t>Jekleni ploščati radiator s spodnjim sredinskim priključnim kosom za dvocevni sistem z regulacijo količine, radiatorskim termostatskim ventilom s priključki za večplastne cevi, izdelani za delovni tlak NP 6 in temperaturo do 110</t>
    </r>
    <r>
      <rPr>
        <sz val="11"/>
        <color indexed="8"/>
        <rFont val="Calibri"/>
        <family val="2"/>
        <charset val="238"/>
        <scheme val="minor"/>
      </rPr>
      <t>°C skupaj s pokrovom, z radiatorskimi čepi, reducirkami, odzračevalno pipico konzolami za montažo na steno, tesnilnim in pritrdilnim materialom</t>
    </r>
  </si>
  <si>
    <t>11/900-800</t>
  </si>
  <si>
    <t>21/900-600</t>
  </si>
  <si>
    <t>22/600-800</t>
  </si>
  <si>
    <t>DE'LONGHI tip Radel R6</t>
  </si>
  <si>
    <t>Termostatska glava, zaščitena proti nepooblaščenemu posluževanju (zavarovana varnostna izvedba), ojačana za uporabo v javnih ustanovah (robustni model), s protizmrzovalno zaščito, brezstopenjsko nastavitvijo temperature brez snemanja zaščitne glave, zaščitna glava se prosto vrti, zavarovano proti kraji, primerena za montažo na termostatski ventil</t>
  </si>
  <si>
    <t>Danfoss tip RA 2920</t>
  </si>
  <si>
    <t xml:space="preserve">Delna predelava in vezava na obstoječe razvode radiatorskega ogrevanja (rezanje, vrtanje, varjenje, urezovanje navojev…) iz alumplast cevi in fitingov do dimnezije DN25, za potrebe prestavitve ali zamenjave posameznih radiatorjev </t>
  </si>
  <si>
    <t>OPOMBA: Cevni razvod je zajet v postavki  toplotna črpalka</t>
  </si>
  <si>
    <t>Demontaža obstoječega bojlerja volumna 300l za pripravo sanitarne tople vode, ki se nahaja v toplotni podpostaji, skupaj z odklopom obstoječih priključkov za ogrevno in sanitarno vodo ter delna predelava in ponovno priključitev novega bojlerja s toplotno črpalko ter odvozom na deponijo oziroma na podjetje za predelavo surovin s pridobitvijo ustreznih listin</t>
  </si>
  <si>
    <t>OPOMBA: Bojler s toplono črpalko je zajet v popisu vodovoda</t>
  </si>
  <si>
    <t>Demontaža obstoječih radiatorjev, ki se zamenjujejo z novimi ali se odstranjujejo skupaj z zapornimi elementi, blindiranjem razvoda ter odvozom na deponijo oziroma na podjetje za predelavo surovin s pridobitvijo ustreznih listin</t>
  </si>
  <si>
    <t>Prestavitev obstoječega razvoda ogrevne vode vodenega iz kleti preko pritličja zaradi povečave obstoječega prehoda (rezanje, vrtanje, varjenje, urezovanje navojev…), iz črnih cevi in fitingov do dimnezije DN40, zaradi priključitve novega razvoda</t>
  </si>
  <si>
    <t>Predelava obstoječega razvoda ogrevne vode vodenega od hidravlične kretnice  do razdelilnika/zbiralnika ter kaskadnega sklopa (rezanje, vrtanje, varjenje, urezovanje navojev…), iz črnih cevi in fitingov dimenzije DN80, zaradi priključitve novega razvoda ter prigraditve novega stenskega kondenzacijskega plinskega grelnika</t>
  </si>
  <si>
    <t>Delno praznjenje in ponovno polnjenje obstoječega sistema ogrevanja z mehčano vodo preko nevtralnega kationskega izmenjevalca, odzračevanje, tlačni in tesnostni preizkus omrežja, zagon sistema, regulacija naprav, meritve stopnje trdote ter pH vrednosti ogrevne vode, dodajanje korekcijske tekočine z ročno dozirno napravo, ponovne meritve ustreznosti ter poučevanje osebja, da se zagotovi ustrezna pH vrednost vode po navodilih proizvajalca ogrevalnega sistema.</t>
  </si>
  <si>
    <t>TOPLOTNA ČRPALKA</t>
  </si>
  <si>
    <t>Dobava in montaža zračno hlajene kompaktne serijsko tovarniško izdelane toplotne črpalke za pripravo hlajene in tople vode, delujoča s hladivom HFC (R454b), sestoječa se iz dveh hladilnih krogov in štirih kompresorjev ( 1x BLDC inverter + 3x ''scroll') z el. motornim pogonom, vodnega ploščnega uparjalnika HFC / voda in zračno hlajenega lamelnega kondenzatorja. Število stopenj delovanja je tako zvezno z minimalno kapaciteto 11% nazivne obremenitve. Izvedba je dobavljena s tovarniško mikroprocesorsko vodeno regulacijo ter cevnimi in elektro povezavami z glavno elektro omarico skladno z IEC (EN60204-1).  Naprava mora imeti potrjene tehnične podatke pri pogojih EUROVENT s strani neodvisne inštitucije. Izdane mora imeti listine po pravilniku o tlačni opremi (Ur.l. RS, 15/029) in varnostne zahteve za strojne in elektro naprave.</t>
  </si>
  <si>
    <t>- Nosilno ogrodje:</t>
  </si>
  <si>
    <t>Nosilno ogrodje je narejeno iz kvalitetnega galvansko zaščitenega jekla za postavitev na prostem in z ustreznimi protivibracijskimi nogicami.</t>
  </si>
  <si>
    <t>- Ohišje in konstrukcija:</t>
  </si>
  <si>
    <t>Ohišje je narejeno iz jeklenih barvanih panelov debeline ca.2mm. Bočne stranice panelov so spojene z vijaki, stranice so tesnjene z vodoodpornimi tesnili.</t>
  </si>
  <si>
    <t>- Kompresorska enota:</t>
  </si>
  <si>
    <t xml:space="preserve">Izvedba je predvidena z enim brezkrtačnim DC inverterskim kompresorjem in tremi spiralne hermetične izvedbe ''scroll''. Kompresorji so pozicionirani drug poleg drugega zaradi vzdrževanja ustrezne izravnave med hladivom in mazalnim oljem. Kompresorji so preko anti-vibracijskih montažnih elementov povezana na ogrodje naprave. Elektro motor je dvopolni in popolnoma hlajen z vsesanim hladivom ter zaščiten proti pregretju. Mazalni sistem ima avtomatsko oljno črpalko z lovilcem nečistoč ter okence s kazalom nivoja olja. </t>
  </si>
  <si>
    <t>- Uparjalnik:</t>
  </si>
  <si>
    <t>Uparjalnik je ploščne izvedbe z nerjavnimi ploščami, ki so med seboj varjene, priključka sta navojna ISO/R7. Menjalnik je popolnoma izoliran vsled preprečevanja kondenzacije. Na uparjalniku je nameščen elektro grelnik za preprečitev zamrznitve in vezan na centralno regulacijo.</t>
  </si>
  <si>
    <t>- Kondenzator:</t>
  </si>
  <si>
    <t xml:space="preserve">Kondenzator je iz bakrenih cevi in nasajenimi Al lamelami s poševno konfiguracijo. Ventilatorji so trije aksialnega tipa z EC motorji. Ventilatorji sta dinamično uravnotežena po ISO 1940/1, elektro motor je nasajen direktno na gred in ZVEZNO KRMILJEN. </t>
  </si>
  <si>
    <t>- Hladilni krog:</t>
  </si>
  <si>
    <t>Izvedba je predvidena z dvemi hladilnimi krogi, ( 2x2 kompresorja). Izvedba vsebuje dva tlačna stikala in dva tlačna tipala za visoki tlak ter visokotlačni manometer, tlačno zaznavalo (high pressure control), na sesalni strani pa zaznavalo nizkega tlaka (low pressure control), temperaturno zaznavalo za EEV (electronic expansion valve). Razvod plinske faze med kondenzatorjem in uparjalnikom vsebuje še: filterski sušilnik, zaporni ventil, okence s kazalom vlažnosti hladiva ter elektronski ekspanzijski ventil (EEV).</t>
  </si>
  <si>
    <t>- Krmilna električna omara:</t>
  </si>
  <si>
    <t>Mikroprocesorski krmilniki so trije za vsak hladilni krog posamično in neodvisno, ter povezani v skupno kaskado. Krmilniki so namenjeni samodejnemu krmiljenju ter nadzoru nad vgrajenimi elementi. Sistem omogoča povezavo na hišno komunikacijo preko lokalnega omrežja LAN Ethernet wiring (ISO 8802-3) in sicer po odprtem protokolu (Mod BUS, profibus, BACnet...) skladno s SIST EN 14908-1:2014 in SIST EN 14908-2:2014.</t>
  </si>
  <si>
    <t>- Kvaliteta:</t>
  </si>
  <si>
    <t>Potreben Eurovent certifikat, ki ustreza zahtevam Evropske direktive: 98/37/CE, 73/23/EEC, 89/336/EEC in Evropskim standardom EN 60204-1, EN 50081-1, EN 50081-2, EN50082-2. Naprave so testirane v skladu s standardi: ISO9001, ISO14001 in pred dobavo opravijo električen test.</t>
  </si>
  <si>
    <t>- Varnost:</t>
  </si>
  <si>
    <t>Enota je opremljena z vsemi potrebnimi komponentami, ki so povezane s krmilnim sistemom in zagotavljajo zaščito v primeru:</t>
  </si>
  <si>
    <t>* nasprotne rotacije,</t>
  </si>
  <si>
    <t>* nizkega olja,</t>
  </si>
  <si>
    <t>* nihanja električnega toka,</t>
  </si>
  <si>
    <t>* toplotne obremenitve,</t>
  </si>
  <si>
    <t>* visokega tlaka,</t>
  </si>
  <si>
    <t>* nizkega tlaka,</t>
  </si>
  <si>
    <t>* električne preobremenitve,</t>
  </si>
  <si>
    <t>* prekinitve faze.</t>
  </si>
  <si>
    <t>- Dodatna oprema:</t>
  </si>
  <si>
    <t>* glavno zunanje servisno stikalo,</t>
  </si>
  <si>
    <t>* zunanje stikalo za zasilno zaustavitev,</t>
  </si>
  <si>
    <t>* antivibracijske gumi podloge,</t>
  </si>
  <si>
    <t>* pretočno stikalo in vodni filter,</t>
  </si>
  <si>
    <t>* victalic kit,</t>
  </si>
  <si>
    <t>* super tiha izvedba – izolacija kompresorjev + zvezni ventilatorji,</t>
  </si>
  <si>
    <t>* zvezna regulacija ventilatorjev z EC motorji,</t>
  </si>
  <si>
    <t>* zimsko obratovanje v ogrevanju do -17°C,</t>
  </si>
  <si>
    <t>* protizmrzovalna zaščita,</t>
  </si>
  <si>
    <t>* zaščitni paneli kondenzatorja,</t>
  </si>
  <si>
    <t>* korekcijski faktor cos za znižanje nazivnega toka,</t>
  </si>
  <si>
    <t>* mehki zagon kompresorjev, korektor toka</t>
  </si>
  <si>
    <t>* napetostna zaščita kompresorja</t>
  </si>
  <si>
    <t>- Tehnične lastnosti:</t>
  </si>
  <si>
    <t>* Nazivna hladilna moč (pri pogojih 35°C zunanje temperature, voda 7/12°C); Qhl=119kW
* Nazivna grelna moč (pri pogojih -5°C zunanje temperature, voda 50/45°C); Qgr=94kW</t>
  </si>
  <si>
    <t>* Celotna dovedena potrebna električna moč: Pel=46,4/41,7 kW; 3x400V; 50Hz (maks cca 46,4 kW)</t>
  </si>
  <si>
    <t>* Razmerje energetske učinkovitosti pri hlajenju: EER &gt; 2,85 (projektni pogoji)</t>
  </si>
  <si>
    <t>* Povprečno letno hladilno število (po EUROVENT): SEER ≥ 4,42</t>
  </si>
  <si>
    <t>* Povprečni letni izkoristek v ogrevanju: SCOP 12/7 ≥ 3,54</t>
  </si>
  <si>
    <t>* Razmerje energetske učinkovitosti pri ogrevanju: COP &gt; 2,02 (projektni pogoji)</t>
  </si>
  <si>
    <t>* min število kompresorjev: 4x</t>
  </si>
  <si>
    <t>* Hidraulični padec tlaka skozi sistem pri projektnih pogojih: dp= 26,3 kPa</t>
  </si>
  <si>
    <t>* število ventilatorjev min 2x</t>
  </si>
  <si>
    <t>* Zvočni tlak naprave (po ISO 3744 na razdalji 10m od naprave): 53 dB(A)</t>
  </si>
  <si>
    <t>* Zvočni moč naprave (po ISO 9614-1): 85 dB(A)</t>
  </si>
  <si>
    <t>* maks zagonski tok &lt; 212 A z mehim zagonom</t>
  </si>
  <si>
    <t>* maks delovni tok &lt; 99 A</t>
  </si>
  <si>
    <t>Dimenzije (DxŠxV): 2240 x 1200 x 2440</t>
  </si>
  <si>
    <t>Teža naprave: 999 kg</t>
  </si>
  <si>
    <t>V sklopu dobave naprave zajet prvi zagon s strani pooblaščenega servisa dobavitelja naprave. Zagon vključuje nastavitev vseh delovnih parametrov, preverbo delovanja in podučitev uporabnikove pooblaščene osebe za delo z napravo.</t>
  </si>
  <si>
    <t>YORK tip YMPA0130PE</t>
  </si>
  <si>
    <t>Postavitev toplotne črpalke z avtodvigalom na predpripravljeno jekleno konstrukcijo na strehi objekta, ki je na višini 5m in 10m od roba objekta, montaža hladilnega agragata cca 1000kg.</t>
  </si>
  <si>
    <t>Opomba: Jeklena podkonstrukcija zajeta v gradbeno obrtniških delih</t>
  </si>
  <si>
    <t>Izdelava jeklene podkonstrukcije za postavitev toplotne črpalke na streho objekta.</t>
  </si>
  <si>
    <t xml:space="preserve">Predvidi se jeklena podkonstrukcija iz profilov (vroče cinkano). Dobava ˝I˝ profilov dolžine 2x 2,5m </t>
  </si>
  <si>
    <t>Obremenitev: cca 1000kg</t>
  </si>
  <si>
    <t>Gumijasti kompenzator skupaj s protiprirobnicama ter vijačnim in z montažnim in tesnilnim materialom</t>
  </si>
  <si>
    <t>DN 80</t>
  </si>
  <si>
    <t>REGULACIJA MEŠALNIH KROGOV + KN + TČ</t>
  </si>
  <si>
    <t>Regulacije se izvrši po funkcijski shemi projekta</t>
  </si>
  <si>
    <t>Razdelilnik R1N (regulacijska krmilna omara), 
predviden kot tipska nadometna omara, kot Schrack, dim. 800x900x300mm, komplet z vrati in zračniki na vratih ter vgrajeno opremo, enakovredno kot Schrack:</t>
  </si>
  <si>
    <t>bremensko stikalo, 20A, 3p, na vratih</t>
  </si>
  <si>
    <t>inštalacijski odklopnik, C/10, 16 A, 1p</t>
  </si>
  <si>
    <t>inštalacijski kontaktorji 24V/10kW</t>
  </si>
  <si>
    <t>vtičnica z zaščitnim kontaktom, 16A, 250V, nadometne izvedbe</t>
  </si>
  <si>
    <t>prezračevalna rešetka na vratih</t>
  </si>
  <si>
    <t xml:space="preserve">vrstne sponke </t>
  </si>
  <si>
    <t>uvodnice, raznih dimenzij</t>
  </si>
  <si>
    <t>ožičenje med elementi, drobni in vezni material</t>
  </si>
  <si>
    <t>podatkovna vtičnica, enojna, RJ 45 kat 6</t>
  </si>
  <si>
    <t>cevno temperaturno tipalo</t>
  </si>
  <si>
    <t>Johnson controls tip TS-6360K-F00</t>
  </si>
  <si>
    <t>tlačno tipalo medija 0-10bar</t>
  </si>
  <si>
    <t>Johnson controls tip PT-5217-7101</t>
  </si>
  <si>
    <t>Krmilna oprema</t>
  </si>
  <si>
    <t>Mikroprocesorski krmilnik; kompaktni; prostoprogramabilni; komunikacija  protokol BACnet®MS/TP Advanced Application  (B-AACs) z integrirano RS-485 Master-Slave/Token-Passing (MS/TP);
Število vhodov izhodov : 42
napajanje: 24VAC; montaža na DIN letev</t>
  </si>
  <si>
    <t>s kabelskimi povezavami, zagonom sistema, izdelavo tehnične dokumentacije za uporabnika, navodili za uporabo v slovenskem jeziku ter poučevanjem upravljalca</t>
  </si>
  <si>
    <t>Razdelilnik - zbiralnik okroglega preseka dimenzij DN80, komplet z montažnim materialom ter sledečimi priključki:</t>
  </si>
  <si>
    <t>- DN 80 1x prirobnični (stranski)</t>
  </si>
  <si>
    <t>- DN 65 1x prirobnični (dovod/povratek)</t>
  </si>
  <si>
    <t>- DN 50 1x navojni</t>
  </si>
  <si>
    <t>zaščiten s temeljno barvo, izoliran z mineralno volno 10 cm v Al pločevini, z navojnim priključkom f15 za polnilni pipici ter termometra, skupaj s konzolami za pritrditev ter pritrdilnim materialom</t>
  </si>
  <si>
    <t>l=600mm</t>
  </si>
  <si>
    <r>
      <t>Zalogovnik - povečanje volumna sistema tople in hladne vode izdelan iz jeklene pločevine Rst 37.2 in bombiranega dna z nameščenimi priključki za vodo in priključki za termometre 3x. Priključki: 1xDN80 zgoraj in 1xDN80 spodaj. Za preprečevanje mešanja je potrebno v zalogovnik vgraditi preforirano ploščo po prerezu zalogovnika</t>
    </r>
    <r>
      <rPr>
        <sz val="11"/>
        <color indexed="8"/>
        <rFont val="Calibri"/>
        <family val="2"/>
        <charset val="238"/>
        <scheme val="minor"/>
      </rPr>
      <t>. Bojler naj se zaščiti s toplotno izolacijo iz mineralne volne debeline 120mm in zunanji plašč iz Al obloge.</t>
    </r>
  </si>
  <si>
    <t xml:space="preserve">Volumen 500 l </t>
  </si>
  <si>
    <t>Zaprta membranska raztezna posoda, komplet s priključnim kosom z zapornim ventilom s kapo proti nepooblaščenemu posluževanju in izpustno pipico ter montažnim materialom</t>
  </si>
  <si>
    <t>Vcel = 50 l</t>
  </si>
  <si>
    <t xml:space="preserve">pmax = 6,0 bar </t>
  </si>
  <si>
    <t>REFLEX tip NG50/1,5/6,0</t>
  </si>
  <si>
    <t>Vcel = 200 l</t>
  </si>
  <si>
    <t>REFLEX tip N200/1,5/6,0</t>
  </si>
  <si>
    <t>Vcel = 300 l</t>
  </si>
  <si>
    <t>REFLEX tip N300/1,5/6,0</t>
  </si>
  <si>
    <t>Membranski varnostni ventil skupaj s tesnilnim in vijačnim materialom</t>
  </si>
  <si>
    <t>DN 20 (piz = 3,0 bar)</t>
  </si>
  <si>
    <t>DN 20 (piz = 4,0 bar)</t>
  </si>
  <si>
    <t>Obtočna črpalka z elektronsko regulacijo, mokrim rotorjem, skupaj s prirobničnimi priključki ter protiprirobnicami, tesnilnim in vijačnim materialom</t>
  </si>
  <si>
    <t>Z vgrajenim elektronskim regulatorjem zvezne regulacije števila vrtljajev v odvisnosti od konstantnega/variabilnega dif. tlaka.</t>
  </si>
  <si>
    <t>Energetski razred: A</t>
  </si>
  <si>
    <t>Delovanje črpalke pri temperaturi medija od (–10°C do +110°C)</t>
  </si>
  <si>
    <t>V = od 4,40 do 4,50 m3/h</t>
  </si>
  <si>
    <t>Δp = 55 kPa</t>
  </si>
  <si>
    <t>P= 160 W</t>
  </si>
  <si>
    <t>U=230 V / 50 Hz</t>
  </si>
  <si>
    <t>WILO tip STRATOS MAXO 32/0,5-8</t>
  </si>
  <si>
    <t>V = 22,00 m3/h</t>
  </si>
  <si>
    <t>Δp = 135 kPa</t>
  </si>
  <si>
    <t>P= 1650 W</t>
  </si>
  <si>
    <t>WILO tip STRATOS MAXO 80/0,5-16</t>
  </si>
  <si>
    <t>Tripotni regulacijski ventil z navojnimi priključki s priključnimi holandci, skupaj s tesnilnim materialom ter elektromotornim pogonom tritočkovnim regulacijskim signalom</t>
  </si>
  <si>
    <t>DN 32; PN 16</t>
  </si>
  <si>
    <t>kvs=16,0 m3/h</t>
  </si>
  <si>
    <t>DANFOSS tip VRG3 32/16 + AMV 435</t>
  </si>
  <si>
    <t>Ploščni prenosnik toplote lotane izvedbe za ogrevanje, skupaj z izolacijo, ohišjem, tesnilnim in vijačnim materialom</t>
  </si>
  <si>
    <t>primar:</t>
  </si>
  <si>
    <t>Q = 95 kW</t>
  </si>
  <si>
    <t>A=8,19 m2</t>
  </si>
  <si>
    <t>Zahtevana rezerva 10%</t>
  </si>
  <si>
    <t>50/44,7°C; etilenglikol 35%;</t>
  </si>
  <si>
    <t>V=17,3 m3/h; dp=19,35 kPa;</t>
  </si>
  <si>
    <t>sekundar:</t>
  </si>
  <si>
    <t>48/38,9°C; voda 100%;</t>
  </si>
  <si>
    <t>V=9,0 m3/h; dp=5,18 kPa;</t>
  </si>
  <si>
    <t>DANFOSS tip XB52M-1-80</t>
  </si>
  <si>
    <t>Q = 72 kW</t>
  </si>
  <si>
    <t>A=11,80 m2</t>
  </si>
  <si>
    <t>48/34,2°C; voda 100%;</t>
  </si>
  <si>
    <t>V=4,5 m3/h; dp=1,38 kPa;</t>
  </si>
  <si>
    <t>46/30,4°C; etilenglikol 35%;</t>
  </si>
  <si>
    <t>V=4,5 m3/h; dp=1,41 kPa;</t>
  </si>
  <si>
    <t>DANFOSS tip XB59M-1-120</t>
  </si>
  <si>
    <r>
      <t xml:space="preserve">Ultrazvočni toplotni števec (kalorimeter) za merjenje porabe toplote </t>
    </r>
    <r>
      <rPr>
        <sz val="11"/>
        <color indexed="8"/>
        <rFont val="Calibri"/>
        <family val="2"/>
        <charset val="238"/>
        <scheme val="minor"/>
      </rPr>
      <t>(vgradnja v horizontalni oziroma vertikalni položaj) z navojnimi ali prirobničnimi priključki, priključnimi holandci ali protiprirobnicama s tesnilnim in vijačnim materialom 
sestavljen iz:</t>
    </r>
  </si>
  <si>
    <r>
      <t xml:space="preserve">- </t>
    </r>
    <r>
      <rPr>
        <sz val="11"/>
        <color indexed="8"/>
        <rFont val="Calibri"/>
        <family val="2"/>
        <charset val="238"/>
        <scheme val="minor"/>
      </rPr>
      <t>volumskega dela (merilnika pretoka za temperature do 150 ºC)</t>
    </r>
  </si>
  <si>
    <r>
      <t xml:space="preserve">- mikroprocesorske </t>
    </r>
    <r>
      <rPr>
        <sz val="11"/>
        <color indexed="8"/>
        <rFont val="Calibri"/>
        <family val="2"/>
        <charset val="238"/>
        <scheme val="minor"/>
      </rPr>
      <t>računske enote za temperaturno območje 0-180ºC z 1,5m povezovalnega kabla, LCD prikazovalnikom, signalom ob napaki, baterijo za 12 letno obratovanje, navodili v slovenskem jeziku</t>
    </r>
  </si>
  <si>
    <r>
      <t xml:space="preserve">- 2 </t>
    </r>
    <r>
      <rPr>
        <sz val="11"/>
        <color indexed="8"/>
        <rFont val="Calibri"/>
        <family val="2"/>
        <charset val="238"/>
        <scheme val="minor"/>
      </rPr>
      <t>temperaturni tipali (Pt 100) na dovodu in povratku s priključnim elementom z navojem ter povezovalnima kabloma dolžine 1,5m.</t>
    </r>
  </si>
  <si>
    <t>Kalorimeter naj se dobavi skupaj z dodatnimi karticami:</t>
  </si>
  <si>
    <t>– LCD prikazovalnik</t>
  </si>
  <si>
    <t>Qn = 6,0 m3/h; DN32</t>
  </si>
  <si>
    <t>ALLMESS tip CF-ECHO II 6,00-260</t>
  </si>
  <si>
    <t>Qn = 10,0 m3/h; DN50</t>
  </si>
  <si>
    <t>ALLMESS tip CF-ECHO II 10,0-270F</t>
  </si>
  <si>
    <r>
      <t xml:space="preserve">Ultrazvočni merilnik pretoka - toplotni števec (kalorimeter) za merjenje porabe toplote in </t>
    </r>
    <r>
      <rPr>
        <sz val="11"/>
        <color indexed="8"/>
        <rFont val="Calibri"/>
        <family val="2"/>
        <charset val="238"/>
        <scheme val="minor"/>
      </rPr>
      <t>hladu.</t>
    </r>
  </si>
  <si>
    <t>Merilnik pretoka je 
opremljen z univerzalnim vmesnikom, ki omogoča enostaven 
priklop Itron računskih enot, kot so CF51, CF55
473 se napaja neposredno iz računskih enot CF51, CF55 , kar pomeni, da ne potrebuje lastnega vira napajanja 
(npr. baterijski vložek). Merilnik pretoka prenaša na računsko 
enoto standardne impulze s programabilno impulzno 
vrednostjo v liter/ impulz. Za testiranja, je merilnik opremljen z 
dodatnim izhodom za HF testne impulze'</t>
  </si>
  <si>
    <t>- volumskega dela (merilnika pretoka za temperature do 120 ºC)</t>
  </si>
  <si>
    <t>Qn = 25,0 m3/h; DN65</t>
  </si>
  <si>
    <t>ALLMESS tip US BR 473 25F + računska enota CF55 + KOMBI</t>
  </si>
  <si>
    <t>Conska ON-OFF krogelna pipa z navojnimi priključki, skupaj s tesnilnim materialom ter elektromotornim pogonom</t>
  </si>
  <si>
    <t>DN 50; PN 16</t>
  </si>
  <si>
    <t xml:space="preserve">U=230 V / 50 Hz </t>
  </si>
  <si>
    <t>DANFOSS tip AMZ 112</t>
  </si>
  <si>
    <t>Zaporna ON-OFF loputa s prirobničnimi priključki, protiprirobnicama, skupaj s tesnilnim materialom ter elektromotornim pogonom</t>
  </si>
  <si>
    <t>DN 80; PN 16</t>
  </si>
  <si>
    <t>DANFOSS tip VFY-WA DN80</t>
  </si>
  <si>
    <t>Krogelna pipa za praznjenje z navojnima priključkoma, z zaporno kapo, tesnilom in verižico, vijačnim spojem za gibko cev, skupaj s tesnilnim in vijačnim materialom</t>
  </si>
  <si>
    <t>DN 15, PN 6</t>
  </si>
  <si>
    <t>DN 20, PN 6</t>
  </si>
  <si>
    <t>Krogelna zaporna pipa z navojnima priključkoma, s podaljšano ročko za posluževanje, skupaj s tesnilnim in vijačnim materialom</t>
  </si>
  <si>
    <t>DN 50, PN 6</t>
  </si>
  <si>
    <t>LŽ medprirobnična zaporna loputa, skupaj z EPDM tesnili, ročico za posluževanje, protiprirobnicama ter tesnilnim in vijačnim materialom</t>
  </si>
  <si>
    <t>DN 65, PN 6</t>
  </si>
  <si>
    <t>DN 80, PN 6</t>
  </si>
  <si>
    <t>Regulacijski ventil za hidravlično uravnoteženje z navojnima priključkoma, z funkcijami :</t>
  </si>
  <si>
    <t>- prednastavitev,</t>
  </si>
  <si>
    <t>- meritev pretoka, tlačne razlike in temperature,</t>
  </si>
  <si>
    <t>- zaporno funkcijo,</t>
  </si>
  <si>
    <t>- izpustom</t>
  </si>
  <si>
    <t>Osnovne karakteristike:</t>
  </si>
  <si>
    <t>- zvezna nastavitev z ročnim oštevilčenim kolesom</t>
  </si>
  <si>
    <t>- samotesnilna merilna priključka,</t>
  </si>
  <si>
    <t>- fiksiranje nastavitve kolesa,</t>
  </si>
  <si>
    <t>- možnost praznjenje in polnjenje sistema,</t>
  </si>
  <si>
    <t>- merilni priključki in kolo na eni strani,</t>
  </si>
  <si>
    <t>- meritve pretokov, tlakov in temperatur z instrumentom</t>
  </si>
  <si>
    <t>- adapter za izpust lahko vgradimo, ko je sistem pod tlakom</t>
  </si>
  <si>
    <t>Ventil naj se dobavi in vgradi skupaj s tesnilnim in pritrdilnim materialom</t>
  </si>
  <si>
    <t>DANFOSS tip MSV-BD</t>
  </si>
  <si>
    <t>Regulacijski ventil s prirobničnima priključkoma, z nastavitvijo pretoka za uravnovešenje, prednastavitev, merilnimi priključki, zaporno funkcijo, skupaj s protiprirobnicami tesnilnim in vijačnim materialom</t>
  </si>
  <si>
    <t>DANFOSS tip MSV-F2</t>
  </si>
  <si>
    <t>Lovilec nesnage z navojnima priključkoma, skupaj s sitom, magnetnim vložkom, tesnilnim in vijačnim materialom.</t>
  </si>
  <si>
    <t>Lovilec nesnage s prirobničnima priključkoma, skupaj protiprirobnicami, s sitom, magnetnim vložkom, tesnilnim in vijačnim materialom.</t>
  </si>
  <si>
    <t>MS protipovratni ventil z navojnimi priključki, skupaj s tesnilnim in vijačnim materialom.</t>
  </si>
  <si>
    <t>Protipovratni ventil s prirbničnima priključki, skupaj z EPDM tesnili, ročico za posluževanje, protiprirobnicama ter tesnilnim in vijačnim materialom</t>
  </si>
  <si>
    <t xml:space="preserve">Difuzijsko tesna cev (dobava skupaj z izolacijo) iz visokotlačnega zamreženega polietilena (PE-Xa) v skladu z DIN 16892 in DIN EN ISO 15875, ki se lahko uporablja v ogrevalnih sistemih z max. delovno temperaturo 90˚C in max. delovni tlak 10 barov, kratkoročno do temperature 100˚C (namenjeno za obratovalno življenjsko dobo 50 let). Cevi imajo kisikovo pregrado v skladu z DIN 4726. Kot univerzalna cev je prav tako primerna za pitno vodo glede na DIN 2000, evropsko direktivo 98/83 / ES, DIN EN 806 in DIN 1988. Obratovalna temperatura in tlaki za pitno hladno in toplo vodo so v skladu z DVGW, ZVSHK in DIN 1988. </t>
  </si>
  <si>
    <t xml:space="preserve">Delovna temperatura je 70˚C (kratkotrajna maksimalna obratovalna temperatura 100 ˚C), trajen obratovalni tlak 10 bar (namenjeno za življenjsko dobo 50 let). Cevi so predizolirane iz pravokotne ali okrogle izolacije cevi. Izolacija je izdelana iz polietilenske pene s parno zaporo po EnEV in za zaščito proti kondenzaciji in segrevanju v ceveh hladne vode po DIN 1988 s toplotno prevodnostjo 0,040 W/(mK). Oba konca cevi sta opremljena z zaključno kapo (za higienično tesnjenje v skladu z DIN 806). Razred gradbenega materiala: B2 po DIN 4102-1 ali E po DIN EN 13501-1. </t>
  </si>
  <si>
    <t>16 × 2,20 mm z izolacijo debeline 9mm</t>
  </si>
  <si>
    <t>m</t>
  </si>
  <si>
    <t>20 × 2,80 mm z izolacijo debeline 9mm</t>
  </si>
  <si>
    <t>25 × 3,50 mm z izolacijo debeline 9mm</t>
  </si>
  <si>
    <t>REHAU tip RAUTITAN FLEX</t>
  </si>
  <si>
    <t>Cev iz neplemenitega jekla, material 1.0308 (E235) po EN 10305-3 (PRESS sistem) skupaj z vsemi fitingi za zatiskanje (kolena, T-kosi, navojni priključki, prehodni kosi), tesnili (FPM rdeči) in pritrdilnim materialom</t>
  </si>
  <si>
    <t>OPOMBA: obešala za vodoravno, poševno in navpično pritrjevanje cevi na gradbeno ali drugo vrsto konstrukcije sestavljene iz predfabriciranih obešal je iz pocinkanega železa in obsega objemke s podlogo iz sintetične gume odporne do 120 °C – dušenje zvoka, navojne palice s temeljno ploščo ali temeljnim profilom, kovinskih vložkov, vijakov z maticami, drsne in fiksne podpore. Vsa obešala se izvede po smernicah za montažo in preprečevanje prenosa hrupa na gradbeno konstrukcijo!</t>
  </si>
  <si>
    <t>18×1,2  (DN 15)</t>
  </si>
  <si>
    <t>22×1,5  (DN 20)</t>
  </si>
  <si>
    <t>28×1,5 (DN 25)</t>
  </si>
  <si>
    <t>35×1,5  (DN 32)</t>
  </si>
  <si>
    <t>42×1,5  (DN 40)</t>
  </si>
  <si>
    <t>54×1,5  (DN 50)</t>
  </si>
  <si>
    <t>VIEGA tip PRESTABO</t>
  </si>
  <si>
    <t>Črna jeklena brezšivna cev izdelana po EN 10216-2 ter DIN 2448, iz materiala St35.8, atestirana po EN 10204, skupaj s fitingi (T kosi, kolena, spojke, redukcije…), fazonskimi kosi, varilnim in obešalnim materialom ter dvakratnim popleskom z antikorozijsko barvo po predhodnem čiščenju ter odstranitvi korozije</t>
  </si>
  <si>
    <t>OPOMBA: obešala za vodoravno, poševno in navpično pritrjevanje cevi, z nosilnim delom iz PUR/PIR vgrajeni v zaprtocelični izolacijski material, na gradbeno ali drugo vrsto konstrukcije sestavljene iz predfabriciranih obešal je iz pocinkanega železa in obsega objemke s podlogo iz sintetične gume odporne do 120 °C – dušenje zvoka, navojne palice s temeljno ploščo ali temeljnim profilom, kovinskih vložkov, vijakov z maticami, drsne in fiksne podpore. Vsa obešala se izvede po smernicah za montažo in preprečevanje prenosa hrupa na gradbeno konstrukcijo!</t>
  </si>
  <si>
    <t>f 76,1 x 3,6 mm (DN65)</t>
  </si>
  <si>
    <t>f 88,9 x 4,05 mm (DN80)</t>
  </si>
  <si>
    <t>Čiščenje in miniziranje vseh črnih cevi in fitingov za ogrevanje in hlajenje ter cevi iz neplemenitega jekla, ter obešalnik konzol, ki so predvidene za hlajenje.</t>
  </si>
  <si>
    <t>m2</t>
  </si>
  <si>
    <t xml:space="preserve">Kot temeljni premaz za galvanske pocinkane cevi Prestabo se uporabi proizvod HEMPADUR 15553 proizvajalca HEMPEL. </t>
  </si>
  <si>
    <r>
      <t xml:space="preserve">Za zaključni premaz za galvanske pocinkane cevi Prestabo se uporabi proizvod </t>
    </r>
    <r>
      <rPr>
        <sz val="11"/>
        <color indexed="8"/>
        <rFont val="Calibri"/>
        <family val="2"/>
        <charset val="238"/>
        <scheme val="minor"/>
      </rPr>
      <t>HEMPADUR 45143</t>
    </r>
    <r>
      <rPr>
        <sz val="11"/>
        <color theme="1"/>
        <rFont val="Calibri"/>
        <family val="2"/>
        <charset val="238"/>
        <scheme val="minor"/>
      </rPr>
      <t xml:space="preserve"> proizvajalca </t>
    </r>
    <r>
      <rPr>
        <sz val="11"/>
        <color indexed="8"/>
        <rFont val="Calibri"/>
        <family val="2"/>
        <charset val="238"/>
        <scheme val="minor"/>
      </rPr>
      <t>HEMPEL</t>
    </r>
  </si>
  <si>
    <t xml:space="preserve">Toplotna izolacija razvoda ogrevne vode z elastomerno fleksibilno izolacijo na osnovi sintetičnega kavčuka za preprečevanje kondenzacije in energijske prihranke. EU požarna klasifikacija B-s3,d0; toplotna prevodnost λ pri 0°C je 0,034 W/m.K; koef. upora difuziji vodne pare je 10.000 ; za temp. območje od -50°C  do  +110°C; trakovi in plošče lepljeni na površino do maks. +85°C. </t>
  </si>
  <si>
    <t xml:space="preserve">Toplotne mostove potrebno zaščititi s cevnimi nosilci. Spoje (vzdožne, prečne, površino) potrebno lepiti z original lepilom,  za čiščenje orodja, rok in razmaščevanje pa uporabiti original čistilo. CE certifikat v skladu z EN 14304. </t>
  </si>
  <si>
    <t>debeline 13 mm</t>
  </si>
  <si>
    <t>debeline 19 mm</t>
  </si>
  <si>
    <t>22×1,2  (DN 20)</t>
  </si>
  <si>
    <t>debeline 25 mm</t>
  </si>
  <si>
    <t>debeline 32 mm</t>
  </si>
  <si>
    <t>KAIMANN tip Kaiflex ST</t>
  </si>
  <si>
    <t xml:space="preserve">Toplotna izolacija razvoda ogrevne in hladilne vode z elastomerno fleksibilno izolacijo na osnovi sintetičnega kavčuka za preprečevanje kondenzacije in energijske prihranke. EU požarna klasifikacija B-s3,d0; toplotna prevodnost λ pri 0°C je 0,034 W/m.K; koef. upora difuziji vodne pare je 10.000 ; za temp. območje od -50°C  do  +110°C; trakovi in plošče lepljeni na površino do maks. +85°C. </t>
  </si>
  <si>
    <t>KAIMANN tip Kaiflex ST plošče</t>
  </si>
  <si>
    <t>Zaščita toplotne izolacije na cevnih razvodih proti mehanskim poškodbam in vremenskimi vplivi z Al pločevino in spet s kniping vijaki</t>
  </si>
  <si>
    <t>Manometer v okroglem ohišju f80 mm z merilnim območjem do 6 bar z varilnim kolčakom, navojnim priključkom DN 15, manometrsko navojno pipico DN 15, komplet z montažnim in tesnilnim materialom</t>
  </si>
  <si>
    <t>Termometer v okroglem ohišju f80, z navojnim priključkom R 1/2", komplet z montažnim in tesnilnim materialom</t>
  </si>
  <si>
    <t>- z merilnim območjem od 0 do +120 °C</t>
  </si>
  <si>
    <t>Vgradnja potopnih tulk za vstavitev temperaturnih tipal, skupaj z vijačnim in tesnilnim materialom</t>
  </si>
  <si>
    <t>Avtomatski odzračevalnik mikro zračnih mehurčkov z navojnima priključkoma ter krogelno pipico DN25, skupaj s tesnilnim in montažnim materialom</t>
  </si>
  <si>
    <t>DN25, PN6</t>
  </si>
  <si>
    <t>Pneumatex tip ZEPARO ZUT 25</t>
  </si>
  <si>
    <t>Odzračevalni lonček, skupaj s povezovalno cevko f10 dolžine cca 10 m, krogelnim ventilom DN 10 ter tesnilnim in pritrdilnim materialom</t>
  </si>
  <si>
    <t>V = 2 l</t>
  </si>
  <si>
    <t>Lijak iz jeklene pločevine skupaj z izpustno cevjo dolžine 5m, l=600mm</t>
  </si>
  <si>
    <t>Polnjenje sistema ogrevanja in hlajenja ter  varovanje toplotne črpalke do temperature -18°C z mešanico etilen glikol(35%) voda (65%)</t>
  </si>
  <si>
    <t>l</t>
  </si>
  <si>
    <t>Polnjenje sistema ogrevne vode z mehčano vodo preko nevtralnega kationskega izmenjevalca, odzračevanje, tlačni in tesnostni preizkus omrežja, zagon sistema, regulacija naprav, meritve stopnje trdote ter pH vrednosti ogrevne vode, dodajanje korekcijske tekočine z ročno dozirno napravo, ponovne meritve ustreznosti ter poučevanje osebja, da se zagotovi ustrezna pH vrednost vode</t>
  </si>
  <si>
    <t>Izdelava tesnjenja požarno odpornih prebojev (požarno odporni kit, vrečke, polnila, tesnilne mase, pena, objemke ali požarna malta) na prehodih cevi skozi meje požarnih celic in sektorjev po SZPV 408 skupaj z označbo prebojev ter izdelavo tehnične dokumentacije z dokumentiranjem vseh prebojev</t>
  </si>
  <si>
    <t>dolžina oboda preboja do 0,5m</t>
  </si>
  <si>
    <t>dolžina oboda preboja do 1,0m</t>
  </si>
  <si>
    <r>
      <t xml:space="preserve">Izdelava različnih </t>
    </r>
    <r>
      <rPr>
        <sz val="11"/>
        <color indexed="8"/>
        <rFont val="Calibri"/>
        <family val="2"/>
        <charset val="238"/>
        <scheme val="minor"/>
      </rPr>
      <t>manjših utorov, lukenj, odprtin in ostala gradbena dela v zvezi z inštalacijo ogrevanja in hlajenja</t>
    </r>
  </si>
  <si>
    <t>RAZVOD OGREVNE IN HLADILNE VODE DO KLIMATA</t>
  </si>
  <si>
    <t>Energetsko učinkovita obtočna črpalka z zvezno regulacijo vrtljajev, z navojnimi priključki s priključnimi holandci, izolacijo, skupaj s tesnilnim in vijačnim materialom</t>
  </si>
  <si>
    <t>V = od 0,64 do 2,01 m3/h</t>
  </si>
  <si>
    <t>Δp = 45 kPa</t>
  </si>
  <si>
    <t>P= 140 W</t>
  </si>
  <si>
    <t>WILO tip STRATOS MAXO 25/0,5-6</t>
  </si>
  <si>
    <t>V = 4,50 m3/h</t>
  </si>
  <si>
    <t>Tripotni regulacijski ventil z navojnimi priključki s priključnimi holandci, skupaj s tesnilnim materialom ter elektromotornim pogonom z zveznim regulacijskim signalom</t>
  </si>
  <si>
    <t>DN 25; PN 16</t>
  </si>
  <si>
    <t>kvs=10,0 m3/h</t>
  </si>
  <si>
    <t>DANFOSS tip VRG3 25/10 + AME 435</t>
  </si>
  <si>
    <t>DN 40; PN 16</t>
  </si>
  <si>
    <t>kvs=25,0 m3/h</t>
  </si>
  <si>
    <t>DANFOSS tip VRG3 40/25 + AME 435</t>
  </si>
  <si>
    <t>Vcel = 100 l</t>
  </si>
  <si>
    <t>REFLEX tip NG100/1,5/6,0</t>
  </si>
  <si>
    <t>Kombiniran avtomatski omejevalnik pretoka z regulacijskim ventilom ter merilnimi priključki. Regulator diferenčnega tlaka vzdržuje konstanten tlak preko regulacijskega ventila neodvisno od spremenljivih pogojev v napeljavi. Zaradi same konstrukcijske izvedbe je pretok avtomatsko omejen na želeno vrednost in ventil ima avtoriteto 100%. Na ventilu naj bo vgrajen elektromotorni pogon z zvezno regulacijo, skupaj z pritrdilnim in vijačnim materialom.</t>
  </si>
  <si>
    <t>DN 15 LF brez pogona</t>
  </si>
  <si>
    <t>DN 25</t>
  </si>
  <si>
    <t>DN 32</t>
  </si>
  <si>
    <t>ventil DANFOSS tip AB-QM</t>
  </si>
  <si>
    <t>pogon DANFOSS tip AME 120 NL</t>
  </si>
  <si>
    <t>DN 25, PN 6</t>
  </si>
  <si>
    <t>DN 40, PN 6</t>
  </si>
  <si>
    <t>- z merilnim območjem od 0 do +80 °C</t>
  </si>
  <si>
    <t>- z merilnim območjem od +0 do +120 °C</t>
  </si>
  <si>
    <t>DN20, PN6</t>
  </si>
  <si>
    <t>Pneumatex tip ZEPARO ZUT 20</t>
  </si>
  <si>
    <t>RADIATORSKO OGREVANJE</t>
  </si>
  <si>
    <t>11 600/600</t>
  </si>
  <si>
    <t>11 600/800</t>
  </si>
  <si>
    <t>11 900/600</t>
  </si>
  <si>
    <t>21 900/500</t>
  </si>
  <si>
    <t>22 400/1200</t>
  </si>
  <si>
    <t>22 400/1400</t>
  </si>
  <si>
    <t>22 400/1600</t>
  </si>
  <si>
    <t>22 600/1000</t>
  </si>
  <si>
    <t>22 600/1200</t>
  </si>
  <si>
    <t>22 600/1400</t>
  </si>
  <si>
    <t>22 900/600</t>
  </si>
  <si>
    <t>22 900/700</t>
  </si>
  <si>
    <t>22 900/800</t>
  </si>
  <si>
    <t>22 900/1000</t>
  </si>
  <si>
    <t>22 900/1200</t>
  </si>
  <si>
    <t>33 400/1200</t>
  </si>
  <si>
    <t>33 400/1600</t>
  </si>
  <si>
    <t>33 900/700</t>
  </si>
  <si>
    <t>Avtomatski ventil za hidravlično uravnovešenje odcepov in dvižnih vodov. Nastavljiv regulator diferenčnega tlaka za vgradnjo v povratnem vodu, navojne izvedbe, z nastavljivim diferenčnim tlakom, praznilno pipo, z možnostnjo zaprtja dvižnega voda, skupaj s tesnilnim in pritrdilnim materialom, impulzno cevjo L=1,5m ter izolacijo iz EPP.</t>
  </si>
  <si>
    <t>DN 15, PN16</t>
  </si>
  <si>
    <t>DN 20, PN16</t>
  </si>
  <si>
    <t>DN 25, PN16</t>
  </si>
  <si>
    <t>DANFOSS tip ASV-PV ali enakovredni</t>
  </si>
  <si>
    <t>Zaporni, nastavitveni ventil in merilni ventil za vgradnjo v dovod, s priključkom za impulzno cev, navojne izvedbe, skupaj s tesnilnim in pritrdilnim materialom.</t>
  </si>
  <si>
    <t>dpmax=2,5 bar</t>
  </si>
  <si>
    <t>Tmax=120ºC</t>
  </si>
  <si>
    <t>DANFOSS tip ASV-BD</t>
  </si>
  <si>
    <t xml:space="preserve"> ali enakovredni</t>
  </si>
  <si>
    <t>OGREVANJE IN HLAJENJE SKUPAJ:</t>
  </si>
  <si>
    <t>VODOVOD</t>
  </si>
  <si>
    <t>ZUNANJI RAZVODI-GRADBENA DELA</t>
  </si>
  <si>
    <t xml:space="preserve">Zakoličba osi cevovoda z zavarovanjem osi, oznako horizontalnih in vertikalnih lomov, oznako vozlišč, odcepov in zakoličba mesta povezave na porabnikov </t>
  </si>
  <si>
    <t>Priprava gradbišča, odstranitev eventualnih ovir in ureditev delovnega platoja ter vzpostavitev prvotnega stanja po končanih delih</t>
  </si>
  <si>
    <t>Pridobitev potrebnih podatkov in zakoličba vseh obstoječih komunalnih vodov na območju izvajanja del ter tras posameznih vodov projektirane nove komunalne infrastrukture do mest priključevanja na obstoječe komunalne vode s strani pristojnih upravljalcev teh vodov (vodovod, kanalizacija, plinovod, SN in NN elektro kanalizacija, TK kanalizacija in JR), z zavarovanjem zakoličbe na mestih križanj oziroma izvajanj zemeljskih del.</t>
  </si>
  <si>
    <t xml:space="preserve">Rušenje obst. asfalta v pločniku oziroma odstranitev obstoječih betonskih plošč, z nakladanjem in odvozom ruševin na stalno deponijo, s pridobitvijo evidenčnih listov - v količini upoštevana celotna površina vozišča v območju izvajanja del. </t>
  </si>
  <si>
    <r>
      <t>m</t>
    </r>
    <r>
      <rPr>
        <sz val="11"/>
        <color indexed="8"/>
        <rFont val="Calibri"/>
        <family val="2"/>
        <charset val="238"/>
        <scheme val="minor"/>
      </rPr>
      <t>2</t>
    </r>
  </si>
  <si>
    <t>Zarez v obst. asfaltu v vozišču ali pločniku na mestih izvedbe prekopov in izkopov (za izvedbo vseh komunalnih vodov) - v primeru vzporednega vodenja dveh ali več vodov je upoštevan obojestranski zarez skupnega jarka.</t>
  </si>
  <si>
    <t>Finalna obdelava stika nova - obstoječa (stara) asfaltna utrditev (kot npr. premaz + trajno elastična bitumna plast starplast, s posipom z mivko), s potrebnimi spremljajočimi in pomožnimi deli.</t>
  </si>
  <si>
    <t xml:space="preserve">Strojni izkop jarka za gradnjo vodovoda v dnu širokega odkopa v območju trase, zemljina III.-IV. kategorije, globina izkopa do 2,50 m, v izračunu kubature upoštevan nagib sten izkopa cca 70˚, širina dna izkopa do 0,90 m, vključno z izvedbo event. potrebnega bočnega zavarovanja sten izkopa pred posipanjem (plohi, razpore, ipd), z odlaganjem zemljine na rob izkopa za kasnejši zasip ali z odvozom v začasno deponijo v bližini na gradbišču (za potrebe kasnejšega zasipa) - obračun v raščenem stanju. </t>
  </si>
  <si>
    <r>
      <t>m</t>
    </r>
    <r>
      <rPr>
        <sz val="11"/>
        <color indexed="8"/>
        <rFont val="Calibri"/>
        <family val="2"/>
        <charset val="238"/>
        <scheme val="minor"/>
      </rPr>
      <t>3</t>
    </r>
  </si>
  <si>
    <t xml:space="preserve">Strojno-ročni izkop jarka za gradnjo vodovoda, zemljina III.-IV. kategorije, globina izkopa od 0,00 do 2,50 m, v izračunu kubature upoštevan nagib sten izkopa cca 70˚, z odlaganjem zemljine na rob izkopa ali z odvozom v začasno deponijo v bližini na gradbišču (za potrebe kasnejšega zasipa), z upoštevanjem dodatka za otežen izkop zaradi omejene širine prostora - obračun v raščenem stanju.  </t>
  </si>
  <si>
    <t>Planiranje dna jarka v ravnini ali vzdolžnih naklonih pri normalnih pogojih v vseh kategorijah</t>
  </si>
  <si>
    <t>Izdelava peščene posteljice in zasipa z 2 x sejanim peskom</t>
  </si>
  <si>
    <t>Zasip preostalega dela izkopanega jarka po končani izvedbi novega vodovoda s primernim izkopanim materialom III.-IV.kategorije, z utrjevanjem v plasteh do predpisane zbitosti (obračun v komprimiranem stanju), z nakladanjem in dovozom zemljine iz začasne deponije na gradbišču, z istočasnim izvlačenjem zaščite sten izkopa pred posipanjem; z upoštevanjem oteženega zasipa zaradi omejenega prostora.
V vrednosti upoštevati tudi stroške geomehanskega pregleda primernosti izkopane zemljine za potrebe zasipa!
(30% izkopanega materiala primerne frakcije se uporabi za ponovni zasip)</t>
  </si>
  <si>
    <t>Rušenje obstoječih cestnih robnikov v območju izkopa jarka za gradnjo komunalnih vodov, skupaj z betonskim temeljem, z nakladanjem in odvozom ruševin v stalno deponijo, s pridobitvijo evidenčnih listov</t>
  </si>
  <si>
    <t xml:space="preserve">Dobava in polaganje tipskih cestnih betonskih robnikov 15/25/100 cm z odprtino (vtok pod robnik) v betonski temelj C 16/20 (MB 20) ob robu ceste ali pločnika - ravni, s fugiranjem stikov s fino cementno malto ter potrebnimi spremljajočimi in pomožnimi deli. </t>
  </si>
  <si>
    <t>Odvoz preostalega izkopanega materiala deponiranega kraj jarka z nakladanjem in razkladanjem ter odvozom na trajno deponijo s pridobitvijo evidenčnih listov</t>
  </si>
  <si>
    <t>Dobava in vgrajevanje voziščne konstrukcije v območju izkopov v obst. vozišču AC 11 base B50/70, A3 (bituminizirani drobljenec BD 22) v predvideni debelini 8 cm, s potrebnimi spremljajočimi in pomožnimi deli ter premazi stikov z obst. asfaltom.</t>
  </si>
  <si>
    <t>Dobava in vgrajevanje obrabno - zaporne plasti v območju izkopov v obst. Vozišču iz eruptivnih kamenin - AC 8 surf B50/70, A3 v debelini 4 cm, s potrebnimi spremljajočimi in pomožnimi deli.</t>
  </si>
  <si>
    <t>Dobava in vgrajevanje tampona - drobljenec 0-22 mm v debelini do cca 40 cm v območju izkopanih jarkov za gradnjo komunalnih vodov v območju obst. utrjenih površin (vozišča, pločniki), z razgrinjanjem in utrjevanjem v plasteh do potrebne zbitosti (Ev2 vsaj 120 MPa) ter finim planiranjem s točnostjo +-1 cm - obračun v komprimiranem stanju.</t>
  </si>
  <si>
    <t>Izdelava armirano betonskega vodomernega jaška notranje dimenzije 160 x 100 x190 cm po priloženem detajlu z opažanjem, armiranjem, zunanjo hidroizolacijo (2x bitumenski premaz), LŽ pokrovom D 250 600x600mm, vstopno varnostno lestevijo ter pomožni vstopni element, izdelana in preizkušena v skladu z DIN 3620, DVGW 351, UVV, VBG 74, glede obremenitve pa po DIN 1879 (1 del). Varnostna lestev je zvarjena v zaščitni atmosferi ter pasivirana v kopeli. Nosilci so iz specialnega profila visoke togosti (dim. 56 x 24 x 2 mm), prečke oziroma klini iz U-profila z rebrasto stopalno površino (dim. 25mm po UVV), razdalje med klini 280 mm. Svetla širina lestve je 300 mm. Na steno jaška je pritrjena z 150 mm dolgimi, višinsko nastavljivimi zidnimi pritrdilnimi ročaji za pritrditev z mozniki. Vgrezljiv vstopni element je sestavljen iz držala ter vodila. Držalo je iz vzvojne stabilne cevi dimenzije 33,7 x 3,25 mm, zgoraj upognjene pod kotom 90°, na obeh straneh zaprte z PVC kapami. Celotna dolžina držala v izvlečenem stanju je 1100 mm. Vodilo, z možnostjo blokade držala je opremljeno s štirimi luknjami, premera 12 mm, za pritrditev na steno jaška.</t>
  </si>
  <si>
    <t>Obbetoniranje fazonov (horizontalnih in vertikalnih lokov, odcepov ter podstavkov za hidrante z betonom C 16/20 (cca. 0,3m3/kos)</t>
  </si>
  <si>
    <t>Obbetoniranje cestnih kap zasunov z C16/20 z vsemi pomožnimi deli</t>
  </si>
  <si>
    <t>ZUNANJI RAZVODI-INŠTALACIJSKA DELA</t>
  </si>
  <si>
    <t>PE cev v kolutu po SIST EN 12201 (SDR 11) skupaj z vsem tesnilnim in montažnim materialom</t>
  </si>
  <si>
    <t>PE 100 d 63 x 5,8</t>
  </si>
  <si>
    <t>PE 80 d 110 x 6,6</t>
  </si>
  <si>
    <t>PE 100 d 125 x 11,4</t>
  </si>
  <si>
    <t>Tesnilo zaščitve cevi</t>
  </si>
  <si>
    <t>priključna cev PE d 110</t>
  </si>
  <si>
    <t>Univerzalna spojka iz nodularne litine EN-GJS-400, epoksi prašno lakirana po EN 14525, prirobnica po standardu EN 1092-2 PN10, skupaj z vijaki in tesnili po EN 681-1 (primeren za pitno vodo)</t>
  </si>
  <si>
    <t xml:space="preserve">HAWLE 0400 </t>
  </si>
  <si>
    <t>DN 50 (d63)</t>
  </si>
  <si>
    <t>DN 100 (d125)</t>
  </si>
  <si>
    <t>HAWLE SYNOFLEX 7974 ali enakovredni</t>
  </si>
  <si>
    <t>DN 100/80 (104-132)/(85-105)</t>
  </si>
  <si>
    <t>HAWLE SYNOFLEX 7994 ali enakovredni</t>
  </si>
  <si>
    <t>DN 100 (104-132)</t>
  </si>
  <si>
    <t xml:space="preserve">NL fazonski kosi po EN 545:2011 (nodularna litina) na notranji strani zaščitena z epoksi žaščito minimalno 70μm, skupaj s tesnilnim ter vijačnim materialom (za vsako flanšo DN 80 je predvideno 8 vijakov M16 - L/X=85/57, za vsako flanšo DN 100 je predvideno 8 vijakov M16 - L/X=90/62, za vsako flanšo DN 150 je predvideno 8 vijakov M20 - L/X=100/72, za vsako flanšo DN 200 je predvideno 12 vijakov M20 - L/X=100/72, za vsako flanšo DN 250 je predvideno 12 vijakov M24 - L/X=110/82); ves tesnilni in pritrdilni material se dobavlja v kompletu z fazonskimi kosi) </t>
  </si>
  <si>
    <t xml:space="preserve">(DUCTIL NATURAL)          </t>
  </si>
  <si>
    <t xml:space="preserve"> - T kos DN 100/50</t>
  </si>
  <si>
    <t xml:space="preserve"> - FF kos DN 80; L = 500 mm</t>
  </si>
  <si>
    <t xml:space="preserve"> - Q kos DN 100</t>
  </si>
  <si>
    <t xml:space="preserve"> - N kos DN 80</t>
  </si>
  <si>
    <t xml:space="preserve"> - FFR kos DN 100/80</t>
  </si>
  <si>
    <t>Zasun kratke izvedbe sestavljen iz:</t>
  </si>
  <si>
    <t xml:space="preserve">zasuna iz nodularne litine EN-GJS-400-18 po EN 1563 </t>
  </si>
  <si>
    <t>- teleskopska vgradna garnitura (globina 1,3-1,8m), spajanje z oklepom na bajonet ali navoj (brez dodatnega fiksiranja z vtičem), omogoča kompakten spoj za potrebe posluževanja v zemljo vgrajene armature,</t>
  </si>
  <si>
    <t>- cestna kapa – mala (dimenzije pokrova ø95), ohišje kape in pokrov iz nodularne litine, bitumensko in dodatno protikorozijsko epoxi prašno zaščiten. Naleganje pokrova konusno z podaljšanim zobom. Pokrov v celoti odstranljiv. Možnost prilagajanja glede na teren s pripadajočimi distančnimi obroči,</t>
  </si>
  <si>
    <t>- nosilna podložna plošča iz umetnega materiala se namesti pod cestno kapo in ustreza tipu vgradne garniture,</t>
  </si>
  <si>
    <t>skupaj s tesnilnim in vijačnim materialom</t>
  </si>
  <si>
    <t>HAWLE 4000E2 ali enakovredni</t>
  </si>
  <si>
    <t>DN 50</t>
  </si>
  <si>
    <t>Nadzemni hidrant– lomljive izvedbe. Telo nadzemnega hidranta mora biti iz INOX, glava iz nodularne litine z dvema "C" priključkoma ter enim "B"priključkom. Hidrant mora biti opremljen z izpustno odprtino po kateri odteče stoječa voda iz hidranta. Ustrezati morajo standardu SIST EN 14384:2005 skupaj s tesnilnim in vijačnim materialom</t>
  </si>
  <si>
    <t>HAWLE H4 B</t>
  </si>
  <si>
    <t>DN 80 L=1250 mm</t>
  </si>
  <si>
    <t>Vodomer z impulznim izhodom, opremljen z impulznim izhodom na vodomeru, montažno konzolo z nastavljivimi spojnicami, nepovratni ventil, brezpotencialni senzor za vodomer impulz 1/100 skupaj s tesnilnim in vijačnim materialom</t>
  </si>
  <si>
    <t>DN 40, Q3 =16 m3/h, PN16</t>
  </si>
  <si>
    <t>MS navojna krogelna pipa za sanitarno pitno vodo, skupaj z navojnima priključkoma, ročko za posluževanje ter tesnilnim materialom</t>
  </si>
  <si>
    <t>DN 50 z izpustom</t>
  </si>
  <si>
    <t>Drobni inštalacijski material za izvedbo vodovoda</t>
  </si>
  <si>
    <t>- spojka HAWLE za PE cevi z navojnim priključkom DN25/d32</t>
  </si>
  <si>
    <t>- reducirni kos DN50/DN40 pocinkani</t>
  </si>
  <si>
    <t>Tesnilni vložek za tesnjenje pred pritiskom vode  do 5 bar</t>
  </si>
  <si>
    <t>Hauff Technik ali enakovredni</t>
  </si>
  <si>
    <t>tesnilni vložek HDR 125-2G-1/d</t>
  </si>
  <si>
    <t xml:space="preserve">za cevi ø0-90 mm </t>
  </si>
  <si>
    <t xml:space="preserve">za cevi ø0-110 mm </t>
  </si>
  <si>
    <t xml:space="preserve"> Drobni inštalacijski material za izvedbo vodovoda (navojni  fitingi, reducirke, prehodni kosi)</t>
  </si>
  <si>
    <t>Dobava in polaganje signalno opozorilnega traku</t>
  </si>
  <si>
    <t>Dobava in montaža tablic za označevanje zasunov in hidrantov na ustrezne drogove</t>
  </si>
  <si>
    <t xml:space="preserve">kos </t>
  </si>
  <si>
    <t>Dobava in montaža drogov za montažo tablic</t>
  </si>
  <si>
    <t>Tlačni preizkus na položenega cevovoda po standardu SIST EN 805 ter  navodilih upravljalca vodovoda</t>
  </si>
  <si>
    <t xml:space="preserve">Dezinfekcija položenega cevovoda po standardu SIST EN 805, navodilih DVGW W 291 </t>
  </si>
  <si>
    <t>Prevezava novozgrajenih cevovodov na  vodovodno omrežje  z obdelavo prerezov</t>
  </si>
  <si>
    <t>Geodetski posnetek izvedenih del po zaključku del kot osnova za izdelavo projektne dokumentacije faza PID.</t>
  </si>
  <si>
    <t>Nadzor s strani upravnika javnega vodovoda</t>
  </si>
  <si>
    <t>Geodetski posnetek izvedenih del po zaključku del na vodovodu ter izdelava elaborata za vris vodovoda v kataster v elektronski in tiskani obliki (obseg elaborata po zahtevi upravljalca vodovoda).</t>
  </si>
  <si>
    <t>POŽARNA VODA</t>
  </si>
  <si>
    <t>Zbiralnik deževnice iz polietilena za povozne površine z osno obremenitvijo 11,5 t s cevnimi priključki za dotok vode, iztok vode, popolno praznjenje, preliv, povezavo med večimi zbiralniki, zračnik in vstopno odprtino s povoznim pokrovom D400 z otroško zaščito ter zaščito proti malim živalim.</t>
  </si>
  <si>
    <t>V=40.000 l</t>
  </si>
  <si>
    <t>Dobava in montaža tablic za označevanje priključka za gasilce</t>
  </si>
  <si>
    <t>Kontrola nivoja vode v bazenu</t>
  </si>
  <si>
    <t>sonda minimalnega nivoja voda, vključno s kablom dolžine 10m</t>
  </si>
  <si>
    <t>sonda maksimalnega nivoja vode, vključno s kablom dolžine 10m</t>
  </si>
  <si>
    <t>nazivna napetost: 24 V – 2 VA, enopolno stikalo</t>
  </si>
  <si>
    <t>priklop na požarno centralo je zajet v načrtu elektroinstalacij</t>
  </si>
  <si>
    <t>Sesalna košara z vznožnim ventilom DN 100 ter navojnim priključkom DN100</t>
  </si>
  <si>
    <t>s protipovratno loputo, sitom, z možnostjo izpusta vode, vijaki in tesnilnim materialom</t>
  </si>
  <si>
    <t>POK ali enakovredni</t>
  </si>
  <si>
    <t>Gasilska spojka s slepo sklopko skupaj s tesnilnim materialom</t>
  </si>
  <si>
    <t>tip A</t>
  </si>
  <si>
    <t>PE 80 d 110 x 10</t>
  </si>
  <si>
    <t>Fazonski kosi na obojko so s sidrnim Vi spojem</t>
  </si>
  <si>
    <t xml:space="preserve"> - prirobnica z navojem DN100/4"</t>
  </si>
  <si>
    <t>Pocinkana navojna cev po SIST EN 10255 skupaj z vsemi fitingi, tesnilnim in pritrdilnim materialom ter dodatkom na odrez</t>
  </si>
  <si>
    <t>DN 100</t>
  </si>
  <si>
    <t>Protikorozijska in mehanska zaščita cevi sestoječa iz:</t>
  </si>
  <si>
    <t>- odstranjevanja nečistoč in rje</t>
  </si>
  <si>
    <t>- premaza  Vogelsang Evotol-Voranstrich-S 1 0,25 l/m2</t>
  </si>
  <si>
    <t>- ovijanje cevi s polietilenskimi trakovi Vogelsang Testo®C 50-C</t>
  </si>
  <si>
    <t>s 100 %  prekrivanjem</t>
  </si>
  <si>
    <t>cev DN 100</t>
  </si>
  <si>
    <t xml:space="preserve">  napetostjo 20 kV</t>
  </si>
  <si>
    <t>NOTRANJA VODOVODNA INŠTALACIJA</t>
  </si>
  <si>
    <t>WC, konzolni s podometnim kotličkom:
Dobava in montaža kompletnega stranišča, sestavljenega iz:
- konzolne školjke iz sanitarne keramike za pritrditev na steno in s stranskim iztokom DN 100,
- vgradnega splakovalnika za univerzalno vzidavo in suhomontažno vgradnjo, prostornine 3/6 l, s proženjem spredaj ter s PE odtočnim kolenom, prehodnim kosom, z WC priključno garnituro ter s setom za zvočno izolacijo,
- aktivirna tipka za dvo-količinsko splakovanje, 
- sedežne deske s pokrovom - higienska,
- kompleta s pritrdilnim in tesnilnim materialom</t>
  </si>
  <si>
    <t>- konzola Geberit Doufix ali enakovredni</t>
  </si>
  <si>
    <t>- aktivirna tipka za dvokoličinsko splakovanje GEBERIT SIGMA 20 115.889.SN.1 ščetkano s privitjem ali enakovredni</t>
  </si>
  <si>
    <t>- viseča školjka Laufen RIMLESS PRO ali enakovredni</t>
  </si>
  <si>
    <t>- deska Laufen Pro ali enakovredni</t>
  </si>
  <si>
    <t>WC, konzolni s podometnim kotličkom:
Dobava in montaža kompletnega stranišča, sestavljenega iz:
- konzolne školjke iz sanitarne keramike za pritrditev na steno in s stranskim iztokom DN 100,
- vgradnega splakovalnika za univerzalno vzidavo in suhomontažno vgradnjo, prostornine 3/6 l, s proženjem spredaj ter s PE odtočnim kolenom, prehodnim kosom, z WC priključno garnituro ter s setom za zvočno izolacijo,
- aktivirna tipka za dvo-količinsko splakovanje, 
- dodatek za ročno pnevmatsko daljinsko proženje izplakovalnega kotlička, za podometno montažo, skupaj s povezavo ter montažnim materialom
- sedežne deske za invalide s pokrovom - higienska,
-preklopnimi držali za invalide
- kompleta s pritrdilnim in tesnilnim materialom</t>
  </si>
  <si>
    <t>- viseča školjka  ATLANTIS WC konzolni J351700 + sedež J278100 + konzola J117867 ali enakovredni</t>
  </si>
  <si>
    <t>- CONTOUR 21 držalo stensko L=50cm S6453AC ali enakovredni</t>
  </si>
  <si>
    <t>- KOIN, stensko preklopno držalo L= 73,5cm  BG0800 ali enakovredni</t>
  </si>
  <si>
    <t>Polokrogli pisoar kompletno z:
- odtočnim sifonom
- komplet elementov za priključitev na vodovodno in kanalizacijsko omrežje,
- keramično pregradno steno</t>
  </si>
  <si>
    <t>- Pisoar Laufen CAPRINO 842062 ali enakovredni</t>
  </si>
  <si>
    <t>- pregradna stena Laufen CAPRINO CINTO 847603 ali enakovredni</t>
  </si>
  <si>
    <t>Samostoječi vgradni element za pisoar, za suho gradnjo skupaj s
- komplet elementov za pritrditev na steno in v tla,
- podometno senzorsko armaturo sestavljeno iz podometne doze z elektromagmetnim ventilom, čelne nerjavne plošče vključno ves tesnilni in pritrdilni material (napajanje 230V )
- komplet elementov za priključitev na vodovodno omrežje</t>
  </si>
  <si>
    <t>- Geberit Duofix ali enakovredni</t>
  </si>
  <si>
    <t>PVC umivalnik skupaj s stenskima pritrdilnima vijakoma, zidno iztočno pipo z nastavkom za gumi cev, oodtočnim sifonom, kompletno z montažnim in tesnilnim materialom</t>
  </si>
  <si>
    <t>velikost 550x340mm</t>
  </si>
  <si>
    <t>Kompleten vgradni podpultni umivalnik umivalnik skupaj s pritrdilnimi vijakoma,  komplet s senzorsko mešalno armaturo za javne prostore sestavljene iz transformatorja, kasete z elektromagnetnim ventilom, filtrom skupaj z vsemi elektro povezavami SCHELL CELIS E HD-M ali enakovredni, dvema kotnima regulirnima ventiloma DN15 SCHELL, dvema armiranima cevema R3/8" ø10 x 400 mm, ventilom za uravnavanjem tlaka med hladno in toplo vodo SCHELL PBV ali enakovredni, odtočnim ventilom s čepom na poteg in pokromanim odtočnim S sifonom, kompletno z montažnim in tesnilnim materialom</t>
  </si>
  <si>
    <t>Laufen PRO S ali enakovredni</t>
  </si>
  <si>
    <t>velikost 600x400 mm</t>
  </si>
  <si>
    <t>Priključitev vgradnega pultnega umivalnika iz korita iz homogenega kompozitnega materiala, komplet s senzorsko mešalno armaturo za javne prostore sestavljene iz transformatorja, kasete z elektromagnetnim ventilom, filtrom skupaj z vsemi elektro povezavami SCHELL CELIS E HD-M ali enakovredni, dvema kotnima regulirnima ventiloma DN15 SCHELL, dvema armiranima cevema R3/8" ø10 x 400 mm, ventilom za uravnavanjem tlaka med hladno in toplo vodo SCHELL PBV ali enakovredni, odtočnim ventilom s čepom na poteg in pokromanim odtočnim S sifonom, kompletno z montažnim in tesnilnim materialom</t>
  </si>
  <si>
    <t>OPOMBA: Korito se nahaja v popisih gradbeno obrtniških del</t>
  </si>
  <si>
    <t>Kompleten umivalnik skupaj s stenskima pritrdilnima vijakoma, komplet s senzorsko mešalno armaturo za javne prostore sestavljene iz transformatorja, kasete z elektromagnetnim ventilom, filtrom skupaj z vsemi elektro povezavami SCHELL CELIS E HD-M ali enakovredni, dvema kotnima regulirnima ventiloma DN15 SCHELL, dvema armiranima cevema R3/8" ø10 x 400 mm, ventilom za uravnavanjem tlaka med hladno in toplo vodo SCHELL PBV ali enakovredni, odtočnim ventilom s čepom na poteg in pokromanim odtočnim S sifonom, kompletno z montažnim in tesnilnim materialom</t>
  </si>
  <si>
    <t>Laufen PRO 600x480 mm ali enakovredni</t>
  </si>
  <si>
    <t>Kompleten umivalnik za invalide bele barve skupaj s stenskima pritrdilnima vijakoma, komplet senzorsko mešalno armaturo za javne prostore sestavljene iz transformatorja, kasete z elektromagnetnim ventilom, filtrom skupaj z vsemi elektro povezavami SCHELL CELIS E HD-M ali enakovredni, dvema kotnima regulirnima ventiloma DN15 SCHELL, dvema armiranima cevema R3/8" ø10 x 400 mm, ventilom za uravnavanjem tlaka med hladno in toplo vodo SCHELL PBV ali enakovredni,fleksibilno odtočno cevjo s podometnim odtočnim sifonom, kompletno z držali za invalide ter montažnim in tesnilnim materialom</t>
  </si>
  <si>
    <t>(Laufen Rehab ali enakovredni)</t>
  </si>
  <si>
    <t xml:space="preserve">velikosti 650 x 550 mm </t>
  </si>
  <si>
    <t>Trokadero konzolne izvedbe iz sanitarne keramike komplet z:</t>
  </si>
  <si>
    <t>- zidno mešalno baterijo z zagotavljanjem manjše porabe vode do 50% z iztokom ter ročno prho na konzoli</t>
  </si>
  <si>
    <t>- pokromano dvižno mrežo,</t>
  </si>
  <si>
    <t xml:space="preserve">  vključno s tesnilnim in pritrdilnim materialom</t>
  </si>
  <si>
    <t>( Jika Mira ali enakovredni)</t>
  </si>
  <si>
    <t xml:space="preserve">Samostoječi vgradni element za trokadero za suho gradnjo </t>
  </si>
  <si>
    <t>Lastnosti:</t>
  </si>
  <si>
    <t>-samonosno ogrodje, površinsko obdelano s praškanjem</t>
  </si>
  <si>
    <t>-ogrodje, dvodelno</t>
  </si>
  <si>
    <t>-nožna podpora, nastavljiva 0–20 cm</t>
  </si>
  <si>
    <t>-nožna podpora z elementom proti drsenju</t>
  </si>
  <si>
    <t>-nožne plošče, vrtljive</t>
  </si>
  <si>
    <t>Obseg dobave:</t>
  </si>
  <si>
    <r>
      <t xml:space="preserve">-priključek vode R 1/2", možnost MF, z integriranim kotnim ventilom in </t>
    </r>
    <r>
      <rPr>
        <sz val="11"/>
        <color theme="1"/>
        <rFont val="Calibri"/>
        <family val="2"/>
        <charset val="238"/>
        <scheme val="minor"/>
      </rPr>
      <t>krmilnim kolesom</t>
    </r>
  </si>
  <si>
    <r>
      <t>-2 armaturni priključni koleni Rp 1/2"/R 1/2", možnost MF</t>
    </r>
    <r>
      <rPr>
        <sz val="11"/>
        <color theme="1"/>
        <rFont val="Calibri"/>
        <family val="2"/>
        <charset val="238"/>
        <scheme val="minor"/>
      </rPr>
      <t>2 podlogi za zvočno izolacijo</t>
    </r>
  </si>
  <si>
    <t>-priključni set za WC, ø 90 mm</t>
  </si>
  <si>
    <t>-priključno koleno 90° iz polietilena visoke gostote, ø 90 mm</t>
  </si>
  <si>
    <t>-prehodna spojka iz polietilena visoke gostote, ø 90/110 mm</t>
  </si>
  <si>
    <r>
      <t>-pritrdilni material za zadnjo steno</t>
    </r>
    <r>
      <rPr>
        <sz val="11"/>
        <color theme="1"/>
        <rFont val="Calibri"/>
        <family val="2"/>
        <charset val="238"/>
        <scheme val="minor"/>
      </rPr>
      <t>2 navojni palici M12</t>
    </r>
  </si>
  <si>
    <t>Tehnični podatki:</t>
  </si>
  <si>
    <r>
      <t>-tlak pretoka</t>
    </r>
    <r>
      <rPr>
        <sz val="11"/>
        <color theme="1"/>
        <rFont val="Calibri"/>
        <family val="2"/>
        <charset val="238"/>
        <scheme val="minor"/>
      </rPr>
      <t>0.1-10 bar</t>
    </r>
  </si>
  <si>
    <r>
      <t>-maksimalna temperatura vode</t>
    </r>
    <r>
      <rPr>
        <sz val="11"/>
        <color theme="1"/>
        <rFont val="Calibri"/>
        <family val="2"/>
        <charset val="238"/>
        <scheme val="minor"/>
      </rPr>
      <t>25 °C</t>
    </r>
  </si>
  <si>
    <r>
      <t>-tovarniška nastavitev splakovalne količine</t>
    </r>
    <r>
      <rPr>
        <sz val="11"/>
        <color theme="1"/>
        <rFont val="Calibri"/>
        <family val="2"/>
        <charset val="238"/>
        <scheme val="minor"/>
      </rPr>
      <t>6 in 3 l</t>
    </r>
  </si>
  <si>
    <r>
      <t>-območje nastavitve velike splakovalne količine</t>
    </r>
    <r>
      <rPr>
        <sz val="11"/>
        <color theme="1"/>
        <rFont val="Calibri"/>
        <family val="2"/>
        <charset val="238"/>
        <scheme val="minor"/>
      </rPr>
      <t>4.5 / 6 / 7.5 l</t>
    </r>
  </si>
  <si>
    <r>
      <t>-območje nastavitve male splakovalne količine</t>
    </r>
    <r>
      <rPr>
        <sz val="11"/>
        <color theme="1"/>
        <rFont val="Calibri"/>
        <family val="2"/>
        <charset val="238"/>
        <scheme val="minor"/>
      </rPr>
      <t>3-4 l</t>
    </r>
  </si>
  <si>
    <r>
      <t>-izračunani pretok</t>
    </r>
    <r>
      <rPr>
        <sz val="11"/>
        <color theme="1"/>
        <rFont val="Calibri"/>
        <family val="2"/>
        <charset val="238"/>
        <scheme val="minor"/>
      </rPr>
      <t>0.11 l/s</t>
    </r>
  </si>
  <si>
    <r>
      <t xml:space="preserve">-najnižji pretočni tlak za izračunani pretok </t>
    </r>
    <r>
      <rPr>
        <sz val="11"/>
        <color theme="1"/>
        <rFont val="Calibri"/>
        <family val="2"/>
        <charset val="238"/>
        <scheme val="minor"/>
      </rPr>
      <t>0.5 bar</t>
    </r>
  </si>
  <si>
    <t>- Geberit ali enakovredni</t>
  </si>
  <si>
    <t>Priključitev umivalnika skupaj s stenskima pritrdilnima vijakoma, enoročno stoječo mešalno baterijo z aktiviranjem s kolenom (montaža), odtočnim ventilom in pokromanim odtočnim sifonom, kompletno z montažnim in tesnilnim materialom</t>
  </si>
  <si>
    <t>(po tehnologiji kuhinje)</t>
  </si>
  <si>
    <t>Priključitev trokadera skupaj s stoječo mešalno baterijo (montaža), odtočnim ventilom in pokromanim odtočnim sifonom, kompletno z montažnim in tesnilnim materialom</t>
  </si>
  <si>
    <t>Priključitev pomivalnega korita iz nerjaveče pločevine, komplet s stensko kuhinjsko mešalno baterijo z dolgim iztokom (montaža), skupaj z odtočnim ventilom s čepom na verižici, odtočnim sifonom, vključno ves tesnilni in pritrdilni material</t>
  </si>
  <si>
    <t>Priključitev pomivalnega korita iz nerjaveče pločevine, komplet s stensko kuhinjsko mešalno baterijo z dolgim iztokom (dobava in montaža), skupaj z odtočnim ventilom s čepom na verižici, odtočnim sifonom, vključno ves tesnilni in pritrdilni material</t>
  </si>
  <si>
    <t>Priključitev opreme na vodovodno inštalacijo in kanalizacijo, skupaj s tesnilnim materialom in pritrdilnim materialom</t>
  </si>
  <si>
    <t>- priključek hladne vode in tople vode DN 15 (trokadero s sanitarnim umivalnikom)</t>
  </si>
  <si>
    <t>- priključek hladne vode in tople vode DN 15 (mešalna baterija z visokim tušem)</t>
  </si>
  <si>
    <t>- priključek hladne vode DN 15 (lupilec krompirja)</t>
  </si>
  <si>
    <t>- priključek hladne vode in tople vode DN 15 (sanitarni umivalnik)</t>
  </si>
  <si>
    <t>- priključek hladne vode DN 20 (parni kovektomat)</t>
  </si>
  <si>
    <t>- priključek hladne vode DN 15 (mehčalec)</t>
  </si>
  <si>
    <t>- priključek hladne vode in tople vode DN 15 (električni kotel)</t>
  </si>
  <si>
    <t>- priključek hladne vode DN 15 (prekucna ponev)</t>
  </si>
  <si>
    <t>- priključek tople vode DN 15 (toplovodni samopostrežni pult)</t>
  </si>
  <si>
    <t>- priključek hladne vode DN 15 (vhodna miza stroja)</t>
  </si>
  <si>
    <t>- priključek hladne vode DN 20 (pretočni pomivalni stroj)</t>
  </si>
  <si>
    <t>- priključitev opreme na kanalizacijo</t>
  </si>
  <si>
    <t>Priključitev pomivalnega korita komplet z enoročno mešalno baterijo (dobava in montaža), kotnima regulirnima ventiloma (eden s priključkom za pomivalni stroj), odtočnim ventilom s čepom na verižici, odtočnim sifonom, priključkom za pomivalni stroj, vključno ves montažni in tesnilni material</t>
  </si>
  <si>
    <t>Drobni inventar za sanitarije, kovinski nosilec za papirnate brisače (24x), inox koš za smeti 30 l (24x), inox nosilec za higienske vrečke (11x), koš za smeti 5 l inox (11x) inox milnik z dozatorjem (35x), inox nosilec za WC papir (20x), WC metlica (20x), obešalnik na vratih (20x), ogledalo (43x), ogledalo-nagibno (2x), inox držalo za milo (12x) komplet z držali in vijaki</t>
  </si>
  <si>
    <t>(točen tip določi arhitekt oziroma investitor)</t>
  </si>
  <si>
    <t>Kombinirana hidrantna omarica za EURO hidrant z vratci po EN 671-1 in DIN 14461-1, rdeče barve z vidno oznako “H”, skupaj s 30 m cevi na kolutu, hidrantnim ventilom DN 50, ročnikom DN25, vidno oznako H, vključno ves pritrdilni in montažni material</t>
  </si>
  <si>
    <t>dimenzije 1040 x 840 x 250 mm</t>
  </si>
  <si>
    <t>GALLUS ali enakovredni</t>
  </si>
  <si>
    <t>Dobava in montaža gasilnega aparata nameščen skladno z zahtevami zasnove požarne varnosti, komplet z nastavkom za pritrditev na zid in pritrdilnim materialom ter certifikatom z vpisanim letom veljavnosti</t>
  </si>
  <si>
    <t>- 5EG CO2</t>
  </si>
  <si>
    <t>- 12EG prah</t>
  </si>
  <si>
    <t xml:space="preserve">Večfunkcijski termostatski ventil za zagotovitev takojšnje dobave tople sanitarne vode na cirkulacijskih vertikalah, z navojnim priključkom PN10, adapterjem za elektrotermični pogon TWA – A, </t>
  </si>
  <si>
    <t xml:space="preserve"> elektrotermični pogon TWA –A/NC, kabelskim tipalom, adapterjem za kabelsko tipalo. Nastavitveno območje temperature znaša 40 do 60°C.</t>
  </si>
  <si>
    <t>DANFOSS MTCV verzija C ali enakovredni</t>
  </si>
  <si>
    <t>DN 15</t>
  </si>
  <si>
    <t>Regulator za programsko vodeno termično dezinfekcijo vode in zapis temperatur za vodenje 16 krogov termične dezinfekcije skupaj s potopnim tipalom in tuljko za potopno tipalo.</t>
  </si>
  <si>
    <t>- temperaturni senzor Pt1000 s temperaturnim območjem od</t>
  </si>
  <si>
    <t>–20 - +120 °C</t>
  </si>
  <si>
    <t>- natančnost ± 0.5 K</t>
  </si>
  <si>
    <t>- vhod prosti kontakt (5 V, 1 mA)</t>
  </si>
  <si>
    <t>- število dvižnih vodov 16</t>
  </si>
  <si>
    <t>- izhodni signal do pogonov 24 V AC max. 1 A</t>
  </si>
  <si>
    <t>- izhodni signal alarm 24 V AC max. 1 A</t>
  </si>
  <si>
    <t>- napajanje 24 V AC</t>
  </si>
  <si>
    <t>- moč 6 VA</t>
  </si>
  <si>
    <t xml:space="preserve"> - teža 0.9 kg</t>
  </si>
  <si>
    <t>DANFOSS tip CCR 2</t>
  </si>
  <si>
    <t>Ventil za jemanje vzorcev po DIN EN ISO 19458, samotesnilen z vrtljivim nastavkom z izpustno cevko DN8, navojnim priključkom DN 20 ter s tesnilnim in vijačnim materialom.</t>
  </si>
  <si>
    <t>Seppelfricke SEPP-Kommunal ali enakovredni</t>
  </si>
  <si>
    <t>MS navojna krogelna pipa, skupaj z ročko za posluževanje, skupaj s tesnilnim materialom</t>
  </si>
  <si>
    <t xml:space="preserve">DN 15 </t>
  </si>
  <si>
    <t>DN 15 z izpustom</t>
  </si>
  <si>
    <t>DN 20 z izpustom</t>
  </si>
  <si>
    <t>DN 25 z izpustom</t>
  </si>
  <si>
    <t>DN 32 z izpustom</t>
  </si>
  <si>
    <t>Zidna iztočna pipa s holandcem za gumi cev, vključno ves tesnilni material</t>
  </si>
  <si>
    <t>Vzidna omarica iz pocinkane pločevine barvana (po izbiri arhitekta)  skupaj s tacami za vzidavo, vratci s ključavnico</t>
  </si>
  <si>
    <t>(termostatski ventili, čistilni kosi,…)</t>
  </si>
  <si>
    <t>300 x 300 x 150 mm</t>
  </si>
  <si>
    <t>Difuzijsko tesna cev iz visokotlačnega zamreženega polietilena (PE-Xa) v skladu z DIN 16892 in DIN EN ISO 15875, ki se lahko uporablja v ogrevalnih sistemih z max. delovno temperaturo 90˚C in max. delovni tlak 10 barov, kratkoročno do temperature 100˚C (namenjeno za obratovalno življenjsko dobo 50 let). Cevi imajo kisikovo pregrado v skladu z DIN 4726. Kot univerzalna cev je prav tako primerna za pitno vodo glede na DIN 2000, evropsko direktivo 98/83 / ES, DIN EN 806 in DIN 1988. Obratovalna temperatura in tlaki za pitno hladno in toplo vodo so v skladu z DVGW, ZVSHK in DIN 1988. Delovna temperatura je 70˚C (kratkotrajna maksimalna obratovalna temperatura 100˚C), trajen obratovalni tlak 10 bar (namenjeno za življenjsko dobo 50 let). Cevi so predizolirane iz pravokotne ali okrogle izolacije cevi. Izolacija je izdelana iz polietilenske pene s parno zaporo po EnEV in za zaščito proti kondenzaciji in segrevanju v ceveh hladne vode po DIN 1988 s toplotno prevodnostjo 0,040 W/(mK). Oba konca cevi sta opremljena z zaključno kapo (za higienično tesnjenje v skladu z DIN 806). Razred gradbenega materiala: B2 po DIN 4102-1 ali E po DIN EN 13501-1. Cevi so dobavljene skupaj s fazonskimi kosi ter držali (kolena, T-kosi, navojni priključki, prehodni kosi, držala za kotne in podometne ventile, zidne mešalne baterije..)</t>
  </si>
  <si>
    <t>REHAU RAUTITAN flex ali enakovredni</t>
  </si>
  <si>
    <t>20 x 2,8 debelina izolacije 13mm</t>
  </si>
  <si>
    <t>25 x 3,5 debelina izolacije 13mm</t>
  </si>
  <si>
    <t>Cev iz nerjavečega materiala 1.4401 po DIN 2426 (press sistem) skupaj z vsemi fitingi, tesnilnim, in pritrdilnim materialom ter dodatkom na odrez</t>
  </si>
  <si>
    <t>VIEGA Sanpress Inox ali enakovredni</t>
  </si>
  <si>
    <t>DN 20</t>
  </si>
  <si>
    <t xml:space="preserve">DN 32 </t>
  </si>
  <si>
    <t>Dobava in montaža elastomerne fleksibilne izolacije na osnovi sintetičnega kavčuka za izolacijo cevovodov sanitarno tople/hladne vode, zračnih kanalov, rezervoarjev, ventilov, fitingov, prirobnic, cevovodov  v hladilni in klimatski tehniki in procesni industriji za preprečevanje kondenzacije in energijske prihranke. EU požarna klasifikacija B-s3,d0; toplotna prevodnost λ pri 0°C je 0,034 W/m.K; koef. upora difuziji vodne pare je 10.000; za temp. območje od -50°C  do  +110°C; trakovi in plošče lepljeni na površino do maks. +85°C. Toplotne mostove potrebno zaščititi s cevnimi nosilci Kaiflex. Spoje (vzdožne, prečne, površino) potrebno lepiti z original Kaiflex lepilom,  za čiščenje orodja, rok in razmaščevanje pa Kaiflex čistilo. CE certifikat v skladu z EN 14304.</t>
  </si>
  <si>
    <t>Kaiflex ST ali enakovredni</t>
  </si>
  <si>
    <t>debelina 13 mm (hladna voda pod stropom)</t>
  </si>
  <si>
    <t>DN15</t>
  </si>
  <si>
    <t>DN20</t>
  </si>
  <si>
    <t>DN25</t>
  </si>
  <si>
    <t>DN32</t>
  </si>
  <si>
    <t>DN50</t>
  </si>
  <si>
    <t>Horizontalni talni sifon DN50 s tesnilno prirobnico, sifonskim vložkom, stranskim dotokom DN40, odtokom DN 50 s krogličnim zglobom, skrajšljivim okvirnim nastavkom in nerjavečo jekleno rešetko 150x150mm. Vgradna zaščita je zajeta z dobavo</t>
  </si>
  <si>
    <t>pretočnost 1,6 l/s</t>
  </si>
  <si>
    <t>ACO Easyflow ali enakovredni</t>
  </si>
  <si>
    <t xml:space="preserve">Cevni prezračevalni ventil, ustrezen za podometno ali nadometno vgradnjo direktno na cev. </t>
  </si>
  <si>
    <t>HL 900N</t>
  </si>
  <si>
    <t>Montaža Inox talnih rešetk v kuhinji</t>
  </si>
  <si>
    <t xml:space="preserve">Odtočne cevi z vsemi ostalimi fazonskimi kosi za odpadno vodo iz zvočno izoliranih tri slojnih PP cevi, odpornih na vročo vodo, z natičnimi obojkami po EN 1451-1, z vgrajenim tesnilnim obročkom, polaganje v poslopjih. </t>
  </si>
  <si>
    <t>Dušenje po standardu DIN 4109 23dB(A) pri pretoku 2 l/s</t>
  </si>
  <si>
    <t>Wavin SiTech+</t>
  </si>
  <si>
    <t>Ø40</t>
  </si>
  <si>
    <t>Ø50</t>
  </si>
  <si>
    <t>Ø75</t>
  </si>
  <si>
    <t>Ø110</t>
  </si>
  <si>
    <t>Strešna kapa za oddušno cev, vključno ves montažni material in tesnilni material za prehod skozi streho (ravna streha)</t>
  </si>
  <si>
    <t>SIKA ali enakovredni</t>
  </si>
  <si>
    <t>Ø 75</t>
  </si>
  <si>
    <t>Požarna manšeta za požarno zaščito prehodov gorljivih termoplastičnih cevi skozi steno ali strop. Požarno zaščitna manšeta ima v svojem ohišju intumescenčni material, ki v primeru požara ekspandira in zapre prehod cevi. V primeru prehoda cevi skozi steno mora biti manšeta nameščena na obeh straneh stene, v primeru prehoda skozi strop pa samo na spodnji strani. Uporabljajo se pri prebojih skozi masivne gradbene elemente in lahke montažne.</t>
  </si>
  <si>
    <t>Obseg dobave</t>
  </si>
  <si>
    <t>- klinast sidrni čep</t>
  </si>
  <si>
    <t>- zvočna izolacija ohišja</t>
  </si>
  <si>
    <t>- označevalna plošča</t>
  </si>
  <si>
    <t>- lepilni trak</t>
  </si>
  <si>
    <t>Odpornost proti ognju S 90, R 90, EI 90</t>
  </si>
  <si>
    <t>Ø 110</t>
  </si>
  <si>
    <t>Vezava na obstoječi razvod hladne vode (rezanje, vrtanje, varjenje, urezovanje navojev…)</t>
  </si>
  <si>
    <t>Demontaža obstoječih razvodov vodovodne inštalacije (cca 520 kg) ter odvoz na deponijo oziroma na podjetje za predelavo surovin s pridobitvijo evidenčnih listov</t>
  </si>
  <si>
    <t>Demontaža obstoječih sanitarnih elementov ter odvoz na deponijo oziroma na podjetje za predelavo surovin s pridobitvijo evidenčnih listov (cca 15 sanitarnih elementov)</t>
  </si>
  <si>
    <t>Vrtanje lukenj, izdelava različnih utorov in druga gradbena dela za nemoteno izvedbo instalacije vodovoda</t>
  </si>
  <si>
    <t>PRIPRAVA TOPLE SANITARNE VODE, PRIPRAVA KOTLOVSKE VODE</t>
  </si>
  <si>
    <t>Bojler za centralno pripravo tople sanitarne vode, skupaj s toplotno črpalko, avtomatiko za delovanje bojlerja z možnostjo avtomatskega preklopa med toplotno črpalko in električnim grelcem ali kotlom, zaščito kompresorja in obtočne črpalke, grafični LCD zaslon, funkcijo za avtomatsko pregrevanje vode preko 60 °C, skupaj s potopnim temperaturnim tipalom, električnim grelcem skupaj s termostatom ter montažnim materialom</t>
  </si>
  <si>
    <t>- grelni register DN 25 – dovod in povratek</t>
  </si>
  <si>
    <r>
      <t xml:space="preserve">A </t>
    </r>
    <r>
      <rPr>
        <sz val="11"/>
        <color indexed="8"/>
        <rFont val="Calibri"/>
        <family val="2"/>
        <charset val="238"/>
        <scheme val="minor"/>
      </rPr>
      <t>izmenjevalec1  = 1,76 m2</t>
    </r>
  </si>
  <si>
    <t>Priključki:</t>
  </si>
  <si>
    <t>- 2 x DN 25 – topla in hladna voda (PN 10)</t>
  </si>
  <si>
    <t>- DN 20 – cirkulacija PN 10</t>
  </si>
  <si>
    <t>– 2 x potopna tuljka notranji premer DN 15 za potopno tipalo,varnostni termostat ali tetmometer,skupaj s potopnim temperaturnim tipalom</t>
  </si>
  <si>
    <t xml:space="preserve">- električni grelec s termostatom, varnostnim termostatom ter kontaktorsko omarico </t>
  </si>
  <si>
    <t>V= 450 l;</t>
  </si>
  <si>
    <t>Pmax = 5506W, U = 400 V (toplotna črpalka+električni grelec)</t>
  </si>
  <si>
    <t>P = 2x2000W, U = 400 V (električni grelec)</t>
  </si>
  <si>
    <t>Kronoterm WP4 LF-502 ali enakovredni</t>
  </si>
  <si>
    <r>
      <t xml:space="preserve">Membranska ekspanzijska posoda sisteme s pitno vodo in sisteme za povečanje tlaka z membrano po smernicah W 270. Zunanja in notranja prevleka po KTW-A. Posoda je primerna izključno za sisteme hladne vode. Pretok se izvede s pomočjo </t>
    </r>
    <r>
      <rPr>
        <sz val="11"/>
        <color theme="1"/>
        <rFont val="Calibri"/>
        <family val="2"/>
        <charset val="238"/>
        <scheme val="minor"/>
      </rPr>
      <t>Flowjet ventila z  visokim pretokom in priloženim T-kosom 1 1/4 ". posoda je izdelana skladno z DIN EN 13831 in preizkušena po DIN 4807 T5. Delovni tlak je 10/16 bar po DIN DVGW Reg. Št. NW-0411AT2534 ter v v skladu z direktivo 2014/68 / EU za tlačne posode.</t>
    </r>
  </si>
  <si>
    <t>Deli, ki so v stiku z vodo, so zaščiteni pred korozijo. Posoda ima nezamenljivo polno membrano po DIN EN 13831 DIN 4807 T5, KTW-C in W270, prevlečena znotraj in zunaj v skladu s KTW-A, skupaj z s pretočnim ventilom Flowjet.</t>
  </si>
  <si>
    <t>Barva: zelena</t>
  </si>
  <si>
    <t>Nominalna prostornina: 33 l</t>
  </si>
  <si>
    <t>Največja uporabna prostornina: 23 l</t>
  </si>
  <si>
    <t>Največja dovoljena delovna temperatura: 70 ° C</t>
  </si>
  <si>
    <t>Najvišji dovoljeni delovni tlak: 10 barov</t>
  </si>
  <si>
    <t>Tovarniško pred polnjenje: 4 bare</t>
  </si>
  <si>
    <t>Priključek: G 3/4 "</t>
  </si>
  <si>
    <t>Premer: 354 mm</t>
  </si>
  <si>
    <t>Višina: 468 mm</t>
  </si>
  <si>
    <t>Teža: 5,8 kg</t>
  </si>
  <si>
    <t>Reflex Refix DD 33 ali enakovredni</t>
  </si>
  <si>
    <t>Cirkulacijska črpalka za pitno vodo, ki ne potrebuje vzdrževanja (izvedba z mokrim rotorjem), z navojnim priključkom, sinhronim motorjem, ki je odporen za tok pri blokiranem rotorju in skladen s tehnologijo ECM, ter vgrajeno elektronsko regulacijo zmogljivosti za brezstopenjsko reguliranje diferenčnega tlaka. Z najvišjimi izkoristki in visokim zagonskim momentom, vključno z avtomatsko deblokirno funkcijo. Uporabna za vse naprave za pitno vodo (+2 do +70°C).</t>
  </si>
  <si>
    <t>Serijsko vsebuje:</t>
  </si>
  <si>
    <t>- Predizbirni regulacijski načini za optimalno prilagoditev bremena, ročni način obratovanja Δp-c (diferenčni tlak konstanten),</t>
  </si>
  <si>
    <t xml:space="preserve">- Temperaturno krmiljen način obratovanja </t>
  </si>
  <si>
    <t>- Zaznavanje in podpora termični dezinfekciji zbiralnika tople pitne vode</t>
  </si>
  <si>
    <t>- Vgrajena zaščita motorja</t>
  </si>
  <si>
    <t>- Signalizacija obratovanja in motenj (s kodami napak)</t>
  </si>
  <si>
    <t>- Prikaz trenutne porabe v vatih in kumuliranih kilovatnih urah ali</t>
  </si>
  <si>
    <t>- prikaz trenutnega pretoka in trenutne temperature</t>
  </si>
  <si>
    <t>- Funkcija Reset za ponastavitev električnega števca ali ponastavitev nastavitev na tovarniške nastavitve</t>
  </si>
  <si>
    <t>- Funkcija "Hold" (zaklep tipk) za zaklep nastavitev</t>
  </si>
  <si>
    <t>- Minimalna poraba le 3 W</t>
  </si>
  <si>
    <t>- Avtomatska deblokirna funkcija</t>
  </si>
  <si>
    <t>- Toplotno izolacijske lupine serijsko</t>
  </si>
  <si>
    <t>Pretok: 1,20 m³/h</t>
  </si>
  <si>
    <t>Črpalna višina: 3,50 m</t>
  </si>
  <si>
    <t>Maks. temperatura medija: 70 °C</t>
  </si>
  <si>
    <t>Omrežni priključek: 1~230V/50 Hz</t>
  </si>
  <si>
    <t>Poraba moči P1: 0,003 kW ... 0,045 kW</t>
  </si>
  <si>
    <t>Wilo Stratos PICO-Z 25/1-6 PN 10 ali enakovredni</t>
  </si>
  <si>
    <t>Filter z ročnim proženjem povratnega pranja po DIN EN 806-2, DIN EN 134331 19628 nameščen neposredno na dovodu vode v objekt.</t>
  </si>
  <si>
    <t>Filter z ročnim proženjem povratnega pranja je modularni filtrirni element iz plastike s filtrirnim vložkom iz nerjavečega jekla z enostavnim proženjem z vrtljivim gumbom kot tudi vrtljiva šoba in krtače za dodatno mehansko čiščenje za dosego optimalnega izpiranja. Voda je ves čas na voljo med postopkom povratnega pranja.</t>
  </si>
  <si>
    <t>Ohišje je izdelano iz nerjavnega jekla AISI 304 medenine in je enostavno za odpiranje, z dvema manometroma 0 - 10 barov, priključkom za izpiranje vode v DIN EN 1717 vpet v cev DN 50.</t>
  </si>
  <si>
    <t>Tehnične specifikacije:</t>
  </si>
  <si>
    <t>Priključek: 1 1/2 "R</t>
  </si>
  <si>
    <t>Nominalni pretok: 18,0 m³ / h</t>
  </si>
  <si>
    <t>Začetni padec tlaka: 0,2 bara</t>
  </si>
  <si>
    <t>filtracija: 89 μm</t>
  </si>
  <si>
    <t>Nominalni tlak: 16 barov</t>
  </si>
  <si>
    <t>Temperatura vode: 90 ° C</t>
  </si>
  <si>
    <t>Skupna dolžina z navojnimi priključki: 310 mm</t>
  </si>
  <si>
    <t>Skupna višina: 510 mm</t>
  </si>
  <si>
    <t>Priključek za odtok: 50 DN</t>
  </si>
  <si>
    <t xml:space="preserve">Acqua Brevetti Bravomax M DN40 </t>
  </si>
  <si>
    <r>
      <t>Elektronska sesalno tlačna dozirna črpalka po DIN 1988, skupaj z merilnikom pretoka za krmiljenje digitalne dozirne črpalke z nazivnim priključnim premerom DN 25 s pretokom 6 m</t>
    </r>
    <r>
      <rPr>
        <sz val="11"/>
        <color indexed="8"/>
        <rFont val="Calibri"/>
        <family val="2"/>
        <charset val="238"/>
        <scheme val="minor"/>
      </rPr>
      <t>3/h, dozirnim ventilom, sesalno garnituro z nivojskim stikalom, dozirno posodo V = 20 l z mineralno razstopino ACQUASIL 510 (20 l kanister), stikalno omarico z brezpotencialnim kontaktom za javljanje izpraznjenosti in napake za črpalke skupaj s tesnilnim in montažnim materialom ter električnim napajanjem</t>
    </r>
  </si>
  <si>
    <t>MESEC Aqua Dos AD2 DN 25 ali enakovredni</t>
  </si>
  <si>
    <r>
      <t>Qn = 0,03 – 6,0 m</t>
    </r>
    <r>
      <rPr>
        <sz val="11"/>
        <color indexed="8"/>
        <rFont val="Calibri"/>
        <family val="2"/>
        <charset val="238"/>
        <scheme val="minor"/>
      </rPr>
      <t>3/h</t>
    </r>
  </si>
  <si>
    <t>P= 20 W</t>
  </si>
  <si>
    <t>Polnilna armatura za polnjenje sistema ogrevne vode, sestoječa iz dveh holandskih priključkov, dveh krogelnih zapornih ventilov, sistemskega ločevalnika, tlačnega reducirnega ventila (0,2 - 4 bara) manometra, analognega vodomera, dveh odzračevalnih ventilov, priključkov za kartušni demi ionsko izmenjevalni sistem, merilnika prevodnosti z omogočanjem merjenja in prikazovanja prevodnosti pod in nad 50 µS/cm, skupaj s konzolo za stensko montažo, izolacijo, vijačnim, tesnilnim in montažnim materialom</t>
  </si>
  <si>
    <t>DN 20, PN 10</t>
  </si>
  <si>
    <t>Premer odtočne cevi 40 mm</t>
  </si>
  <si>
    <t>MESEC PP-8000 AD ali enakovredni</t>
  </si>
  <si>
    <t>Kartušni demi ionsko izmenjevalni sistem za pripravo demineralizirane vode s prevodnostjo pod 1 mS/cm, skupaj z adapterjem za direktni priklop na polnilno armaturo</t>
  </si>
  <si>
    <t>kapaciteta 25000 l (10 mcrS/cm)</t>
  </si>
  <si>
    <t>kapaciteta 2800 l (20°dH)</t>
  </si>
  <si>
    <r>
      <t>Q</t>
    </r>
    <r>
      <rPr>
        <sz val="11"/>
        <color indexed="8"/>
        <rFont val="Calibri"/>
        <family val="2"/>
        <charset val="238"/>
        <scheme val="minor"/>
      </rPr>
      <t>max = 550 l/h</t>
    </r>
  </si>
  <si>
    <r>
      <t>maks. temp vode = 5-40</t>
    </r>
    <r>
      <rPr>
        <sz val="11"/>
        <color indexed="8"/>
        <rFont val="Calibri"/>
        <family val="2"/>
        <charset val="238"/>
        <scheme val="minor"/>
      </rPr>
      <t>°C</t>
    </r>
  </si>
  <si>
    <t>MESEC MPD 50 ali enakovredni</t>
  </si>
  <si>
    <t xml:space="preserve">Dozirna posoda za ročno dodajanje korekcijske tekočine skupaj s krogelnimi pipami, izpustno pipico, dozirnimi kemikalijami za pripravo vode centralnega sistema ogrevanja, ki vsebuje tudi sestavne dele iz jekla in bakra  z montažnim in tesnilnim materialom, ter merilnim priborom ter ustrezno dozirno tekočino (volumen sistema 6100 l) </t>
  </si>
  <si>
    <t>MESEC + AQT-640 22 l ali enakovredni</t>
  </si>
  <si>
    <t>Vodomer z impulznim izhodom, opremljen z impulznim izhodom na vodomeru z izhodom za daljinski prikaz za priključitev na Allmess IS-WZ, skupaj s tesnilnim in vijačnim materialom</t>
  </si>
  <si>
    <t>Z vodomerom se dobavi pretvornik impulzov PadPuls M2 (impulz/M-BUS) za priključitev največ dveh vodomerov pripravljenih za daljinsko prikazovanje</t>
  </si>
  <si>
    <r>
      <t>DN 25, Q3 =6,3 m</t>
    </r>
    <r>
      <rPr>
        <sz val="11"/>
        <color indexed="8"/>
        <rFont val="Calibri"/>
        <family val="2"/>
        <charset val="238"/>
        <scheme val="minor"/>
      </rPr>
      <t>3/h, PN16</t>
    </r>
  </si>
  <si>
    <t>Poševnosedežni ventil za hidravlično uravnovešanje z navojnim priključkom PN 20 namenjen za delovno temperaturo od –20°C do 120°C. Ventil ima proporcionalno karakteristiko dušenja, merne priključke za instrument za nastavljanje pretoka, ročno nastavitveno kolo z numerično skalo, funkcijo zapornega elementa. Postavka vključuje nastavitev pretoka s pomočjo merilnega instrumenta in izdelavo zapisnika o doseženih pretokih,</t>
  </si>
  <si>
    <t>DANFOSS MSV-BD ali enakovredni</t>
  </si>
  <si>
    <t>Vzmetni varnostni ventil z navojnima priključkoma, skupaj s tesnilnim materialom</t>
  </si>
  <si>
    <r>
      <t>p</t>
    </r>
    <r>
      <rPr>
        <sz val="11"/>
        <color indexed="8"/>
        <rFont val="Calibri"/>
        <family val="2"/>
        <charset val="238"/>
        <scheme val="minor"/>
      </rPr>
      <t>izp = 8 bar</t>
    </r>
  </si>
  <si>
    <t>MS navojna krogelna pipa z ročko za posluževanje, skupaj s tesnilnim materialom</t>
  </si>
  <si>
    <t>MS krogelna pipa za praznjenje z navojnima priključkoma, z zaporno kapo, tesnilom in verižico, vijačnim spojem za gibko cev, skupaj s tesnilnim in vijačnim materialom</t>
  </si>
  <si>
    <t>Manometer v okroglem ohišju Ø80 mm z merilnim območjem do 10 bar z navojnim priključkom DN 15, manometrsko navojno pipico DN 15, komplet z montažnim in tesnilnim materialom</t>
  </si>
  <si>
    <t>Termometer v okroglem ohišju, z navojnim priključkom R 1/2" ter merilnim območjem do 40°C komplet z montažnim in tesnilnim materialom</t>
  </si>
  <si>
    <t>Termometer v okroglem ohišju, z navojnim priključkom R 1/2" ter merilnim območjem do 120°C komplet z montažnim in tesnilnim materialom</t>
  </si>
  <si>
    <t>VODOVODNA INŠTALACIJA SKUPAJ:</t>
  </si>
  <si>
    <t>PREZRAČEVANJE</t>
  </si>
  <si>
    <t>MONTAŽA ELEMENTOV  PREZRAČEVALNEGA SISTEMA KUHINJE</t>
  </si>
  <si>
    <t>Ponudba izvajalca prezračevanja kuhinje mora zajemati montažo kuhinjskih nap in vseh ostalih elementov po popisu.</t>
  </si>
  <si>
    <t>CELOVIT ENERGETSKO VARČEN SISTEM PREZRAČEVANJA PROFESIONALNE KUHINJE</t>
  </si>
  <si>
    <t>Prezračevalni sistem kuhinje združuje inovativne energijsko varčne kuhinjske nape z vsemi potrebnimi regulacijskimi elementi in centralnim regulacijskim sistemom za doseganje čim boljših možnih pogojev za delo ob izjemni energetski varčnosti prezračevalnega sistema.
Vsi elementi prezračevalnega sistema kuhinje, od ventilatorjev in regulacijskih elementov do kuhinjskih nap, so vezani na eno regulacijsko omaro. Regulacijski sistem samodejno prilagaja odvod in dovod zraka trenutni aktivnosti termičnih elementov pod napami, skrbi za doseganje želenih temperaturnih pogojev za delo, optimizira prezračenost prostora in hkrati zmanjšuje možnost prepiha na najmanjšo možno mero. Številne energetsko varčne rešitve omogočajo tudi več kot 80 % prihranka pri stroških za ogrevanje zraka v grelni sezoni in čez vse leto tudi več kot 50 % prihranka pri stroških za električno energijo ventilatorjev.</t>
  </si>
  <si>
    <t>CENTRALEN REGULACIJSKI SISTEM</t>
  </si>
  <si>
    <t>Regulacijska omara</t>
  </si>
  <si>
    <t>Regulacijska omara nadometne izvedbe, izdelana v zaščiti IP20. V omaro so vgrajeni PLC krmilnik za vodenje celotnega sistema prezračevanja kuhinje,  elementi stikalne tehnike, zaščita, sponke, glavno električno stikalo z naslednjim ključnimi funkcijami:</t>
  </si>
  <si>
    <t>• Upravljanje pretokov različnih dovodov in odvodov zrak.</t>
  </si>
  <si>
    <t>• Vodenje EC ventilatorjev.</t>
  </si>
  <si>
    <t>• Regulacija ventilatorja za dovod svežega zraka iz glavne varčne nape v druge prostore, kjer ni direktnega prezračevanja z varčno napo.</t>
  </si>
  <si>
    <t>• Vodenje hidravličnega modula v glavni varčni nape za dogrevanje zraka.</t>
  </si>
  <si>
    <t>• Vodenje ventila vodnega hladilnika z analognim izhodom 0-10 V.</t>
  </si>
  <si>
    <t>• Preklapljanje med grelnim in hladnilnim načinom dela na podlagi temperature energetske vode.</t>
  </si>
  <si>
    <t>• Samodejno vklapljanje in izklapljanje prezračevalnega sistema po nastavljenem tedenskem urniku.</t>
  </si>
  <si>
    <t>• Samodejno opozarjanje uporabnika na vzdrževalne in servisne posege.</t>
  </si>
  <si>
    <t>• Izvajanje varnostnih in zaščitnih funkcij.</t>
  </si>
  <si>
    <t>• Alarmiranje motenj in izpadov.</t>
  </si>
  <si>
    <t>• Zgodovina motenj in izpadov.</t>
  </si>
  <si>
    <t>Regulacijski elementi sistema prezračevanja kuhinje</t>
  </si>
  <si>
    <t>Vključeni so vsi regulacijski elementi potrebni za delovanje prezračevalnega sistema skladno s shemo sistema - temperaturni senzorji, tlačni senzorji, servopogoni …</t>
  </si>
  <si>
    <t>Sistem avtomatične kompenzacije in optimizacije pretokov zraka</t>
  </si>
  <si>
    <t>• Kompenzacija zraka za odvodne nape z dovodom svežega zraka iz glavne varčne nape, da se dosega kontroliran podtlak v prostorih kuhinje. Kompenzirajo se tako odvodi zraka odvodnih nap vodenih z regulacijskim sistemom kot tudi avtonomno delujočih odvodnih ventilatorjev s takšno količino dovedenega zraka, ki jo omogoča varčna napa.</t>
  </si>
  <si>
    <t>• Stalno zagotavljanje potrebne količine zraka posameznega odvoda in dovoda zraka ne glede na spremembe pretokov drugih porabnikov zraka, ki so priključeni na isti ventilator.</t>
  </si>
  <si>
    <t>• Avtomatično prilagajanje razpoložljivega tlaka skupnega dovodnega in odvodnega ventilatorja glavni varčni kuhinjski napi. Tako se doseže dodaten prihranek električne energije za ventilatorje in zagotavlja minimalen hrup delovanja ventilatorskega sistema.</t>
  </si>
  <si>
    <t>Sistem avtomatične regulacije pretoka zraka</t>
  </si>
  <si>
    <t>Avtomatična regulacija pretoka zraka glede na termično obremenitev pod napo za vse kuhinjske nape, vodene preko sistema Kiventis, zagotavlja visoke prihranke toplotne in električne energije skupaj z dobrimi pogoji za delo v kuhinji. Sistem prihrani tudi več kot 50% toplotne energije za ogrevanje zraka pri odvodnih kuhinjskih napah in tudi več kot 50% električne  energije za ventilatorje za vse nape v sistemu. 
Sistem avtomatične regulacije zvišuje povprečno temperaturo odpadnega zraka pod napo in s tem tudi povečuje učinkovitost sistema vračanja toplote zraka pri varčnih napah. Skupaj s sistemom vračanja toplote zraka prihrani sistem avtomatične regulacije pretoka zraka z varčnimi napami tudi več kot 80% toplotne energije za ogrevanje zraka.</t>
  </si>
  <si>
    <t>Panel za upravljanje sistema kuhinjskih nap z naslednjimi glavnimi funkcijami:</t>
  </si>
  <si>
    <t>• Nastavljanje in spremljanje obratovalnih parametrov sistema preko ekrana na dotik.</t>
  </si>
  <si>
    <t>• Signaliziranje vrste napake, zamašenosti dovodnega filtra in potrebe po pranju odvodnega filtra.</t>
  </si>
  <si>
    <t>• Resetiranje napak sistema.</t>
  </si>
  <si>
    <t>Servisno vzdrževalni modul</t>
  </si>
  <si>
    <t>Servisno vzdrževalni modul za zagotovitev daljinskega vpogleda v zgodovino delovanja sistema prezračevanja kuhinje, na podlagi katerega se stranki omogoči lažja in hitrejša diagnostika in odprava napak med obratovanjem ter svetovanje pri ukrepih za dosego maksimalne energetske učinkovitosti in dobrih pogojev za delo v kuhinji.</t>
  </si>
  <si>
    <t>Funkcionalni modul preklop gretje / hlajenje</t>
  </si>
  <si>
    <t>Funkcionalni modul za sinhronizacijo delovanja grelnega in hladilnega kroga prezračevanja kuhinje na osnovi zaznavanja temperature medija.</t>
  </si>
  <si>
    <t>Ustreza regulacijski sistem prezračevanja kuhinje KITCON proizvajalca Provent ali enakovredno.</t>
  </si>
  <si>
    <t>Kuhinjska napa nad glavnim termičnim blokom</t>
  </si>
  <si>
    <t>Visoko učinkovita varčna kuhinjska napa</t>
  </si>
  <si>
    <t>Visoko učinkovita varčna kuhinjska napa izdelana iz inox pločevine kvalitete 1.4301 s sistemom vračanja toplote iz odpadnega zraka v sveži zrak z Eurovent certifikatom in izkoristkom tudi preko 65%. Prenosniki toplote zraka imajo dovolj majhne dimenzije, da jih je možno prati v pomivalnem stroju kuhinje.
Glede na velikost so kuhinjske nape sestavljene iz ene ali več sekcij. Posameznim sekcijam je možno prilagajati nazivni pretok zraka tako, da se delovanje nape čim bolj prilagodi specifičnim značilnostim termičnih elementov pod posameznimi sekcijami.
V napo je vgrajen visoko učinkovit sistem filtracije z labirintni filtri, kovinskimi pletenimi filtri in ploščnimi prenosniki toplote zraka. Sistem filtracije mora imeti certifikat o učinkovitosti izločanja oljnih par po mikronih oljnih delcev skladno s VDI 2052-1. Labirintni filtri morajo biti vgrajeni pod kotom 45 stopinj in požarno certificirani skladno z EN 16282. 
Sveži zrak se vpihuje v kuhinjo skozi vpihovalne reže na vrhu nape po celotnem obodu in po prednjih perforiranih stranicah nape, da se doseže enakomeren odvzem viškov toplote okoli elementov za kuhanje in s tem skladno s VDI 2052 tudi do 30% manjša potreba po svežem zraku v primerjavi s sistemi z manj učinkovito distribucijo zraka. 
Kuhinjska napa mora imeti ustrezno konstrukcijo sesalnega področja nape, da dosega učinkovito sesanje odpadnega zraka z nižjim pretokom, kot je projektiran po EN 16282 za klasične odvodne nape. Pomemben element te konstrukcije je postavitev dveh vrst filtrov sredinsko nad posamezno vrsto termičnih elementov in skladno s EN 16282 vpihavanje manjše količine svežega zraka skozi ozke reže  po celotnem notranjem obodu nape nazaj v napo.
Kuhinjska napa je opremljena z opremo za regulacijo pretoka zraka glede na termično obremenitev pod napo.</t>
  </si>
  <si>
    <t>Napa mora imeti izmerjene karakteristike delovanja za odvod zraka v celotnem področju možnih pretokov. To omogoča v fazi zagona sistema nastavitev pretokov odvodnega zraka direktno na PLC regulatorju brez njihovega ročnega umerjanja z instrumenti za merjenje pretoka.
Varčna kuhinjska napa vključuje še:
•  Vodni grelnik za dogrevanje zraka na želeno temperaturo.
•  »By-pass« za prosto hlajenje, reguliran z motornim pogonom.
•  LED svetilke vgrajene nad steklom.
•  Kanalski priključki za dovod in odvod zraka.
•  Dodatni kanalski priključki za dovod svežega temperaturno pripravljenega zraka v prostore kuhinje, ki so od kuhinjske nape bolj oddaljeni.</t>
  </si>
  <si>
    <t>Pretok zraka in padec tlaka v napi:</t>
  </si>
  <si>
    <t>Pretok dovod: 4900 m3/h</t>
  </si>
  <si>
    <t>Padec tlaka v napi dovod: 115 Pa</t>
  </si>
  <si>
    <t>Pretok odvod: 3400 m3/h</t>
  </si>
  <si>
    <t>Padec tlaka v napi odvod: 100 Pa</t>
  </si>
  <si>
    <t>Grelnik vodni:</t>
  </si>
  <si>
    <t>Tproj = -16 °C</t>
  </si>
  <si>
    <t>Maksimalna temperatura vpiha gretje 24 °C</t>
  </si>
  <si>
    <t>Pgr = 34,6 kW</t>
  </si>
  <si>
    <t>Tvode = 55/45 °C</t>
  </si>
  <si>
    <t>Qvode = 0,82 l/s</t>
  </si>
  <si>
    <t>Dimenzije kuhinjske nape:</t>
  </si>
  <si>
    <t>Dolžina L = 2600 mm</t>
  </si>
  <si>
    <t>Širina B = 2000 mm</t>
  </si>
  <si>
    <t>Višina H = 620 mm</t>
  </si>
  <si>
    <t>Ustreza varčna kuhinjska napa Media z vračanjem toplote zraka proizvajalca Provent ali enakovredno:</t>
  </si>
  <si>
    <t>MEDIA-D 2600x2000</t>
  </si>
  <si>
    <t>Hidravlični sistem za dogrevanje zraka v varčni napi Media z vodnimi grelniki</t>
  </si>
  <si>
    <t>Hidravlični sistem sestavlja primarni krog od toplotne postaje do varčne kuhinjske nape Media in sekundarni krog v varčni kuhinjski napi Media. V varčno kuhinjsko napo Media je vgrajen hidravlični modul z delom primarnega kroga in celotnim sekundarnim krogom. V toplotni postaji mora biti vgrajena črpalka za oskrbo z grelnim medijem, ki zagotavlja zahtevani pretok grelne vode po podatkih za napo ob tlačnem padcu 20 kPa na tistem delu primarnega kroga, ki je vgrajen v varčno napo Media.</t>
  </si>
  <si>
    <t>Hidravlični modul sestavljajo: regulacijski ventil z motornim pogonom, črpalka, dušilni ventil, zapiralna ventila, izpustno-polnilni ventil in potopna temperaturna tipala za merjenje temperature dovedene in odvedene vode.</t>
  </si>
  <si>
    <t>Ustreza hidravlični modul za vodno gretje proizvajalca Provent ali enakovredno.</t>
  </si>
  <si>
    <t>HIDRAVLIČNI MODUL DN25-P0.75-PIV0.47-R</t>
  </si>
  <si>
    <t>Kuhinjska napa nad konvekcijskimi pečicami</t>
  </si>
  <si>
    <t>Varčna kuhinjska napa za konvekcijske pečice</t>
  </si>
  <si>
    <t>Varčna kuhinjska napa izdelana iz inox pločevine kvalitete 1.4301 z velikim zajemalnim prostorom in s sistemom vračanja toplote odpadnega zraka s ploščnimi prenosniki toplote z Eurovent certifikatom s temperaturnim izkoristkom tudi preko 70%. Prenosniki toplote zraka imajo dovolj majhne dimenzije, da jih je možno prati v pomivalnem stroju kuhinje.
V napo je vgrajen visoko učinkovit sistem filtracije z labirintnimi in kovinskimi pletenimi filtri.
Prednja stranica nape ima luknjice za vpih svežega zraka v prostor. 
Na vrhu nape je kanalski priključek za dovod svežega zraka in odvod odpadnega zraka.
Kuhinjska napa je opremljena z opremo za regulacijo pretoka zraka glede na termično obremenitev pod napo.
Napa mora imeti izmerjene karakteristike delovanja za odvod zraka v celotnem področju možnih pretokov. To omogoča v fazi zagona sistema nastavitev pretokov odvodnega zraka direktno na PLC regulatorju brez njihovega ročnega umerjanja z instrumenti za merjenje pretoka.</t>
  </si>
  <si>
    <t>Pretok dovod: 900 m3/h</t>
  </si>
  <si>
    <t>Padec tlaka v napi dovod: 60 Pa</t>
  </si>
  <si>
    <t>Pretok odvod: 1000 m3/h</t>
  </si>
  <si>
    <t>Padec tlaka v napi odvod: 75 Pa</t>
  </si>
  <si>
    <t>Dolžina L = 1400 mm</t>
  </si>
  <si>
    <t>Širina B = 1200 mm</t>
  </si>
  <si>
    <t>Ustreza varčna kuhinjska napa Convecta-W stenska izvedba proizvajalca Provent ali enakovredno:</t>
  </si>
  <si>
    <t>CONVECTO-W 1400 x 1200</t>
  </si>
  <si>
    <t>Kuhinjska napa nad pomivalnim strojem</t>
  </si>
  <si>
    <t>Odvodna napa z integriranim sistemom za natančno regulacijo pretoka odvedenega zraka</t>
  </si>
  <si>
    <t>Napa je izdelana iz inox pločevine kvalitete 1.4301.
Napa mora imeti izmerjene karakteristike delovanja v celotnem področju možnih pretokov, kar v fazi zagona sistema omogoča nastavitev pretokov zraka direktno na PLC regulatorju, brez ročnega umerjanja z instrumenti za merjenje pretoka.
Napa ima vgrajene elemente za regulacijo pretoka zraka glede na termično obremenitev pod napo.
V kuhinjsko napo so vgrajeni še naslednji elementi:</t>
  </si>
  <si>
    <t>Labirintni filtri</t>
  </si>
  <si>
    <t>Kuhinjska napa je opremljena z opremo za regulacijo pretoka zraka glede na termično obremenitev pod napo.</t>
  </si>
  <si>
    <t>Padec tlaka v napi odvod: XXX Pa</t>
  </si>
  <si>
    <t>Dolžina L = 1200 mm</t>
  </si>
  <si>
    <t>Širina B = 1100 mm</t>
  </si>
  <si>
    <t>Višina H = 450 mm</t>
  </si>
  <si>
    <t>Ustreza klasična stenska odvodna napa proizvajalca Provent ali enakovredno:</t>
  </si>
  <si>
    <t>EXACTA-W 1200x1100</t>
  </si>
  <si>
    <t>VENTILATORSKE NAPRAVE IN OPREMA</t>
  </si>
  <si>
    <t>Odvodni ventilator in oprema</t>
  </si>
  <si>
    <t>Odvodni ventilator, ki ima elektromotor ločen od toka odpadnega zraka skladno s smernicami VDI 2052.</t>
  </si>
  <si>
    <t>Pretok zraka: 6160 m3/h</t>
  </si>
  <si>
    <t>Zunanji padec tlak: 400 Pa</t>
  </si>
  <si>
    <t>Nazivna moč motorja: 1975 W</t>
  </si>
  <si>
    <t>Nazivni tok: 2,91 A</t>
  </si>
  <si>
    <t>Nazivna napetost: 3x400 V</t>
  </si>
  <si>
    <t>Ustreza ventilator z EC motorjem proizvajalca Systemair ali enakovredno:</t>
  </si>
  <si>
    <t>DVNI 500EC STREŠNI VENTILATOR IZOLIRAN</t>
  </si>
  <si>
    <t>Dušilec zvoka na odvodu zraka</t>
  </si>
  <si>
    <t>SSD 450/500 DUŠILEC ZVOKA</t>
  </si>
  <si>
    <t>Vezna plošča na odvodu zraka</t>
  </si>
  <si>
    <t>TDA 450/500 VEZNA PLOŠČA</t>
  </si>
  <si>
    <t>Protipovratna loputa na motorni pogon</t>
  </si>
  <si>
    <t>Žaluzija z zobniki za regulacijo lamel z motornim pogonom dimenzije za zvezno regulacijo pretoka zraka</t>
  </si>
  <si>
    <t xml:space="preserve">500 X 400 </t>
  </si>
  <si>
    <t xml:space="preserve">350 X 200 </t>
  </si>
  <si>
    <t>Systemair tip TUNE-S-M ali enakovredni</t>
  </si>
  <si>
    <t>Ventilator  MF3 za dovod svežega zraka iz nape v sosednje prostore MF3</t>
  </si>
  <si>
    <t>Pretok: 1800 m3/h</t>
  </si>
  <si>
    <t>Zunanji padec tlak: 250 Pa</t>
  </si>
  <si>
    <t>Nazivna moč motorja: 528 W</t>
  </si>
  <si>
    <t>Nazivni tok: 2,32 A</t>
  </si>
  <si>
    <t>Nazivna napetost: 230 V</t>
  </si>
  <si>
    <t>Ustreza ventilator z EC motorjem proizvajalca Systemair ali enakovredni:</t>
  </si>
  <si>
    <t>PRIO 315EC VENTILATOR CEVNI</t>
  </si>
  <si>
    <t>Kvadratni regulator variabilnega zračnega pretoka z večtočkovnim križnim tipalom tlačne diference po celotnem zračnem preseku (visoka merilna točnost; 5%). Primeren za dovod in odvod zraka iz prostora, v režimu ''master and slave''. Regulator je tovarniško kalibriran na izbran pretok ter omogoča dodatno nastavitev pretoka preko ZTH-EU vmesnika na mestu vgradnje. Možnost krmiljenje z vhodnim signalom 0-10V. Regulacija omogoča priklop na CNS preko MBus, ModBus ali LON protokola. Ohišje naprave iz pocinkane pločevine (tesnost ohišja; razrad C, skladno z EN 1751). Razred tesnosti lopute 4, skladno z EN 1751. Z veljavnim ILH higijenskim certifikatom VDI 6022 in VDI 3803, za standarnde in čiste prostore. Delovanje v območju do 1000 Pa.</t>
  </si>
  <si>
    <t>Napajanje enot ni zajeto v načrtu strojnih instalacij.</t>
  </si>
  <si>
    <t>Nastavitev pretoka skladno z načrtom SI.</t>
  </si>
  <si>
    <t>Dovod</t>
  </si>
  <si>
    <t xml:space="preserve">750x400 - 2016-10080 m³/h </t>
  </si>
  <si>
    <t>DIEM tip RPE-Q-I/LMV-D3-MP ali enakovredni</t>
  </si>
  <si>
    <t xml:space="preserve">300x200 - 432-2160 m³/h </t>
  </si>
  <si>
    <t>Mehanski regulator pretoka za vgradnjo v kvadratni prezračevalni kanal. Možnost nastavitve pretoka.</t>
  </si>
  <si>
    <t>ø250</t>
  </si>
  <si>
    <t>ø125</t>
  </si>
  <si>
    <t>ø100</t>
  </si>
  <si>
    <t>DIEM tip MR Modulo</t>
  </si>
  <si>
    <t>MONTAŽNA DELA</t>
  </si>
  <si>
    <t xml:space="preserve">Zajema končno sestavo kuhinjske nape s sestavnimi deli iz nerjaveče pločevine, ko so osrednji deli kuhinjske nape skladno z navodili obešeni na strop, priklopljeni na prezračevalni sistem in na sistem vodnega ogrevanja. Montaža se izvede preden se pod napo postavijo termični bloki. V kolikor so termični bloki obstoječi, jih mora naročnik zaščititi tako, da serviser lahko hodi po njih. </t>
  </si>
  <si>
    <t>Končna sestava varčne nape na objektu.</t>
  </si>
  <si>
    <t>Električna dela in zagon</t>
  </si>
  <si>
    <t>Uvajanje inštalaterjev v projekt.</t>
  </si>
  <si>
    <t>Električni priklop predhodno s strani inštalaterja dobavljenih in napeljanih kablov za prezračevalni sistem kuhinje. Kabli so napeljani do mikrolokacij elementov periferne opreme, v krmilno omaro, v razdelilno omarico v napi ter označeni skladno z načrtom električnih kablov.</t>
  </si>
  <si>
    <t>Zagon prezračevalnega sistema.</t>
  </si>
  <si>
    <t>Šolanje uporabnika in nastavitev prezračevalnega sistema kuhinje, ko je kuhinja že določen čas v obratovanju.</t>
  </si>
  <si>
    <t>Uvajanje inštalaterjev, električni priklop, zagon in šolanje.</t>
  </si>
  <si>
    <t>Inox obloga med napami in stropom</t>
  </si>
  <si>
    <t xml:space="preserve">Inox obloga med napo in stropom. Izdela se na osnovi opravljenih izmer na objektu. Montira se po zgornjem notranjem obodu nape po detajlu ponudnika nape. </t>
  </si>
  <si>
    <t>Montaža inox obloge med napami in ravnim stropom.</t>
  </si>
  <si>
    <t>PREZRAČEVALNE NAPRAVE</t>
  </si>
  <si>
    <t>Klimatska naprava KN1 ŠOLA</t>
  </si>
  <si>
    <t>-Zunanja klimatska naprava vsporedne izvedbe:</t>
  </si>
  <si>
    <t>Material panelov naprave:</t>
  </si>
  <si>
    <t>¨- zunaj: pocinkana pločevina barvana RAL 9010</t>
  </si>
  <si>
    <t xml:space="preserve">¨- znotraj: pocinkana pločevina </t>
  </si>
  <si>
    <t>¨- streha: pocinkana pločevina barvana RAL 9010</t>
  </si>
  <si>
    <t>Karakteristike ohišja naprave:</t>
  </si>
  <si>
    <t>- Debelina profilov ohišja min. 65 mm</t>
  </si>
  <si>
    <t>- Debelina pločevine profilov min. 2 mm</t>
  </si>
  <si>
    <t>- Debelina materiala pločevine sten notranja/zunanja min. 1,0/1,0 mm</t>
  </si>
  <si>
    <t>- Debelina panela 50 mm</t>
  </si>
  <si>
    <t>- Gostota izolacije 50kg/m3</t>
  </si>
  <si>
    <t>- Klasifikacija mehanske stabilnosti D1 (prEN 1886)</t>
  </si>
  <si>
    <t>- Klasifikacija tesnosti ohišja L1 (prEN 1886)</t>
  </si>
  <si>
    <t>- Klasifikacija prehoda toplote T2 (prEN 1886 - EUROVENT)</t>
  </si>
  <si>
    <t>- Klasifikacija toplotnih mostov min. TB1 (prEN 1886 - EUROVENT)</t>
  </si>
  <si>
    <t xml:space="preserve"> - Izvedba za notranjo montažo in območjem delovanja -30 do +40°C</t>
  </si>
  <si>
    <t>- ErP 2018</t>
  </si>
  <si>
    <t>¨ energijski razred A</t>
  </si>
  <si>
    <t>Komponente v smeri zraka, kot opisano v nadaljevanju:</t>
  </si>
  <si>
    <t>DOVODNI DEL</t>
  </si>
  <si>
    <t>Čelna stran z zajemno haubo</t>
  </si>
  <si>
    <t>Opremljena z regulacijsko žaluzijo znotraj ohišja, elektromotornim pogonom in revizijskimi vrati.</t>
  </si>
  <si>
    <t>Filter svežega zraka</t>
  </si>
  <si>
    <t>Vrečasti filter L=500 mm</t>
  </si>
  <si>
    <t>Klasifikacija filtra: F7</t>
  </si>
  <si>
    <t xml:space="preserve"> - izvedena mesta za meritve razlike tlakov,</t>
  </si>
  <si>
    <t xml:space="preserve"> - tlačno stikalo 30-500 Pa za signalizacijo zamašenosti filtra,</t>
  </si>
  <si>
    <t xml:space="preserve"> - servisna vrata.</t>
  </si>
  <si>
    <t>Ploščni rekuperator toplote čistilni</t>
  </si>
  <si>
    <r>
      <rPr>
        <b/>
        <sz val="11"/>
        <color rgb="FF000000"/>
        <rFont val="Calibri"/>
        <family val="2"/>
        <charset val="238"/>
        <scheme val="minor"/>
      </rPr>
      <t>Termično odporni in pralni ploščni rekuperator toplote</t>
    </r>
    <r>
      <rPr>
        <sz val="11"/>
        <color rgb="FF000000"/>
        <rFont val="Calibri"/>
        <family val="2"/>
        <charset val="238"/>
        <scheme val="minor"/>
      </rPr>
      <t xml:space="preserve"> skupaj s "by-pass" žaluzijo za prosto pohlajevanje in motornim pogonom.</t>
    </r>
  </si>
  <si>
    <t>Zima:</t>
  </si>
  <si>
    <t>Količina zraka - dovod:  12500 m3/h</t>
  </si>
  <si>
    <t>Količina zraka - odvod: 12500 m3/h</t>
  </si>
  <si>
    <t>Temperatura zunanjega zraka: -16 °C / 90 %</t>
  </si>
  <si>
    <t>Temperatura notranjega zraka: 20 °C / 50 %</t>
  </si>
  <si>
    <t>Maksimalni tlačni padec na dovodni strani: 209 Pa</t>
  </si>
  <si>
    <t>Maksimalni tlačni padec na odvodni strani: 214 Pa</t>
  </si>
  <si>
    <t>Izkoristek ploščnega rekuperatorja pri danih pogojih 86,7 %</t>
  </si>
  <si>
    <t>Minimalna temperatura za rekuperacijo: 15,2 °C</t>
  </si>
  <si>
    <t>Minimalna vrnjena moč: 131,1 kW</t>
  </si>
  <si>
    <t>Leto:</t>
  </si>
  <si>
    <t>Količina zraka - dovod: 12500 m3/h</t>
  </si>
  <si>
    <t>Temperatura zunanjega zraka: 32 °C / 45 %</t>
  </si>
  <si>
    <t>Temperatura notranjega zraka: 26 °C / 50 %</t>
  </si>
  <si>
    <t>Maksimalni tlačni padec na dovodni strani: 450 Pa</t>
  </si>
  <si>
    <t>Maksimalni tlačni padec na odvodni strani: 450 Pa</t>
  </si>
  <si>
    <t>Izkoristek ploščnega rekuperatorja pri danih pogojih  86,7 %</t>
  </si>
  <si>
    <t>Minimalna temperatura za rekuperacijo: 27,2 °C</t>
  </si>
  <si>
    <t>Minimalna vrnjena moč: 20,6 kW</t>
  </si>
  <si>
    <t>Dodatki:</t>
  </si>
  <si>
    <t xml:space="preserve">- žaluzija in pogon "By-pass" klasa tesnosti 2 EN1751:2003 </t>
  </si>
  <si>
    <t>¸- podtlačni in nadtlačni sifon</t>
  </si>
  <si>
    <t>Direktno gnani EC ventilator - EC "Plug fans" IE4</t>
  </si>
  <si>
    <t>Pretok zraka: 12500 m3/h</t>
  </si>
  <si>
    <t>Zunanji tlačni padec: 450 Pa</t>
  </si>
  <si>
    <t>Št. Vrtljajev v obratovalni točki: 2584 1/min</t>
  </si>
  <si>
    <t>Izkoristek motorja z ventilatorjem min:  69,2%, IE4</t>
  </si>
  <si>
    <t>Zaščita in izvedba motorja: IP54, 3~, 380-480 V, 50 Hz</t>
  </si>
  <si>
    <t xml:space="preserve">Moč motorja: 5,86 kW, </t>
  </si>
  <si>
    <t>Moč motorja v delovni točki:  5,86 kW</t>
  </si>
  <si>
    <t xml:space="preserve">Max električni tok v obratovalni točki:  9,18 A </t>
  </si>
  <si>
    <t xml:space="preserve"> - servisna vrata s tečaji, </t>
  </si>
  <si>
    <t xml:space="preserve"> - kljuka na vratih z zaščitnim zapiralom,</t>
  </si>
  <si>
    <t xml:space="preserve"> - servisno stikalo, </t>
  </si>
  <si>
    <t xml:space="preserve"> - tovarniško ožičenje servisnega stikala na ohišje,</t>
  </si>
  <si>
    <t xml:space="preserve"> - tovarniško ožičenje s kablom z opletom.</t>
  </si>
  <si>
    <t xml:space="preserve"> - tlačno tipalo 0-2500 Pa,</t>
  </si>
  <si>
    <t xml:space="preserve">Vodni izmenjevalnik toplote </t>
  </si>
  <si>
    <t>Ogrevanje:</t>
  </si>
  <si>
    <t>Medij: voda + 35% gly.</t>
  </si>
  <si>
    <t>Grelna moč: 32 kW</t>
  </si>
  <si>
    <t>Temperatura medija: 50°C/35°C</t>
  </si>
  <si>
    <t>Temperatura pred grelcem:  16,5°C</t>
  </si>
  <si>
    <t>Temperatura za grelcem: 24,1 °C</t>
  </si>
  <si>
    <t>Maksimalni zračni padec tlaka skozi grelnik: 52 Pa</t>
  </si>
  <si>
    <t>Maksimalni padec tlaka na vodni strani: 0,43 kPa</t>
  </si>
  <si>
    <t>Material izmenjevalnika toplote: Cu-Al</t>
  </si>
  <si>
    <t>Material ohišja izmenjevalnika toplote: pocinkana pločevina</t>
  </si>
  <si>
    <t>Razdalja med lamelami: minimalno 2,0 mm</t>
  </si>
  <si>
    <t xml:space="preserve"> - menjalnik ima notranje cevne priključke.</t>
  </si>
  <si>
    <t xml:space="preserve"> - mešalna garnitura (sestavljena) v sestavu: troptni mešalni ventil+pogon, vodna črpalka, zaporna ventila, povezovalne cevi.</t>
  </si>
  <si>
    <t>Prazna komora z vrati L = 600mm</t>
  </si>
  <si>
    <t>- za vgradnjo mešalnih krogov</t>
  </si>
  <si>
    <t>Vodni izmenjevalnik toplote</t>
  </si>
  <si>
    <t>Hlajenje:</t>
  </si>
  <si>
    <t xml:space="preserve">Hladilna moč: min. 59,7 kW </t>
  </si>
  <si>
    <t>Temperatura medija: 7/12°C</t>
  </si>
  <si>
    <t>Temperatura pred hladilcem:  27,1 °C / 45 % rH</t>
  </si>
  <si>
    <t>Temperatura za hladilcem: 18 °C / 88,9 % rH</t>
  </si>
  <si>
    <t>Maksimalni zračni padec tlaka skozi hladilec zraka: 109 Pa</t>
  </si>
  <si>
    <t>Maksimalni padec tlaka na vodni strani: 6,33 kPa</t>
  </si>
  <si>
    <t>Razdalja med lamelami: minimalno 2,5 mm</t>
  </si>
  <si>
    <t xml:space="preserve"> - eliminator vodnih kapljic,</t>
  </si>
  <si>
    <t xml:space="preserve"> - tropotni mešalni ventil+pogon,</t>
  </si>
  <si>
    <t xml:space="preserve"> - sifon,</t>
  </si>
  <si>
    <t>Dušilnik zvoka</t>
  </si>
  <si>
    <t>- L = 1200 mm</t>
  </si>
  <si>
    <t>- tlačni padec skozi dušilnik zvoka 22 Pa</t>
  </si>
  <si>
    <t>- dušenje pri 250 Hz = 20 dB</t>
  </si>
  <si>
    <t>Čelna stran</t>
  </si>
  <si>
    <t>Opremljena z jadrovinastim nastavkom</t>
  </si>
  <si>
    <t>ODVODNI DEL</t>
  </si>
  <si>
    <t>Opremljena z jadrovinastim nastavkom.</t>
  </si>
  <si>
    <t>Filter odvodnega zraka</t>
  </si>
  <si>
    <t>Vrečasti filter L= 500 mm</t>
  </si>
  <si>
    <t>Klasifikacija filtra: M5</t>
  </si>
  <si>
    <t>Št. Vrtljajev v obratovalni točki:  1348 1/min</t>
  </si>
  <si>
    <t>Izkoristek motorja z ventilatorjem min: 71,6 %, IE4</t>
  </si>
  <si>
    <t xml:space="preserve">Moč motorja: 5,0 kW, </t>
  </si>
  <si>
    <t>Moč motorja v delovni točki: 4,44 kW</t>
  </si>
  <si>
    <t xml:space="preserve">Max električni tok v obratovalni točki: 6,71 A </t>
  </si>
  <si>
    <t>Bočna stran</t>
  </si>
  <si>
    <t>Opremljena z jadrovinastim nastavkom in žaluzijo z motornim pogonom</t>
  </si>
  <si>
    <t>Krmilno-regulacijska oprema naprave</t>
  </si>
  <si>
    <r>
      <t xml:space="preserve">Prezračevalna naprava mora biti opremljena </t>
    </r>
    <r>
      <rPr>
        <b/>
        <sz val="11"/>
        <color rgb="FF000000"/>
        <rFont val="Calibri"/>
        <family val="2"/>
        <charset val="238"/>
        <scheme val="minor"/>
      </rPr>
      <t>z integrirano</t>
    </r>
    <r>
      <rPr>
        <sz val="11"/>
        <color rgb="FF000000"/>
        <rFont val="Calibri"/>
        <family val="2"/>
        <charset val="238"/>
        <scheme val="minor"/>
      </rPr>
      <t xml:space="preserve"> elektro komandno omaro, z vso potrebno močnostno in krmilno periferijo za varno, stabilno, zanesljivo in uporabniku prijazno delovanje.</t>
    </r>
  </si>
  <si>
    <t xml:space="preserve">Osnovne funkcije krmilne opreme naprave so kontrola temperature vpiha ali kontrola temperature prostorskega zraka, glede na zahtevano oz. glede na trenutno temperaturo v prostoru, kontrola temperature na zajemu svežega zraka, temperature za rekuperacijo, temperaturo prostora in glede na to kontrolo moči izmenjevalnikov z izhodnimi signali 0 - 10V (zvezno), ter vzdrževanje konstantnega tlaka v kanalu (z manipulacijo hitrosti ventilatorjev), ali kontrola konstantnega pretoka zraka, vključno s potrebnimi tipali. </t>
  </si>
  <si>
    <t>Potrebna je regulacija vseh zaščitnih in regulacijskih žaluzij naprave ter kontrola zamašenosti filtrov z indikacijo oz. prikazom, vključno z izklopom naprave v primeru požara ali druge kritične napake. Na vratih EKO mora biti prigrajena tipka za hitri izklop.</t>
  </si>
  <si>
    <t>Napredne funkcije krmilnika naprave so kontrola tlaka v prostoru glede na signal aktivnega tlačnega tipala v kanalu, nočno pohlajevanje, protizmrzovalna zaščita prostora, urniki delovanja, ipd.</t>
  </si>
  <si>
    <r>
      <t xml:space="preserve">Regulacija naj bo izvedena preko prosto programabilnega krmilnika priznanega proizvajalca </t>
    </r>
    <r>
      <rPr>
        <b/>
        <sz val="11"/>
        <color rgb="FF000000"/>
        <rFont val="Calibri"/>
        <family val="2"/>
        <charset val="238"/>
        <scheme val="minor"/>
      </rPr>
      <t>SIEMENS tip CLIMATIX POL638</t>
    </r>
    <r>
      <rPr>
        <sz val="11"/>
        <color rgb="FF000000"/>
        <rFont val="Calibri"/>
        <family val="2"/>
        <charset val="238"/>
        <scheme val="minor"/>
      </rPr>
      <t xml:space="preserve"> z razširitvenimi moduli LCD prikazovalnikom s prikazom glavnih funkcij, temperatur in alarmov, ter internim WEB vmesnikom za priklop na lokalno LAN omrežje ali priklop na zunanji CNS preko ModBus komunikacijske kartice.</t>
    </r>
  </si>
  <si>
    <t>Posluževalni tablo SIEMENS tip CLIMATIX tip POL871 oz. posebej prilagojeni posluževalni tablo za v kuhinje</t>
  </si>
  <si>
    <t>Kablaža vseh perifernih elementov, ki so sestavni del regulacijske celote (tlačna tipala 2x, tlačno stikalo 0-500Pa 3x, motorni pogoni žaluzij z vzmetjo in zvezno regulacijo 3x, tipala temperatur 4x, mešalna proga grelnik (črpalka + pogon mešalnega ventila), mešalna proga hladilnika (črpalka + mešalni ventil))</t>
  </si>
  <si>
    <t>Generalni dodatki k prezračevalni napravi</t>
  </si>
  <si>
    <t>Prezračevalna naprave je opremljena z naslednjimi dodatki:</t>
  </si>
  <si>
    <t>¨- podporni profil iz pocinkane pločevine, višine 150 mm,</t>
  </si>
  <si>
    <t>¨- streho za zunanjo montažo,</t>
  </si>
  <si>
    <t>¨- podložnimi antivibracijskimi gumami,</t>
  </si>
  <si>
    <t>¨- desno posluževanje.</t>
  </si>
  <si>
    <t>Ustrezna prezračevalna naprava, na primer:</t>
  </si>
  <si>
    <t>Proizvajalec: KJM MANDIK (Zastopnik SkyAir d.o.o.) ali enakovredni</t>
  </si>
  <si>
    <t>Tip naprave: P18</t>
  </si>
  <si>
    <t>Dimenzije (DxŠxV): 8734 x 3785 x 1340</t>
  </si>
  <si>
    <t>Teža naprave: 2808 kg</t>
  </si>
  <si>
    <t>Klimatska naprava KN2 JEDILNICA</t>
  </si>
  <si>
    <t>Zunanja klimatska naprava vsporedne izvedbe:</t>
  </si>
  <si>
    <t>¨ energijski razred A+</t>
  </si>
  <si>
    <t>Količina zraka - dovod:  4390 m3/h</t>
  </si>
  <si>
    <t>Količina zraka - odvod: 4390 m3/h</t>
  </si>
  <si>
    <t>Maksimalni tlačni padec na dovodni strani: 136 Pa</t>
  </si>
  <si>
    <t>Maksimalni tlačni padec na odvodni strani: 189 Pa</t>
  </si>
  <si>
    <t>Izkoristek ploščnega rekuperatorja pri danih pogojih 90,7 %</t>
  </si>
  <si>
    <t>Minimalna temperatura za rekuperacijo: 16,7 °C</t>
  </si>
  <si>
    <t>Minimalna vrnjena moč: 48,1 kW</t>
  </si>
  <si>
    <t>Količina zraka - dovod: 4390 m3/h</t>
  </si>
  <si>
    <t>Maksimalni tlačni padec na dovodni strani: 176 Pa</t>
  </si>
  <si>
    <t>Maksimalni tlačni padec na odvodni strani: 170 Pa</t>
  </si>
  <si>
    <t>Izkoristek ploščnega rekuperatorja pri danih pogojih  82,8 %</t>
  </si>
  <si>
    <t>Minimalna temperatura za rekuperacijo: 27,0 °C</t>
  </si>
  <si>
    <t>Minimalna vrnjena moč: 7,5 kW</t>
  </si>
  <si>
    <t>Pretok zraka: 4390 m3/h</t>
  </si>
  <si>
    <t>Št. Vrtljajev v obratovalni točki: 2689 1/min</t>
  </si>
  <si>
    <t>Izkoristek motorja z ventilatorjem min:  68,3%, IE4</t>
  </si>
  <si>
    <t xml:space="preserve">Moč motorja: 2,5 kW, </t>
  </si>
  <si>
    <t>Moč motorja v delovni točki:  1,88 kW</t>
  </si>
  <si>
    <t xml:space="preserve">Max električni tok v obratovalni točki:  2,87 A </t>
  </si>
  <si>
    <t>Grelna moč: 7,8 kW</t>
  </si>
  <si>
    <t>Temperatura pred grelcem:  16,7 °C</t>
  </si>
  <si>
    <t>Temperatura za grelcem: 22 °C</t>
  </si>
  <si>
    <t>Maksimalni zračni padec tlaka skozi grelnik: 91 Pa</t>
  </si>
  <si>
    <t>Maksimalni padec tlaka na vodni strani: 0,14 kPa</t>
  </si>
  <si>
    <t xml:space="preserve">Hladilna moč: min. 18,7 kW </t>
  </si>
  <si>
    <t>Temperatura pred hladilcem:  27 °C / 59,9 % rH</t>
  </si>
  <si>
    <t>Temperatura za hladilcem: 18,4 °C / 89,5 % rH</t>
  </si>
  <si>
    <t>Maksimalni zračni padec tlaka skozi hladilec zraka: 98 Pa</t>
  </si>
  <si>
    <t>Maksimalni padec tlaka na vodni strani: 6,24 kPa</t>
  </si>
  <si>
    <t>- tlačni padec skozi dušilnik zvoka 23 Pa</t>
  </si>
  <si>
    <t>- dušenje pri 250 Hz = 28 dB</t>
  </si>
  <si>
    <t>Št. Vrtljajev v obratovalni točki: 2536 1/min</t>
  </si>
  <si>
    <t>Izkoristek motorja z ventilatorjem min: 68,7 %, IE4</t>
  </si>
  <si>
    <t xml:space="preserve">Moč motorja: 2.5 kW, </t>
  </si>
  <si>
    <t>Moč motorja v delovni točki: 1,56 kW</t>
  </si>
  <si>
    <t xml:space="preserve">Max električni tok v obratovalni točki:  2,39 A </t>
  </si>
  <si>
    <t>Tip naprave: P7,1</t>
  </si>
  <si>
    <t>Dimenzije (DxŠxV): 8685 x 2470 x 960</t>
  </si>
  <si>
    <t>Teža naprave: 1749 kg</t>
  </si>
  <si>
    <t>Klimatska naprava KN3 DOVOD KUHINJE</t>
  </si>
  <si>
    <t>Zunanja klimatska naprava:</t>
  </si>
  <si>
    <t>¨ energijski razred B</t>
  </si>
  <si>
    <t>Filter svežega zraka - dvojna filtracija</t>
  </si>
  <si>
    <t xml:space="preserve">Panelni filter </t>
  </si>
  <si>
    <t>Klasifikacija filtra: G4</t>
  </si>
  <si>
    <t>Direktno gnani EC ventilator - EC "Plug fans" IE4 in GR vpitje na steno</t>
  </si>
  <si>
    <t>Pretok zraka: 6000 m3/h</t>
  </si>
  <si>
    <t>Zunanji tlačni padec: 400 Pa</t>
  </si>
  <si>
    <t>Št. Vrtljajev v obratovalni točki: 2333 1/min</t>
  </si>
  <si>
    <t>Izkoristek motorja z ventilatorjem min:  69,2 %, IE4</t>
  </si>
  <si>
    <t xml:space="preserve">Moč motorja: 2,4 kW, </t>
  </si>
  <si>
    <t>Moč motorja v obratovalni točki:  2,15 kW</t>
  </si>
  <si>
    <t xml:space="preserve">Max električni tok v obratovalni točki:  3,35 A </t>
  </si>
  <si>
    <t xml:space="preserve">Hladilna moč: min. 42,3 kW </t>
  </si>
  <si>
    <t>Temperatura pred hladilcem:  32°C / 45% rH</t>
  </si>
  <si>
    <t>Temperatura za hladilcem: 18°C / 83,8% rH</t>
  </si>
  <si>
    <t>Maksimalni zračni padec tlaka skozi hladilec zraka: 138 Pa</t>
  </si>
  <si>
    <t>Maksimalni padec tlaka na vodni strani: 32,43 kPa</t>
  </si>
  <si>
    <t>Material ohišja izmenjevalnika toplote: cinkana pločevina</t>
  </si>
  <si>
    <t xml:space="preserve"> - tropotni mešalni ventil + pogon,</t>
  </si>
  <si>
    <t>- tlačni padec skozi dušilnik zvoka 32 Pa</t>
  </si>
  <si>
    <t>- dušenje pri 250 Hz = 25 dB</t>
  </si>
  <si>
    <t>Krmilno-regulacijska oprema naprave v sklopu naprav v kuhinji</t>
  </si>
  <si>
    <t>¨- podporni profil iz pocinkane pločevine, višine 120 mm,</t>
  </si>
  <si>
    <t>Tip naprave: P W1400H0740</t>
  </si>
  <si>
    <t>Dimenzije (DxŠxV): 5024 x 1570 x 860</t>
  </si>
  <si>
    <t>Teža naprave: 714 kg</t>
  </si>
  <si>
    <t>Klimatska naprava KN4 ZBORNICA</t>
  </si>
  <si>
    <t>Kompaktna visoko učinkovita dovodno – odvodna prezračevalna naprava stropne izvedbe, namenjena za kontrolirano prezračevanje z izkoriščanjem odpadne toplote (rekuperacijo) z visoko efektivnim izmenjevalnikom, osnovni princip delovanja toplotnih izmenjevalcev zraka Lossnay je tehnologija t.i. “Lossnay jedra”, ki dovaja zunanji zrak v notranjost prostora z minimalno izgubo osnovne temperature v prostoru. Navzkrižni tok zraka, skozi jedro, ki je sestavljeno iz plošč in posebno obdelana opna / zaslonka v notranjosti jedra ločijo zrak, ki se dovaja v prostor in zrak, ki se iz prostora odvaja. Na ta način je zagotovljen dotok svežega zraka v prostor (če je v prostoru potrebno ogrevanje, bo seveda sistem dovajal topel zrak).</t>
  </si>
  <si>
    <t>TEHNIČNI PODATKI:</t>
  </si>
  <si>
    <t>- el. priklop: 230V, enofazno, 50 Hz</t>
  </si>
  <si>
    <t>- ventilator dovod (SP1-SP2-SP3-SP4): 250-500-750-1000 m3/h</t>
  </si>
  <si>
    <t>- el. moč motorja: SP3 200 W</t>
  </si>
  <si>
    <t>- ventilator odvod (SP1-SP2-SP3-SP4): 250-500-750-1000 m3/h</t>
  </si>
  <si>
    <t>- izmenjevalnik toplote: izkoristek SP3 83%</t>
  </si>
  <si>
    <t>- dimenzije: ŠxVxD = 404x1231x1144 mm</t>
  </si>
  <si>
    <t>- priklop cevnega razvoda: 4x250 mm</t>
  </si>
  <si>
    <t>- masa: 54 kg</t>
  </si>
  <si>
    <t>- elektro komandna omarica za upravljanje z napravo;</t>
  </si>
  <si>
    <t xml:space="preserve">naprava omogoča izklop preko signala iz požarne </t>
  </si>
  <si>
    <t>centrale; PAC-SE55RA-E</t>
  </si>
  <si>
    <t>stenski žični upravljalnik (PZ-61DR-E) z naslednjimi funkcijami:</t>
  </si>
  <si>
    <t>(lokalni priklop, popolna elektronska regulacija,</t>
  </si>
  <si>
    <t xml:space="preserve">tedenski časovnik - do 8 nastavitev na dan, možnost </t>
  </si>
  <si>
    <t>zaklepanja funkcija, možnost nastavitve temperaturnega</t>
  </si>
  <si>
    <t>območja, diagnostični program za prikaz del</t>
  </si>
  <si>
    <t xml:space="preserve">Vključno z navodili za obratovanje in vzdrževanje v </t>
  </si>
  <si>
    <t>slovenskem jeziku ter vezalnimi shemami.</t>
  </si>
  <si>
    <t>Vključno z ožičenjem do stenskega upravljalnika</t>
  </si>
  <si>
    <t>Delovanje v povezavi s kanalsko enoto.</t>
  </si>
  <si>
    <t>MITSUBISHI tip LGH-100RVX-E LOSSNAY</t>
  </si>
  <si>
    <t>ali enakovredno;</t>
  </si>
  <si>
    <t>KANALSKI ELEKTRIČNI PREDGRELNIK ZRAKA za zaščito rekuperativne kocke pred zmrzaljo.
Krmiljen preko lastne regulacije. Skupaj z varovanjem proti pregretju. Stopenjsko delovanje.
P=3,0 kW / 230 V
premer: 250 mm
Temperatura vklopa -10°C
S tipalom TG-K310</t>
  </si>
  <si>
    <t>SYSTEMAIR tip CB 250-3,0 + TG-K310 ali enakovredno</t>
  </si>
  <si>
    <t>Dušilnik zvoka, izdelan iz pocinkane pločevine (ohišje) in mineralne volne, oblečene s celulozno folijo, skupaj z montažnim in pritrdilnim materialom;</t>
  </si>
  <si>
    <t>- širina dušilnih kulis: d = 200 mm</t>
  </si>
  <si>
    <t>- razmak med dušilnimi kulisami: s = 80 mm</t>
  </si>
  <si>
    <t>- širina dušilnika: B = 560 mm</t>
  </si>
  <si>
    <t>- višina dušilnika: H = 300 mm</t>
  </si>
  <si>
    <t>- dolžina dušilnika: L = 1000 mm</t>
  </si>
  <si>
    <t>- število dušilnih kulis: n = 2</t>
  </si>
  <si>
    <t>- dušenje pri frekvenci 250 Hz:</t>
  </si>
  <si>
    <t xml:space="preserve">De = 22 dB </t>
  </si>
  <si>
    <t>SYSTEMAIR tip DZ 2 200/2 560×300×1000</t>
  </si>
  <si>
    <t>HLAJENJE ZBORNICE</t>
  </si>
  <si>
    <t>Sistem zunanje reverzibilne zračno hlajene ter notranje enote (ali več enot), ti. SPLIT sistema (deljena izvedba) za profesionalno komercialno rabo, za ogrevanje in hlajenje prostorov z ekološkim hladilnim sredstvom R32.</t>
  </si>
  <si>
    <t>Naprava, ter proizvajalec naprave, sta certificirana po glavnih in priznanih standardih in smernicah in s tem zagotavljata ustrezen nivo kvalitete in skladnost z EU zakonodajo (CE, Eurovent, ISO9001, ISO14001, ipd.)</t>
  </si>
  <si>
    <t>Oprema je v tovarni pred odpremo popolnoma testirana skladno z njeno uporabo ter zakoni in smernicami v EU (tlačna trdnost &gt;38bar, elektronski test morebitnega puščanja hladiva, vakuumski test do 2 torr, električni "šok" testi, ipd.).</t>
  </si>
  <si>
    <t>Zunanja enota je primerna za zunanjo postavitev, grajena iz ohišja iz pocinkane pločevine, dodatno prašno barvanega (poliestersko termalno, debelina nanosa min. 70μ).</t>
  </si>
  <si>
    <t>Enota je zračno hlajenja, sestavljena iz izmenjevalnika iz aluminijastih lamel, navlečenih na bakrene cevi. Aluminijaste lamele so dodatno prevlečene s plastjo posebnega akrilnega in hidrofilskega premaza, ki zagotavlja dolgo življensko dobo ob visoki odpornosti na atmosfersko korozijo (kisli dež, sol).</t>
  </si>
  <si>
    <t>Za odvod kondenzacijske toplote so predvideni (eden ali več) visokoučinkoviti aksialni ventilatorji z DC INVERTER motorjem (brezkoračna regulacija), ki se prilagajajo dejanskim potrebam kondenzatorja oz. uparjalnika.</t>
  </si>
  <si>
    <t>Izpih zraka je horizontalni (bočni).</t>
  </si>
  <si>
    <t>Sistem je toplotna črpalka, ki deluje na principu spremenljive količine hladilnega sredstva, z modulacijo vrtljajev brezstopenjsko vodenih kompresorjev in se s tem popolnoma prilagaja potrebam objekta (notranje enote sistema). Omogoča ogrevanje ali hlajenje sistema kot celote.</t>
  </si>
  <si>
    <t>Sistem kot celota je sestavljen iz ene zunanje in ene notranje enote (lahko tudi več notranjih), zunanja pa je opremljena s spiralnim hermetičnim kompresorjem, popolnoma brezkoračno krmiljenim (INVERTER motor), za zagotavljanje natančnega prilagajanja potrebam po hladilni ali ogrevni moči.</t>
  </si>
  <si>
    <t>Notranja enota (ali več enot, preko ustreznega Y odcepnega kosa) je z zunanjo povezana z ustreznimi bakrenimi cevmi ustreznih dimenzij. Cevi morajo biti primerne za uporabo v hladilništvu, vsi lotani spoji morajo biti izvedeni v atmosferi zaščitnega plina (dušik - N2), po končani montaži očiščene, razmaščene in zvakuumirane, skladno z navodili proizvajalca.</t>
  </si>
  <si>
    <t>Med notranjo (ali večimi, zaporedno) in zunanjo enoto je izvedena še ustrezna komunikacijska povezava, s kablom skladno z navodili proizvajalca, z opletom ali brez, ustreznimi odmiki od morebitnih energetskih in ostalih vodnikov v objektu.</t>
  </si>
  <si>
    <t>Ohišje enote (skriti del) je iz panelov iz pocinkane pločevine, ustrezno protikondenčno in toplotno izolirano. Je "slim" izvedbe, z višino ohišja od 204 mm do maksimalno 288 mm (odvisno od kapacitete enote).</t>
  </si>
  <si>
    <t>Dekorativni panel iz toge ABS plastike, stilske izvedbe, ustrezno protikondenčno in toplotno izolirano, zunanji, vidni del, pa je dodatno prašno barvano, v beli barvi z opcijo sive barve lamel (po izbiri arhitekta).</t>
  </si>
  <si>
    <t>Izmenjevalnik toplote je iz bakrenih cevi in nanje navlečenih aluminijastih lamel. Izmenjevalnik je standardno opremljen z elektronskim ekspanzijskim ventilom (EEV), ki preko ustrezne PID krmilne logike krmilnika, kontrolira pretok hladilnega sredstva čez izmenjevalnik.</t>
  </si>
  <si>
    <t>Ventilator je ti. "Multi Blade" centrifugalni, z več lopaticami, z dvojnim sesanjem, statično in dinamično balansiran za nizki hrup in maksimalni izkoristek. Motor ventilatorja je brezkrtačni DC brezstopenjski (inverter).</t>
  </si>
  <si>
    <t>Na zajemu zraka je nameščen pralni sintetični "long-life" filter (filter za dolgo življensko dobo).</t>
  </si>
  <si>
    <t>Pod enoto je nameščeno korito za zbiranje kondenzata z odprtino za namestitev kondenzne cevi. V enoti je standardno vgrajena črpalka za odvod kondenzata, s tlačno višino min. 850mm.</t>
  </si>
  <si>
    <t>Enota lahko deluje z žičnim ali brezžičnim daljinskim upravljalnikom, na razpolago pa so mnoge druge opcije krmilja in kontrole (oddaljena tipala, CNS vmesniki, lokalni krmilniki, ipd.)</t>
  </si>
  <si>
    <t>Nominalni tehnični podatki sistema (EN14825):</t>
  </si>
  <si>
    <t>Hladilna moč: 7.1kW</t>
  </si>
  <si>
    <t>SEER: 5.8</t>
  </si>
  <si>
    <t>Ogrevalna moč: 8.0kW</t>
  </si>
  <si>
    <t>SCOP: 3.9</t>
  </si>
  <si>
    <t>Zunanja enota:</t>
  </si>
  <si>
    <t>Priporočeno varovanje enote: 25A</t>
  </si>
  <si>
    <t>Električno napajanje enote: 1~, 2300V/50Hz</t>
  </si>
  <si>
    <t>Območje delovanja - ogrevanje: od -20°C do +21°C</t>
  </si>
  <si>
    <t>Območje delovanja - hlajenje: od -15°C do +46C</t>
  </si>
  <si>
    <t>Hladilno sredstvo: R32</t>
  </si>
  <si>
    <t>Dimenzije (V x Š x G): 943 x 950 x 330 mm</t>
  </si>
  <si>
    <t>Teža: 70 kg</t>
  </si>
  <si>
    <t>Zvočni tlak: 55 dB(A)</t>
  </si>
  <si>
    <t>Freonski priključki: Cu 9.52/15.88 mm</t>
  </si>
  <si>
    <t>Ustreza na primer:</t>
  </si>
  <si>
    <t>Proizvajalec: MITSUBISHI ELECTRIC</t>
  </si>
  <si>
    <t>Tip zunanje enote: PUZ-ZM71VHA</t>
  </si>
  <si>
    <t>Tip notranje enote: PEAD-M71JA</t>
  </si>
  <si>
    <t>Tip krmilnega panela: BRC1E53B</t>
  </si>
  <si>
    <t xml:space="preserve">Standardni vroče cinkani instalacijski profili za postavitev zunanje enote na primarno kovinsko konstrukcijo na strehi. Profili se prilagodijo podstavkom naprave in antivipracijskim elementom. Profile dobaviti skupaj z ustreznimi pritrdili (sponami), vijačni in pritrdilni materialom. </t>
  </si>
  <si>
    <t>osnovni profil dimenzije 41,3 x 41,3 /2,75 mm</t>
  </si>
  <si>
    <t>sklop zajema 2 x osnovnim profilom dolžne 0,6 m in vsemi potrebnimi konzolami</t>
  </si>
  <si>
    <t>profil Hilti MQ 41</t>
  </si>
  <si>
    <t>Opomba: Primarna podkonstrukcija je zajeta v GOI delih.</t>
  </si>
  <si>
    <t>Cevovodi iz bakrenih cevi za povezavo hladilnih naprav po navodilih proizvajalca, s tovarniško že dodano izolacijo (za manjše dimenzije) ali dodatno izolacijo (za večje dimenzije), po EN 12735-1, trdo spojeni v atmosferi z uporabo zaščitnega plina (dušik - N2), vključno s fitingi, tesnilnim in dodajnim materialom, zunaj objekta z dodatno UV in fizično zaščito (proti direktnemu sončnemu obsevanju in fizičnim poškodbam izolacije), ustreznih dimenzij:</t>
  </si>
  <si>
    <t>Cevna izolacija naj bo skupaj z lepilom ter obdelavo fazonskih kosov, s parozapornim materialom iz sintetičnega kavčuka z zaprto celično strukturo, ki je težko gorljiva in samougasljiva, ki ne kaplja in širi ognja – vrste B2 (po DIN 4102, 1. del (05.98)), s toplotno prevodnostjo λ &lt; 0,035 W/mK pri 0 °C (po DIN EN 12667), primerna za temperaturno območje –-50 do + 105 °C, s koeficientom upornosti proti difuziji vodne pare μ &gt; 5000</t>
  </si>
  <si>
    <t>debeline 9 mm</t>
  </si>
  <si>
    <t>*bakrene povezave in izvedba le-teh med zunanjo in notranjimi enotami morajo biti v skladu z navodili in shemami proizvajalca oz. dobavitelja opreme. Ustrezati morajo vsem dolžinskim omejitvam in po končani montaži ustrezno preverjena, očiščena in zvakuumirana..</t>
  </si>
  <si>
    <t>Vključno 4-žilna elektro-krmilna povezava med zunanjo in notranjimi enotami ter ožičenje krmilnega panela.</t>
  </si>
  <si>
    <t>zunanji premer R 3/8 (9,52 mm)</t>
  </si>
  <si>
    <t>zunanji premer R 5/8 (15,88 mm)</t>
  </si>
  <si>
    <t>Vgradni sifon s protismradno zaporo (za klimatske naprave) prirejen za montažo v steno, skupaj z vsem montažnim in pritrdilnim materialom.</t>
  </si>
  <si>
    <t>-velikost priključka Φ32</t>
  </si>
  <si>
    <t>- dimenzija: 100×100mm</t>
  </si>
  <si>
    <t>HL tip 138</t>
  </si>
  <si>
    <t>Tlačna PP cev za lepljenje za odvod kondenzata, skupaj z vsemi fazonskimi kosi, vključno ves pritrdilni in montažni material</t>
  </si>
  <si>
    <t>PP d32</t>
  </si>
  <si>
    <t xml:space="preserve">Izdelava različnih manjših utorov - vrtanje v zvezi z inštalacijo hlajenja </t>
  </si>
  <si>
    <t>Polnjenje sistema</t>
  </si>
  <si>
    <t>- vakuumiranje celotnega sistema</t>
  </si>
  <si>
    <t>- polnjenje sistema z medijem</t>
  </si>
  <si>
    <t>Tlačni preizkus cevne instalacije z dušikom, za posamezne zunanje naprave multisplit sistema</t>
  </si>
  <si>
    <t>Testiranje in zagon</t>
  </si>
  <si>
    <t>- nastavitev parametrov delovanja</t>
  </si>
  <si>
    <t>- poiskusni zagon in 24 urni nadzor delovanja</t>
  </si>
  <si>
    <t>- poučevanje osebja</t>
  </si>
  <si>
    <t>- navodili za uporabo</t>
  </si>
  <si>
    <t>Kabelske police (perforirane) za vodenje razvodov od notranjih enot v dvojnem stropu, iz pocinkane pločevine, skupaj z podporami iz pocinkane pločevine za montažo polic, obešalnim in pritrdilnim materialom
Predhodno prašno barvane v RAL 9010.</t>
  </si>
  <si>
    <t>širine 15cm, višine 10cm</t>
  </si>
  <si>
    <r>
      <t xml:space="preserve">Kabelske police (neperforirane) za vodenje razvodov split sistema na strehi objekta (izven objekta), </t>
    </r>
    <r>
      <rPr>
        <b/>
        <sz val="11"/>
        <rFont val="Calibri"/>
        <family val="2"/>
        <charset val="238"/>
        <scheme val="minor"/>
      </rPr>
      <t>skupaj s pokrovom</t>
    </r>
    <r>
      <rPr>
        <sz val="11"/>
        <rFont val="Calibri"/>
        <family val="2"/>
        <charset val="238"/>
        <scheme val="minor"/>
      </rPr>
      <t>, iz pocinkane pločevine, skupaj z podporami iz pocinkane pločevine za montažo polic  40cm od tal, obešalnim in pritrdilnim materialom</t>
    </r>
  </si>
  <si>
    <t>Zaščita toplotne izolacije na cevnih razvodih (za razvode vodene na strehi). Zaščita je namenjena proti mehanskim poškodbam in vremenskimi vplivi obdana z Al pločevino in speta s kniping vijaki</t>
  </si>
  <si>
    <t>Kvadratni anemostat za odvod in dovod zraka preko usmerjevalnih žličk, skupaj s komoro, priključkom horizontalno, izolacijo komore, elementom za regulacijo pretoka na komori, perforirano pločevino ter montažnim in pritrdilnim materialom, za montažo rasterski spuščen strop.</t>
  </si>
  <si>
    <t>velikost 310-125</t>
  </si>
  <si>
    <t>DIEM tip DKS-Q-Q-KK-H-PP-M</t>
  </si>
  <si>
    <t>velikost 400-160</t>
  </si>
  <si>
    <t>velikost 500-200</t>
  </si>
  <si>
    <t>velikost 600-200</t>
  </si>
  <si>
    <t>velikost 600-250</t>
  </si>
  <si>
    <t>Krožnikasti prezračevalni ventil za odvod zraka, skupaj z montažnim in pritrdilnim materialom;</t>
  </si>
  <si>
    <t>velikost 100</t>
  </si>
  <si>
    <t>velikost 125</t>
  </si>
  <si>
    <t>velikost 150</t>
  </si>
  <si>
    <t>DIEM tip VPE</t>
  </si>
  <si>
    <t>ali enakovredni.</t>
  </si>
  <si>
    <t>Krožnikasti prezračevalni ventil za dovod zraka, skupaj z montažnim in pritrdilnim materialom;</t>
  </si>
  <si>
    <t>DIEM tip VPD</t>
  </si>
  <si>
    <t>Krožnikasti prezračevalni ventil za dovod/odvod zraka, skupaj z montažnim in pritrdilnim materialom;</t>
  </si>
  <si>
    <t>SYSTEMAIR tip TFF</t>
  </si>
  <si>
    <t>Fiksna zaščitna aluminijasta zračna rešetka, skupaj z zaščitno mrežo in montažnim materialom, prirejena za montažo v zid, skupaj z okvirjem in protiokvirjem;</t>
  </si>
  <si>
    <t>415 × 315</t>
  </si>
  <si>
    <t>DIEM tip RAZ-25</t>
  </si>
  <si>
    <t>Zunanja zaščitna rešetka za montažo kot zaključek kanala, skupaj z montažnim in pritrdilnim materialom;  z montažnim okvirjem.</t>
  </si>
  <si>
    <t>barva po izbiri arhitekta;</t>
  </si>
  <si>
    <t>DIEM tip GCAM</t>
  </si>
  <si>
    <t>Aluminijasta rešetka z okvirjem in protiokvirjem, 
prirejena za montažo v vrata, skupaj s pritrdilnim materialom;</t>
  </si>
  <si>
    <t>415 × 115</t>
  </si>
  <si>
    <t>415 × 215</t>
  </si>
  <si>
    <t>Barvo rešetke določi arhitekt.</t>
  </si>
  <si>
    <t>DIEM tip RVR</t>
  </si>
  <si>
    <t>Akustično in toplotno izolativna fleksibilna cev za povezavo med kanalskim razvodom in elementi za distribucijo zraka.</t>
  </si>
  <si>
    <t>Sestavljena iz:</t>
  </si>
  <si>
    <t>- perforirane notranje cevi iz aluminija, laminirane s poliestrom,</t>
  </si>
  <si>
    <t>- poliesterske zaščitne folije za zaščito pred difuzijo delcev steklene volne,</t>
  </si>
  <si>
    <t>- termična in akustična izolativna plast iz stekene volne,</t>
  </si>
  <si>
    <t>- zunanja zaščitna plast iz aluminija, ojačana s poliestrom.</t>
  </si>
  <si>
    <t>Fleksibilna cev je izdelana skladno s standardom EN 13180.</t>
  </si>
  <si>
    <t>V ponudbi zajeti cev povprečne dolžine 1,5m, skupaj z objemkami in ostalim montažnim materialom</t>
  </si>
  <si>
    <t>DEC tip SONODEC 25 non woven</t>
  </si>
  <si>
    <t>Okrogla dušilna loputa, montirana pred fleksibilno cevjo, namenjena dodatni regulaciji pretoka zraka, skupaj s pritrdilnim materialom;</t>
  </si>
  <si>
    <t>DIEM tip LD/R</t>
  </si>
  <si>
    <r>
      <t xml:space="preserve">Mehanski regulator pretoka z regulacijsko silikonsko membrano za vgradnjo v okrogli prezračevalni kanal. Možnost nastavitve pretoka.
</t>
    </r>
    <r>
      <rPr>
        <b/>
        <sz val="11"/>
        <rFont val="Calibri"/>
        <family val="2"/>
        <charset val="238"/>
        <scheme val="minor"/>
      </rPr>
      <t>Nastavitev pretoka skladno z načrtom SI.</t>
    </r>
  </si>
  <si>
    <t>vel. 160</t>
  </si>
  <si>
    <t>vel. 200</t>
  </si>
  <si>
    <t>vel. 250</t>
  </si>
  <si>
    <t>Aldes tip MR modulo</t>
  </si>
  <si>
    <t>Okrogli regulator variabilnega zračnega pretoka z večtočkovnim križnim tipalom tlačne diference po celotnem zračnem preseku (visoka merilna točnost; 5%). Primeren za dovod in odvod zraka iz prostora, v režimu ''master and slave''. Regulator je tovarniško kalibriran na izbran pretok ter omogoča dodatno nastavitev pretoka preko ZTH-EU vmesnika na mestu vgradnje. Možnost krmiljenje z vhodnim signalom 0-10V. Regulacija omogoča priklop na CNS preko MBus, ModBus ali LON protokola. Ohišje naprave iz pocinkane pločevine (tesnost ohišja; razrad C, skladno z EN 1751). Razred tesnosti lopute 4, skladno z EN 1751. Z veljavnim ILH higijenskim certifikatom VDI 6022 in VDI 3803, za standarnde in čiste prostore. Delovanje v območju do 1000 Pa.</t>
  </si>
  <si>
    <t>Dobaviti skupaj z vmesnimi releji in ožičenjem za delovanje enega para "master and slave" regulatorjev, skupaj z montažnim in pritrdilnim materialom.</t>
  </si>
  <si>
    <t xml:space="preserve">ø200 - 226-1130 m³/h </t>
  </si>
  <si>
    <t>Odvod</t>
  </si>
  <si>
    <t>DIEM tip RPE-R-I/LMV-D3-MP-F ali enakovredni</t>
  </si>
  <si>
    <t>Potenciometer za krmiljenje para regulatorjev pretoka</t>
  </si>
  <si>
    <t>CRP24-B1</t>
  </si>
  <si>
    <t xml:space="preserve">300x300 - 648-3240 m³/h </t>
  </si>
  <si>
    <t xml:space="preserve">500x300 - 1080-5400 m³/h </t>
  </si>
  <si>
    <t>vel. 100</t>
  </si>
  <si>
    <t>vel. 125</t>
  </si>
  <si>
    <t>Mehanski regulator pretoka  za vgradnjo v kvadratni prezračevalni kanal. Možnost nastavitve pretoka.</t>
  </si>
  <si>
    <t xml:space="preserve">300x300 </t>
  </si>
  <si>
    <t>DIEM tip RPM-Q ali enakovredni</t>
  </si>
  <si>
    <t>Okrogla požarna loputa za ločitev požarnih sektorjev
v prezračevalnih in klimatskih sistemih, odporna na
ogenj in hladen dim, požarne odpornosti EI60S, EI90S ali EI120S, testirana po EN 1366-2, klasificirana po EN 13501-3 in certificirana po EN 15650.</t>
  </si>
  <si>
    <t>Konstrukcijske značilnosti: požarna loputa vsebuje uležajeno lamelo iz kalcijevega silikata, intumescentno požarno tesnilo in termoelektrični prožilni mehanizem s temperaturo proženja 72°C. Ohišje iz pocinkane pločevine vsebuje termično bariero na mestu lamele. Silikonski tesnilni profil nameščen na lamelo v kombinaciji s penastim profilom na naslonu omogoča tesnjenje hladnega dima. Vgradnja po navodilih proizvajalca v masivno steno minimalne debeline 100
mm ali masivno stropno ploščo minimalne debeline 125 mm.</t>
  </si>
  <si>
    <t>Elektromotorni pogon omogoča daljinsko proženje požarne lopute po principu mirovnega toka. Pogon je ob normalnem obratovanju stalno pod napetostjo in drži lamelo lopute v legi odprto. Požarna centrala sproži loputo s prekinitvijo napajanja. Lamela se s pomočjo prednapete vzmeti v pogonu samodejno, brez zunanje energije, postavi v varnostni položaj zaprto. Za dodatno varnost je vgrajeno tudi temperaturno tipalo s tremi termovarovalkami (dve v kanalu, ena v okolico), ki trajno prekinejo dovod napetosti motorju in tako zaprejo lamelo, ko temperatura preseže 72°C.</t>
  </si>
  <si>
    <t>Signalizacijo odprtosti voditi posamezno za vsako loputo na klimatsko napravo, ki ji pripada kanalski razvod, kjer je požarna loputa vgrajena. Položaj lamele lopute se lahko odčita na mehanskem prikazovalniku. Skupaj s požarnim tesnenjem.
Pred naročilom preveriti skladnost napetosti z elektro inštalacijami!</t>
  </si>
  <si>
    <t>160; L=300</t>
  </si>
  <si>
    <t>250; L=300</t>
  </si>
  <si>
    <t>DIEM tip BTT-25 M</t>
  </si>
  <si>
    <t>Pravokotna požarna loputa za ločitev požarnih sektorjev
v prezračevalnih in klimatskih sistemih, odporna na
ogenj in hladen dim, požarne odpornosti EI60S, EI90S ali EI120S, testirana po EN 1366-2, klasificirana po EN 13501-3 in certificirana po EN 15650.</t>
  </si>
  <si>
    <t>250 x 250; L=300</t>
  </si>
  <si>
    <t>450 x 350; L=300</t>
  </si>
  <si>
    <t>600 x 350; L=300</t>
  </si>
  <si>
    <t>DIEM tip MDF-25 L-M</t>
  </si>
  <si>
    <t>Izdelava požarno odpornih prebojev na prehodih kanalov skozi meje požarnih celic in sektorjev po SIST EN 1366-3 skupaj z označbo prebojev ter izdelavo tehnične dokumentacije z dokumentiranjem vseh prebojev.</t>
  </si>
  <si>
    <t>obseg preboja:</t>
  </si>
  <si>
    <t>- do 2000 mm</t>
  </si>
  <si>
    <t>- ø300 mm</t>
  </si>
  <si>
    <t>- ø350 mm</t>
  </si>
  <si>
    <t>Zračni kanali pravokotnega in okroglega preseka,
izdelani iz pocinkane pločevine po standardih SIST EN 1505 ter SIST EN 1506, spojeni s prirobničnimi spoji, kompletno z loputami, fazonskimi in oblikovnimi kosi, pritrdilnim in montažnim materialom ter dodatkom na odrez za nazivne velikosti daljše stranice. Standardno
so vsi kanali in fazonski kosi izdelani z pritrjenim prirobničnim profilom na vsakem koncu kanala oziroma fazonskega kosa. Podporne razdalje kanalov in pripadajočih delov ne smejo nikoli preseči 2400mm pri katerikoli dimenziji kanala. Prav tako ne sme biti pri montaži izveden več kot en kanalski spoj med dvema podporama. Podpora mora biti oddaljena od prirobničnega spoja maksimalno 500 mm. Sistem izdelave kanalov mora ustrezati tesnostnem razredu C in tlačnemu razredu 2 po standardu SIST EN 1507:2006.</t>
  </si>
  <si>
    <t>V kanalski razvod morajo biti nameščene revizijske odprtine z zrakotesnimi pokrovi (Upoštevati standard SIST ENV 12097 (03.97)).</t>
  </si>
  <si>
    <t>V ponudbi zajeti tudi obešala za vodoravno, poševno in navpično pritrditev kanalov na gradbeno ali drugo vrsto konstrukcije. Izvedba predfabriciranih obešal je iz pocinkanega jekla in obsega objemke s podlogo iz sintetične gume, navojne palice s temeljno ploščo ali temeljnim profilom, kovinske vložke, vijake z maticami, drsne in fiksne podpore. Vsa obešala se izvede po smernicah za montažo in preprečevanje prenosa hrupa na gradbeno konstrukcijo.</t>
  </si>
  <si>
    <t>Izolacija prezračevalnih kanalov za dovod zraka vodenih znotraj objekta  s fleksibilno zaprtocelično izolacijo iz sintetičnega kavčuka z visoko upornostjo proti difuziji vodne pare in nizko toplotno prevodnostjo. Vključno s samolepilnimi trakovi in lepilom. Material je samougasljiv, ne kaplja in ne širi ognja.
Tehnični podatki:
-	toplotna prevodnost  λ ≤ 0,034 W/m.K pri 0 °C
-	koeficient upora proti difuziji vodne pare je μ ≥ 10.000
-	za temperaturno področje od -50°C do + 110°C (lepljenje na površine do 85°C)
-	požarni razred B-s3,d0 po EN 13501-1</t>
  </si>
  <si>
    <t>debelina 13 mm</t>
  </si>
  <si>
    <r>
      <t>m</t>
    </r>
    <r>
      <rPr>
        <sz val="11"/>
        <rFont val="Calibri"/>
        <family val="2"/>
        <charset val="238"/>
        <scheme val="minor"/>
      </rPr>
      <t>2</t>
    </r>
  </si>
  <si>
    <t>Kaimann tip Kaiflex ST</t>
  </si>
  <si>
    <t>Izolacija prezračevalnih kanalov za zajem in izpuh zraka vodenih znotraj objekta s fleksibilno zaprtocelično izolacijo iz sintetičnega kavčuka z visoko upornostjo proti difuziji vodne pare in nizko toplotno prevodnostjo. Vključno s samolepilnimi trakovi in lepilom. Material je samougasljiv, ne kaplja in ne širi ognja.
Tehnični podatki:
-	toplotna prevodnost  λ ≤ 0,034 W/m.K pri 0 °C
-	koeficient upora proti difuziji vodne pare je μ ≥ 10.000
-	za temperaturno področje od -50°C do + 110°C (lepljenje na površine do 85°C)
-	požarni razred B-s3,d0 po EN 13501-1</t>
  </si>
  <si>
    <t>debelina 19 mm</t>
  </si>
  <si>
    <t>Izolacija prezračevalnih kanalov, ki niso izolirani pri prehodu skozi gradbeno konstrukcijo  s fleksibilno zaprtocelično izolacijo iz sintetičnega kavčuka z visoko upornostjo proti difuziji vodne pare in nizko toplotno prevodnostjo. Vključno s samolepilnimi trakovi in lepilom. Material je samougasljiv, ne kaplja in ne širi ognja.
Tehnični podatki:
-	toplotna prevodnost  λ ≤ 0,034 W/m.K pri 0 °C
-	koeficient upora proti difuziji vodne pare je μ ≥ 10.000
-	za temperaturno področje od -50°C do + 110°C (lepljenje na površine do 85°C)
-	požarni razred B-s3,d0 po EN 13501-1</t>
  </si>
  <si>
    <t>debelina 10 mm</t>
  </si>
  <si>
    <t>Izolacija prezračevalnih kanalov vtočnega in odtočnega zraka vodenih izven objekta s toplotno izolacijo iz kamene volne debeline 50mm. Zaščitena z Al pločevino in speta s kniping vijaki.</t>
  </si>
  <si>
    <t>Preizkus tesnosti kanalske mreže pred izdelavo odprtin za distributivne elemente, z uporabo dimnih patron in ustvarjanjem nadtlaka v kanalskih mrežah.</t>
  </si>
  <si>
    <t xml:space="preserve">Meritve in nastavitve količin zraka na posameznem končnem elementu s strani pooblaščenega podjetja ter pridobitev zapisnika o opravljenih meritvah in količinah. Če meritve niso ustrezne, je izvajalec dolžan izvesti potrebne nastavitve, dokler meritve ne izkazujejo ustreznih količin. </t>
  </si>
  <si>
    <t xml:space="preserve">Meritve mikroklime za letno in zimsko obratovanje ter izdaja potrdila o izpolnjevanju projektnih zahtev s strani pooblaščene organizacije. </t>
  </si>
  <si>
    <t xml:space="preserve">Pregled sistema aktivne in pasivne požarne zaščite na osnovi preizkusa in pregleda vseh elementov sistema (požarne lopute, izklop prezračevalnih naprav,…) ter izdaja potrdila o brezhibnem delovanju s strani pooblaščene neodvisne organizacije. Vsi elementi sistemov aktivne ali pasivne požarne zaščite morajo biti ustrezno označeni in dokumentirani. </t>
  </si>
  <si>
    <t>Vrtanje lukenj, izdelava različnih utorov in druga gradbena dela za nemoteno izvedbo prezračevanja</t>
  </si>
  <si>
    <t>Pripravljalna dela, zarisovanje, pregled, zaključna dela ter čiščenje po končanih delih</t>
  </si>
  <si>
    <t>PREZRAČEVANJE SKUPAJ:</t>
  </si>
  <si>
    <t>PLINSKA INŠTALACIJA</t>
  </si>
  <si>
    <t>NOTRANJA PLINSKA INŠTALACIJA</t>
  </si>
  <si>
    <t>Pazljiva demontaža, prestavitev ter ponovna montaža obstoječega zaščitnega sklopa s termičnim zapornim elementom na novo lokacijo dimenzije DN20, zaradi prestavitve kuhinje skupaj s tesnilnim in montažnim materialom</t>
  </si>
  <si>
    <t>Demontaža obstoječe plinske inštalacije zaradi prestavitve kuhinje skupaj z odvozom na deponijo oziroma na podjetje za predelavo surovin s pridobitvijo ustreznih listin</t>
  </si>
  <si>
    <t xml:space="preserve">Delna predelava, blindiranje in vezava na obstoječo plinsko inštalacijo (rezanje, vrtanje, varjenje, urezovanje navojev…) iz srednje težkih navojnih cevi in fitingov do dimnezije DN40, za potrebe prestavitve kuhinje ter vgradnje dodatnega plinskega kotla </t>
  </si>
  <si>
    <t>Zaporni element s termičnim varovalom, tlačne stopnje NP 16, standardne dolžine, atestiran za UNP, z ročko za posluževanje, skupaj s tesnilnim materialom</t>
  </si>
  <si>
    <t xml:space="preserve">DN 20 </t>
  </si>
  <si>
    <t xml:space="preserve">DN 40 </t>
  </si>
  <si>
    <t>Srednje težka navojna cev po SIST EN 10255 / DIN 2440 z atestom 2.2., skupaj s fitingi (T kosi, kolena, spojke, redukcije…), fazonskimi kosi, varilnim in obešalnim materialom ter odstranitvjo korozije in čiščenjem cevi, dvakratnim popleskom z antikorozijsko barvo ter pleskanjem z rumeno barvo po barvni lestvici RAL 1021</t>
  </si>
  <si>
    <r>
      <t>f</t>
    </r>
    <r>
      <rPr>
        <sz val="11"/>
        <color theme="1"/>
        <rFont val="Calibri"/>
        <family val="2"/>
        <charset val="238"/>
        <scheme val="minor"/>
      </rPr>
      <t xml:space="preserve"> 26,9 x 2,65 (DN20)</t>
    </r>
  </si>
  <si>
    <r>
      <t>f</t>
    </r>
    <r>
      <rPr>
        <sz val="11"/>
        <color theme="1"/>
        <rFont val="Calibri"/>
        <family val="2"/>
        <charset val="238"/>
        <scheme val="minor"/>
      </rPr>
      <t xml:space="preserve"> 48,3 x 2,3,25 (DN40)</t>
    </r>
  </si>
  <si>
    <t>Korozijska zaščita podometno vodenih cevi plinske instalacije s polietilenskimi trakovi po DIN 30672 (razred A)</t>
  </si>
  <si>
    <t xml:space="preserve">Prehodni kos za prehod plinske cevi skozi steno izdelan </t>
  </si>
  <si>
    <t>po detajlu za cev</t>
  </si>
  <si>
    <t>DN 20 (DN 40)</t>
  </si>
  <si>
    <t>Priključitev plinskih trošil</t>
  </si>
  <si>
    <t>Izpihovanje obstoječe plinske inštalacije</t>
  </si>
  <si>
    <t>Tlačni preizkus omrežja s strani distributerja plina, spuščanje plina v napeljavo, odzračevanje, izdaja atestov, poskusni zagon, ureguliranje vseh elementov</t>
  </si>
  <si>
    <t>Vrtanje, dolbenje, izdelava utorov ter ostala gradbena dela povezana z izdelavo plinske inštalacije</t>
  </si>
  <si>
    <t>PLINSKA INŠTALACIJA SKUPAJ:</t>
  </si>
  <si>
    <t>PID, PROJEKTANTSKI NADZOR</t>
  </si>
  <si>
    <t>Projekt izvedenih del za strojne inštalacije (ogrevanje, vodovod, prezračevanje, plinska inštalacija)</t>
  </si>
  <si>
    <t xml:space="preserve">Projektantski nadzor za strojne inštalacije v času gradnje (ogrevanje, vodovod, prezračevanje, plinska inštalacija) </t>
  </si>
  <si>
    <t>PID, PROJEKTANTSKI NADZOR SKUPAJ:</t>
  </si>
  <si>
    <t>REKAPITULACIJA STROJNE INŠTALACIJE</t>
  </si>
  <si>
    <t>E.</t>
  </si>
  <si>
    <t>ELEKTRIČNE INŠTALACIJE</t>
  </si>
  <si>
    <t>REKAPITULACIJA ELEKTRIČNIH INŠTALACIJ</t>
  </si>
  <si>
    <t>Pripravo dokumentacije skladno s »Pravilnikom o gradbenih proizvodih«, ki jo izvajalec pred montažo preda nadzornemu organu (atesti, izjave o skladnosti, CE certifikati, tehnična soglasja…)</t>
  </si>
  <si>
    <t>V ponudbi je potrebno zajeti dobavo, montažo in priklop izbrane opreme!</t>
  </si>
  <si>
    <t>V popisu so podani tipi elektro opreme različnih proizvajalcev. Vgradi se lahko podana oprema proizvajalcev, oziroma se lahko izbere ustrezno enakovredno elektro opremo, ki ima ustrezne ateste, katere opredeljuje slovenska zakonodaja in kvalitetno ustrezajo tehničnemu opisu</t>
  </si>
  <si>
    <t xml:space="preserve">Priprava podrobnih navodil za obratovanje in vzdrževanje elementov in sistemov v objektu. Uvajanje upravljavca sistemov investitorja, poučevanja, šolanja ter pomoč v prvem letu obratovanja. </t>
  </si>
  <si>
    <t>Dolbenje zidu in pomožna gradbena dela niso v popisu!</t>
  </si>
  <si>
    <t>Cene so projektantske informativne!</t>
  </si>
  <si>
    <t>Cene ne vključujejo DDV!</t>
  </si>
  <si>
    <t>RAZSVETLJAVA</t>
  </si>
  <si>
    <t>SPLOŠNA RAZSVETLJAVA</t>
  </si>
  <si>
    <t xml:space="preserve">Posamezna postavka zajema dobavo, montažo in priklop svetilke. </t>
  </si>
  <si>
    <t>Generalno: jamstvo min. 7 let,  življenjska doba min.50.000h L80 B10 pri 35°C, CRI min 80, McAdams max 3, izjava o ustreznosti evropskim predpisom in standardom, dobavljivost delov 10 let . Kjer je drugače, je opisano pri svetilki.</t>
  </si>
  <si>
    <r>
      <rPr>
        <b/>
        <sz val="11"/>
        <rFont val="Calibri"/>
        <family val="2"/>
        <charset val="238"/>
      </rPr>
      <t>S1</t>
    </r>
    <r>
      <rPr>
        <sz val="11"/>
        <rFont val="Calibri"/>
        <family val="2"/>
        <charset val="238"/>
      </rPr>
      <t xml:space="preserve"> - vgradna svetilka, LED PCB, max 32 W, min 3550Lm, 4000°K, optika dark aluminijska parabolična, 99,99°posrebrena polmat, UGR max 19, min. 115 Lm/W, Dali,  pravokotna, ohšje pločevina, dvojna optika, vmes pločevina, bela, cca 1200 x 300 x 100 mm.
</t>
    </r>
  </si>
  <si>
    <t>Kot npr.: Intra Demi RV
HMP 3600 lm 31 W 840 DALI 297x1197mm IP20 white-LG ali tehnično in oblikovno enakovredno</t>
  </si>
  <si>
    <r>
      <rPr>
        <b/>
        <sz val="11"/>
        <rFont val="Calibri"/>
        <family val="2"/>
        <charset val="238"/>
      </rPr>
      <t>S1-R</t>
    </r>
    <r>
      <rPr>
        <sz val="11"/>
        <rFont val="Calibri"/>
        <family val="2"/>
        <charset val="238"/>
      </rPr>
      <t xml:space="preserve"> - vgradna svetilka, LED PCB, max 32 W, min 3550Lm, 4000°K, optika dark aluminijska parabolična optika, 99,99°posrebrena polmat, UGR max 19, min. 115 Lm/W, Dali,  pravokotna, ohšje pločevina, dvojna optika, vmes pločevina, bela, cca 1200 x 300 x 100 mm.
vgrajen senzor svetlobe in gibanja, programabilno krmiljenje 2x Dali iDIM solo </t>
    </r>
  </si>
  <si>
    <t>Kot npr.: Intra Demi RV
HMP 3600 lm 31 W 840 DALI 297x1197mm IP20 white-iDim-LG ali tehnično in oblikovno enakovredno</t>
  </si>
  <si>
    <r>
      <rPr>
        <b/>
        <sz val="11"/>
        <rFont val="Calibri"/>
        <family val="2"/>
        <charset val="238"/>
      </rPr>
      <t>S2</t>
    </r>
    <r>
      <rPr>
        <sz val="11"/>
        <rFont val="Calibri"/>
        <family val="2"/>
        <charset val="238"/>
      </rPr>
      <t xml:space="preserve"> - viseča/nadometna svetilka za table, LED PCB max 28W, min 2000 Lm, 4000°K, optika visoko asimetrična za table aluminijska poglobljena posrebrena, ohišje kovinsko, bela barva, 1280 x 160 x 60 mm.obešena na cca 25 cm nad  in 0,75 m od table-pred montažo preveriti.</t>
    </r>
  </si>
  <si>
    <t>Kot npr.: Intra Miva C 150 AS
S 2000 lm 27 W 840 FO L1287mm white 12535422001 ali tehnično in oblikovno enakovredno</t>
  </si>
  <si>
    <t>Adjustable Y wire suspension set S10Y2
L1500 mm white cap
10001241501</t>
  </si>
  <si>
    <r>
      <rPr>
        <b/>
        <sz val="11"/>
        <rFont val="Calibri"/>
        <family val="2"/>
        <charset val="238"/>
      </rPr>
      <t>S3</t>
    </r>
    <r>
      <rPr>
        <sz val="11"/>
        <rFont val="Calibri"/>
        <family val="2"/>
        <charset val="238"/>
      </rPr>
      <t xml:space="preserve">  -nadometna linijska svetilka, LED PCB max 21W, min 1900 Lm, 3000°K, ohišje aluminij profil, optika polopalni PC, barva driftwood, IP44, 1650 x 36 x 65 mm</t>
    </r>
  </si>
  <si>
    <t>Kot npr.: Intra Kalis C/S 65
SOP 1950 lm 20 W 830 L1685mm FO IP43 driftwood beige ali tehnično in oblikovno enakovredno</t>
  </si>
  <si>
    <r>
      <rPr>
        <b/>
        <sz val="11"/>
        <rFont val="Calibri"/>
        <family val="2"/>
        <charset val="238"/>
      </rPr>
      <t xml:space="preserve">S3-a </t>
    </r>
    <r>
      <rPr>
        <sz val="11"/>
        <rFont val="Calibri"/>
        <family val="2"/>
        <charset val="238"/>
      </rPr>
      <t>- nadometna linijska svetilka, LED PCB max 21W, min 1900 Lm, 3000°K, ohišje aluminij profil, optika polopalni PC, barva driftwood, IP44, 1650 x 36 x 65 mm</t>
    </r>
  </si>
  <si>
    <t>Adjustable wire suspension S10C
L1500 mm white cap
10001211501</t>
  </si>
  <si>
    <r>
      <rPr>
        <b/>
        <sz val="11"/>
        <rFont val="Calibri"/>
        <family val="2"/>
        <charset val="238"/>
      </rPr>
      <t>S4</t>
    </r>
    <r>
      <rPr>
        <sz val="11"/>
        <rFont val="Calibri"/>
        <family val="2"/>
        <charset val="238"/>
      </rPr>
      <t xml:space="preserve"> - Vgradna okrogla svetilka, LED COB, 6 - 20 W, 1050 - 2350 Lm, 3000°K, optika delno poglobljena mikroprizmatika, barva bela, d 240 x 90 mm,  moč se določa z izbiro napajalnika-nastavitvijo na njem:</t>
    </r>
  </si>
  <si>
    <t>Kot npr.:  Intra Atos RVS
42F 570 lm 4 W 125 mA 33 V 840 62° IP44 white 19313232001 ali tehnično in oblikovno enakovredno</t>
  </si>
  <si>
    <t>702120264 Driver PF22 22W 125-500mA max.44V fixed output-nastavitev na 125 mA</t>
  </si>
  <si>
    <r>
      <rPr>
        <b/>
        <sz val="11"/>
        <rFont val="Calibri"/>
        <family val="2"/>
        <charset val="238"/>
      </rPr>
      <t>S5</t>
    </r>
    <r>
      <rPr>
        <sz val="11"/>
        <rFont val="Calibri"/>
        <family val="2"/>
        <charset val="238"/>
      </rPr>
      <t xml:space="preserve"> - vgradna svetilka, LED PCB max 20W, min 2300 Lm, 3000°K, optika prizmatika PMMA, ohišje kovinsko, bela barva, IP43, cca d 300 x 1200 mm.</t>
    </r>
  </si>
  <si>
    <t>Kot npr.: Intra 106 MC
PR 2350 lm 18 W 830 FO 295x1195 mm IP43 white 11167423101 ali tehnično in oblikovno enakovredno</t>
  </si>
  <si>
    <r>
      <rPr>
        <b/>
        <sz val="11"/>
        <rFont val="Calibri"/>
        <family val="2"/>
        <charset val="238"/>
      </rPr>
      <t>S6</t>
    </r>
    <r>
      <rPr>
        <sz val="11"/>
        <rFont val="Calibri"/>
        <family val="2"/>
        <charset val="238"/>
      </rPr>
      <t xml:space="preserve"> - Vgradna okrogla svetilka, LED COB, 6 - 20 W, 1050 - 2350 Lm, 3000°K, optika delno poglobljena mikroprizmatika, barva bela, d 240 x 90 mm,  moč se določa z izbiro napajalnika-nastavitvijo na njem:</t>
    </r>
  </si>
  <si>
    <t>Kot npr.: Intra Nitor RV Flat
DPR 1050-2350 lm 9-25 W 350-900 mA 28 V 830 IP44 white/white ali tehnično in oblikovno enakovredno</t>
  </si>
  <si>
    <t>Driver U20 20W 250-700mA2-54V FO-nastavitev na 500 mA</t>
  </si>
  <si>
    <r>
      <rPr>
        <b/>
        <sz val="11"/>
        <rFont val="Calibri"/>
        <family val="2"/>
        <charset val="238"/>
      </rPr>
      <t>S7</t>
    </r>
    <r>
      <rPr>
        <sz val="11"/>
        <rFont val="Calibri"/>
        <family val="2"/>
        <charset val="238"/>
      </rPr>
      <t xml:space="preserve"> - nadometna direktno indirektna svetilka, LED PCB, max 70W , min 3700 + 2500 Lm, 3000°K,  ohišje aluminij profil, optika dark aluminijska parabolična, 99,99° posrebrena polmat, UGR max 19, Dali, driftwood barva, cca 1,4 m x 88 x 76 mm+ obesni in priklopni pribor</t>
    </r>
  </si>
  <si>
    <t>Kot. npr.: Gyon SDI
HMP 3800+2700 lm 67 W 830 L1423 mm DALI IP20 driftwood-17035181043-LG ali tehnično in oblikovno enakovredno</t>
  </si>
  <si>
    <t>SH ceiling cup</t>
  </si>
  <si>
    <t>Adjustable wire suspension S10F L=1500 mm white
cap</t>
  </si>
  <si>
    <t>krmilnik-stikalo Dali Osram MCU-za dozo 60mm.</t>
  </si>
  <si>
    <r>
      <rPr>
        <b/>
        <sz val="11"/>
        <rFont val="Calibri"/>
        <family val="2"/>
        <charset val="238"/>
      </rPr>
      <t>S8</t>
    </r>
    <r>
      <rPr>
        <sz val="11"/>
        <rFont val="Calibri"/>
        <family val="2"/>
        <charset val="238"/>
      </rPr>
      <t xml:space="preserve"> - nadometna stenska linijska svetilka, LED PCB max 15W, min 1300 Lm, 3000°K, ohišje aluminij profil, optika polopalni PC, barva driftwood, IP44, 1650 x 36 x 65 mm</t>
    </r>
  </si>
  <si>
    <t>Kot. npr.:  Intra Kalis W 55
SOP 1300 lm 14 W 830 L1125 mm FO IP44 driftwood 17381421033 ali tehnično in oblikovno enakovredno</t>
  </si>
  <si>
    <r>
      <rPr>
        <b/>
        <sz val="11"/>
        <rFont val="Calibri"/>
        <family val="2"/>
        <charset val="238"/>
      </rPr>
      <t>S9</t>
    </r>
    <r>
      <rPr>
        <sz val="11"/>
        <rFont val="Calibri"/>
        <family val="2"/>
        <charset val="238"/>
      </rPr>
      <t xml:space="preserve"> -  viseča direktno indirektna svetilka, LED PCB, max 25W , min 1550+700 Lm, 3000°K,  ohišje aluminij profil, optika mikroprizmatikapalna PC, driftwood, cca d 400 x 100 mm</t>
    </r>
  </si>
  <si>
    <t>Kot npr.: Intra Lona S DI 400 h100
PR 1600+710 lm 23 W 830 FO IP20 driftwood 18274422103 -LG  ali tehnično in oblikovno enakovredno</t>
  </si>
  <si>
    <t>RH ceiling cup
with transparent cable 3x0,75 mm2 L1500mm driftwood
10011B11591</t>
  </si>
  <si>
    <t>Adjustable Y wire suspension set S12Y3
L1500 mm white cap
10001231501</t>
  </si>
  <si>
    <r>
      <rPr>
        <b/>
        <sz val="11"/>
        <rFont val="Calibri"/>
        <family val="2"/>
        <charset val="238"/>
      </rPr>
      <t>S10</t>
    </r>
    <r>
      <rPr>
        <sz val="11"/>
        <rFont val="Calibri"/>
        <family val="2"/>
        <charset val="238"/>
      </rPr>
      <t xml:space="preserve"> - Vgradna okrogla svetilka, LED COB, 6 - 9 W, 590 - 780 Lm, 3000°K, optika poglobljena SOP, barva bela, d 100 x 60 mm,  moč se določa z izbiro napajalnika-nastavitvijo an njem:</t>
    </r>
  </si>
  <si>
    <t>Kot npr.: Intra Nola RV RG
SOP 590-780 lm 6-9 W 250-350 mA 27 V 840 IP44 white/white 18291012211 ali tehnično in oblikovno enakovredno</t>
  </si>
  <si>
    <t>Driver U20 20W 250-700mA2-54V FO-nastavitev na 250 mA</t>
  </si>
  <si>
    <r>
      <rPr>
        <b/>
        <sz val="11"/>
        <rFont val="Calibri"/>
        <family val="2"/>
        <charset val="238"/>
      </rPr>
      <t xml:space="preserve">S11 </t>
    </r>
    <r>
      <rPr>
        <sz val="11"/>
        <rFont val="Calibri"/>
        <family val="2"/>
        <charset val="238"/>
      </rPr>
      <t>- nadometna linijska vogalna svetilka 90°, LED PCB max 35W, min 3000 Lm, 3000°K, ohišje aluminij profil, optika polopalni PC, barva driftwood, IP44, 1420 x 585 mm</t>
    </r>
  </si>
  <si>
    <t>Kot npr.: Intra Kalis Line C/S 65
SOP 3.345 lm 34 W 830 1428x586 mm FO
1KA100703470 driftwood-LG ali tehnično in oblikovno enakovredno</t>
  </si>
  <si>
    <r>
      <rPr>
        <b/>
        <sz val="11"/>
        <rFont val="Calibri"/>
        <family val="2"/>
        <charset val="238"/>
      </rPr>
      <t>S12</t>
    </r>
    <r>
      <rPr>
        <sz val="11"/>
        <rFont val="Calibri"/>
        <family val="2"/>
        <charset val="238"/>
      </rPr>
      <t xml:space="preserve"> - vgradna pregibna svetilka, LED COB, max 6W, min 550 Lm, 3000°K,  CRI&gt;90, ohišje polikarbonat,  optika 60°dark light poglobljena, možnost zamika 25°, IP44, bela cca d 85 x 105 mm-usmeritev v steno</t>
    </r>
  </si>
  <si>
    <t>kot. npr.: Intra Pipes RVS 65A
340-550 lm 4-9 W 250-500 mA 18 V 930 38° IP44 black ali tehnično in oblikovno enakovredno</t>
  </si>
  <si>
    <t>Driver U20 MP 20W 250-700mA max.57V fixed output (za 2  svetilke zaporedno-nastavitev 500 mA)</t>
  </si>
  <si>
    <r>
      <rPr>
        <b/>
        <sz val="11"/>
        <rFont val="Calibri"/>
        <family val="2"/>
        <charset val="238"/>
      </rPr>
      <t>S13</t>
    </r>
    <r>
      <rPr>
        <sz val="11"/>
        <rFont val="Calibri"/>
        <family val="2"/>
        <charset val="238"/>
      </rPr>
      <t>- vgradna svetilka, LED PCB, max 45W, min 4800Lm, 4000°K, optika prizmatika PMMA, UGR max 18, min. 120 Lm/W, pravokotna, ohšje pločevina, IP54, bela, cca 600 X 600 X100 mm. CLIPIN</t>
    </r>
  </si>
  <si>
    <t>kot npr.: Intra 106
PR 4900 lm 43 W 840 FO 600 X 600 mm IP44 white 11297400601-IP54-CLIPIN ali tehnično in oblikovno enakovredno</t>
  </si>
  <si>
    <r>
      <rPr>
        <b/>
        <sz val="11"/>
        <rFont val="Calibri"/>
        <family val="2"/>
        <charset val="238"/>
      </rPr>
      <t>S14</t>
    </r>
    <r>
      <rPr>
        <sz val="11"/>
        <rFont val="Calibri"/>
        <family val="2"/>
        <charset val="238"/>
      </rPr>
      <t xml:space="preserve"> - nadometna stenska linijska svetilka, LED PCB max 25W, min 2200 Lm, 3000°K, ohišje aluminij profil, optika polopalni PC, barva driftwood, IP44, 1900 x 36 x 65 mm</t>
    </r>
  </si>
  <si>
    <t>kot npr: IntraKalis W 55
SOP 2250 lm 23 W 830 L1965 mm FO IP44 driftwood17381421064 white ali tehnično in oblikovno enakovredno</t>
  </si>
  <si>
    <r>
      <rPr>
        <b/>
        <sz val="11"/>
        <rFont val="Calibri"/>
        <family val="2"/>
        <charset val="238"/>
      </rPr>
      <t>S15</t>
    </r>
    <r>
      <rPr>
        <sz val="11"/>
        <rFont val="Calibri"/>
        <family val="2"/>
        <charset val="238"/>
      </rPr>
      <t xml:space="preserve"> - nadometna stenska linijska svetilka, LED PCB max 12W, min 950 Lm, 3000°K, ohišje aluminij profil, optika polopalni PC, IP44, barva driftwood, cca 600 x 36 x 65 mm</t>
    </r>
  </si>
  <si>
    <t>Kot npr.: Intra Kalis W 55
SOP 960 lm 11 W 830 L565 mm FO IP44 driftwood 17381451013 white ali tehnično in oblikovno enakovredno</t>
  </si>
  <si>
    <r>
      <rPr>
        <b/>
        <sz val="11"/>
        <rFont val="Calibri"/>
        <family val="2"/>
        <charset val="238"/>
      </rPr>
      <t>S16A</t>
    </r>
    <r>
      <rPr>
        <sz val="11"/>
        <rFont val="Calibri"/>
        <family val="2"/>
        <charset val="238"/>
      </rPr>
      <t xml:space="preserve"> -  stropna svetilka, LED PCB, max 25W , min 2550 Lm, 3000°K,  ohišje aluminij profil, optika mikroprizmatikapalna PC, barva  mountain pine, cca d 400 x 100 mm</t>
    </r>
  </si>
  <si>
    <t>Kot npr.: Intra Lona C/S 400 h100
DPR 2600 lm 25 W 830 FO IP43 mountain pine 
1827242230P-LG  ali tehnično in oblikovno enakovredno</t>
  </si>
  <si>
    <r>
      <rPr>
        <b/>
        <sz val="11"/>
        <rFont val="Calibri"/>
        <family val="2"/>
        <charset val="238"/>
      </rPr>
      <t>S16B</t>
    </r>
    <r>
      <rPr>
        <sz val="11"/>
        <rFont val="Calibri"/>
        <family val="2"/>
        <charset val="238"/>
      </rPr>
      <t xml:space="preserve"> -   stropna svetilka, LED PCB, max 25W , min 2550 Lm, 3000°K,  ohišje aluminij profil, optika mikroprizmatikapalna PC,  barva driftwood, cca d 400 x 100 mm</t>
    </r>
  </si>
  <si>
    <t>Kot npr.: Intra Lona C/S 400 h100
DPR 2600 lm 25 W 830 FO IP43 driftwood 18272422303-LG  ali tehnično in oblikovno enakovredno</t>
  </si>
  <si>
    <r>
      <rPr>
        <b/>
        <sz val="11"/>
        <rFont val="Calibri"/>
        <family val="2"/>
        <charset val="238"/>
      </rPr>
      <t>S16C</t>
    </r>
    <r>
      <rPr>
        <sz val="11"/>
        <rFont val="Calibri"/>
        <family val="2"/>
        <charset val="238"/>
      </rPr>
      <t xml:space="preserve"> -   stropna svetilka, LED PCB, max 25W , min 2550 Lm, 3000°K,  ohišje aluminij profil, optika mikroprizmatikapalna PC,  barva cream beage, cca d 400 x 100 mm</t>
    </r>
  </si>
  <si>
    <t>Kot npr.: Intra Lona C/S 400 h100
DPR 2600 lm 25 W 830 FO IP43 cream beage 18272422304-LG ali tehnično in oblikovno enakovredno</t>
  </si>
  <si>
    <r>
      <rPr>
        <b/>
        <sz val="11"/>
        <rFont val="Calibri"/>
        <family val="2"/>
        <charset val="238"/>
      </rPr>
      <t>S16D</t>
    </r>
    <r>
      <rPr>
        <sz val="11"/>
        <rFont val="Calibri"/>
        <family val="2"/>
        <charset val="238"/>
      </rPr>
      <t xml:space="preserve"> -  stropna svetilka, LED PCB, max 25W , min 2550 Lm, 3000°K,  ohišje aluminij profil, optika mikroprizmatikapalna PC,  barva red wine, cca d 400 x 100 mm</t>
    </r>
  </si>
  <si>
    <t>Kot npr.: Intra  Lona C/S 400 h100
DPR 2600 lm 25 W 830 FO IP43 red wine 1827242230W-LG ali tehnično in oblikovno enakovredno</t>
  </si>
  <si>
    <r>
      <rPr>
        <b/>
        <sz val="11"/>
        <rFont val="Calibri"/>
        <family val="2"/>
        <charset val="238"/>
      </rPr>
      <t>S17</t>
    </r>
    <r>
      <rPr>
        <sz val="11"/>
        <rFont val="Calibri"/>
        <family val="2"/>
        <charset val="238"/>
      </rPr>
      <t xml:space="preserve"> -  nadometna okrogla svetilka, LED COB, 11 W, 600 Lm, 3000°K, optika mikroprizmatika, barva driftwood, d 100 x 60 mm,  moč se nastavi na vgrajenem napajalniku-nastavitev na 250 mA </t>
    </r>
  </si>
  <si>
    <t>Kot npr.: Intra  Nola C RG
DPR 1050 lm 11 W 830 FO IP43 driftwood/white 18292423231 ali tehnično in oblikovno enakovredno</t>
  </si>
  <si>
    <r>
      <rPr>
        <b/>
        <sz val="11"/>
        <rFont val="Calibri"/>
        <family val="2"/>
        <charset val="238"/>
      </rPr>
      <t>S18</t>
    </r>
    <r>
      <rPr>
        <sz val="11"/>
        <rFont val="Calibri"/>
        <family val="2"/>
        <charset val="238"/>
      </rPr>
      <t xml:space="preserve"> -Nadometna industrijska svetilka, LED PCB max 28W, min 2500 Lm, 4000°K, optika polprosojna PC, ohišje PC,  IP45, cca 1200 x 100x85 mm.</t>
    </r>
  </si>
  <si>
    <t>Kot npr.: Intra 5700
2950 lm 27 W 830 FO L1277mm IP66  ali tehnično in oblikovno enakovredno</t>
  </si>
  <si>
    <r>
      <rPr>
        <b/>
        <sz val="11"/>
        <rFont val="Calibri"/>
        <family val="2"/>
        <charset val="238"/>
      </rPr>
      <t>S19</t>
    </r>
    <r>
      <rPr>
        <sz val="11"/>
        <rFont val="Calibri"/>
        <family val="2"/>
        <charset val="238"/>
      </rPr>
      <t xml:space="preserve"> -vgradna svetilka, LED PCB max 30W, min 3650 Lm, 3000°K, optika prizmatika PMMA, ohišje kovinsko, bela barva, IP43, cca d 300 x 1200 mm.</t>
    </r>
  </si>
  <si>
    <t>Kot npr.:  Intra 106 MC
PR 3700 lm 30 W 830 FO 295x1195 mm IP43 white  11167423301-LG  ali tehnično in oblikovno enakovredno</t>
  </si>
  <si>
    <r>
      <rPr>
        <b/>
        <sz val="11"/>
        <rFont val="Calibri"/>
        <family val="2"/>
        <charset val="238"/>
      </rPr>
      <t>S20</t>
    </r>
    <r>
      <rPr>
        <sz val="11"/>
        <rFont val="Calibri"/>
        <family val="2"/>
        <charset val="238"/>
      </rPr>
      <t xml:space="preserve"> -viseča linijska svetilka, LED PCB max 16W, min 1450 Lm, 3000°K, ohišje aluminij profil, optika polopalni PC 270°, barva bela, IP44, cca 1100 x 36 x 75 mm</t>
    </r>
  </si>
  <si>
    <t>Kot npr.: Intra Minus S
1400 lm 14 W 830 L1125 mm FO IP20 white ARTIKEL ŠT.: 13326403301 ali tehnično in oblikovno enakovredno</t>
  </si>
  <si>
    <t>Adjustable wire suspension S10C
10001211501
L1500 mm white cap</t>
  </si>
  <si>
    <t>LS ceiling cup
10011411591
with transparent cable 3x0,75 mm2 L1500mm white</t>
  </si>
  <si>
    <r>
      <rPr>
        <b/>
        <sz val="11"/>
        <rFont val="Calibri"/>
        <family val="2"/>
        <charset val="238"/>
      </rPr>
      <t xml:space="preserve">S21 </t>
    </r>
    <r>
      <rPr>
        <sz val="11"/>
        <rFont val="Calibri"/>
        <family val="2"/>
        <charset val="238"/>
      </rPr>
      <t>-nadometna linijska svetilka, LED PCB max 14W, min 1250 Lm, 3000°K, ohišje aluminij profil, optika polopalni PC, barva driftwood, IP44, cca 1125 x 36 x 65 mm</t>
    </r>
  </si>
  <si>
    <t>Kot npr.: Intra Kalis C 55
SOP 1300 lm 14 W 830 L1125 mm FO IP43 driftwood 17351421033 ali tehnično in oblikovno enakovredno</t>
  </si>
  <si>
    <r>
      <rPr>
        <b/>
        <sz val="11"/>
        <rFont val="Calibri"/>
        <family val="2"/>
        <charset val="238"/>
      </rPr>
      <t xml:space="preserve">S22 </t>
    </r>
    <r>
      <rPr>
        <sz val="11"/>
        <rFont val="Calibri"/>
        <family val="2"/>
        <charset val="238"/>
      </rPr>
      <t>-zunanja nadometna svetilka, 12W, 573lm, IP66, 3000K montirana na nosilcih nadstreška šole</t>
    </r>
  </si>
  <si>
    <t>Kot npr.: Midna Mid-Power LED 3000K MID-POWER LEDs 12W lm 573 Al IP66 antracit  529004.3 ali tehnično in oblikovno enakovredno</t>
  </si>
  <si>
    <r>
      <rPr>
        <b/>
        <sz val="11"/>
        <rFont val="Calibri"/>
        <family val="2"/>
        <charset val="238"/>
      </rPr>
      <t xml:space="preserve">S23 </t>
    </r>
    <r>
      <rPr>
        <sz val="11"/>
        <rFont val="Calibri"/>
        <family val="2"/>
        <charset val="238"/>
      </rPr>
      <t xml:space="preserve">Nadometni reflektor, LED  COB tehnologija v poglobljeni optiki, 40W, 4700 Lm, 4000°K, ohišje Al , optika asimetrična 60 °, siva barva, kaljeno steklo, cca 220x 270 65mm, IP66                   </t>
    </r>
  </si>
  <si>
    <t xml:space="preserve">kot npr.: Intra FAEL  34063  NEXT 1COB  32W ali enakovredno  </t>
  </si>
  <si>
    <r>
      <rPr>
        <b/>
        <sz val="11"/>
        <rFont val="Calibri"/>
        <family val="2"/>
        <charset val="238"/>
      </rPr>
      <t xml:space="preserve">S24 </t>
    </r>
    <r>
      <rPr>
        <sz val="11"/>
        <rFont val="Calibri"/>
        <family val="2"/>
        <charset val="238"/>
      </rPr>
      <t xml:space="preserve">Nadometni reflektor, 4 enote LED  COB tehnologija v poglobljeni reflektorski sijajni proti stranskem bleščanju, max 135W, min 17.000 Lm, 4000°K, ohišje Al , optika asimetrična A2 odklon 50°, 60 °, barva enaka stropu, kaljeno steklo, cca 380 x 300 x 100 mm,  IP66,                </t>
    </r>
  </si>
  <si>
    <t xml:space="preserve">kot npr.: Intra FAEL 34085 NEXT 2 130 2 COB  4 OPTIC A2  ali enakovredno  </t>
  </si>
  <si>
    <t>Kandelaber višine  10 m , vroče cinkan, 10 m,  nosilec 1m za reflektorje. Za skupno težo reflektorjev 50 kg, vijačen v temelj v kompletu z montažno ploščo</t>
  </si>
  <si>
    <t>Kandelaber višine 8 m , vroče cinkan, 8 m,  nosilec 1m za reflektorje. Za skupno težo reflektorjev 50 kg, vijačen v temelj v kompletu z montažno ploščo</t>
  </si>
  <si>
    <t xml:space="preserve">Temelj za kandelaber ni predmet te ponudbe. Velikost temeljna določi statik. </t>
  </si>
  <si>
    <t>Montaža in priklop reflektorskih svetilk na kovinske stebre.</t>
  </si>
  <si>
    <t xml:space="preserve">Najem dvigala delovne višine 10m za montažo svetik. </t>
  </si>
  <si>
    <t>dni</t>
  </si>
  <si>
    <t>SENZORJI</t>
  </si>
  <si>
    <t>Stropni podometni IR senzor za vgradnjo v knauf stropove, 360 stopinj pokrivanja z nastavitvijo časa in svetlosti za vklapljanje razsvetjave 230V, 10A, min IP 20 doseg vsaj 8m, kot npr Steinel ali enakovredno (hodniki, stopnišča).</t>
  </si>
  <si>
    <t xml:space="preserve">Stropni nadometni IR senzor 360 stopinj pokrivanja z nastavitvijo časa in svetlosti za vklapljanje razsvetjave 230V, 10A, min IP 20 doseg vsaj 8m, kot npr Steinel ali enakovredno </t>
  </si>
  <si>
    <t>Stropni podometni IR senzor za vgradnjo v knauf stropove, 360 stopinj pokrivanja z nastavitvijo časa in svetlosti za vklapljanje razsvetjave 230V, 10A, IP 54 doseg min 6m, kot npr Steinel ali enakovredno (garderobe, sanitarije).</t>
  </si>
  <si>
    <t xml:space="preserve">Zunanji stropni nadometni/vgradni IR senzor 360 stopinj pokrivanja z nastavitvijo časa in svetlosti za vklapljanje razsvetjave 230V, 10A, IP 56, doseg min 10m, kot npr Steinel ali enakovredno. </t>
  </si>
  <si>
    <t>VARNOSTNA RAZSVETLJAVA</t>
  </si>
  <si>
    <t>Z1 - Intra Awex AXP 1W Premium 1h SA Autotest WH - "Open area" optika - Vgradna svetilka v pripravnem stiku.
AXPO/1W/B/1/SA/AT/WH ali tehnično in oblikovno enakovredno</t>
  </si>
  <si>
    <t>Z2 - Intra Awex -INFINITY II AC 1W Premium 1h SA Autotest WH - Signalizacija - Vgradna svetilka v trajnem stiku.
IF2ACS/1W/B/1/SA/AT/WH ali tehnično in oblikovno enakovredno</t>
  </si>
  <si>
    <t xml:space="preserve">Accessories Infinity IF2/REC
</t>
  </si>
  <si>
    <t>Pictogram PB 26
PB26 "Puščica navzdol"</t>
  </si>
  <si>
    <t>Pictogram PB 24
PB24 "Puščica levo"</t>
  </si>
  <si>
    <t>Pictogram PB 25
PB25 "Puščica desno"</t>
  </si>
  <si>
    <t>Z3 - Intra Awex -AXN 1W Premium 1h SA Autotest WH - "Open area" optika - Nadgradna svetilka v pripravnem stiku.
AXNO/1W/B/1/SA/AT/WH ali tehnično in oblikovno enakovredno</t>
  </si>
  <si>
    <t>Pregled zasilne razsvetljave s strani pooblaščene institucije in izdaja potrdila o brezhibnem delovanju varnostne razsvetljave</t>
  </si>
  <si>
    <t>Drobni nespecificirani material, transportni in manipulativni stroški,</t>
  </si>
  <si>
    <t>%</t>
  </si>
  <si>
    <t>RAZSVETLJAVA SKUPAJ:</t>
  </si>
  <si>
    <t>MONTAŽNI MATERIAL</t>
  </si>
  <si>
    <t>Prestavitev NN in TK vodov je obdelana v ločenem načrtu in ni predmet tega projekta!</t>
  </si>
  <si>
    <t>Podometno modularno navadno stikalo, 10-16 A, komplet z  instalacijsko podometno dozo,nosilcem, okrasnim okvirjem, kot: Vimar plana, bele barve oz. po zahtevah arhitekta , komplet</t>
  </si>
  <si>
    <t>Podometno modularno menjalno stikalo, 10-16 A, komplet z  instalacijsko podometno dozo,nosilcem, okrasnim okvirjem, kot: Vimar plana, bele barve oz. po zahtevah arhitekta , komplet</t>
  </si>
  <si>
    <t xml:space="preserve">Podometno modularno tipkalo 230V, 10A komplet z  instalacijsko podometno dozo,nosilcem, okrasnim okvirjem, kot: Vimar plana, bele barve oz. po zahtevah arhitekta , komplet </t>
  </si>
  <si>
    <t>Reverzibilno stikalo za upravljanje žaluzij in notranjih rolojev, 10A komplet z  instalacijsko podometno dozo,nosilcem, okrasnim okvirjem, kot: Vimar plana, bele barve oz. po zahtevah arhitekta , komplet</t>
  </si>
  <si>
    <t>STOP tipka za izklop v sili, komplet z podometno dozo.</t>
  </si>
  <si>
    <t>Podometno  stikalo za izklop porabnikov v kuhinji,  10A,  2p, z možnostjo zaklepanja položaja 0, komplet s podometno dozo, okrasnim pokrovom  v ustrezni IP zaščiti. (izklop bremena preko kontaktorja)</t>
  </si>
  <si>
    <t>Podometno končno grebenasto stikalo 16A, 3p za izklop porabnikov v kuhinji,  z možnostjo zaklepanja položaja 0, komplet s podometno dozo, okrasnim pokrovom  v ustrezni IP zaščiti (izklop bremena).</t>
  </si>
  <si>
    <t xml:space="preserve">Priključnica stalna za priklop el. naprav, 3-5 polna, 16 A, v kompletu z p/o razvodnico za opečni zid ali betonsko steno. </t>
  </si>
  <si>
    <t xml:space="preserve">Priključnica stalna za priklop el. naprav, 3-5 polna, 32 A, v kompletu z p/o razvodnico za opečni zid ali betonsko steno. </t>
  </si>
  <si>
    <t>Modularna šuko vtičnica 230 V, 16 A, tip VIMAR Plana bele barve ali enekovredno, nosilnim elementom in belim okrasnim okvirjem, podometno dozo (2M, 3M, 4M, 7M) za vgradnjo v opečno, knauf ali litobetonsko steno</t>
  </si>
  <si>
    <t>Šuko vtičnica 230 V, 16 A, vodotesna IP55 s pokrovčkom, tip VIMAR Plana bele barve ali enekovredno, nosilnim elementom in belim okrasnim okvirjem , podometno dozo za vgradnjo v opečno, knauf ali litobetonsko steno (kuhinja)</t>
  </si>
  <si>
    <t xml:space="preserve">Modularna šuko vtičnica 230 V, 16 A, vodotesna IP44 s pokrovčkom, tip VIMAR Plana bele barve ali enekovredno, komplet s podometno dozo in nosilcem </t>
  </si>
  <si>
    <t xml:space="preserve">Nadometna trojna vtičnica 3x230 V, 16 A,  IP44 , tip VIMAR bele barve ali enekovredno, komplet z nadometno dozo (2x3M). </t>
  </si>
  <si>
    <t xml:space="preserve">
Nadometna vtičnica stenska CEE IEC309 16A 400V 5P IP44 6h RD vij. 90° kot npr Gewiss ali enakovredno</t>
  </si>
  <si>
    <t xml:space="preserve">Trojna šuko vtičnica 3x230 V, 16 A, tip Elba ali enakovredno,  za vgradnjo v parapetni kanal v kompletu z nosilcem in okrasnim okvirjem. Barvo vtičnice in okrasnega okvirja določi arhitekt. </t>
  </si>
  <si>
    <t>3 fazna vtičnica 400 V, 16 A, (3P+N+Pe) tip Elba bele barve ali enekovredno za vgradnjo v parapetni kanal</t>
  </si>
  <si>
    <t>Podometne vtičnica 16 A, 400 V, 50 Hz, (3P+N+Pe) s pokrovom,  podometno dozo, IP44 kot Mennekes, Cepex 4125 ali enakovredno (Vtičnice vgrajene v kuhinji)</t>
  </si>
  <si>
    <t xml:space="preserve">Aluminijasti parapetni kanal AT 123/72mm, eloksirani aluminij, kpl. s pregradami, pokrovi, zaključnimi elementi, pritrdilnim materialom,… </t>
  </si>
  <si>
    <t>Parapetni stebriček za inštalacije v tleh kot elba AT-OK 160/72/500  ali enakovredno dim 160x72x500mm za vgradnjo, opremljen komplet s pokrovom, zaključnimi pokrovi, ozemljitvenimi povezavami, komplet z drobnim, veznim in montažnim materialom komplet</t>
  </si>
  <si>
    <t>Omarica D. I. P. (doza za izenačitve potencialov v kompletu z zbiralko za priklop ozemljitvenih vodnikov) za vgradnjo v opečno steno oz vgradno v suhomontažne stene. V kompletu z zaščitno zbiralko, drobnim, veznim in montažnim materiaom</t>
  </si>
  <si>
    <t>Etažna zbiralka izenačitve potencialov E-Z I P, komplet z montažnimi distančniki za vgradnjo na betonsko steno ali kabelsko polico. V kompletu s priključno sponko in vijaki.</t>
  </si>
  <si>
    <t>Sistem SOS javljanja v WC invalidu, komplet z napajalnikom, zvočnim in vidno signalizacijo pred WCjem, poteznim stikalom in reset tipko. Komplet z ožičenjem po zahtevah izbranega sistema in priklop na napajanje</t>
  </si>
  <si>
    <r>
      <t xml:space="preserve">Dobava in montaža kabla brez halogenov NHXMH, N2XH-J in ostali, kategorije (Cca s1 d2 a1 ) položenega na kabelske police,  kanale, ali uvlečen v instalacijske podometne in  nadometne zaščitne cevi v razmerju (80%:20%).
</t>
    </r>
    <r>
      <rPr>
        <b/>
        <sz val="11"/>
        <rFont val="Calibri"/>
        <family val="2"/>
        <charset val="238"/>
      </rPr>
      <t>Opomba:</t>
    </r>
    <r>
      <rPr>
        <sz val="11"/>
        <rFont val="Calibri"/>
        <family val="2"/>
        <charset val="238"/>
      </rPr>
      <t xml:space="preserve">
</t>
    </r>
    <r>
      <rPr>
        <b/>
        <sz val="11"/>
        <rFont val="Calibri"/>
        <family val="2"/>
        <charset val="238"/>
      </rPr>
      <t>Minimalni razred odziva na ogenj za vgrajene električne kable na zaščiteni evakuacijski poti (stopnišče) znaša B2ca s1 d1 a1, v ostalih prostorih pa Cca s1 d2 a1 oz. po zahtevah NPV.</t>
    </r>
  </si>
  <si>
    <r>
      <t>Kabel za ožičenje cirkulacijskih ventilov HSLCH-JZ 4x1mm2 (</t>
    </r>
    <r>
      <rPr>
        <b/>
        <sz val="11"/>
        <rFont val="Calibri"/>
        <family val="2"/>
        <charset val="238"/>
      </rPr>
      <t>Povezavo na cirkulacijo je potrebno izvesti do razdelilnika SB-1ET v prostoru toplotne podpostaje v kleti, kjer je priprava tople sanitarne vode!</t>
    </r>
    <r>
      <rPr>
        <sz val="11"/>
        <rFont val="Calibri"/>
        <family val="2"/>
        <charset val="238"/>
      </rPr>
      <t>)</t>
    </r>
  </si>
  <si>
    <t xml:space="preserve"> Kabel H05Z1Z1-F 2-3x1,5mm²</t>
  </si>
  <si>
    <t>Kabel H07ZZ-F 3x1,5 mm²</t>
  </si>
  <si>
    <t xml:space="preserve"> Kabel H05Z1Z1-F 2x1,5mm²</t>
  </si>
  <si>
    <t xml:space="preserve"> Kabel H05Z1Z1-F 5x1,5mm²</t>
  </si>
  <si>
    <t xml:space="preserve"> Kabel NHXMH-J 3x1,5mm2</t>
  </si>
  <si>
    <t xml:space="preserve"> Kabel NHXMH-J 4x1,5mm2</t>
  </si>
  <si>
    <t xml:space="preserve"> Kabel NHXMH-J 5x1,5mm2</t>
  </si>
  <si>
    <t>Kabel NHXMH-J 3x2,5mm2</t>
  </si>
  <si>
    <t>Kabel NHXMH-J 5x2,5mm2</t>
  </si>
  <si>
    <t>Kabel N2XH-J 5x6mm2</t>
  </si>
  <si>
    <t>Kabel N2XH-J 5x10mm2</t>
  </si>
  <si>
    <t>Kabel N2XH-J 5x16mm2</t>
  </si>
  <si>
    <t>Kabel N2XH-J 5x25mm2</t>
  </si>
  <si>
    <t xml:space="preserve"> </t>
  </si>
  <si>
    <t>Kabel N2XH-0 3x50mm2</t>
  </si>
  <si>
    <t>Kabel N2XH-0 4x50mm2</t>
  </si>
  <si>
    <t>Vodnik N2XH-J 1x25mm2</t>
  </si>
  <si>
    <t>Kabel N2XH-J 4x70mm2</t>
  </si>
  <si>
    <t>Vodnik N2XH-J 1x35mm2</t>
  </si>
  <si>
    <t>Kabel N2XH-J 4x95 mm2</t>
  </si>
  <si>
    <t>Kabel H07RN-F 5x16 mm</t>
  </si>
  <si>
    <t>Kabel H07RN-F 5x10 mm</t>
  </si>
  <si>
    <t>Kabel NYY-J 3x6mm2 uvlečen v kabelsko kanalizacijo za priklop zunanjih kandelaberskih svetilk.</t>
  </si>
  <si>
    <t>Vodnik H07Z-K (Cca s1 d2 a1) (brez halogenov) za izenačevanje potencialov in premostitev povezav med kovinskimi masami.</t>
  </si>
  <si>
    <t>H07Z-K (rum-zel) 35mm2</t>
  </si>
  <si>
    <t>H07Z-K (rum-zel) 16mm2</t>
  </si>
  <si>
    <t>H07Z-K (rum-zel) 10mm2</t>
  </si>
  <si>
    <t>H07Z-K (rum-zel) 6mm2</t>
  </si>
  <si>
    <t>Razni spoji z kovinkskimi masami (vrata, parapetni kanali, kovinska ohišja, naprave, delovni pulti, regali, kabelske police, umivalnikov, WC kotličkov, kovinske konstrukcije predelnih sten, ozemljitev strojnih inštalacij, prezračevalnih kanalov) ... z ozemljitvenim vodnikom 6mm2 in z različnimi kontaktnimi spoji (kabel čevelčki, cevnimi objemkami, ...).</t>
  </si>
  <si>
    <t>Finožični vodnik H07Z-K 6 mm2, komplet na dveh koncih pritrjen z vijačnim spojem, komplet vodnik v povprečni dolžini 4 m in dvema vijačnima spojema</t>
  </si>
  <si>
    <t xml:space="preserve">Ozemljitev s ploščatim vodnikoom Rf 30x3,5mm konstrukcijo osebnega dvigala </t>
  </si>
  <si>
    <t>Cu pletenica 35 mm2 za premostitve izolirnih spojev raznih kovinskih mas.</t>
  </si>
  <si>
    <t>Instalacijska cev za vlaganje v opečnate stene ali beton.</t>
  </si>
  <si>
    <t>RBT fi 16mm</t>
  </si>
  <si>
    <t>RBT fi 23mm</t>
  </si>
  <si>
    <t>RBT fi 29mm</t>
  </si>
  <si>
    <t>RBT fi 36mm</t>
  </si>
  <si>
    <t>RBT fi 40-50mm</t>
  </si>
  <si>
    <t xml:space="preserve">Instalacijska samogasna cev za montažo v suhomontažne stene. </t>
  </si>
  <si>
    <t>RFSS fi 13 mm</t>
  </si>
  <si>
    <t>RFSS fi 16 mm</t>
  </si>
  <si>
    <t>RFSS fi 23 mm</t>
  </si>
  <si>
    <t>RFSS fi 36 mm</t>
  </si>
  <si>
    <t>RFSS fi 40 mm</t>
  </si>
  <si>
    <t>Cev STIGMAFLEX dvoslojna "EE", komplet z spojnimi kosi za montažo v beton (temelno ploščo) , dimenzij:</t>
  </si>
  <si>
    <t>Stigmaflex cev ∅ 63mm</t>
  </si>
  <si>
    <t>Stigmaflex cev ∅ 75mm</t>
  </si>
  <si>
    <t>Stigmaflex cev ∅ 90mm</t>
  </si>
  <si>
    <t>Stigmaflex cev ∅ 110mm</t>
  </si>
  <si>
    <t>Inštalacijska plastična PN cev brez halogenov, položena N/O, komplet z razvodnimi dozami, koleni, uvodnicami in pritrdilnim materialom.</t>
  </si>
  <si>
    <t>PN 13,5</t>
  </si>
  <si>
    <t>PN 16</t>
  </si>
  <si>
    <t>PN 23</t>
  </si>
  <si>
    <t>Pregibna plastificirana cev EUROFLEX ali enakovredno, položena n/o, z uvodnicami in pritrdilnim materialom</t>
  </si>
  <si>
    <t>11-13mm</t>
  </si>
  <si>
    <t>16-23mm</t>
  </si>
  <si>
    <t>29-36 mm</t>
  </si>
  <si>
    <t>Nadometna razvodna doza, komplet z uvodnicami in pritrdilnim priborom</t>
  </si>
  <si>
    <t>100 x 100 x 50 mm</t>
  </si>
  <si>
    <t>180 x 140 x 70 mm</t>
  </si>
  <si>
    <t>Kabelske police za jaki tok iz perforirane pocinkane pločevine, komplet s pritrdilnim in spojnim materialom, vključno z L,U ali T nosilci glede na izvedbo pritrditve, samo za jakotočne instalacije, z montažo in dobavo, drobnim in veznim materialom, ter vsemi kovinskimi element za montažo za skupno dolžino polic</t>
  </si>
  <si>
    <t>PK 100</t>
  </si>
  <si>
    <t>PK 200</t>
  </si>
  <si>
    <t>PK 300</t>
  </si>
  <si>
    <t>PK 400</t>
  </si>
  <si>
    <t>Kabelske police za šibki tok iz perforirane pocinkane pločevine, komplet s pritrdilnim in spojnim materialom, vključno z L,U ali T nosilci glede na izvedbo pritrditve, samo za jakotočne instalacije, z montažo in dobavo, drobnim in veznim materialom, ter vsemi kovinskimi element za montažo za skupno dolžino polic</t>
  </si>
  <si>
    <t>PK 50</t>
  </si>
  <si>
    <t>Pokrovi kabelskih polic za</t>
  </si>
  <si>
    <t xml:space="preserve">Kabelske police RF s pokrovom (streha), komplet s pritrdilnim in spojnim materialom za postavitev na ravno streho, vključno z L,U ali T nosilci glede na izvedbo pritrditve, samo za jakotočne instalacije, z montažo in dobavo, drobnim in veznim materialom, ter vsemi kovinskimi element za montažo za skupno dolžino polic </t>
  </si>
  <si>
    <t xml:space="preserve">Krmilni rele za žaluzije, vgrajen v medstropovje, kot npr.: Schrack EV103041 ali tehnično enakovredno v kompletu s podometno dozo, uvodnicami in ostalim drobnim veznim materialom.  </t>
  </si>
  <si>
    <t>Priklop motorjev ali naprav, komplet s preizkusom delovanja, namestitvijo kabelskih oznak na kabel, komplet za naprave moči.(krmilne enote multimedije učilnic, štedilnik, el. dvigalo, zunanje žaluzije, notranja senčila, komunikacije omare, omarica ozvočenja, požarna centrala …)</t>
  </si>
  <si>
    <t xml:space="preserve"> moči do 1kW</t>
  </si>
  <si>
    <t xml:space="preserve"> moči nad 1kW</t>
  </si>
  <si>
    <t xml:space="preserve">Priklop tehnologije kuhinje, komplet s preizkusom delovanjav, z zaščitno cevjo po potrebi, zaključevanjem kabla s tulci oz. kabel čeveljčkom in priklopom na napravo po zahtevah dobavitelja opreme. </t>
  </si>
  <si>
    <t>moči do 5kW</t>
  </si>
  <si>
    <t>moči nad 5kW</t>
  </si>
  <si>
    <t>Priklop elementov strojnih instalacij (EMV, tipal, črpalk, stikal, regulatorjev ogrevanja, pisoarjev, avtomatskih pip, sobnih termostatov,  termostatskih ventilov,ventialtorjev ...) do 1 kW</t>
  </si>
  <si>
    <t>Priklop zunanje split enote za zbornico, kompletno z veznim in drobnim materialom</t>
  </si>
  <si>
    <t xml:space="preserve">Priklop klimatske naprave v kompletu z drobnim veznim materialom in zaščitno cevjo po potrebi. </t>
  </si>
  <si>
    <t xml:space="preserve">Priklop toplotne črpalke v kompletu z drobnim veznim materialom in zaščitno cevjo po potrebi. </t>
  </si>
  <si>
    <t xml:space="preserve">Priklop plisnkega kotla v kompletu z drobnim veznim materialom in zaščitno cevjo po potrebi. </t>
  </si>
  <si>
    <t xml:space="preserve">Priklop kotlovske avtomatike po vezalnih  shemah dobavitelja. </t>
  </si>
  <si>
    <t>Sodelovanje pri izvedbi strojnih inštalacij za priklope in izvedbo elektro inštalacij za strojne inštalacije</t>
  </si>
  <si>
    <t xml:space="preserve">Kabliranje sistema nape in prezračevanja kuhinje ORM </t>
  </si>
  <si>
    <t>Napeljava električnih kablov, položenih delno v beton, delno pod ometom, delno nad ometom v PN ceveh, delno po kabelskih policah, delno v spuščenem stropu na kabelskih priponah, delno v kabelskih jaških, delno v parapetnem kanalu in delno v instalacijskih kanalih, komplet s kabelskimi čevlji. Kabli napeljani skozi uvodnice elementov periferne opreme ter uvodnice krmilne omare, razdelilne omarice v napi in krmilnega panela, skladno z elektro načrtom in seznamom kablov dobavitelja krmilnega sistema za varčno napo.
Meritev električnih potencialov.</t>
  </si>
  <si>
    <t>Uporaba brezhalogenskih kabov po zahtevah NPV!
Uporaba brezhalogenskih kabov razreda Cca s1 d2 a1 oz. po zahtevah NPV!
Popis kablov sistema nape in prezračevanja kuhinje med regulacijsko omaro in vsemi elementi prezračevalnega sistema kuhinje:</t>
  </si>
  <si>
    <t>OLFLEX100 4G1,5</t>
  </si>
  <si>
    <t>OLFLEX100 3G1,5</t>
  </si>
  <si>
    <t>OLFLEX110 2x0,75</t>
  </si>
  <si>
    <t>OLFLEX110 4x0,75</t>
  </si>
  <si>
    <t>OLFLEX110 3x0,75</t>
  </si>
  <si>
    <t>LIHCH 2x0,75</t>
  </si>
  <si>
    <t>LIHCH 3x0,75</t>
  </si>
  <si>
    <t>LIHCH 4x0,75</t>
  </si>
  <si>
    <t>LIHCH 8x0,75</t>
  </si>
  <si>
    <t>JE-H(ST)H 2x2x0,6</t>
  </si>
  <si>
    <t>UTP cable cat. 5</t>
  </si>
  <si>
    <t>H07 Z-K 1x6</t>
  </si>
  <si>
    <t xml:space="preserve">Priklop naprav, tipal, krmiljenj in izvedba izenačitev potencialov po zahtevah dobavitelja prezračevanja kuhinje.  </t>
  </si>
  <si>
    <t>Interne povezave elementov prezračevanja kuhinje po shemi dobavitelja opreme</t>
  </si>
  <si>
    <t>Tesnenje prehodov iz enega v drugi požarni sektor izdelan s piroterm atestiranih vrečkam:</t>
  </si>
  <si>
    <t xml:space="preserve">dim: 300x170cx30mm </t>
  </si>
  <si>
    <t xml:space="preserve">dim: 300x40cx30mm </t>
  </si>
  <si>
    <t xml:space="preserve">dim: 300x80cx30mm </t>
  </si>
  <si>
    <t>Protipožarni kit za atestirano tesnitev manjših odprtin pri prehodu kablov iz</t>
  </si>
  <si>
    <t>prostora v prostor 310ml</t>
  </si>
  <si>
    <t>Akrilna požarna tesnilna masa Hilti CFS-S ACR 16 kg ali enakovredno</t>
  </si>
  <si>
    <t xml:space="preserve">Elastična požarna pena </t>
  </si>
  <si>
    <t>Evidentiranje požarnih tesnenji skupaj z označbo prebojev ter izdelavo tehnične dokumentacije z dokumentiranjem vseh prebojev</t>
  </si>
  <si>
    <t xml:space="preserve">Odklaplajnje naprav, razne prevezave, vzpostavitev začasnih napajanj zaradi rušite (odklop glavnega kabla iz KPMO) vse na bazi predhodno potrjenih ur s strani nadzornega organa, ter obveznim vpisom v gradbeni dnevnik izvajalca, po potrditvi nadzornega organa </t>
  </si>
  <si>
    <t>Priklop obstoječega razdelilnika R-G na novi razdelilnik R-G v kompletu s kabelj čevelčki, samoskrčljivimi božirakami in ostalim veznim materialom.</t>
  </si>
  <si>
    <t xml:space="preserve">Nepredvidena dela oziroma skrita dela, vse na bazi predhodno potrjenih ur s strani nadzornega organa, ter obveznim vpisom v gradbeni dnevnik izvajalca, po potrditvi nadzornega organa </t>
  </si>
  <si>
    <t>Izdelava prebojev skozi armiran beton s kronskim svedrom, ocena do velikosti fi100 mm za poteke elektroinstalacij</t>
  </si>
  <si>
    <t>Izdelava označevalnih tablic za kable komplet  s pritrdilnim materialom</t>
  </si>
  <si>
    <t>Meritve jakotočnih instalacij</t>
  </si>
  <si>
    <t>Drobni material</t>
  </si>
  <si>
    <t>MONTAŽNI MATERIAL SKUPAJ:</t>
  </si>
  <si>
    <t>RAZDELILNIKI</t>
  </si>
  <si>
    <t>Obstoječi glavni razdelilik R-G</t>
  </si>
  <si>
    <t>-</t>
  </si>
  <si>
    <t xml:space="preserve">Dograditev  novega odklopnik s termičnim  prožnikom MC1 32A, 3p s stik.zmog.25kA, 0,8-1In in 8-14Iko 3p, 32A kot npr MC1 Schrack ali enakovredno, vklučno z napetostnim sprožnikom in preostalim veznim in drobnim montažnim materialom, za izklop toplotne postaje </t>
  </si>
  <si>
    <t xml:space="preserve">Odklop in izvelek obstoječih kablov iz razdelilnika kateri se ukinejo </t>
  </si>
  <si>
    <t>Skupaj razdelilnik R-G</t>
  </si>
  <si>
    <t>Novi razdelilnik R-G1 za napajanje novih in starih razdelilnikov. R-G1 se napaja iz KPMO. V R-G1 je predviden novi odcep za obstoječi razdelilnik R-G. Razdelilnik R-G odklopiti iz KPMO in ponovno priklopiti na R-G1. Obstoječi razdelilnik R-G se ohrani!</t>
  </si>
  <si>
    <t xml:space="preserve">Prostostoječa kovinska dvokrilna omara R-G1  na podstavku h=100mm, montažno ploščo,   izdelana iz jeklene pločevine, zaščitena s poliestrsko/epoksidnim prašnim nanosom, barva RAL - 7035. Stopnja zaščite pred vdorom trdih snovi IP55 (IEC 60529), proti mehanskim udarcem IK10 ( IEC 62262),  kot npr. tip KS, 1000x2000x400 (ŠxVxG) /2vrata/ IP55/RAL7035 (KC201242--) vgrajena v niši, kjer je predvidena zazidava ali enakovredno s ključavnco in naslednjo opremo:  </t>
  </si>
  <si>
    <t xml:space="preserve">Vgradnja novega odklopnik MC2 300A, 3p s stik.zmog.25kA, 0,8-1In in 8-14Iko 3p, 300A  in preostalim montažnim materialom, kot npr MC2 Schrack ali enakovredno </t>
  </si>
  <si>
    <t>prenapetostna zaščita 3X PZH I I/255/50 Hermi ali enakovredno</t>
  </si>
  <si>
    <t>varovalčno stikalo TYTAN II, 3p, kpl z pripadajočimi vložki velikosti od 20-63A za montažo na din letev</t>
  </si>
  <si>
    <t xml:space="preserve">signalne svetilke za prikaz stanja faz, montaća na vrata razdelilnika v kompletu z označevalnimi tablicami.  </t>
  </si>
  <si>
    <t>varovalčno stikalo 160A, 3p, velikosti 00,  60 mm sestav (zbiralčni stistem), kot SCHRACK ali enkaovredno, komplet z varovalnimi elementi različnih velikosti</t>
  </si>
  <si>
    <t>Nosilec zbiralk za zbiralčni sistem 60 mm kot  SCHRACK ali enakovredno</t>
  </si>
  <si>
    <t>Priključno podnožje s sponkami do velikosti 150mm2 za zbiralčni sistem 60 mm kot  SCHRACK ali enakovredno</t>
  </si>
  <si>
    <t>pokrivne plošče za zbiralčni sistem 60mm</t>
  </si>
  <si>
    <t xml:space="preserve">Cu zbiralke (L1,L2,L3) 30x5mm
</t>
  </si>
  <si>
    <t xml:space="preserve">Cu zbiralke (N,PE) 20x5mm v kompletu s podpornimi izolatorji
</t>
  </si>
  <si>
    <t>OSTALO:</t>
  </si>
  <si>
    <t>Drobni in vezni material kot so PVC kanali, vijaki, žica ustreznega preseka, zaključne letve za vrstne sponke, vezice, obešalo za dokumentacijo, označevalne ploščice za elemente, napisne ploščice,pokrivne plošče zbiralk, podporni izolatorji, ...</t>
  </si>
  <si>
    <t>vezava razdelilnika</t>
  </si>
  <si>
    <t>priklop razdelilnika</t>
  </si>
  <si>
    <t>meritve razdelilnika</t>
  </si>
  <si>
    <t>Skupaj razdelilnik R-G1</t>
  </si>
  <si>
    <t xml:space="preserve">Prostostoječa kovinska dvokrilna omara R-P1  na podstavku h=100mm, montažno ploščo,   izdelana iz jeklene pločevine, zaščitena s poliestrsko/epoksidnim prašnim nanosom, barva RAL - 7035. Stopnja zaščite pred vdorom trdih snovi IP55 (IEC 60529), proti mehanskim udarcem IK10 ( IEC 62262),  kot npr. tip KS, 1000x2000x400 (ŠxVxG) /2vrata/ IP55/RAL7035 (KC201242--) ali enakovredno s ključavnco in naslednjo opremo:  </t>
  </si>
  <si>
    <t xml:space="preserve"> Ločilno stikalo MC1 100A, 3p, montaža na montažno ploščo,  v kompletu z vratno sklopko in ročico na vratih in preostalim montažnim materialom, kot npr MC1 Schrack ali enakovredno </t>
  </si>
  <si>
    <t>prenapetostna zaščita PZH II V3+1/275/50 Hermi ali enakovredno</t>
  </si>
  <si>
    <t>inštalacijski odklopnik 6-16A, 1p, B-C</t>
  </si>
  <si>
    <t>kombinirano zaščitno stikalo RCBO (KZS)16A, 2p, B-C, 0,03A</t>
  </si>
  <si>
    <t>Diferenčno zaščitno stikalo, 
RCCB 40A, 4p, 30mA</t>
  </si>
  <si>
    <t>Inštalacijski kontaktor AC1 20A, 230V AC 
2 zapiralna kontakta, kot npr. Schrack BZ326437 ali enakovredno</t>
  </si>
  <si>
    <t>Inštalacijski kontaktor AC1 20A, 230V AC 
2 zapiralna kontakta, kot npr. Schrack BZ326461 ali enakovredno</t>
  </si>
  <si>
    <t>Inštalacijski kontaktor AC1 20A, 24V AC/DC NO+NC
1 odpiranlni in 1 zapiralni kontakt, kot npr. Schrack  ali enakovredno</t>
  </si>
  <si>
    <t>Astro in letna stikalna ura, digitalna, 2 kanala, 4TE serija TEMPUS Schrack ali enakovredno.</t>
  </si>
  <si>
    <t>Vklopno stikalo za montažo na vrata razdelilnika, 20A, 1p, 230V, 1-0-2</t>
  </si>
  <si>
    <t>stikalo 1-0 rdeče barve, 16 A za montažo na DIN letev</t>
  </si>
  <si>
    <t>priključne vrstne sponke za montažo na DIN letev vijačne izvedbe različnih velikosti (L in N vodnik) 2,5-6mm2</t>
  </si>
  <si>
    <t>priključne vrstne sponke za montažo na DIN letev vijačne izvedbe različnih velikosti (L in N vodnik) do 25mm2</t>
  </si>
  <si>
    <t>zbiralke PE 16mm2</t>
  </si>
  <si>
    <t>uvodnice razne</t>
  </si>
  <si>
    <t>Drobni in vezni material kot so PVC kanali, vijaki, žica ustreznega preseka, zaključne letve za vrstne sponke, vezice, obešalo za dokumentacijo, označevalne ploščice za elemente, napisne ploščice stikal in lučk,pokrivne plošče zbiralk, podporni izolatorji, ...</t>
  </si>
  <si>
    <t>Skupaj razdelilnik R-P1</t>
  </si>
  <si>
    <t>Podometni stenski kovinski razdelilnik R-P2 za jaki tok, z zidno kadjo 160mm, zunanjim okvirjem, pokrivnimi ploščami in kovinskimi vrati, za  vgradnjo  minimalno 120 elementov, dimenzije min 610x8600x160 (ŠxVxG)RAL 7035, z kovinskimi vrati, ključavnico, in naslednjo opremo:</t>
  </si>
  <si>
    <t>Glavno stikalo 63A, 3p, montaža na DIN letev</t>
  </si>
  <si>
    <t>inštalacijski odklopnik 6-16A, 3p, B-C</t>
  </si>
  <si>
    <t>Inštalacijski kontaktor AC1 40A, 230V AC 
4 zapiralni kontakti, kot npr. Schrack BZ326442 ali enakovredno</t>
  </si>
  <si>
    <t xml:space="preserve">večfunkcijski rele, 7 funkcij, 12-240V AC, 8A kot npr.: Schrack ZR5MF011 ali enakovredno </t>
  </si>
  <si>
    <t>priključne vrstne sponke za montažo na DIN letev vijačne izvedbe različnih velikosti (L in N vodnik) 2,5mm2</t>
  </si>
  <si>
    <t>Drobni in vezni material kot so vijaki, žica ustreznega preseka, zaključne letve za vrstne sponke, vezice, obešalo za dokumentacijo, označevalne ploščice za elemente, napisne ploščice stikal, podporni izolatorji, ...</t>
  </si>
  <si>
    <t>Skupaj razdelilnik R-P2</t>
  </si>
  <si>
    <t xml:space="preserve">Prostostoječa kovinska dvokrilna omara R-1N na podstavku h=100mm, montažno ploščo,   izdelana iz jeklene pločevine, zaščitena s poliestrsko/epoksidnim prašnim nanosom, barva RAL - 7035. Stopnja zaščite pred vdorom trdih snovi IP55 (IEC 60529), proti mehanskim udarcem IK10 ( IEC 62262),  kot npr. tip KS, 1000x2000x400 (ŠxVxG) /2vrata/ IP55/RAL7035 (KC201242--) ali enakovredno s ključavnco in naslednjo opremo:  </t>
  </si>
  <si>
    <t xml:space="preserve">Ločilno stikalo MC1 100A, 3p, montaža na montažno ploščo,  v kompletu z vratno sklopko in ročico na vratih in preostalim montažnim materialom, kot npr MC1 Schrack ali enakovredno </t>
  </si>
  <si>
    <t>varovalčno stikalo TYTAN II, 3p, kot SCHRACK ali enakovredno, komplet z varovalnimi elementi različnih velikosti (3x35A)</t>
  </si>
  <si>
    <t>Skupaj razdelilnik R-1N</t>
  </si>
  <si>
    <t>Podometni stenski kovinski razdelilnik R-2.N za jaki tok, z zidno kadjo 160mm, zunanjim okvirjem, pokrivnimi ploščami in kovinskimi vrati, za  vgradnjo  minimalno 120 elementov, dimenzije min 610x8600x160 (ŠxVxG)RAL 7035, z kovinskimi vrati, ključavnico, in naslednjo opremo:</t>
  </si>
  <si>
    <t>Glavno stikalo 80A, 3p za montažo na din letev</t>
  </si>
  <si>
    <t>varovalčno stikalo TYTAN II, 3p, kot SCHRACK ali enakovredno, komplet z varovalnimi elementi različnih velikosti (3x25A)</t>
  </si>
  <si>
    <t>Skupaj razdelilnik R-2N</t>
  </si>
  <si>
    <t xml:space="preserve">Prostostoječa kovinska dvokrilna omara R-KUH. na podstavku h=100mm, montažno ploščo,   izdelana iz jeklene pločevine, zaščitena s poliestrsko/epoksidnim prašnim nanosom, barva RAL - 7035, kot npr. tip KS, 1200x2000x400 (ŠxVxG) /2vrata/ IP55/RAL7035 (KC201642---) ali enakovredno s ključavnico in naslednjo opremo:  </t>
  </si>
  <si>
    <t xml:space="preserve">Odklopnik kot npr. SCHRACK MC2 160A/3 z vratno sklopko in vgrajenim napetostnim sprožnikom MC2-160A vključno z montažnim materialom. </t>
  </si>
  <si>
    <t>prenapetostna zaščita 3xPZH II V/275/50 Hermi ali enakovredno</t>
  </si>
  <si>
    <t>inštalacijski kontaktor AC3, velikost 2, 22 kW, 50A, 3NC, 230V kot Schrack LSD25033 ali enakovredno</t>
  </si>
  <si>
    <t xml:space="preserve">Večfunkcijski časovni rele za vgradnjo na din letev s 1 preklopnimi kontaktom </t>
  </si>
  <si>
    <t>Inštalacijski kontaktor AC1 20A, 24V AC/DC NO+NC
1 odpiralni in 1 zapiralni kontakt, kot npr. Schrack  ali enakovredno</t>
  </si>
  <si>
    <t>Inštalacijski kontaktor AC1 20A, 230V AC NO+NC
1 odpiralni in 1 zapiralni kontakt, kot npr. Schrack  ali enakovredno</t>
  </si>
  <si>
    <t>Kombinirano zaščitno stikalo na preostali tok RCBO C16/0,03 A, 2p</t>
  </si>
  <si>
    <t>varovalčno stikalo 160A, 3p, velikosti 00,  za montažo na montažno ploščo, kot SCHRACK ali enkaovredno, komplet z varovalnimi elementi različnih velikosti</t>
  </si>
  <si>
    <t>priključne univerzalne sponke za vodnike (N in PE zbiralke) do velikosti 95mm2</t>
  </si>
  <si>
    <t>priključne vrstne sponke za montažo na DIN letev vijačne izvedbe različnih velikosti (L in N in PE vodnik) do 25mm2</t>
  </si>
  <si>
    <t>Skupaj razdelilnik R-KUH.</t>
  </si>
  <si>
    <t>Obstoječi razdelilnik v strojnici zamenjati z novim.  Obstoječa oprema se vgradi v novi razdelilnik. Obstoječe tokokroge vezati na obstoječe elemente. Priklop obstoječega dovoda na novi razdelilnik.</t>
  </si>
  <si>
    <t>Nadometni stenski razdelilnik R-STROJNICA za jaki tok, z montažno ploščo, stenska, 1-krilna IP55, dimenzije 600x1000x300 (ŠxVxG)RAL 7035,  IP55, z kovinskimi vrati, ključavnico, in naslednjo opremo:</t>
  </si>
  <si>
    <t xml:space="preserve">prestavitev  obstoječih elektro elekmentov iz obstoječega razdelilinka v novi razdelilnik:
- 4 x inštalacijski odklopnik C6A/1P,
- 3 x inštalacijski odklopnik C6-16/3p, 
- 2 x motorsko zaščitno stikalo,
- 3x inštalacijski kontakotr 2p,
- 2x inštalacijski kontaktor 3p,
- 1x časovna ura </t>
  </si>
  <si>
    <t>Dodatno v novem razdelilniku</t>
  </si>
  <si>
    <t>Glavno stikalo 40A, 3p z vratno sklopko</t>
  </si>
  <si>
    <t>inštalacijski odklopnik 6A, 2p, DC</t>
  </si>
  <si>
    <t>inštalacijski kontaktor AC1 20A, 230V AC 
2 zapiralna kontakta, kot npr. Schrack BZ326437 ali enakovredno</t>
  </si>
  <si>
    <t xml:space="preserve">inštalacijski vtični rele, komplet s podnožjem, 2 preklopna kontakta, 12A, 230V AC, kot npr.: Schrack serija PT , PT270730 </t>
  </si>
  <si>
    <t>stikalo izbirno 1-0-2, 16 A za montažo na vrata razdelilnika</t>
  </si>
  <si>
    <t>tlivka 3p, za indikacijo faze, za vgradnjo na DIN letev</t>
  </si>
  <si>
    <t>priključne vrstne sponke za montažo na DIN letev vijačne izvedbe različnih velikosti (L in N vodnik) 1,5-6mm2</t>
  </si>
  <si>
    <t xml:space="preserve">Demontaža obstoječega razdelilnika v kompletu z odklopom , izvlekom obstoječih kablov in označevanjem kablov. </t>
  </si>
  <si>
    <t xml:space="preserve">Skupaj razdelilnik R-STR. </t>
  </si>
  <si>
    <t>Nadometni stenski razdelilnik R-ZUN za jaki tok, z montažno ploščo, stenska, 1-krilna IP55, dimenzije 600x100x260 (ŠxVxG)RAL 7035,  IP55, z kovinskimi vrati, ključavnico, in naslednjo opremo:</t>
  </si>
  <si>
    <t>Glavno stikalo 63A, 3p z vratno sklopko</t>
  </si>
  <si>
    <t>stikalo izbirno 1-0, 16 A za montažo na vrata razdelilnika</t>
  </si>
  <si>
    <t>Tedenska in dnevna časovna ura, digitalna, 2 kanala</t>
  </si>
  <si>
    <t xml:space="preserve">Skupaj razdelilnik R-ZUN. </t>
  </si>
  <si>
    <t>Podometni tipski razdelilnik R-TEH. za jaki tok, 3x12 mest, IP30, z kovinskimi vrati, ključavnico, in naslednjo opremo</t>
  </si>
  <si>
    <t>glavno stikalo 3p, 40 A</t>
  </si>
  <si>
    <t>inštalacijski kontaktor AC1 40A, 230V AC 
4 zapiralna kontakta, kot npr. Schrack BZ326442 ali enakovredno</t>
  </si>
  <si>
    <t>stikalo za izklop v sili, na vratih razdelilnika, 1-0, 16A</t>
  </si>
  <si>
    <t>označitev tokokrogov z nazivi porabnikov, ki jih napajajo</t>
  </si>
  <si>
    <t>priklop kablov v razdelilnik</t>
  </si>
  <si>
    <t xml:space="preserve">Skupaj razdelilnik R-TEH. </t>
  </si>
  <si>
    <t>Podometni tipski razdelilnik R-GOSP. za jaki tok, 3x12 mest, IP30, z kovinskimi vrati, ključavnico, in naslednjo opremo</t>
  </si>
  <si>
    <t>glavno stikalo 3p, 63 A</t>
  </si>
  <si>
    <t>Diferenčno zaščitno stikalo, 
RCCB 63A, 4p, 300mA</t>
  </si>
  <si>
    <t>inštalacijski kontaktor AC1 63A, 230V AC 
3 zapiralna kontakta, kot npr. Schrack ali enakovredno</t>
  </si>
  <si>
    <t xml:space="preserve">Skupaj razdelilnik R-GOSP. </t>
  </si>
  <si>
    <t>Podometni tipski razdelilnik R-M.MEDIA. za jaki tok, 3x12 mest, IP30, z kovinskimi vrati, ključavnico, in naslednjo opremo</t>
  </si>
  <si>
    <t>Diferenčno zaščitno stikalo, 
RCCB 63A, 4p, 30mA</t>
  </si>
  <si>
    <t>inštalacijski kontaktor AC1 63A, 230V AC 
4 zapiralna kontakta, kot npr. Schrack ali enakovredno</t>
  </si>
  <si>
    <t>Skupaj razdelilnik R-M.MEDIJA</t>
  </si>
  <si>
    <t>AVTOMATSKA FILTERSKA KOMPENZACIJSKA NAPRAVA (AKN)</t>
  </si>
  <si>
    <t>TIP FASK2-50/440-7</t>
  </si>
  <si>
    <t xml:space="preserve">KonfiguracijaKondenz. Enot [kvar]
2x6,5+3x12,5 </t>
  </si>
  <si>
    <t>Presek napajalnega kabla 3 x 50/25mm2</t>
  </si>
  <si>
    <t>varovalke 3x125 A</t>
  </si>
  <si>
    <t>Dimenzija naprave: (šxgxv)600x400x2100mm</t>
  </si>
  <si>
    <t>Stopnja zaščite IP31</t>
  </si>
  <si>
    <t xml:space="preserve">Notranja inštlacija DA </t>
  </si>
  <si>
    <t>Barva ohišje 7032</t>
  </si>
  <si>
    <t>Montaža in spravljanje v pogon</t>
  </si>
  <si>
    <t>A-test oziroma druga ustrezna listina, navodila za obratovanje in vzdrževanje,</t>
  </si>
  <si>
    <t>ustrezna dokumentacija v slovenskem jeziku, šolanje uporabnika za delo s kompenzacijsko napravo</t>
  </si>
  <si>
    <t>Opomba:
Pred dobavo in vgradnjo kompenzacijske naprave je potrebno izvesti celovite meritev obremenitve objekta v obratovanju z namenom določitve ustrezne kompenzacijske naprave.
Točen tip kompenzacijske naprave se določi po izvedenih meritvah!</t>
  </si>
  <si>
    <t>Skupaj AKN</t>
  </si>
  <si>
    <t>RAZDELILNIKI SKUPAJ:</t>
  </si>
  <si>
    <t>STRELOVOD</t>
  </si>
  <si>
    <t>Dobava in montaža strešnega nosilnega elementa iz nerjavečega jekla za pritrjevanje strelovodnega vodnika Al legure Φ 8 mm za izbrani tip kritine na razdalji 0.8m.</t>
  </si>
  <si>
    <t>Dobava in montaža nosilnega elementa iz nerjavečega jekla za pritrjevanje strelovodnega vodnika Al legure Φ 8 mm za pritrjevanje na atiko na razdalji 0.8m.</t>
  </si>
  <si>
    <t xml:space="preserve">Dobava in montaža strelovodnega vodnika Al legure Φ 8 mm na tipske strelovodne nosilne elemente in uvlečen v zaščitne samogasne cevi (odvodi in lovilni vodi). </t>
  </si>
  <si>
    <t>Temeljno ozemljilo - valjanec RF 30x3 mm</t>
  </si>
  <si>
    <t>Krožno ozemljilo - valjanec RF 30x3 mm, položeno v predhodno izkopan kanal ali položen v temelj opornega zidu, brez zasipanja (ozemljilo okoli objekta in igrišča)</t>
  </si>
  <si>
    <t xml:space="preserve">Dobava in montaža žlebne sponke za izbrani tip žlebnih korit. </t>
  </si>
  <si>
    <t>Dobava in montaža sponke iz nerjavečega jekla za izvedbo spojev med ploščatimi strelovodnimi vodniki. Proizvajalec HERMI</t>
  </si>
  <si>
    <t>Dobava in montaža sponke iz nerjavečega jekla za izvedbo spojev med ploščatimi strelovodnimi vodniki in okroglim vodnikom. Proizvajalec HERMI</t>
  </si>
  <si>
    <t>Dobava in montaža sponke iz nerjavečega jekla za izvedbo spojev med okroglimi vodniki. Proizvajalec HERMI</t>
  </si>
  <si>
    <t>Lovilna palica višine 3m za izbrani tip strehe v kompletu s pritrdilnim materialom in podstavkom lovilne palice</t>
  </si>
  <si>
    <t>Lovilna palica višine 2,5m za izbrani tip strehe v kompletu s pritrdilnim materialom in podstavkom lovilne palice</t>
  </si>
  <si>
    <t>Zidna vgradna merilna omarica z Rf pokrovom  dimenzij 200 mm x 150 mm x 100 mm (D x Š x V), v kompletu z merilno sponko in oznako merilnega mesta, kot npr Hermi ali enakovredno.</t>
  </si>
  <si>
    <t>Dobava in montaža sponk iz jekla za izvedbo spojev med ploščatimi strelovodnimi vodniki ter armaturo temeljev. Proizvajalec HERMI</t>
  </si>
  <si>
    <t>Razni spoji s kovinsko maso (vijačni, varjeni) z različnim spojnimi elementi z RF vodnikom  (strehe, vrata, žlote, ograje, nadstreški, konstukcijo dvigala, …)</t>
  </si>
  <si>
    <t>Razni spoji s kovinsko maso (vijačni) z RuZe vodnikom 16mm2 ali pletenico za izvedno izenačevanjem potencilov</t>
  </si>
  <si>
    <t xml:space="preserve">Samogasna cev RFFS 23 vgajena pod fasado v kompletu s pritjevanjem </t>
  </si>
  <si>
    <t>Ureditev obstoječe strelovodne instalacije</t>
  </si>
  <si>
    <t>Meritve strelovodne inštalacije in izdaja poročila z merilnih protokolov</t>
  </si>
  <si>
    <t xml:space="preserve">Drobni in montažni material </t>
  </si>
  <si>
    <t xml:space="preserve">Transportni in manipulativni stroški  </t>
  </si>
  <si>
    <t>STRELOVOD SKUPAJ:</t>
  </si>
  <si>
    <t>POŽARNO JAVLJANJE</t>
  </si>
  <si>
    <t>V projektu smo predlagali požarno zaščito z elementi, ki jih dobavlja Siemens. Izbere se lahko tudi druge dobavitelje, enake ali boljše kvalitete. V kolikor drugi sistemi zahtevajo za normalno delovanje drugačne povezave, mora ponudnik te upoštevati tako, da bo sistem kvalitetno služil namenu.</t>
  </si>
  <si>
    <t xml:space="preserve">CENTRALA </t>
  </si>
  <si>
    <t>Adresna centralna naprava SINTESO FC2040 ali enakovredno, za 4x FDnet adresne zanke, max.504 adresnih elementov. Možnost povezave centralne naprave v mrežo central FCnet. Spomin za 1000 dogodkov. Ethernet priključek RJ45. Možnost oddaljenega dostopa in upravljanja sistema preko Ethernet mreže. Možna integracija na varnostne nadzorne sisteme preko BACnet protokola. 
V kompletu z upravljalno prikazovalno enoto (grafični LCD prikazovalnik z 8 vrsticami), napajalnikom 24V/150W in konfortnem ohišjem za AKU max.2x27Ah.</t>
  </si>
  <si>
    <t>Mrežna kartica SAFEDLINK ali enakovredno za povezavo centralnih naprav FC20 v mrežo Fcnet; razdalja med dvema centralami je max.1000m</t>
  </si>
  <si>
    <t xml:space="preserve">AKU baterija 12 V, 12 Ah, VDS </t>
  </si>
  <si>
    <t>Napajalnik 24V/155W (5A + 0,5A) v kompletu s konektorji, v kovinskem ohišju in z AKU baterijami 2x17Ah; EN54</t>
  </si>
  <si>
    <t>Področni terminal FT2040-A1 za nadzor in pregled nad posameznimi področji sistema javljanja požara. Z možnostjo potrditve in reseta dogodkov. Povezava v adresno zanko FDnet. V kompletu z upravljalno prikazovalno enoto (LCD prikazovalnik s 6  vrsticami) napajalnikom FP2015-A1 in 2xAcu  FA2003-A1 ali enakovredno</t>
  </si>
  <si>
    <t xml:space="preserve">Enokanalni vhodni/izhodni modul  FDCIO221 (1x izhod /1x vhod1) z vgrajenim izolatorjem zanke; relejski izhod 2 A
Ohišje za modul, IP 65 </t>
  </si>
  <si>
    <t xml:space="preserve">Štirikanalni vhodni/izhodni modul (FDCIO222 4x izhod /4x vhodi) z vgrajenim izolatorjem zanke; relejski izhodi 4 A
Ohišje za modul, IP 65 </t>
  </si>
  <si>
    <t>Optični javljalnik dima z vgrajeno ASA tehnologijo in vgrajenim izolatorjem zanke; serija S-Line
Podnožje javljalnikov za adresibilne javljalnike
Dodatno podnožje za javljalnike
Označevalna ploščica za zapisne lističe</t>
  </si>
  <si>
    <t>Optični javljalnik dima z vgrajeno ASA tehnologijo vgrajen v tehnični strop  in vgrajenim izolatorjem zanke; serija S-Line
Podnožje javljalnikov za adresibilne javljalnike
Dodatno podnožje za javljalnike
Označevalna ploščica za zapisne lističe</t>
  </si>
  <si>
    <t>Kombinirani, nevronski javljalnik FDOOT241-A z vgrajeno ASA tehnologijo ima vgrajen dvojni optični in dvojni termični senzor in vgrajenim izolatorjem zanke; možnost nastavitve 9 specifičnih aplikacijskih ASA parametrov, nastavljiva občutljivost za optični del, od 0,35 %/m do 11,4 %/m, serija S-Line
Podnožje javljalnikov za adresibilne javljalnike
Dodatno podnožje za javljalnike
Označevalna ploščica za zapisne lističe</t>
  </si>
  <si>
    <t>Elektronika ročnega javljalnika FDME221 Sinteso ali enakovredno; direktni način proženja
Ohišje rdeče barve za ročni javljalnik; za FDME221
Oznaka elementa; ploščica rdeča z belim napisom 40x18</t>
  </si>
  <si>
    <t>Alarmna sirena rdeče barve, certificirana za požarne sisteme, 32 različnih tonov, 105 dB@24Vdc, v skladu z EN 54-3</t>
  </si>
  <si>
    <t>METAN detektor z relejskim vmesnikom (3 izhodi), povezava na adresni vmesnik sistema javljanja požara</t>
  </si>
  <si>
    <t>Opozorilni tablo, enostranski, z audio signalizacijo (85db) z napisom ˝POZOR PLIN zapusti prostor˝</t>
  </si>
  <si>
    <t>Alarmna sirena z bliskavico rdeče barve z rdečo LED svetlobo za stensko montažo, pokritost W-2,4-7,5 (135m3), zaščita IP65  v skladu z EN 54-3 in EN 54-23 (Visual Alarm Device) 
Adaptersko ohišje rdeče barve</t>
  </si>
  <si>
    <t>Ohišje vzorčne komore FDBZ290 za Sinteso ali enakovredno, Cerberus Pro javljalnike, primerna za hitrost zraka od 1m/s do 20m/s
Vzorčevalna cev  - 60 cm
Kombinirani, multisenzor javljalnik z vgrajeno ASA tehnologijo
Podnožje javljalnikov za adresibilne javljalnike
Označevalna ploščica za zapisne lističe</t>
  </si>
  <si>
    <t>1360 Stenski elektro magnetno držalo požarnih vrat 50-100kg, z vgrajeno tipko za sproščanje magnetnega držala; napajanje 40-100mA, 24Vdc, 50 to 100Kg, zaščita IP40</t>
  </si>
  <si>
    <t xml:space="preserve">INŠTALACIJE </t>
  </si>
  <si>
    <t>Kabel JH(St)H 1x2x0,8mm Bd, LSZH, rdeč B2ca s1 d1 a1 (evakuacijsko stopnišče)</t>
  </si>
  <si>
    <t>Kabel JH(St)H 1x2x0,8mm Bd, LSZH, rdeč Cca s1 d2</t>
  </si>
  <si>
    <t xml:space="preserve">Kabel JH(St)H 1x2x0,8mm </t>
  </si>
  <si>
    <t xml:space="preserve">Dobava in polaganje kabla Je-H(St)H FE180/E30 1x2x0.8 s certifikatom o ustreznosti v kompletu s ognjeodpornim pritrdilnim materialom </t>
  </si>
  <si>
    <t xml:space="preserve">Ognjeodporne razvodne doze EI90 z certifikatom o ustreznosti v kompletu s ognjeodpornim pritrdilnim materialom </t>
  </si>
  <si>
    <t>Zatesnitev prehodov kablov med požarnimi sektorji z ognjeodporno
peno ali maso</t>
  </si>
  <si>
    <t>Revizijske odprtine v spuščenem stropu, vgrajene v knauf spuščeni strop, dimenzij 200x200 mm za servisni dostop do javljalnikov</t>
  </si>
  <si>
    <t>Kabel NHXMH-J 3x1,5mm2  Cca s1 d2</t>
  </si>
  <si>
    <t>Kabel UTP CAT6A 4x2x023AWG LSHF Cca s1 d2</t>
  </si>
  <si>
    <t xml:space="preserve">Priklop požarnih loput (stanje položaja)  v kompletu z drobnim veznim materialom </t>
  </si>
  <si>
    <t>Instalacijska plastična cev, položena nadometno, komplet z razvodnimi
dozami, koleni in pritrdilnim materialom</t>
  </si>
  <si>
    <t>Instalacijska plastična cev, položena nadometno, komplet z razvodnimi
dozami, pritrdilnim materialom</t>
  </si>
  <si>
    <t>RFSS 16</t>
  </si>
  <si>
    <t>RFFS 23</t>
  </si>
  <si>
    <t>Protipožarna pena ali masa za atestirano tesnitev manjših odprtin pri prehodu kablov iz</t>
  </si>
  <si>
    <t>prostora v prostor (plamal )in izvedba tesnenja prehodov kablov</t>
  </si>
  <si>
    <t>STORITVE</t>
  </si>
  <si>
    <t>Označevanje elementov</t>
  </si>
  <si>
    <t xml:space="preserve">Montaža in električno povezovanje podnožij javljalnikov, vmesnikov, siren in ostalih elementov sistema za javljanje požara;po navodilih dobavitelja opreme) </t>
  </si>
  <si>
    <t>Integracija centralne naprave za javljanje požara na osnovno nadzorno
postajo:
- Izdelava ekranskih prikazov, prilagajanje in vnašanje ustreznih
   tlorisnih podlog (digitalizirane načrte v obliki dwg datotek priskrbi
   naročnik)
- Vnašanje (animacija) javljalnih točk in umestitev v ustrezno logično
   strukturo sistema,
- Verifikacija in validacija sistema na  CNS-u</t>
  </si>
  <si>
    <t>Montaža opreme na pripravljen razvod inštalacije, zvezana in označena podnožja javljalnikov in siren ter pritrjena ohišja vmesnikov (opravi izvajalec elektro instalacij po navodilih dobavitelja opreme), priklop ter preizkus, programiranje in zagon sistema, pregled s strani pristojne institucije, sodelovanje serviserja oziroma vzdrževalca pri pregledu sistema, izdaja zapisnika in pridobitev ustreznega potrdila o brezhibnem delovanju sistema, predaja navodil za uporabo in vzdrževanje sistema, primopredaja in šolanje operaterjev</t>
  </si>
  <si>
    <t>Priklop napajalnega kabla v razdelilnik na inštalacijski odklopnik c karakteristike 10A, 1p</t>
  </si>
  <si>
    <t>Predaja uporabniku s poučitvijo zadolženega osebja o uporabi</t>
  </si>
  <si>
    <t>Izdelava PID v treh analognih izvodih in enkrat v elektonski obliki</t>
  </si>
  <si>
    <t>Pregled sistema s strani pooblaščene inštitucije in sodelovanje serviserja pri pregledu (komplet delovanje sistema in ostalih na sistem vezanih izvršnih elementov)</t>
  </si>
  <si>
    <t>POŽARNO JAVLJANJE SKUPAJ:</t>
  </si>
  <si>
    <t>ODT, KRMILJENJE OKEN</t>
  </si>
  <si>
    <t>OPOMBA:
Obvezno je potrebno pred dobavo in montažo sistema NODT, preveriti in uskladiti sistem NODT z dobavljenimi okni (pogoni, napajanje, centrala,…)!!!</t>
  </si>
  <si>
    <t>Stopnišče</t>
  </si>
  <si>
    <t>Centrala</t>
  </si>
  <si>
    <t xml:space="preserve">Modularna krmilno napajalna centrala za Naravni odvod dima in toplote - NODT in ventilacijo GEZE MBZ 300 N8. Za kontrolo 24V DC pogonov z maksimalno porabo 8A.                                                                                         Krmilno napajalna centrala bazira na Bus povezavi kar omogoča enostavno konfiguriranje in razširitev:
- Alarmnih linij in njihovih prioritet
- Alarmnih grup
- Ventilacijskih grup
- Vremenskega sklopa: dež, veter,                                                                                                                Centrala mora biti programirana tako, da zapre kupole ob izpadu napajanja (razen v stanju alarma), zapre kupole ob vklopu sprinkler sistema, zapre kupole v primeru dežja (razen v stanju alarma).                                                                                                                                                               Centrala Geze zagotavlja rezervno napajanje, za primer izpada glavnega napajanja, za najmanj 72 ur. Centrala ima polnilec baterij, ki določa režim polnjenja glede na temperaturo, in izvaja stalni nadzor stanja baterij.
Tip baterij: 2x 12V 12Ah                                                                                                                                 Centrala ima progamabilne izhode za javljanje alarma ali napake na posamezni alarmni grup.                                                                                                                                                                                                                            
</t>
  </si>
  <si>
    <t>Tehnični podatki:
Napajalna napetost: 230 V AC
Priključna moč: 160W 
Izhodna napetost: 24 V DC +-5 % v normalnem delovanju
Izhodni tok max. 10 A
IP zaščita centrale: IP 54
Ohišje: kovinsko z zaklepanjem, siva barva (RAL 7035)
Širina: 300mm
Višina: 400 mm
Globina: 200 mm
Skladno z EN 12101-9 in 10
VdS certificirano (G 512004)</t>
  </si>
  <si>
    <t>Požarna tipa / tipkalo GEZE FT- 4, 24V DC, VdS, Grey RAL 7035</t>
  </si>
  <si>
    <t>kom</t>
  </si>
  <si>
    <t>Stikala za dnevno prezračevanje/ventilacijo GEZE LTA-24 AZ, funkcije odpiranja / zapiranja, z LED signalizacijo.</t>
  </si>
  <si>
    <t>GEZE LEM komunikajiski modul za nadzor linije , 24V</t>
  </si>
  <si>
    <t>Požarni kabli v kompletu z pritrdilnim materialom</t>
  </si>
  <si>
    <t>NHXMH-0 3x1,5mm2 B2ca s1 d1 a1</t>
  </si>
  <si>
    <t>NHXMH-J 3x1,5mm2  B2ca s1 d1 a1</t>
  </si>
  <si>
    <t>JE-H(St)H 4x2x0,8mm2 B2ca s1 d1 a1</t>
  </si>
  <si>
    <t>Gibljive RFSS 16 samogasna cev fi 16mm</t>
  </si>
  <si>
    <t>Programiranje in spuščanje v pogon centrale</t>
  </si>
  <si>
    <t>Pridobitev potrdila o brezhibnem delovanju za NODT</t>
  </si>
  <si>
    <t>ODT, KRMILJENJE OKEN SKUPAJ:</t>
  </si>
  <si>
    <t>PASIVNA OPREMA STRUKTURIRANEGA OŽIČENJA</t>
  </si>
  <si>
    <t xml:space="preserve">OPOMBA: Ponudnik mora upoštevati, da je predmet ponudbe izgradnja univerzalnega strukturiranega ožičenja. </t>
  </si>
  <si>
    <t xml:space="preserve">Ponudnik mora v ponudbi izkazati, da je usposobljen za pridobitev certifikata za 25-letno sistemsko garancijo </t>
  </si>
  <si>
    <t xml:space="preserve">proizvajalca univerzalnega strukturiranega ožičenja, ki ga ponuja. </t>
  </si>
  <si>
    <t xml:space="preserve">Vsi gradniki ponujenega univerzalnega strukturiranega ožičenja morajo biti od istega proizvajalca. </t>
  </si>
  <si>
    <t xml:space="preserve">Ponudnik mora v ponudbi dokazati, da ima proizvajalec ponujenega univerzalnega strukturiranega sistema ožičenja </t>
  </si>
  <si>
    <t xml:space="preserve">lasten razvoj gradnikov in da ima lastne proizvodne kapacitete. </t>
  </si>
  <si>
    <t>Zahtevan je varnostni standard pasivnega razvoda najmanj Cca s1a d2 a1 oz. B2ca s1 a1 d2 a1 na evakucijskih poteh in stopniščih.</t>
  </si>
  <si>
    <t>Proizvajalec Leviton-BrandRex ali enakovredno.</t>
  </si>
  <si>
    <t xml:space="preserve">Predvidena je zgolj pasivna oprema strukturiranega ožičenja! Aktivna oprema ni predmet tega načrta! Aktivno opremo se ureja ločeno na podlagi opravljenih meritev za postavitev Wi-fi točk in na podlagi končnega stanja sistema. Aktivno opremi dobavi izbrani ponudnik/vzdrževalec naknadno! </t>
  </si>
  <si>
    <t>Optični kabel za povezave med komunikacijskimi vozlišči: (KV /KV-2M; KV-2N/KV-1N; KV-2N/KV-P )</t>
  </si>
  <si>
    <t xml:space="preserve">FO (9/125) indoor/outdoor kabel 4xFO SM </t>
  </si>
  <si>
    <t>kot npr Brand-Rex</t>
  </si>
  <si>
    <t>•tip kabla  universal</t>
  </si>
  <si>
    <t xml:space="preserve">•tip vlakna OS1/OS2 enorodovno (single mode) </t>
  </si>
  <si>
    <t>•enocevčna gradnja polnjena z gelom</t>
  </si>
  <si>
    <t>•označevanje vlaken skladno z TIA-598-C</t>
  </si>
  <si>
    <t>•HalogenFree FlameRetardant - ne gori in ne povzroča halogenih plinov</t>
  </si>
  <si>
    <t>•ustreznostni standardi gradnje ISO/IEC 11801, IEC 60794 in BS EN 50173-1</t>
  </si>
  <si>
    <t>•testni standard IEC 60794-1-21 in IEC 60794-1-22</t>
  </si>
  <si>
    <t>•zaščita pred vdorom vode v skladu z IEC 60794 -1-22-F5C</t>
  </si>
  <si>
    <t>•temperaturno območje delovanja -20 do +60°C</t>
  </si>
  <si>
    <t>UTP kabel za povezave med komunikacijskimi vozlišči: (KV/KV-2N; KV/KV-1N; KV/KV-P )</t>
  </si>
  <si>
    <r>
      <t xml:space="preserve">Kabel Cat 6 23 AWG U/FTP 4 Pair LSHF/LSZH Cable Orange EuroClass </t>
    </r>
    <r>
      <rPr>
        <b/>
        <sz val="11"/>
        <rFont val="Calibri"/>
        <family val="2"/>
        <charset val="238"/>
      </rPr>
      <t>Cca</t>
    </r>
    <r>
      <rPr>
        <sz val="11"/>
        <rFont val="Calibri"/>
        <family val="2"/>
        <charset val="238"/>
      </rPr>
      <t xml:space="preserve"> 500m kot npr. Leviton/Brand-Rex ali tehnično enakovredno s karakteristikami:</t>
    </r>
  </si>
  <si>
    <t>●Skladno z EU standardi EN50173-1 in EN 50288-5-1</t>
  </si>
  <si>
    <r>
      <t>●Varnostni standard najmanj</t>
    </r>
    <r>
      <rPr>
        <b/>
        <sz val="11"/>
        <rFont val="Calibri"/>
        <family val="2"/>
        <charset val="238"/>
      </rPr>
      <t xml:space="preserve"> Cca s1a d2 a1</t>
    </r>
  </si>
  <si>
    <t>●IEEE 802.3bt PoE Type 4 (90 Watt)</t>
  </si>
  <si>
    <t>●Insertion Loss pri 100m in f=250MHz &lt;29,5dB</t>
  </si>
  <si>
    <t>●Return Loss pri 100m in f=250MHz &gt;22dB</t>
  </si>
  <si>
    <t>●ACR-F pri 100m in f=250MHz &gt;62,5dB</t>
  </si>
  <si>
    <t>●PSACR-F pri 100m in f=250MHz &gt;59,5dB</t>
  </si>
  <si>
    <t>●NEXT pri f=250MHz &gt;87dB</t>
  </si>
  <si>
    <t>●PSNEXT pri f=250MHz &gt;84dB</t>
  </si>
  <si>
    <t>●PSANEXT pri f=250MHz &gt;99,5dB</t>
  </si>
  <si>
    <t>●PSAACR-F pri f=250MHz &gt;70dB</t>
  </si>
  <si>
    <t>●Radij ukrivljenosti med delovanjem 4xdiameter kabla</t>
  </si>
  <si>
    <t>●Temperatura okolice med delovanjem - 20°C do 75°C</t>
  </si>
  <si>
    <t>KOMUNIKACIJSKE OMARE IN OPREMA:</t>
  </si>
  <si>
    <t>KV - obstoječa omara za dograjeno naslednjo opremo:</t>
  </si>
  <si>
    <t>Optični delilnik LC/APC 24/24 vlaken z nameščenimi 6 dvojnimi spojniki SM LC/APC–DIN montaža komplet s priborom (kaseta, montaža)</t>
  </si>
  <si>
    <t>Montaža v TK omaro</t>
  </si>
  <si>
    <t>KV-P</t>
  </si>
  <si>
    <t>KV-P razvod do delovnih mest v pritličju - ClassE:</t>
  </si>
  <si>
    <t xml:space="preserve">Dobava, montaža in ozemljitev 19” rack omare </t>
  </si>
  <si>
    <t>KOMUNIKACIJSKA OMARA 42HE</t>
  </si>
  <si>
    <r>
      <t>Kot naprimer tip APC</t>
    </r>
    <r>
      <rPr>
        <b/>
        <sz val="11"/>
        <rFont val="Calibri"/>
        <family val="2"/>
        <charset val="238"/>
      </rPr>
      <t xml:space="preserve"> NetShelter SX</t>
    </r>
    <r>
      <rPr>
        <sz val="11"/>
        <rFont val="Calibri"/>
        <family val="2"/>
        <charset val="238"/>
      </rPr>
      <t xml:space="preserve"> ali enakovredno</t>
    </r>
  </si>
  <si>
    <t>•    Barva: črna</t>
  </si>
  <si>
    <t>•    Višina: ne sme presegati 2000mm</t>
  </si>
  <si>
    <t>•    Širina: 600mm</t>
  </si>
  <si>
    <t>•    Globina: 600mm</t>
  </si>
  <si>
    <t>•    Minimalna globina namestitve opreme: 262mm</t>
  </si>
  <si>
    <t>•    Omara mora za zadnjim rastrom omogočati vsaj še 140mm prostora za brezvijačno namestitev</t>
  </si>
  <si>
    <t>električnih razdelilcev in vertikalnih organizatorjev ožičenja, ki ne zasedajo koristnega prostora</t>
  </si>
  <si>
    <t>v omari (0U) – vsaj 8 montažnih mest po celi višini, štiri na levi strani in štiri na desni strani omare</t>
  </si>
  <si>
    <t>•    Nosilnost: &gt;1300kg</t>
  </si>
  <si>
    <t>•    Ustreznost po EIA 310-E (stopnja perforiranosti vrat, namestitev opreme, itd.)</t>
  </si>
  <si>
    <t>• Viskoko nosilna kolesa, 4x, ki se uporabljajo zgolj za transport/premik omare. Po namestitvi</t>
  </si>
  <si>
    <t>omare na končno pozicijo, se omaro fiksira s štirimi prednameščenimi nivelirnimi nogicami.</t>
  </si>
  <si>
    <t>• Vrata spredaj, tovarniško ozemljena preko ohišja omare</t>
  </si>
  <si>
    <t>• Dvokrilna vrata zadaj, tovarniško ozemljena preko ohišja</t>
  </si>
  <si>
    <t>• Stopnja perforacije vrat naj bo minimalno 65%. Delež perforirane površine sprednjih vrat naj bo</t>
  </si>
  <si>
    <t>najmanj 85%, zadnjih vrat pa najmanj 95%</t>
  </si>
  <si>
    <t>• 19” nosilci premični po šinah vodoravno naprej/nazaj</t>
  </si>
  <si>
    <t>• Numeracija višinskih enot na 19” nosilcih</t>
  </si>
  <si>
    <t>• Prednameščeni globoki vertikalni organizatorji kablov spredaj z vhodi 1HE po celi višini omare</t>
  </si>
  <si>
    <t>levo in desno od 19" rastra (širina svetla za kable: vsaj 85mm, globina svetla za kable: vsaj 150mm).</t>
  </si>
  <si>
    <t>• Odprtine za prehod kablov iz sprednjega dela omare (ob 19¨ rastru levo in desno) v zadnji del</t>
  </si>
  <si>
    <t>omare morajo biti zatesnjene s PVC pokrovčki zaradi preprečitve mešanja zraka med hladno</t>
  </si>
  <si>
    <t>in toplo cono</t>
  </si>
  <si>
    <t>• Montažni pribor (matice s kletko in vijaki)</t>
  </si>
  <si>
    <t>• Snemljiva streha omare z vhodi za kable, zaprtimi s ščetinami</t>
  </si>
  <si>
    <t>• možnost montažne nametitve s pregradami ločenih kanalov na strehi omare za jakotočne in</t>
  </si>
  <si>
    <t>šibkotočne instalacije</t>
  </si>
  <si>
    <t>20x Slepa plošča 19" 1HE brezvijačna</t>
  </si>
  <si>
    <t>2x Kovinska polica za 19" do 90 kg</t>
  </si>
  <si>
    <t xml:space="preserve">1x 1U 19" 8x 230V razdelilec </t>
  </si>
  <si>
    <t>Optični delilnik LC/UPC 12/48 vlaken z nameščenimi 6 dvojnimi spojniki SM LC/UPC–1HU komplet s priborom (kaseta, montaža) 
Kot npr. Leviton-BrandRex ali enakovredno</t>
  </si>
  <si>
    <t>Priključni panel za 24 Snap-In konektorjev 1HU-prazen kot npr. Leviton/Brand-Rex</t>
  </si>
  <si>
    <t>Snap-In konektor ToolFree FTPcat 6 - ClassE, z zaključevanjem</t>
  </si>
  <si>
    <t>Kot npr. Leviton-BrandRex z naslednjimi karakteristikami:</t>
  </si>
  <si>
    <t>●IEEE 802.3bt (Type 3) PoE+ do 60 watt</t>
  </si>
  <si>
    <t>●Tool-free zaključevanje kabla</t>
  </si>
  <si>
    <t>●Tip priklopa T568 A&amp;B</t>
  </si>
  <si>
    <t>●Temperatura okolice med delovanjem - 10°C do 60°C</t>
  </si>
  <si>
    <t>FO zaključni kabel LC/UPC 9/125 Pigtail 1m SM</t>
  </si>
  <si>
    <t>Kot npr. Leviton-BrandRex ali enakovredno</t>
  </si>
  <si>
    <t>Varjenje zaključnega kabla na optični kabel</t>
  </si>
  <si>
    <t>Priključni kabel FO 4xLC 2m  OS1/OS2 SM</t>
  </si>
  <si>
    <t xml:space="preserve">Meritev optične povezave - OTDR+Slabljenje </t>
  </si>
  <si>
    <t>Priključni kabel FTP cat 6 2xRJ45 LSF/OH 1m, Leviton/Brand-Rex</t>
  </si>
  <si>
    <t>Priključni kabel FTP cat 6 2xRJ45 LSF/OH 2m, Leviton/Brand-Rex</t>
  </si>
  <si>
    <t>Meritve UTP/FTP ClassE instalacije</t>
  </si>
  <si>
    <t>Vertikalni organizator ožičenja, min. 5 zank</t>
  </si>
  <si>
    <t>KV-P za razvod do Wi-Fi točk v pritličju - ClassE:</t>
  </si>
  <si>
    <t>Priključni panel  za 24 Snap-In konektorjev 1HU-prazen kot npr. Leviton/Brand-Rex</t>
  </si>
  <si>
    <t xml:space="preserve">KV-1N </t>
  </si>
  <si>
    <t>KV-1N za razvod do delovnih mest v nadstropju - ClassE:</t>
  </si>
  <si>
    <t>Optični delilnik LC/UPC 12/48 vlaken z nameščenimi 6 dvojnimi spojniki SM LC/UPC–1HU komplet s priborom (kaseta, montaža)</t>
  </si>
  <si>
    <t>KV-1N za razvod do Wi-Fi točk v pritličju - ClassE:</t>
  </si>
  <si>
    <t xml:space="preserve">KV-2N </t>
  </si>
  <si>
    <t>KV-2N za razvod do delovnih mest v knjižnjici, multimedijski učilnici in drugem nadstropju - ClassE:</t>
  </si>
  <si>
    <t>•    Maksimalna globina namestitve opreme: 1048mm</t>
  </si>
  <si>
    <t>Optični delilnik LC/APC 12/24 vlaken z nameščenimi 12 dvojnimi spojniki SM LC/APC–1HU komplet s priborom (kaseta, montaža)</t>
  </si>
  <si>
    <t>Kot npr. Leviton-BrandRex ali tehnično enakovredno</t>
  </si>
  <si>
    <t>KV-2N za razvod do Wi-Fi točk v pritličju - ClassE:</t>
  </si>
  <si>
    <t>MONTAŽNI MATERIAL:</t>
  </si>
  <si>
    <t>Kabel za razvod do delovnih mest:</t>
  </si>
  <si>
    <t>Kabel Cat 6 23 AWG U/FTP 4 Pair LSHF/LSZH Cable Orange EuroClass 500m kot npr. Leviton/Brand-Rex ali enakovredno s karakteristikami:</t>
  </si>
  <si>
    <t>Kabel za razvod do WiFi točk - ClassE:</t>
  </si>
  <si>
    <r>
      <t xml:space="preserve">Kabel Cat 6 23 AWG U/FTP 4 Pair LSHF/LSZH Cable Orange EuroClass </t>
    </r>
    <r>
      <rPr>
        <b/>
        <sz val="11"/>
        <rFont val="Calibri"/>
        <family val="2"/>
        <charset val="238"/>
      </rPr>
      <t>B2ca</t>
    </r>
    <r>
      <rPr>
        <sz val="11"/>
        <rFont val="Calibri"/>
        <family val="2"/>
        <charset val="238"/>
      </rPr>
      <t xml:space="preserve"> 500m kot npr. Leviton/Brand-Rex ali enakovredno s karakteristikami:</t>
    </r>
  </si>
  <si>
    <r>
      <t>●Varnostni standard najmanj</t>
    </r>
    <r>
      <rPr>
        <b/>
        <sz val="11"/>
        <rFont val="Calibri"/>
        <family val="2"/>
        <charset val="238"/>
      </rPr>
      <t xml:space="preserve"> B2ca s1a d1 a1</t>
    </r>
  </si>
  <si>
    <t xml:space="preserve">Vtičnica dvojna RJ45 s pokrivalom za vgradnjo parapetni kanal kot npr. :Elba ali enakovredno, FTP cat 6, ToolFree bela, </t>
  </si>
  <si>
    <t>z univerzalno dozo, za rač. vtičnico z okvirčki</t>
  </si>
  <si>
    <t>Vtičnica dvojna RJ45 s pokrivalom, podometna, brez p/o doze</t>
  </si>
  <si>
    <t>FTP cat 6, ToolFree bela</t>
  </si>
  <si>
    <t>Vtičnica enojna RJ45 s pokrivalom</t>
  </si>
  <si>
    <t>nadometna, FTP cat 6,  ToolFree bela</t>
  </si>
  <si>
    <t>Tesnenje kabelskih prehodov skozi zidove z ognjeodporno maso
Požarno tesnjenje prehodov inštalacij skozi meje požarnih sektorjev z uporabo:
- požarnega polnila
- intumescenčnega požarnega premaza</t>
  </si>
  <si>
    <t>Izdelava dokumentacije in  poročila z merilnimi protokoli bakrenih in optičnih meritev</t>
  </si>
  <si>
    <t xml:space="preserve">Priprava, oddaja dokumentacije in pridobitev sistemske garancije minimalno 25 let za sistem ClassE. Sistemska garancija mora biti izdana s strani proizvajalca opreme. Vsa oprema za sistemsko garancijo mora biti od istega proizvajalca. Vgradnja opreme mora biti izvedena s strani pooblaščenega izvajalca </t>
  </si>
  <si>
    <t>Izvedba analize pokritosti (Site Survey) z brezžičnim signalom, zagotovitev pokritosti s predvidenim številom uporabljenih ponujenih dostopnih točk ter zahtevano mejo kvalitete signala uporabnika -65dBi za prenosni računalnik</t>
  </si>
  <si>
    <t>Drobni material 5%</t>
  </si>
  <si>
    <t>Nepredvidena dela z vpisom v gradbeni dnevnik 5%</t>
  </si>
  <si>
    <t>PASIVNA OPREMA STRUKTURIRANEGA OŽIČENJA SKUPAJ</t>
  </si>
  <si>
    <t>PROTIVLOMNI SISTEM</t>
  </si>
  <si>
    <t>V objektu je obstoječi sistem protivlomenga sistema kateri se ukine. V obstoječem delu in novem prizidku je predviden nov  protivlomni sistem. V projektu smo predlagali požarno zaščito z elementi, ki jih dobavlja Siemens. Izbere se lahko tudi druge dobavitelje, enake ali boljše kvalitete. V kolikor drugi sistemi zahtevajo za normalno delovanje drugačne povezave, mora ponudnik te upoštevati tako, da bo sistem kvalitetno služil namenu.</t>
  </si>
  <si>
    <t>Intrunet SPC5330 Grade 3 centralna naprava ali enakovredno, za protivlomno varovanje, 8 področji, razširljiva do 128 področji; 1x zanka oz. 2x linija na X-Bus vodilu dolžine max. 12.400m (razdalja med X-Bus elementi do 400m), omogoča formiranje 16 particij, možnost priklopa do 16 tipkovnic, 32 čitalcev kartic (16 vrat), spomin za 10.000 alarmnih dogodkov in 10.000 dogodkov kontrole pristopa, 256 uporabniških kod, integriran WEB server za ethernet IP povezavo; kpl. z napajalnikom in kovinskim ohišjem za Aku 12V/17Ah s tamper zaščito; varnostni razred po EN50131-1: GRADE 3 ali enakovredno</t>
  </si>
  <si>
    <t xml:space="preserve">3G/GSM komunikator za povezavo na dežurni varnostni center, podpira vse splošne protokole ter EDP in FlexC </t>
  </si>
  <si>
    <t>SPCK620.100 SiPlus ali enkaovredno LCD večparticijska tipkovnica z večjim grafičnim prikazovalnikom 128x64 točk, s funkcijskimi tipkami in z LED indikacijskimi lučkami</t>
  </si>
  <si>
    <t>Adresibilni dodatni napajalnik 12V/2,6A v ohišju s tamper zaščito, integriran razširitveni modul za dodatnih 8 področji in 2 relejskima izhodoma; prostor za AKU baterije 12V/17Ah; varnostni razred po EN50131-1: GRADE 3</t>
  </si>
  <si>
    <t xml:space="preserve">PDM-IXA12T  MAGIC ANTIMASK kombinirani PIR/MW (infrardeči + mikrovalovni) detektor gibanja, ART antimasking sistem za zanesljivo protisabotažno zaščito, polje pokritja 12 m, vgrajena patentirana zrcalna leča za zanesljivejšo detekcijo in imunost na zunanje vplive, frekvenca mikrovalovnega zaznavanja je 10.525 GHz, medsebojno povezujoča multikriterijska analiza signala Machtec omogoča izredno zanesljivo delovanja, brez mrtvih con pod senzorjem, majhna poraba energije 6.3 mA, Eol koncept in enostavna montaža, v skladu s standardi EN50131-2-4 varnostni razred GRADE 3
</t>
  </si>
  <si>
    <t xml:space="preserve">Univerzalna montažna konzola za stensko ali stropno montiranje. Primerna za PDM-I12, PDM-I12T, PDM-I18 and PDM-I18T. V nosilcu so tudi vodniki za kable. 
Dimenzija (Š x V x G):47 x 53 x 44
 </t>
  </si>
  <si>
    <t>Alarmna hupa zunanja z bliskavico</t>
  </si>
  <si>
    <t>Instalacijski kabli:</t>
  </si>
  <si>
    <t xml:space="preserve"> -</t>
  </si>
  <si>
    <t>UTP 4x2x23AWG, kat.6, LSHF (siv)</t>
  </si>
  <si>
    <t>Protivlomni kabel 2x0,5+4x0,22  Cca s1 d2</t>
  </si>
  <si>
    <t>Instalacijska plastična gibljiva, rebrasta cev položena n teh stropu delno podometno, komplet z razvodnimi dozami in pritrdilnim materialom</t>
  </si>
  <si>
    <t>RBC/RFSS 16</t>
  </si>
  <si>
    <t>RBC/RFSS 23</t>
  </si>
  <si>
    <t xml:space="preserve">Programiranje celotnega sistema </t>
  </si>
  <si>
    <t xml:space="preserve">Montaža sistema na položeno in preizkušeno instalacijo </t>
  </si>
  <si>
    <t>PROTIVLOM SKUPAJ:</t>
  </si>
  <si>
    <t>VIDEO DOMOFON</t>
  </si>
  <si>
    <t xml:space="preserve"> Video domofonski sistem sestavljajo tri zunanje video enote, katere so predvidene na glavnem vhodu, vhodu v telovadnico, in vhodu v kuhinjo. Notranje enote so predvidene v zbornici, knjižnici, športnem kabintu in kuhinji. </t>
  </si>
  <si>
    <t>AKUVOX  AKV-R20B SIP domofon z eno tipko in čitalnikom kartic ali enakovredno
1. Material ohišja: aluminijeva zlitina
2. Kamera: 2 milijona slikovnih pik, 110 ° (H) / 58 ° (V)
3. RF čitalnik kartic 13,56 MHz in 125KHz
4. Gumb: 1 klicna tipka z imensko tablico
5. Izhodni rele: 2 izhodna releja za odpiranje vrat
6. Vodoodporna in proti prahu: IP65
7. Namestitev: nadometna montaža
8. PoE (IEEE802.3af, Power-over-Ethernet)
9. Dvosmerna zvočna komunikacija prek IP omrežij z Echo Cancel                                              
10. V skladu s standardom SIP za enostavno integracijo v vsako SIP PBX</t>
  </si>
  <si>
    <t>AKUVOX  AKV-R20B SIP domofon z eno tipko in čitalnikom kartic ali enakovredno
1. Material ohišja: aluminijeva zlitina
2. Kamera: 2 milijona slikovnih pik, 110 ° (H) / 58 ° (V)
3. RF čitalnik kartic 13,56 MHz in 125KHz
4. Gumb: 2 klicni tipka z imensko tablico
5. Izhodni rele: 2 izhodna releja za odpiranje vrat
6. Vodoodporna in proti prahu: IP65
7. Namestitev: nadometna montaža
8. PoE (IEEE802.3af, Power-over-Ethernet)
9. Dvosmerna zvočna komunikacija prek IP omrežij z Echo Cancel                                              
10. V skladu s standardom SIP za enostavno integracijo v vsako SIP PBX</t>
  </si>
  <si>
    <t xml:space="preserve">Podometna doza za domofon R20B  AKV-R20K-BOX </t>
  </si>
  <si>
    <t>AKUVOX AKV-C315W Notranja enota SIP (različica Android) ali enakovredno
1. 7-palčni kapacitivni zaslon na dotik z načinom varčevanja z energijo 
2. Sprejem slike HD iz zunanje enote  
3. Dvosmerna komunikacija na osnovi protokola SIP v2.0 
4. PoE ali zunanji vir
5. Podpira ameriško ali evropsko električno namestitev na stensko omarico
6. Bluetooth in brezžična funkcija</t>
  </si>
  <si>
    <t>Aktivna oprema potrebna za priključitev domofonov zajeta v popisu univerzalnega ožičenja</t>
  </si>
  <si>
    <t>Instalacijski kabl, cevi, police: zajeto v popisu unierzalnega ožičenja</t>
  </si>
  <si>
    <t>Montaža sistema na položeno in preizkušeno instalacijo, parametriranje, nastavitve, primopredaja in šolanje uporabnika</t>
  </si>
  <si>
    <t xml:space="preserve">Trda instalacijska negorljiva cev PN fi 13,5-16 mm v kompletu s pritrdilnim in nosilnim materialom </t>
  </si>
  <si>
    <t>VIDEO DOMOFON SKUPAJ:</t>
  </si>
  <si>
    <t>SPLOŠNO OZVOČENJE</t>
  </si>
  <si>
    <t>Predelava obstoječega sistema ozvočenja.
Izvede se funkcionalna povezava med obstoječim in novim delom objekta, komplet z kabelskimi povezavami in ustreznimi elementi za nadgradnjo obstoječega sistema ozvočenja
Nova oprema ozvočenja se vgradi v prosto, kjer se nahaja obstoječa oprema</t>
  </si>
  <si>
    <t>Centralna naprava ozvočenja šole v sestavi, kot npr.: SEA ali tehnično enakovredno:</t>
  </si>
  <si>
    <t xml:space="preserve"> Integriran mikser- ojačevalnik 250W/100V  kot npr.: SNO1135-SEA ali tehnično enakovredno</t>
  </si>
  <si>
    <t>Avdio ojačevalnik  2 x 360W /100V npr.: CPA248  ali tehnično enakovredno</t>
  </si>
  <si>
    <t xml:space="preserve">Avdio ojačevalnik  2 x 240W /100V  kot npr.:  CPA224  ali tehnično enakovredno </t>
  </si>
  <si>
    <t>kontrolna eota z zvočnikom in regulatorjem kot npr.: SPM 1500 ali tehnično enakovredno</t>
  </si>
  <si>
    <t xml:space="preserve">napajalna enota in enota za komunikacijo z obstoječo napravo ozvočenja kot npr.: SPU1200  ali tehnično enakovredno </t>
  </si>
  <si>
    <t>monitorski panel z zvočnikom in regulatorjem, 1HE, kot npr.: SPM1500  ali tehnično enakovredno</t>
  </si>
  <si>
    <t>Rack ohišje 12 HE -19"/ 600</t>
  </si>
  <si>
    <t>Zvočniki in regulatorji šolskega dela:</t>
  </si>
  <si>
    <t>SNZ2110  Vgradni zvočnik   10/5W/100V bele barve-kot npr.: SEA Sežana   ali tehnično enakovredno</t>
  </si>
  <si>
    <t>SNA1040   regulator glasnosti 35W/100V, vgradni , beli kot npr.: SEA  za dozo fi60   ali tehnično enakovredno</t>
  </si>
  <si>
    <t>LR 1100R0   regulator glasnosti 100W/100V, vgradni , belikot npr.: SEA  za dozo fi68   ali tehnično enakovredno</t>
  </si>
  <si>
    <t xml:space="preserve"> MONTAŽNI MATERIAL IN STORITVE</t>
  </si>
  <si>
    <t>Instalacija ozvočenja ( dobavi in izvede instalater)</t>
  </si>
  <si>
    <t xml:space="preserve">PPL3 x 1,5 mm2 kabel za zvočnike  kategorije Cca s1 d2 a1  </t>
  </si>
  <si>
    <t>PPL2 x 1,5 mm2 kabel za zvočnike   kategorije Cca s1 d2 a1</t>
  </si>
  <si>
    <t>Vgradne  doze Fi 60</t>
  </si>
  <si>
    <t>Vgradna doza Fi 68</t>
  </si>
  <si>
    <t>Montaža zvočnikov  izdelava vgradne odprtine fi 193mm</t>
  </si>
  <si>
    <t>Montaža regulatorjev</t>
  </si>
  <si>
    <t>Instalacijska plastična samogasna rebrasta cev položena v teh stropu delno podometno, komplet z razvodnimi dozami in pritrdilnim materialom</t>
  </si>
  <si>
    <t>RFSS 23</t>
  </si>
  <si>
    <t>Drobni priključni in vezni material</t>
  </si>
  <si>
    <t>Dokumentacija</t>
  </si>
  <si>
    <t>Montaža-priklop  opreme na položeno instalacijo in montirane zvočnike in regulatorje, zagon, poučitev uporabnika</t>
  </si>
  <si>
    <t>SPLOŠNO OZVOČENJE SKUPAJ</t>
  </si>
  <si>
    <t>MULTIMEDIJSKA OPREMA UČILNIC IN ZBORNICE (INTERAKTINI PROJEKTOR + TABLA)</t>
  </si>
  <si>
    <t>Interaktivni videoprojektori videoprojektor        z nastavljivim stenskim nosilcem, osnovna ločljivost 1280x800 WXGA,  svetilnost 3500 ANSI lumnov, vhodi 2x RGB, 2x stereo avdio,   3,5 jack in/out, composit video, 1x HDMI, , component video (RCA),  optični in digitalni zoom, digitalna korekcija kota projekcije, IR daljinski upravljalec,  RS-232 upravljanje, RJ-45 za mrežno upravljanje, življenjska doba žarnice  5000 ur, 4,1 kg, 35/29 dB hrupa, kontrast 14.000:1   . kot npr.: Epson EB-685 Wi ali tehnično enakovredno. Ponudnik mora  biti pooblaščen  prodajalec in serviser v sloveniji.</t>
  </si>
  <si>
    <t>PD - zidna aktivna priključna in komntrolna doza MM opreme, priključki VGA, avdio, HDMI,   avdio ojačevalnik z vhodom za signal iz računalnika, kompaktna izvedba, napajanje 230V ,kot npr. SMM2020- SEA ali tehnično enakovredno</t>
  </si>
  <si>
    <t>nadometni Hi-Fi zvočnik 20W/8 Ohm, beli, komplet s stensko konzolo. Kot npr.: PB720W ali tehnično enakovredno</t>
  </si>
  <si>
    <t>Bela white-board tabla primerna za projekcijo iz interaktivnih projektorjev, dimenzij 120x300 cm, Al-elux okvir, polica za pisala, set za pritrditev na steno. Kot. npr.: WH1230  ali tehnično enakovredno</t>
  </si>
  <si>
    <t>Osnovni pisalni set za planske table vsebuje 4 ozka raznobarvna white-board pisala za planerje, mini magnetni brisalec, 4 magnete, cistilni spray. Kot npr. STK-JR  ali tehnično enakovredno</t>
  </si>
  <si>
    <t>Montažni materiali in kabli (vsi kabli brezhalogenski po zahtevah NPV):</t>
  </si>
  <si>
    <t>-  Specialni VGA kabel  C258,</t>
  </si>
  <si>
    <t xml:space="preserve"> Kabel NHXMH-J 3x1,5mm2 - napajanje videoprojektorja</t>
  </si>
  <si>
    <t>-  zvočniški kabel  2 x 1,5mm2</t>
  </si>
  <si>
    <t xml:space="preserve"> -  USB A-B extender 10m</t>
  </si>
  <si>
    <t xml:space="preserve"> - HDMI kabel 10m - M/M, z ojačevalnikom</t>
  </si>
  <si>
    <t>-  Konektorski material, drobni vezni in vijačni material</t>
  </si>
  <si>
    <t>-  Polaganje kablov v  predpripravljene instalacijske poti</t>
  </si>
  <si>
    <t>-  Konektiranje kablov na obeh konceh</t>
  </si>
  <si>
    <t xml:space="preserve"> - VGA priključni kabel 1,5m  M/M (kvaliteten)</t>
  </si>
  <si>
    <t>- Avdio kabel  1,5m za priklop računalnika mini-jack - stereo RCA</t>
  </si>
  <si>
    <t xml:space="preserve"> - HDMI-HDMI (M/M) kabel kvaliteten,  5m</t>
  </si>
  <si>
    <t>- Rebrasta vgradna cev Fi 50  mm (vgradnja in dobava)</t>
  </si>
  <si>
    <t>Montaža  videoprojektorja,  montaža  priključne  doze , zvočnikov ,montaža table, zagon, nastavitve in  dokumentacija .</t>
  </si>
  <si>
    <t xml:space="preserve">SKUPAJ MULTIMEDIJSKA OPREMA UČILNICE </t>
  </si>
  <si>
    <t xml:space="preserve">skupaj </t>
  </si>
  <si>
    <t xml:space="preserve">SKUPAJ MULTIMEDIJSKA OPREMA 11 UČILNIC </t>
  </si>
  <si>
    <t>MULTIMEDIJSKA OPREMA UČILNIC IN ZBORNICE SKUPAJ</t>
  </si>
  <si>
    <t>MULTIMEDIJSKA OPREMA MULTIMEDIJSKE UČILNICE</t>
  </si>
  <si>
    <t>LASER Projektor kot npr.:  Epson EB-L200F ali enakovredno, 4500 lumnov ful HD,(1920 x 1080) HDMI, VGA, avdio,žarnica 20000 ur  , kontrast 2,5 MIO:1, vgrajen zvočnik 16W, belo ohišje, popona komanda, miracast zrcaljenje zaslona..avtomatska regulacija slike.</t>
  </si>
  <si>
    <t>PD - PD - zidna aktivna priključna in komntrolna doza MM opreme, priključki VGA, avdio, HDMI,   avdio ojačevalnik z vhodom za signal iz računalnika, kompaktna izvedba, napajanje 230V ,kot npr.: SMM2020/TA-50- SEA ali tehnično enakovredno</t>
  </si>
  <si>
    <t xml:space="preserve">  nadometni Hi-Fi zvočnik 30W/8 Ohm, beli, komplet s stensko konzolo. Kot. npr.: PB730W  ali tehnično enakovredno</t>
  </si>
  <si>
    <t>Elektro platno 300 x 175 cm, bela Al kaseta , kvalitetno Kot. npr.: "Compact"  ali tehnično enakovredno</t>
  </si>
  <si>
    <t>Montažni materiali in kabli (vsi kabli brezhalogenski  po zahtevah NPV):</t>
  </si>
  <si>
    <t>-  PPL  3 x 1,5mm2  - napajanje videoprojektorja</t>
  </si>
  <si>
    <t>-  PPL  2 x 1,5mm2  - za zvočnike</t>
  </si>
  <si>
    <t>MULTIMEDIJSKA OPREMA MULTIMEDIJSKE UČILNICE SKUPAJ</t>
  </si>
  <si>
    <t>OPREMA ZA PRIKAZOVANJE ČASA</t>
  </si>
  <si>
    <t>Analogna 24V minutna ura, enostranska premer 300, komplet z montažni priborom za enostransko izvedbo
(kot npr. VME-31 ali tehnično enakovredna)</t>
  </si>
  <si>
    <t>Analogna 24V minutna ura,DVOSTRANSKA premer 300, komplet z montažni priborom za enostransko izvedbo
(kot npr. 2VME-31 ali tehnično enakovredna)</t>
  </si>
  <si>
    <t xml:space="preserve"> Kabel NHXMH-J 2x1,5mm2 Cca s1 d2 a1</t>
  </si>
  <si>
    <t xml:space="preserve">Instalacijska gibljiva samogasna cev fi RFSS 16mm                       </t>
  </si>
  <si>
    <t xml:space="preserve">Montaža ur in ožičenje  </t>
  </si>
  <si>
    <t>Priklop novih ur na obstoječi sistem, nastavitev ur</t>
  </si>
  <si>
    <t>OPREMA ZA PRIKAZOVANJE ČASA SKUPAJ</t>
  </si>
  <si>
    <t>14.</t>
  </si>
  <si>
    <t>Zakoličba nove in obstoječe infrastrukture na področju predvidene gradnje</t>
  </si>
  <si>
    <t>Cev za zunanji cevni razvod za polaganje v jarek, Sitgmaflex fi 110 mm</t>
  </si>
  <si>
    <t>Cev za zunanji cevni razvod za polaganje v jarek, Sitgmaflex fi 63 mm</t>
  </si>
  <si>
    <t xml:space="preserve">Izkop jarka za položitev cevi, ročni - strojni izkop. Izkop 0,8m globine in 0,6m širine.  Planiranje dna kanala. Dobava in prevoz tampona. Ročni zasip z sipkim peskom, strojni zasip kanala. </t>
  </si>
  <si>
    <t>Kabelski jasek BC fi 40cm. Ročno vgrajevanje betona MB - 30, komplet z dobavo in izdelavo prebojev za uvajanje cevi in pripravo temelja. Dobava in vgradnja  LŽ pokrova 0,4x0,4m 125kN.</t>
  </si>
  <si>
    <t>Kabelski jasek BC fi 60cm. Ročno vgrajevanje betona MB - 30, komplet z dobavo in izdelavo prebojev za uvajanje cevi in pripravo temelja. Dobava in vgradnja  LŽ pokrova 0,6x0,6m 250kN.</t>
  </si>
  <si>
    <t>Kabelski jasek BC fi 80 cm. Ročno vgrajevanje betona MB - 30, komplet z dobavo in izdelavo prebojev za uvajanje cevi in pripravo temelja. Dobava in vgradnja  LŽ pokrova 0,6x0,6m 250kN.</t>
  </si>
  <si>
    <t>Opozorilni trak</t>
  </si>
  <si>
    <t>Valjanec Fe-Zn 25 x 4 mm z polaganjem v posteljico jarka v kompletu z kontaktnimi sponkami.</t>
  </si>
  <si>
    <t>Uvod ozemljitvenega valjanca v jašek, komplet z vgradnjo križne sponke za priklop kovinskih mas (uvod valjanca se izvede v podložnem betonu iz spodnje strani pred postavitvijo BC cevi)</t>
  </si>
  <si>
    <t>Ozemljitveni vodniki in ozemljitve
H07V-K (rum-zel) 1X16mm2, obojestransko zaključen z kabelskim čevljem, povprečne dolžine 4m</t>
  </si>
  <si>
    <t>Izvedba ozemljitve kovinskega pokrova jaška, komplet z spojnim materialom</t>
  </si>
  <si>
    <t>Povrnitev v prvotno stanje, zasipanje z zemljino, niveliranje terena</t>
  </si>
  <si>
    <t>Nepredvidena dela, vpis v gradbeni dnevnik</t>
  </si>
  <si>
    <t>GRADBENA DELA SKUPAJ:</t>
  </si>
  <si>
    <t>15.</t>
  </si>
  <si>
    <t>Pregled, izdaja protokolov, posnetki stanja za PID.</t>
  </si>
  <si>
    <t>Vrisovanje sprememb inštalacij (v tlorise in sheme) v času gradnje v PZI izvod načrta električnih inštalacij s potrjevanjem nadzornega organa.</t>
  </si>
  <si>
    <t>Projektantski nadzor (10 obiskov)</t>
  </si>
  <si>
    <t>Izdelava PID projekta</t>
  </si>
  <si>
    <t>Mapo z vsemi garancijskimi listi in izjavami  , A testi,  certifikati in izjave o lastnostih</t>
  </si>
  <si>
    <t>Vodenje gradbene knjige</t>
  </si>
  <si>
    <t>OSTALE OBVEZNOSTI SKUPAJ: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</si>
</sst>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 #,##0.00\ &quot;€&quot;_-;\-* #,##0.00\ &quot;€&quot;_-;_-* &quot;-&quot;??\ &quot;€&quot;_-;_-@_-"/>
    <numFmt numFmtId="164" formatCode="_-* #,##0.00\ _€_-;\-* #,##0.00\ _€_-;_-* &quot;-&quot;??\ _€_-;_-@_-"/>
    <numFmt numFmtId="165" formatCode="#,##0.00\ &quot;€&quot;"/>
    <numFmt numFmtId="166" formatCode="#&quot;.&quot;"/>
    <numFmt numFmtId="167" formatCode="#,##0.00\ [$€-424]"/>
    <numFmt numFmtId="168" formatCode="#,##0_ ;\-#,##0\ "/>
    <numFmt numFmtId="169" formatCode="_ * #,##0.00_)\ [$€-1]_ ;_ * \(#,##0.00\)\ [$€-1]_ ;_ * &quot;-&quot;??_)\ [$€-1]_ ;_ @_ "/>
    <numFmt numFmtId="170" formatCode="_-* #,##0.00\ [$€-1]_-;\-* #,##0.00\ [$€-1]_-;_-* &quot;-&quot;??\ [$€-1]_-;_-@_-"/>
    <numFmt numFmtId="171" formatCode="#,##0.00\ _S_I_T"/>
    <numFmt numFmtId="172" formatCode="_-* #,##0.00\ _S_I_T_-;\-* #,##0.00\ _S_I_T_-;_-* &quot;-&quot;??\ _S_I_T_-;_-@_-"/>
    <numFmt numFmtId="173" formatCode="#,##0;[Red]#,##0"/>
    <numFmt numFmtId="174" formatCode="#,##0.0"/>
    <numFmt numFmtId="175" formatCode="#,##0.00\ \€"/>
    <numFmt numFmtId="176" formatCode="0.000"/>
    <numFmt numFmtId="177" formatCode="#,##0.00\ [$€-1]"/>
    <numFmt numFmtId="178" formatCode="_-* #,##0.00\ [$€-1]_-;\-* #,##0.00\ [$€-1]_-;_-* &quot;-&quot;??\ [$€-1]_-"/>
    <numFmt numFmtId="179" formatCode="#,##0.00_ ;\-#,##0.00\ "/>
  </numFmts>
  <fonts count="46">
    <font>
      <sz val="11"/>
      <color theme="1"/>
      <name val="Calibri"/>
      <family val="2"/>
      <charset val="238"/>
      <scheme val="minor"/>
    </font>
    <font>
      <b/>
      <sz val="14"/>
      <color theme="1"/>
      <name val="Calibri"/>
      <family val="2"/>
      <charset val="238"/>
      <scheme val="minor"/>
    </font>
    <font>
      <b/>
      <sz val="11"/>
      <color theme="1"/>
      <name val="Calibri"/>
      <family val="2"/>
      <charset val="238"/>
      <scheme val="minor"/>
    </font>
    <font>
      <b/>
      <sz val="12"/>
      <color theme="1"/>
      <name val="Calibri"/>
      <family val="2"/>
      <charset val="238"/>
      <scheme val="minor"/>
    </font>
    <font>
      <i/>
      <sz val="11"/>
      <color theme="1"/>
      <name val="Calibri"/>
      <family val="2"/>
      <charset val="238"/>
      <scheme val="minor"/>
    </font>
    <font>
      <sz val="11"/>
      <name val="Calibri"/>
      <family val="2"/>
      <charset val="238"/>
      <scheme val="minor"/>
    </font>
    <font>
      <b/>
      <sz val="11"/>
      <name val="Calibri"/>
      <family val="2"/>
      <charset val="238"/>
      <scheme val="minor"/>
    </font>
    <font>
      <b/>
      <sz val="9"/>
      <name val="Calibri"/>
      <family val="2"/>
      <charset val="238"/>
      <scheme val="minor"/>
    </font>
    <font>
      <sz val="11"/>
      <name val="Calibri"/>
      <family val="2"/>
      <charset val="238"/>
    </font>
    <font>
      <i/>
      <sz val="11"/>
      <name val="Calibri"/>
      <family val="2"/>
      <charset val="238"/>
      <scheme val="minor"/>
    </font>
    <font>
      <b/>
      <sz val="10"/>
      <name val="Calibri"/>
      <family val="2"/>
      <charset val="238"/>
      <scheme val="minor"/>
    </font>
    <font>
      <sz val="8"/>
      <name val="Calibri"/>
      <family val="2"/>
      <charset val="238"/>
      <scheme val="minor"/>
    </font>
    <font>
      <b/>
      <i/>
      <u/>
      <sz val="11"/>
      <name val="Calibri"/>
      <family val="2"/>
      <charset val="238"/>
      <scheme val="minor"/>
    </font>
    <font>
      <b/>
      <i/>
      <sz val="10"/>
      <name val="Calibri"/>
      <family val="2"/>
      <charset val="238"/>
      <scheme val="minor"/>
    </font>
    <font>
      <b/>
      <i/>
      <sz val="11"/>
      <name val="Calibri"/>
      <family val="2"/>
      <charset val="238"/>
      <scheme val="minor"/>
    </font>
    <font>
      <vertAlign val="superscript"/>
      <sz val="11"/>
      <name val="Calibri"/>
      <family val="2"/>
      <charset val="238"/>
      <scheme val="minor"/>
    </font>
    <font>
      <b/>
      <sz val="9"/>
      <name val="Calibri"/>
      <family val="2"/>
      <charset val="238"/>
    </font>
    <font>
      <b/>
      <sz val="11"/>
      <name val="Calibri"/>
      <family val="2"/>
      <charset val="238"/>
    </font>
    <font>
      <b/>
      <sz val="12"/>
      <name val="Calibri"/>
      <family val="2"/>
      <charset val="238"/>
      <scheme val="minor"/>
    </font>
    <font>
      <sz val="9"/>
      <name val="Calibri"/>
      <family val="2"/>
      <charset val="238"/>
      <scheme val="minor"/>
    </font>
    <font>
      <sz val="11"/>
      <color theme="1"/>
      <name val="Calibri"/>
      <family val="2"/>
      <charset val="238"/>
      <scheme val="minor"/>
    </font>
    <font>
      <sz val="11"/>
      <color rgb="FFFF0000"/>
      <name val="Calibri"/>
      <family val="2"/>
      <charset val="238"/>
      <scheme val="minor"/>
    </font>
    <font>
      <b/>
      <sz val="11"/>
      <color indexed="8"/>
      <name val="Calibri"/>
      <family val="2"/>
      <charset val="238"/>
      <scheme val="minor"/>
    </font>
    <font>
      <sz val="11"/>
      <color indexed="8"/>
      <name val="Calibri"/>
      <family val="2"/>
      <charset val="238"/>
      <scheme val="minor"/>
    </font>
    <font>
      <sz val="10"/>
      <name val="Arial"/>
      <family val="2"/>
      <charset val="238"/>
    </font>
    <font>
      <sz val="11"/>
      <color rgb="FF000000"/>
      <name val="Calibri"/>
      <family val="2"/>
      <charset val="238"/>
      <scheme val="minor"/>
    </font>
    <font>
      <sz val="12"/>
      <name val="Courier"/>
      <family val="3"/>
    </font>
    <font>
      <sz val="10"/>
      <name val="Arial CE"/>
    </font>
    <font>
      <b/>
      <i/>
      <sz val="11"/>
      <color indexed="8"/>
      <name val="Calibri"/>
      <family val="2"/>
      <charset val="238"/>
      <scheme val="minor"/>
    </font>
    <font>
      <sz val="10"/>
      <color theme="1"/>
      <name val="Tahoma"/>
      <family val="2"/>
      <charset val="238"/>
    </font>
    <font>
      <sz val="10"/>
      <name val="Arial CE"/>
      <charset val="238"/>
    </font>
    <font>
      <sz val="10"/>
      <name val="Arial"/>
      <family val="2"/>
    </font>
    <font>
      <sz val="11"/>
      <color indexed="10"/>
      <name val="Calibri"/>
      <family val="2"/>
      <charset val="238"/>
      <scheme val="minor"/>
    </font>
    <font>
      <sz val="10"/>
      <name val="Gatineau"/>
    </font>
    <font>
      <b/>
      <sz val="11"/>
      <color indexed="57"/>
      <name val="Calibri"/>
      <family val="2"/>
      <charset val="238"/>
      <scheme val="minor"/>
    </font>
    <font>
      <sz val="11"/>
      <color indexed="57"/>
      <name val="Calibri"/>
      <family val="2"/>
      <charset val="238"/>
      <scheme val="minor"/>
    </font>
    <font>
      <b/>
      <sz val="11"/>
      <color rgb="FF000000"/>
      <name val="Calibri"/>
      <family val="2"/>
      <charset val="238"/>
      <scheme val="minor"/>
    </font>
    <font>
      <b/>
      <sz val="10"/>
      <color rgb="FF41A6B1"/>
      <name val="Tahoma"/>
      <family val="2"/>
      <charset val="238"/>
    </font>
    <font>
      <sz val="10"/>
      <color indexed="8"/>
      <name val="Arial"/>
      <family val="2"/>
    </font>
    <font>
      <sz val="10"/>
      <color rgb="FF000000"/>
      <name val="Arial"/>
      <family val="2"/>
    </font>
    <font>
      <sz val="10"/>
      <color theme="1"/>
      <name val="Arial"/>
      <family val="2"/>
    </font>
    <font>
      <b/>
      <i/>
      <sz val="11"/>
      <name val="Calibri"/>
      <family val="2"/>
      <charset val="238"/>
    </font>
    <font>
      <sz val="8"/>
      <name val="Arial"/>
      <family val="2"/>
      <charset val="238"/>
    </font>
    <font>
      <sz val="10"/>
      <color theme="1"/>
      <name val="Arial"/>
      <family val="2"/>
      <charset val="238"/>
    </font>
    <font>
      <sz val="10"/>
      <color indexed="8"/>
      <name val="Arial"/>
      <family val="2"/>
      <charset val="238"/>
    </font>
    <font>
      <sz val="10"/>
      <name val="Calibri"/>
      <family val="2"/>
      <charset val="238"/>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s>
  <borders count="10">
    <border>
      <left/>
      <right/>
      <top/>
      <bottom/>
      <diagonal/>
    </border>
    <border>
      <left/>
      <right/>
      <top/>
      <bottom style="medium">
        <color indexed="64"/>
      </bottom>
      <diagonal/>
    </border>
    <border>
      <left/>
      <right/>
      <top style="thin">
        <color indexed="64"/>
      </top>
      <bottom style="medium">
        <color indexed="64"/>
      </bottom>
      <diagonal/>
    </border>
    <border>
      <left/>
      <right/>
      <top/>
      <bottom style="thin">
        <color indexed="64"/>
      </bottom>
      <diagonal/>
    </border>
    <border>
      <left/>
      <right/>
      <top/>
      <bottom style="hair">
        <color auto="1"/>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top/>
      <bottom/>
      <diagonal/>
    </border>
    <border>
      <left style="hair">
        <color indexed="64"/>
      </left>
      <right style="hair">
        <color indexed="64"/>
      </right>
      <top/>
      <bottom/>
      <diagonal/>
    </border>
    <border>
      <left/>
      <right/>
      <top/>
      <bottom style="double">
        <color indexed="64"/>
      </bottom>
      <diagonal/>
    </border>
  </borders>
  <cellStyleXfs count="43">
    <xf numFmtId="0" fontId="0" fillId="0" borderId="0"/>
    <xf numFmtId="164" fontId="20" fillId="0" borderId="0" applyFont="0" applyFill="0" applyBorder="0" applyAlignment="0" applyProtection="0"/>
    <xf numFmtId="44" fontId="20" fillId="0" borderId="0" applyFont="0" applyFill="0" applyBorder="0" applyAlignment="0" applyProtection="0"/>
    <xf numFmtId="0" fontId="24" fillId="0" borderId="0"/>
    <xf numFmtId="0" fontId="20" fillId="0" borderId="0"/>
    <xf numFmtId="0" fontId="24" fillId="0" borderId="0"/>
    <xf numFmtId="0" fontId="20" fillId="0" borderId="0"/>
    <xf numFmtId="0" fontId="26" fillId="0" borderId="0"/>
    <xf numFmtId="0" fontId="24" fillId="0" borderId="0" applyBorder="0"/>
    <xf numFmtId="0" fontId="27" fillId="0" borderId="0"/>
    <xf numFmtId="0" fontId="24" fillId="0" borderId="0"/>
    <xf numFmtId="0" fontId="24" fillId="0" borderId="0"/>
    <xf numFmtId="0" fontId="24" fillId="0" borderId="0"/>
    <xf numFmtId="0" fontId="24" fillId="0" borderId="0"/>
    <xf numFmtId="49" fontId="29" fillId="0" borderId="0">
      <alignment horizontal="left" vertical="top" wrapText="1" readingOrder="1"/>
    </xf>
    <xf numFmtId="166" fontId="29" fillId="0" borderId="0">
      <alignment horizontal="right" vertical="top" readingOrder="1"/>
    </xf>
    <xf numFmtId="49" fontId="29" fillId="0" borderId="0">
      <alignment horizontal="center"/>
    </xf>
    <xf numFmtId="165" fontId="29" fillId="0" borderId="0">
      <alignment horizontal="right" readingOrder="1"/>
    </xf>
    <xf numFmtId="0" fontId="20" fillId="0" borderId="0"/>
    <xf numFmtId="49" fontId="29" fillId="0" borderId="0">
      <alignment vertical="top"/>
    </xf>
    <xf numFmtId="0" fontId="30" fillId="0" borderId="0"/>
    <xf numFmtId="0" fontId="24" fillId="0" borderId="0"/>
    <xf numFmtId="0" fontId="24" fillId="0" borderId="0"/>
    <xf numFmtId="0" fontId="24" fillId="0" borderId="0"/>
    <xf numFmtId="0" fontId="31" fillId="0" borderId="0"/>
    <xf numFmtId="172" fontId="30" fillId="0" borderId="0" applyFont="0" applyFill="0" applyBorder="0" applyAlignment="0" applyProtection="0"/>
    <xf numFmtId="0" fontId="24" fillId="0" borderId="0"/>
    <xf numFmtId="172" fontId="33" fillId="0" borderId="0" applyFont="0" applyFill="0" applyBorder="0" applyAlignment="0" applyProtection="0"/>
    <xf numFmtId="0" fontId="33" fillId="0" borderId="0"/>
    <xf numFmtId="0" fontId="31" fillId="0" borderId="0"/>
    <xf numFmtId="0" fontId="20" fillId="0" borderId="0"/>
    <xf numFmtId="0" fontId="24" fillId="0" borderId="0"/>
    <xf numFmtId="0" fontId="30" fillId="0" borderId="0"/>
    <xf numFmtId="49" fontId="37" fillId="0" borderId="0" applyNumberFormat="0" applyAlignment="0">
      <alignment vertical="top"/>
    </xf>
    <xf numFmtId="0" fontId="24" fillId="0" borderId="0"/>
    <xf numFmtId="0" fontId="24" fillId="0" borderId="0"/>
    <xf numFmtId="177" fontId="24" fillId="0" borderId="0"/>
    <xf numFmtId="178" fontId="24" fillId="0" borderId="0"/>
    <xf numFmtId="0" fontId="24" fillId="0" borderId="0"/>
    <xf numFmtId="178" fontId="24" fillId="0" borderId="0"/>
    <xf numFmtId="0" fontId="24" fillId="0" borderId="0"/>
    <xf numFmtId="0" fontId="24" fillId="0" borderId="0"/>
    <xf numFmtId="0" fontId="24" fillId="0" borderId="0"/>
  </cellStyleXfs>
  <cellXfs count="722">
    <xf numFmtId="0" fontId="0" fillId="0" borderId="0" xfId="0"/>
    <xf numFmtId="0" fontId="2" fillId="0" borderId="0" xfId="0" applyFont="1"/>
    <xf numFmtId="49" fontId="2" fillId="0" borderId="0" xfId="0" applyNumberFormat="1" applyFont="1"/>
    <xf numFmtId="0" fontId="2" fillId="0" borderId="2" xfId="0" applyFont="1" applyBorder="1"/>
    <xf numFmtId="0" fontId="5" fillId="0" borderId="4" xfId="0" applyFont="1" applyBorder="1" applyAlignment="1">
      <alignment horizontal="left" vertical="top" wrapText="1"/>
    </xf>
    <xf numFmtId="0" fontId="7" fillId="0" borderId="4" xfId="0" applyFont="1" applyBorder="1" applyAlignment="1">
      <alignment horizontal="left" vertical="top"/>
    </xf>
    <xf numFmtId="0" fontId="5" fillId="0" borderId="4" xfId="0" applyFont="1" applyBorder="1" applyAlignment="1">
      <alignment horizontal="center"/>
    </xf>
    <xf numFmtId="4" fontId="5" fillId="0" borderId="4" xfId="0" applyNumberFormat="1" applyFont="1" applyBorder="1"/>
    <xf numFmtId="0" fontId="5" fillId="0" borderId="0" xfId="0" applyFont="1"/>
    <xf numFmtId="0" fontId="7" fillId="0" borderId="0" xfId="0" applyFont="1" applyBorder="1" applyAlignment="1">
      <alignment horizontal="left" vertical="top"/>
    </xf>
    <xf numFmtId="0" fontId="5" fillId="0" borderId="0" xfId="0" applyFont="1" applyBorder="1" applyAlignment="1">
      <alignment horizontal="left" vertical="top" wrapText="1"/>
    </xf>
    <xf numFmtId="0" fontId="5" fillId="0" borderId="0" xfId="0" applyFont="1" applyBorder="1" applyAlignment="1">
      <alignment horizontal="center"/>
    </xf>
    <xf numFmtId="4" fontId="5" fillId="0" borderId="0" xfId="0" applyNumberFormat="1" applyFont="1" applyBorder="1"/>
    <xf numFmtId="0" fontId="5" fillId="0" borderId="0" xfId="0" applyFont="1" applyFill="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center"/>
    </xf>
    <xf numFmtId="4" fontId="8" fillId="0" borderId="0" xfId="0" applyNumberFormat="1" applyFont="1"/>
    <xf numFmtId="0" fontId="10" fillId="3" borderId="3" xfId="0" applyFont="1" applyFill="1" applyBorder="1" applyAlignment="1">
      <alignment horizontal="left" vertical="top"/>
    </xf>
    <xf numFmtId="0" fontId="6" fillId="3" borderId="3" xfId="0" applyFont="1" applyFill="1" applyBorder="1" applyAlignment="1">
      <alignment vertical="top"/>
    </xf>
    <xf numFmtId="0" fontId="11" fillId="3" borderId="3" xfId="0" applyFont="1" applyFill="1" applyBorder="1" applyAlignment="1">
      <alignment horizontal="center" vertical="center"/>
    </xf>
    <xf numFmtId="0" fontId="10" fillId="0" borderId="0" xfId="0" applyFont="1" applyAlignment="1">
      <alignment horizontal="left" vertical="top"/>
    </xf>
    <xf numFmtId="0" fontId="10" fillId="0" borderId="0" xfId="0" applyFont="1" applyAlignment="1">
      <alignment horizontal="left" vertical="top" wrapText="1"/>
    </xf>
    <xf numFmtId="0" fontId="12" fillId="0" borderId="0" xfId="0" applyFont="1"/>
    <xf numFmtId="4" fontId="5" fillId="0" borderId="0" xfId="0" applyNumberFormat="1" applyFont="1"/>
    <xf numFmtId="0" fontId="10" fillId="0" borderId="4" xfId="0" applyFont="1" applyBorder="1" applyAlignment="1">
      <alignment horizontal="left" vertical="top"/>
    </xf>
    <xf numFmtId="0" fontId="5" fillId="0" borderId="0" xfId="0" applyFont="1" applyAlignment="1">
      <alignment horizontal="center"/>
    </xf>
    <xf numFmtId="0" fontId="13" fillId="4" borderId="5" xfId="0" applyFont="1" applyFill="1" applyBorder="1" applyAlignment="1">
      <alignment horizontal="left" vertical="top"/>
    </xf>
    <xf numFmtId="0" fontId="14" fillId="4" borderId="5" xfId="0" applyFont="1" applyFill="1" applyBorder="1" applyAlignment="1">
      <alignment horizontal="right"/>
    </xf>
    <xf numFmtId="0" fontId="9" fillId="4" borderId="5" xfId="0" applyFont="1" applyFill="1" applyBorder="1"/>
    <xf numFmtId="0" fontId="4" fillId="0" borderId="0" xfId="0" applyFont="1"/>
    <xf numFmtId="0" fontId="5" fillId="0" borderId="0" xfId="0" applyFont="1" applyAlignment="1">
      <alignment wrapText="1"/>
    </xf>
    <xf numFmtId="0" fontId="12" fillId="0" borderId="0" xfId="0" applyFont="1" applyAlignment="1">
      <alignment horizontal="left" vertical="top" wrapText="1"/>
    </xf>
    <xf numFmtId="0" fontId="6" fillId="0" borderId="0" xfId="0" applyFont="1"/>
    <xf numFmtId="49" fontId="6" fillId="0" borderId="0" xfId="0" applyNumberFormat="1" applyFont="1"/>
    <xf numFmtId="0" fontId="6" fillId="0" borderId="4" xfId="0" applyFont="1" applyBorder="1" applyAlignment="1">
      <alignment horizontal="left" vertical="top" wrapText="1"/>
    </xf>
    <xf numFmtId="4" fontId="5" fillId="0" borderId="4" xfId="0" applyNumberFormat="1" applyFont="1" applyFill="1" applyBorder="1"/>
    <xf numFmtId="0" fontId="10" fillId="0" borderId="0" xfId="0" applyFont="1" applyBorder="1" applyAlignment="1">
      <alignment horizontal="left" vertical="top"/>
    </xf>
    <xf numFmtId="0" fontId="7" fillId="0" borderId="0" xfId="0" applyFont="1" applyAlignment="1">
      <alignment horizontal="left" vertical="top"/>
    </xf>
    <xf numFmtId="0" fontId="5" fillId="0" borderId="0" xfId="0" applyFont="1" applyAlignment="1">
      <alignment horizontal="center" vertical="top"/>
    </xf>
    <xf numFmtId="4" fontId="5" fillId="0" borderId="0" xfId="0" applyNumberFormat="1" applyFont="1" applyAlignment="1">
      <alignment vertical="top"/>
    </xf>
    <xf numFmtId="0" fontId="5" fillId="0" borderId="0" xfId="0" applyFont="1" applyAlignment="1">
      <alignment vertical="top"/>
    </xf>
    <xf numFmtId="4" fontId="5" fillId="0" borderId="4" xfId="0" applyNumberFormat="1" applyFont="1" applyBorder="1" applyAlignment="1">
      <alignment horizontal="right"/>
    </xf>
    <xf numFmtId="4" fontId="5" fillId="0" borderId="0" xfId="0" applyNumberFormat="1" applyFont="1" applyAlignment="1">
      <alignment horizontal="right"/>
    </xf>
    <xf numFmtId="0" fontId="5" fillId="0" borderId="4" xfId="0" quotePrefix="1" applyFont="1" applyBorder="1" applyAlignment="1">
      <alignment horizontal="center"/>
    </xf>
    <xf numFmtId="0" fontId="7" fillId="0" borderId="4" xfId="0" applyFont="1" applyBorder="1" applyAlignment="1">
      <alignment horizontal="left" vertical="top" wrapText="1"/>
    </xf>
    <xf numFmtId="0" fontId="5" fillId="0" borderId="0" xfId="0" applyFont="1" applyAlignment="1">
      <alignment horizontal="center" vertical="top" wrapText="1"/>
    </xf>
    <xf numFmtId="4" fontId="5" fillId="0" borderId="0" xfId="0" applyNumberFormat="1" applyFont="1" applyAlignment="1">
      <alignment horizontal="left" vertical="top" wrapText="1"/>
    </xf>
    <xf numFmtId="165" fontId="0" fillId="0" borderId="0" xfId="0" applyNumberFormat="1"/>
    <xf numFmtId="0" fontId="5" fillId="0" borderId="0" xfId="0" applyFont="1" applyAlignment="1">
      <alignment vertical="top" wrapText="1"/>
    </xf>
    <xf numFmtId="0" fontId="11" fillId="3" borderId="3" xfId="0" applyFont="1" applyFill="1" applyBorder="1" applyAlignment="1">
      <alignment horizontal="center"/>
    </xf>
    <xf numFmtId="0" fontId="14" fillId="4" borderId="5" xfId="0" applyFont="1" applyFill="1" applyBorder="1" applyAlignment="1">
      <alignment vertical="top"/>
    </xf>
    <xf numFmtId="0" fontId="14" fillId="4" borderId="5" xfId="0" applyFont="1" applyFill="1" applyBorder="1" applyAlignment="1">
      <alignment horizontal="right" vertical="top"/>
    </xf>
    <xf numFmtId="4" fontId="14" fillId="4" borderId="5" xfId="0" applyNumberFormat="1" applyFont="1" applyFill="1" applyBorder="1" applyAlignment="1">
      <alignment vertical="top"/>
    </xf>
    <xf numFmtId="0" fontId="14" fillId="0" borderId="0" xfId="0" applyFont="1" applyAlignment="1">
      <alignment vertical="top"/>
    </xf>
    <xf numFmtId="0" fontId="16" fillId="0" borderId="0" xfId="0" applyFont="1" applyAlignment="1">
      <alignment horizontal="left" vertical="top"/>
    </xf>
    <xf numFmtId="0" fontId="8" fillId="0" borderId="0" xfId="0" applyFont="1"/>
    <xf numFmtId="0" fontId="12" fillId="0" borderId="0" xfId="0" applyFont="1" applyAlignment="1">
      <alignment vertical="top"/>
    </xf>
    <xf numFmtId="0" fontId="5" fillId="0" borderId="0" xfId="0" quotePrefix="1" applyFont="1" applyAlignment="1">
      <alignment horizontal="center"/>
    </xf>
    <xf numFmtId="0" fontId="6" fillId="0" borderId="0" xfId="0" applyFont="1" applyAlignment="1">
      <alignment horizontal="left" vertical="top" wrapText="1"/>
    </xf>
    <xf numFmtId="0" fontId="18" fillId="2" borderId="1" xfId="0" applyFont="1" applyFill="1" applyBorder="1" applyAlignment="1">
      <alignment horizontal="center" vertical="top"/>
    </xf>
    <xf numFmtId="0" fontId="5" fillId="0" borderId="1" xfId="0" applyFont="1" applyBorder="1"/>
    <xf numFmtId="0" fontId="6" fillId="0" borderId="1" xfId="0" applyFont="1" applyBorder="1"/>
    <xf numFmtId="0" fontId="5" fillId="0" borderId="2" xfId="0" applyFont="1" applyBorder="1"/>
    <xf numFmtId="0" fontId="6" fillId="0" borderId="2" xfId="0" applyFont="1" applyBorder="1"/>
    <xf numFmtId="0" fontId="7" fillId="0" borderId="0" xfId="0" applyFont="1" applyFill="1" applyBorder="1" applyAlignment="1">
      <alignment horizontal="left" vertical="top"/>
    </xf>
    <xf numFmtId="14" fontId="7" fillId="0" borderId="4" xfId="0" applyNumberFormat="1" applyFont="1" applyBorder="1" applyAlignment="1">
      <alignment horizontal="left" vertical="top"/>
    </xf>
    <xf numFmtId="0" fontId="4" fillId="0" borderId="6" xfId="0" applyFont="1" applyBorder="1"/>
    <xf numFmtId="0" fontId="2" fillId="0" borderId="6" xfId="0" applyFont="1" applyBorder="1"/>
    <xf numFmtId="165" fontId="2" fillId="0" borderId="0" xfId="0" applyNumberFormat="1" applyFont="1"/>
    <xf numFmtId="165" fontId="2" fillId="0" borderId="6" xfId="0" applyNumberFormat="1" applyFont="1" applyBorder="1"/>
    <xf numFmtId="165" fontId="4" fillId="0" borderId="6" xfId="0" applyNumberFormat="1" applyFont="1" applyBorder="1"/>
    <xf numFmtId="165" fontId="2" fillId="0" borderId="2" xfId="0" applyNumberFormat="1" applyFont="1" applyBorder="1"/>
    <xf numFmtId="0" fontId="5" fillId="0" borderId="0" xfId="0" applyFont="1" applyAlignment="1">
      <alignment horizontal="left" vertical="top" wrapText="1"/>
    </xf>
    <xf numFmtId="0" fontId="7" fillId="0" borderId="4" xfId="0" applyFont="1" applyFill="1" applyBorder="1" applyAlignment="1">
      <alignment horizontal="left" vertical="top"/>
    </xf>
    <xf numFmtId="0" fontId="5" fillId="0" borderId="4" xfId="0" applyFont="1" applyFill="1" applyBorder="1" applyAlignment="1">
      <alignment horizontal="left" vertical="top" wrapText="1"/>
    </xf>
    <xf numFmtId="0" fontId="5" fillId="0" borderId="4" xfId="0" quotePrefix="1" applyFont="1" applyFill="1" applyBorder="1" applyAlignment="1">
      <alignment horizontal="center"/>
    </xf>
    <xf numFmtId="4" fontId="5" fillId="0" borderId="4" xfId="0" applyNumberFormat="1" applyFont="1" applyFill="1" applyBorder="1" applyAlignment="1">
      <alignment horizontal="right"/>
    </xf>
    <xf numFmtId="0" fontId="5" fillId="0" borderId="0" xfId="0" applyFont="1" applyFill="1" applyAlignment="1">
      <alignment vertical="top"/>
    </xf>
    <xf numFmtId="165" fontId="5" fillId="0" borderId="0" xfId="0" applyNumberFormat="1" applyFont="1" applyAlignment="1">
      <alignment horizontal="right"/>
    </xf>
    <xf numFmtId="0" fontId="5" fillId="0" borderId="0" xfId="0" applyFont="1" applyAlignment="1">
      <alignment horizontal="right"/>
    </xf>
    <xf numFmtId="0" fontId="6" fillId="3" borderId="3" xfId="0" applyFont="1" applyFill="1" applyBorder="1"/>
    <xf numFmtId="0" fontId="6" fillId="4" borderId="5" xfId="0" applyFont="1" applyFill="1" applyBorder="1"/>
    <xf numFmtId="0" fontId="14" fillId="4" borderId="5" xfId="0" applyFont="1" applyFill="1" applyBorder="1"/>
    <xf numFmtId="0" fontId="5" fillId="0" borderId="0" xfId="0" applyFont="1" applyAlignment="1">
      <alignment horizontal="left"/>
    </xf>
    <xf numFmtId="0" fontId="5" fillId="0" borderId="0" xfId="0" applyFont="1" applyAlignment="1">
      <alignment horizontal="left" vertical="top"/>
    </xf>
    <xf numFmtId="0" fontId="9" fillId="0" borderId="0" xfId="0" applyFont="1"/>
    <xf numFmtId="0" fontId="10" fillId="0" borderId="0" xfId="0" applyFont="1" applyFill="1" applyAlignment="1">
      <alignment horizontal="left" vertical="top"/>
    </xf>
    <xf numFmtId="0" fontId="5" fillId="0" borderId="0" xfId="0" applyFont="1" applyFill="1"/>
    <xf numFmtId="0" fontId="12" fillId="0" borderId="0" xfId="0" applyFont="1" applyFill="1"/>
    <xf numFmtId="0" fontId="5" fillId="0" borderId="0" xfId="0" applyFont="1" applyFill="1" applyAlignment="1">
      <alignment horizontal="left" vertical="top" wrapText="1"/>
    </xf>
    <xf numFmtId="0" fontId="7" fillId="0" borderId="0" xfId="0" applyFont="1" applyFill="1" applyAlignment="1">
      <alignment horizontal="left" vertical="top"/>
    </xf>
    <xf numFmtId="0" fontId="5" fillId="0" borderId="0" xfId="0" applyFont="1" applyFill="1" applyAlignment="1">
      <alignment horizontal="center" vertical="top" wrapText="1"/>
    </xf>
    <xf numFmtId="4" fontId="5" fillId="0" borderId="0" xfId="0" applyNumberFormat="1" applyFont="1" applyFill="1" applyAlignment="1">
      <alignment horizontal="left" vertical="top" wrapText="1"/>
    </xf>
    <xf numFmtId="0" fontId="10" fillId="0" borderId="4" xfId="0" applyFont="1" applyFill="1" applyBorder="1" applyAlignment="1">
      <alignment horizontal="left" vertical="top"/>
    </xf>
    <xf numFmtId="0" fontId="5" fillId="0" borderId="4" xfId="0" applyFont="1" applyFill="1" applyBorder="1" applyAlignment="1">
      <alignment horizontal="center"/>
    </xf>
    <xf numFmtId="4" fontId="5" fillId="0" borderId="0" xfId="0" applyNumberFormat="1" applyFont="1" applyFill="1" applyBorder="1"/>
    <xf numFmtId="0" fontId="6" fillId="0" borderId="4" xfId="0" applyFont="1" applyFill="1" applyBorder="1" applyAlignment="1">
      <alignment horizontal="left" vertical="top" wrapText="1"/>
    </xf>
    <xf numFmtId="0" fontId="5" fillId="0" borderId="0" xfId="0" applyFont="1" applyFill="1" applyAlignment="1">
      <alignment horizontal="center"/>
    </xf>
    <xf numFmtId="4" fontId="5" fillId="0" borderId="0" xfId="0" applyNumberFormat="1" applyFont="1" applyFill="1"/>
    <xf numFmtId="0" fontId="10" fillId="0" borderId="0" xfId="0" applyFont="1" applyFill="1" applyBorder="1" applyAlignment="1">
      <alignment horizontal="left" vertical="top"/>
    </xf>
    <xf numFmtId="0" fontId="5" fillId="0" borderId="0" xfId="0" applyFont="1" applyFill="1" applyBorder="1" applyAlignment="1">
      <alignment horizontal="center"/>
    </xf>
    <xf numFmtId="0" fontId="5" fillId="0" borderId="0" xfId="0" applyFont="1" applyAlignment="1">
      <alignment horizontal="left" vertical="top" wrapText="1"/>
    </xf>
    <xf numFmtId="4" fontId="19" fillId="0" borderId="4" xfId="0" applyNumberFormat="1" applyFont="1" applyBorder="1" applyAlignment="1">
      <alignment horizontal="right"/>
    </xf>
    <xf numFmtId="2" fontId="22" fillId="5" borderId="1" xfId="0" applyNumberFormat="1" applyFont="1" applyFill="1" applyBorder="1" applyAlignment="1">
      <alignment horizontal="left"/>
    </xf>
    <xf numFmtId="49" fontId="22" fillId="5" borderId="1" xfId="0" applyNumberFormat="1" applyFont="1" applyFill="1" applyBorder="1" applyAlignment="1">
      <alignment wrapText="1"/>
    </xf>
    <xf numFmtId="0" fontId="22" fillId="5" borderId="1" xfId="0" applyFont="1" applyFill="1" applyBorder="1" applyAlignment="1"/>
    <xf numFmtId="2" fontId="22" fillId="0" borderId="0" xfId="0" applyNumberFormat="1" applyFont="1" applyAlignment="1">
      <alignment horizontal="left" vertical="top"/>
    </xf>
    <xf numFmtId="49" fontId="2" fillId="0" borderId="0" xfId="0" applyNumberFormat="1" applyFont="1" applyAlignment="1">
      <alignment wrapText="1"/>
    </xf>
    <xf numFmtId="0" fontId="0" fillId="0" borderId="0" xfId="0" applyFont="1" applyAlignment="1">
      <alignment horizontal="center"/>
    </xf>
    <xf numFmtId="4" fontId="0" fillId="0" borderId="0" xfId="0" applyNumberFormat="1" applyFont="1"/>
    <xf numFmtId="49" fontId="0" fillId="0" borderId="0" xfId="0" applyNumberFormat="1" applyFont="1" applyAlignment="1">
      <alignment wrapText="1"/>
    </xf>
    <xf numFmtId="2" fontId="0" fillId="0" borderId="0" xfId="0" applyNumberFormat="1" applyFont="1" applyAlignment="1">
      <alignment horizontal="left"/>
    </xf>
    <xf numFmtId="2" fontId="22" fillId="0" borderId="5" xfId="0" applyNumberFormat="1" applyFont="1" applyBorder="1" applyAlignment="1">
      <alignment horizontal="left" vertical="top"/>
    </xf>
    <xf numFmtId="49" fontId="22" fillId="0" borderId="5" xfId="0" applyNumberFormat="1" applyFont="1" applyBorder="1" applyAlignment="1">
      <alignment wrapText="1"/>
    </xf>
    <xf numFmtId="49" fontId="0" fillId="0" borderId="0" xfId="0" applyNumberFormat="1" applyFont="1" applyAlignment="1">
      <alignment horizontal="left" vertical="top" wrapText="1"/>
    </xf>
    <xf numFmtId="0" fontId="0" fillId="0" borderId="0" xfId="0" applyFont="1" applyAlignment="1">
      <alignment horizontal="left" vertical="top" wrapText="1"/>
    </xf>
    <xf numFmtId="2" fontId="22" fillId="5" borderId="3" xfId="0" applyNumberFormat="1" applyFont="1" applyFill="1" applyBorder="1" applyAlignment="1">
      <alignment horizontal="left" vertical="top"/>
    </xf>
    <xf numFmtId="49" fontId="22" fillId="5" borderId="3" xfId="0" applyNumberFormat="1" applyFont="1" applyFill="1" applyBorder="1" applyAlignment="1">
      <alignment wrapText="1"/>
    </xf>
    <xf numFmtId="0" fontId="23" fillId="5" borderId="3" xfId="0" applyFont="1" applyFill="1" applyBorder="1" applyAlignment="1">
      <alignment horizontal="center"/>
    </xf>
    <xf numFmtId="4" fontId="23" fillId="5" borderId="3" xfId="0" applyNumberFormat="1" applyFont="1" applyFill="1" applyBorder="1" applyAlignment="1">
      <alignment horizontal="center"/>
    </xf>
    <xf numFmtId="2" fontId="23" fillId="0" borderId="0" xfId="0" applyNumberFormat="1" applyFont="1" applyFill="1" applyAlignment="1"/>
    <xf numFmtId="49" fontId="2" fillId="0" borderId="0" xfId="0" applyNumberFormat="1" applyFont="1" applyAlignment="1">
      <alignment horizontal="left" vertical="top" wrapText="1"/>
    </xf>
    <xf numFmtId="0" fontId="23" fillId="0" borderId="0" xfId="0" applyFont="1" applyFill="1"/>
    <xf numFmtId="2" fontId="5" fillId="0" borderId="7" xfId="0" applyNumberFormat="1" applyFont="1" applyBorder="1" applyAlignment="1">
      <alignment horizontal="left" vertical="top" wrapText="1"/>
    </xf>
    <xf numFmtId="0" fontId="0" fillId="0" borderId="0" xfId="0" applyFont="1" applyFill="1" applyAlignment="1">
      <alignment horizontal="center"/>
    </xf>
    <xf numFmtId="166" fontId="5" fillId="0" borderId="0" xfId="3" applyNumberFormat="1" applyFont="1" applyFill="1" applyAlignment="1" applyProtection="1">
      <alignment horizontal="right" vertical="top"/>
    </xf>
    <xf numFmtId="0" fontId="23" fillId="0" borderId="0" xfId="0" applyFont="1" applyFill="1" applyAlignment="1"/>
    <xf numFmtId="0" fontId="5" fillId="0" borderId="0" xfId="0" applyFont="1" applyFill="1" applyAlignment="1" applyProtection="1">
      <alignment horizontal="center" vertical="center"/>
    </xf>
    <xf numFmtId="0" fontId="0" fillId="0" borderId="0" xfId="4" applyFont="1" applyAlignment="1" applyProtection="1">
      <alignment horizontal="center"/>
    </xf>
    <xf numFmtId="0" fontId="23" fillId="0" borderId="0" xfId="4" applyFont="1" applyFill="1" applyProtection="1">
      <protection locked="0"/>
    </xf>
    <xf numFmtId="4" fontId="23" fillId="0" borderId="0" xfId="4" applyNumberFormat="1" applyFont="1" applyFill="1" applyProtection="1"/>
    <xf numFmtId="166" fontId="5" fillId="0" borderId="0" xfId="5" applyNumberFormat="1" applyFont="1" applyAlignment="1">
      <alignment vertical="top"/>
    </xf>
    <xf numFmtId="0" fontId="0" fillId="0" borderId="0" xfId="0" applyFont="1" applyAlignment="1">
      <alignment horizontal="center" wrapText="1"/>
    </xf>
    <xf numFmtId="49" fontId="0" fillId="0" borderId="0" xfId="0" quotePrefix="1" applyNumberFormat="1" applyFont="1" applyAlignment="1">
      <alignment horizontal="left" vertical="top" wrapText="1"/>
    </xf>
    <xf numFmtId="0" fontId="23" fillId="0" borderId="0" xfId="0" applyFont="1" applyProtection="1"/>
    <xf numFmtId="0" fontId="0" fillId="0" borderId="0" xfId="0" applyFont="1" applyAlignment="1" applyProtection="1">
      <alignment horizontal="center"/>
    </xf>
    <xf numFmtId="0" fontId="23" fillId="0" borderId="0" xfId="0" applyFont="1" applyAlignment="1" applyProtection="1">
      <protection locked="0"/>
    </xf>
    <xf numFmtId="0" fontId="23" fillId="0" borderId="0" xfId="0" applyFont="1" applyAlignment="1" applyProtection="1"/>
    <xf numFmtId="0" fontId="23" fillId="0" borderId="0" xfId="6" applyFont="1" applyFill="1" applyAlignment="1"/>
    <xf numFmtId="0" fontId="23" fillId="0" borderId="0" xfId="6" applyFont="1" applyFill="1" applyAlignment="1">
      <alignment horizontal="right"/>
    </xf>
    <xf numFmtId="2" fontId="5" fillId="0" borderId="0" xfId="0" applyNumberFormat="1" applyFont="1" applyBorder="1" applyAlignment="1">
      <alignment horizontal="left" vertical="top" wrapText="1"/>
    </xf>
    <xf numFmtId="2" fontId="23" fillId="0" borderId="0" xfId="0" applyNumberFormat="1" applyFont="1" applyFill="1" applyAlignment="1">
      <alignment horizontal="right" vertical="top" readingOrder="1"/>
    </xf>
    <xf numFmtId="1" fontId="5" fillId="0" borderId="0" xfId="7" applyNumberFormat="1" applyFont="1" applyAlignment="1" applyProtection="1">
      <alignment horizontal="right" wrapText="1"/>
      <protection locked="0"/>
    </xf>
    <xf numFmtId="167" fontId="5" fillId="0" borderId="0" xfId="7" applyNumberFormat="1" applyFont="1" applyAlignment="1" applyProtection="1">
      <alignment horizontal="right" wrapText="1"/>
      <protection locked="0"/>
    </xf>
    <xf numFmtId="167" fontId="5" fillId="0" borderId="0" xfId="0" applyNumberFormat="1" applyFont="1" applyAlignment="1">
      <alignment wrapText="1"/>
    </xf>
    <xf numFmtId="1" fontId="6" fillId="0" borderId="0" xfId="8" applyNumberFormat="1" applyFont="1" applyAlignment="1">
      <alignment horizontal="center" vertical="top" wrapText="1"/>
    </xf>
    <xf numFmtId="49" fontId="5" fillId="0" borderId="0" xfId="9" applyNumberFormat="1" applyFont="1" applyAlignment="1">
      <alignment horizontal="left" vertical="center" wrapText="1"/>
    </xf>
    <xf numFmtId="0" fontId="6" fillId="0" borderId="0" xfId="0" applyFont="1" applyAlignment="1">
      <alignment vertical="center"/>
    </xf>
    <xf numFmtId="167" fontId="5" fillId="0" borderId="0" xfId="0" applyNumberFormat="1" applyFont="1"/>
    <xf numFmtId="2" fontId="5" fillId="0" borderId="0" xfId="0" applyNumberFormat="1" applyFont="1" applyAlignment="1">
      <alignment horizontal="center" vertical="center"/>
    </xf>
    <xf numFmtId="0" fontId="5" fillId="0" borderId="0" xfId="0" applyFont="1" applyAlignment="1">
      <alignment horizontal="center" vertical="center"/>
    </xf>
    <xf numFmtId="168" fontId="23" fillId="0" borderId="0" xfId="1" applyNumberFormat="1" applyFont="1" applyAlignment="1">
      <alignment horizontal="center" vertical="center" wrapText="1"/>
    </xf>
    <xf numFmtId="169" fontId="5" fillId="0" borderId="0" xfId="1" applyNumberFormat="1" applyFont="1" applyAlignment="1" applyProtection="1">
      <alignment horizontal="right" vertical="center"/>
      <protection locked="0"/>
    </xf>
    <xf numFmtId="170" fontId="5" fillId="0" borderId="0" xfId="2" applyNumberFormat="1" applyFont="1" applyAlignment="1">
      <alignment vertical="center"/>
    </xf>
    <xf numFmtId="166" fontId="5" fillId="0" borderId="0" xfId="3" applyNumberFormat="1" applyFont="1" applyAlignment="1" applyProtection="1">
      <alignment horizontal="right" vertical="top"/>
    </xf>
    <xf numFmtId="0" fontId="5" fillId="0" borderId="0" xfId="4" applyFont="1" applyAlignment="1" applyProtection="1">
      <alignment horizontal="center" wrapText="1"/>
    </xf>
    <xf numFmtId="0" fontId="5" fillId="0" borderId="0" xfId="4" applyFont="1" applyFill="1" applyAlignment="1" applyProtection="1">
      <alignment horizontal="right"/>
      <protection locked="0"/>
    </xf>
    <xf numFmtId="4" fontId="5" fillId="0" borderId="0" xfId="4" applyNumberFormat="1" applyFont="1" applyFill="1" applyAlignment="1" applyProtection="1">
      <alignment horizontal="right"/>
    </xf>
    <xf numFmtId="1" fontId="0" fillId="0" borderId="0" xfId="0" applyNumberFormat="1" applyFont="1" applyAlignment="1">
      <alignment horizontal="center"/>
    </xf>
    <xf numFmtId="0" fontId="23" fillId="0" borderId="0" xfId="4" applyFont="1" applyFill="1" applyAlignment="1" applyProtection="1">
      <alignment horizontal="right"/>
    </xf>
    <xf numFmtId="0" fontId="0" fillId="0" borderId="0" xfId="4" applyFont="1" applyAlignment="1" applyProtection="1">
      <alignment horizontal="center" wrapText="1"/>
    </xf>
    <xf numFmtId="0" fontId="23" fillId="0" borderId="0" xfId="4" applyFont="1" applyFill="1" applyAlignment="1" applyProtection="1">
      <alignment horizontal="right"/>
      <protection locked="0"/>
    </xf>
    <xf numFmtId="4" fontId="23" fillId="0" borderId="0" xfId="4" applyNumberFormat="1" applyFont="1" applyFill="1" applyAlignment="1" applyProtection="1">
      <alignment horizontal="right"/>
    </xf>
    <xf numFmtId="49" fontId="0" fillId="0" borderId="0" xfId="4" applyNumberFormat="1" applyFont="1" applyAlignment="1" applyProtection="1">
      <alignment wrapText="1"/>
    </xf>
    <xf numFmtId="0" fontId="0" fillId="0" borderId="0" xfId="4" applyFont="1" applyFill="1" applyAlignment="1" applyProtection="1">
      <alignment horizontal="center"/>
    </xf>
    <xf numFmtId="0" fontId="23" fillId="0" borderId="0" xfId="4" applyFont="1" applyFill="1" applyAlignment="1" applyProtection="1">
      <protection locked="0"/>
    </xf>
    <xf numFmtId="4" fontId="23" fillId="0" borderId="0" xfId="4" applyNumberFormat="1" applyFont="1" applyFill="1" applyAlignment="1" applyProtection="1"/>
    <xf numFmtId="0" fontId="25" fillId="0" borderId="0" xfId="0" applyFont="1" applyAlignment="1" applyProtection="1">
      <alignment wrapText="1"/>
    </xf>
    <xf numFmtId="0" fontId="23" fillId="0" borderId="0" xfId="0" applyFont="1" applyFill="1" applyAlignment="1" applyProtection="1">
      <protection locked="0"/>
    </xf>
    <xf numFmtId="4" fontId="23" fillId="0" borderId="0" xfId="0" applyNumberFormat="1" applyFont="1" applyFill="1" applyAlignment="1" applyProtection="1"/>
    <xf numFmtId="0" fontId="23" fillId="0" borderId="0" xfId="0" applyFont="1" applyFill="1" applyAlignment="1" applyProtection="1">
      <alignment horizontal="right"/>
    </xf>
    <xf numFmtId="0" fontId="25" fillId="0" borderId="0" xfId="0" quotePrefix="1" applyFont="1" applyAlignment="1" applyProtection="1">
      <alignment wrapText="1"/>
    </xf>
    <xf numFmtId="0" fontId="23" fillId="0" borderId="0" xfId="0" quotePrefix="1" applyFont="1" applyAlignment="1" applyProtection="1">
      <alignment wrapText="1"/>
    </xf>
    <xf numFmtId="0" fontId="23" fillId="0" borderId="0" xfId="10" applyFont="1" applyFill="1" applyAlignment="1"/>
    <xf numFmtId="0" fontId="0" fillId="0" borderId="0" xfId="10" applyFont="1" applyAlignment="1">
      <alignment wrapText="1"/>
    </xf>
    <xf numFmtId="0" fontId="0" fillId="0" borderId="0" xfId="10" applyFont="1" applyAlignment="1">
      <alignment horizontal="center"/>
    </xf>
    <xf numFmtId="0" fontId="23" fillId="0" borderId="0" xfId="10" applyFont="1" applyFill="1" applyAlignment="1">
      <alignment horizontal="right"/>
    </xf>
    <xf numFmtId="0" fontId="5" fillId="0" borderId="0" xfId="0" applyFont="1" applyFill="1" applyAlignment="1" applyProtection="1"/>
    <xf numFmtId="0" fontId="0" fillId="0" borderId="0" xfId="0" applyFont="1" applyFill="1" applyBorder="1" applyAlignment="1" applyProtection="1">
      <alignment wrapText="1"/>
    </xf>
    <xf numFmtId="0" fontId="0" fillId="0" borderId="0" xfId="0" applyFont="1" applyFill="1" applyAlignment="1" applyProtection="1">
      <alignment horizontal="center" wrapText="1"/>
    </xf>
    <xf numFmtId="0" fontId="5" fillId="0" borderId="0" xfId="0" applyFont="1" applyFill="1" applyAlignment="1" applyProtection="1">
      <alignment horizontal="right"/>
      <protection locked="0"/>
    </xf>
    <xf numFmtId="165" fontId="5" fillId="0" borderId="0" xfId="5" applyNumberFormat="1" applyFont="1" applyBorder="1" applyProtection="1"/>
    <xf numFmtId="0" fontId="0" fillId="0" borderId="0" xfId="0" applyFont="1" applyFill="1" applyBorder="1" applyAlignment="1" applyProtection="1">
      <alignment vertical="center" wrapText="1"/>
    </xf>
    <xf numFmtId="0" fontId="0" fillId="0" borderId="0" xfId="0" quotePrefix="1" applyFont="1" applyAlignment="1" applyProtection="1">
      <alignment horizontal="left" vertical="top" wrapText="1"/>
      <protection locked="0"/>
    </xf>
    <xf numFmtId="2" fontId="28" fillId="0" borderId="5" xfId="0" applyNumberFormat="1" applyFont="1" applyBorder="1" applyAlignment="1">
      <alignment horizontal="left" vertical="top"/>
    </xf>
    <xf numFmtId="49" fontId="28" fillId="0" borderId="5" xfId="0" applyNumberFormat="1" applyFont="1" applyBorder="1" applyAlignment="1">
      <alignment horizontal="right" wrapText="1"/>
    </xf>
    <xf numFmtId="0" fontId="28" fillId="0" borderId="5" xfId="0" applyFont="1" applyBorder="1" applyAlignment="1">
      <alignment horizontal="center"/>
    </xf>
    <xf numFmtId="4" fontId="28" fillId="0" borderId="5" xfId="0" applyNumberFormat="1" applyFont="1" applyBorder="1"/>
    <xf numFmtId="2" fontId="28" fillId="0" borderId="0" xfId="0" applyNumberFormat="1" applyFont="1" applyBorder="1" applyAlignment="1">
      <alignment horizontal="left" vertical="top"/>
    </xf>
    <xf numFmtId="49" fontId="28" fillId="0" borderId="0" xfId="0" applyNumberFormat="1" applyFont="1" applyBorder="1" applyAlignment="1">
      <alignment horizontal="right" wrapText="1"/>
    </xf>
    <xf numFmtId="0" fontId="28" fillId="0" borderId="0" xfId="0" applyFont="1" applyBorder="1" applyAlignment="1">
      <alignment horizontal="center"/>
    </xf>
    <xf numFmtId="4" fontId="28" fillId="0" borderId="0" xfId="0" applyNumberFormat="1" applyFont="1" applyBorder="1"/>
    <xf numFmtId="2" fontId="23" fillId="6" borderId="0" xfId="0" applyNumberFormat="1" applyFont="1" applyFill="1" applyBorder="1" applyAlignment="1">
      <alignment horizontal="left" vertical="top"/>
    </xf>
    <xf numFmtId="49" fontId="23" fillId="6" borderId="0" xfId="0" applyNumberFormat="1" applyFont="1" applyFill="1" applyBorder="1" applyAlignment="1">
      <alignment wrapText="1"/>
    </xf>
    <xf numFmtId="0" fontId="23" fillId="6" borderId="0" xfId="0" applyFont="1" applyFill="1" applyBorder="1" applyAlignment="1">
      <alignment horizontal="center"/>
    </xf>
    <xf numFmtId="4" fontId="23" fillId="6" borderId="0" xfId="0" applyNumberFormat="1" applyFont="1" applyFill="1" applyBorder="1" applyAlignment="1">
      <alignment horizontal="center"/>
    </xf>
    <xf numFmtId="2" fontId="23" fillId="0" borderId="0" xfId="0" applyNumberFormat="1" applyFont="1"/>
    <xf numFmtId="49" fontId="22" fillId="0" borderId="0" xfId="0" applyNumberFormat="1" applyFont="1" applyAlignment="1">
      <alignment vertical="top" wrapText="1"/>
    </xf>
    <xf numFmtId="0" fontId="23" fillId="0" borderId="0" xfId="0" applyFont="1" applyAlignment="1">
      <alignment horizontal="center" wrapText="1"/>
    </xf>
    <xf numFmtId="2" fontId="23" fillId="0" borderId="0" xfId="0" applyNumberFormat="1" applyFont="1" applyAlignment="1">
      <alignment horizontal="center" wrapText="1"/>
    </xf>
    <xf numFmtId="0" fontId="23" fillId="0" borderId="0" xfId="0" applyFont="1" applyProtection="1">
      <protection locked="0"/>
    </xf>
    <xf numFmtId="0" fontId="23" fillId="0" borderId="0" xfId="0" applyFont="1"/>
    <xf numFmtId="0" fontId="23" fillId="0" borderId="0" xfId="0" applyFont="1" applyAlignment="1">
      <alignment horizontal="right" vertical="top" readingOrder="1"/>
    </xf>
    <xf numFmtId="0" fontId="2" fillId="0" borderId="0" xfId="0" applyFont="1" applyAlignment="1">
      <alignment horizontal="left" vertical="top" wrapText="1"/>
    </xf>
    <xf numFmtId="4" fontId="0" fillId="0" borderId="0" xfId="0" applyNumberFormat="1" applyFont="1" applyAlignment="1">
      <alignment horizontal="center"/>
    </xf>
    <xf numFmtId="49" fontId="25" fillId="0" borderId="0" xfId="4" applyNumberFormat="1" applyFont="1" applyFill="1" applyAlignment="1" applyProtection="1">
      <alignment horizontal="left" vertical="center" wrapText="1"/>
    </xf>
    <xf numFmtId="166" fontId="5" fillId="0" borderId="0" xfId="5" applyNumberFormat="1" applyFont="1" applyBorder="1" applyAlignment="1" applyProtection="1">
      <alignment vertical="top"/>
    </xf>
    <xf numFmtId="0" fontId="23" fillId="0" borderId="0" xfId="11" applyFont="1" applyFill="1"/>
    <xf numFmtId="49" fontId="23" fillId="0" borderId="0" xfId="11" applyNumberFormat="1" applyFont="1" applyAlignment="1" applyProtection="1">
      <alignment horizontal="center" wrapText="1"/>
    </xf>
    <xf numFmtId="1" fontId="23" fillId="0" borderId="0" xfId="11" applyNumberFormat="1" applyFont="1" applyAlignment="1" applyProtection="1">
      <alignment horizontal="center" wrapText="1"/>
    </xf>
    <xf numFmtId="171" fontId="5" fillId="0" borderId="0" xfId="12" applyNumberFormat="1" applyFont="1" applyAlignment="1" applyProtection="1">
      <alignment horizontal="right"/>
      <protection locked="0"/>
    </xf>
    <xf numFmtId="0" fontId="23" fillId="0" borderId="0" xfId="11" applyFont="1" applyFill="1" applyProtection="1"/>
    <xf numFmtId="0" fontId="23" fillId="0" borderId="0" xfId="13" applyFont="1" applyFill="1"/>
    <xf numFmtId="0" fontId="5" fillId="0" borderId="0" xfId="13" applyFont="1" applyAlignment="1" applyProtection="1">
      <alignment horizontal="center"/>
    </xf>
    <xf numFmtId="1" fontId="5" fillId="0" borderId="0" xfId="13" applyNumberFormat="1" applyFont="1" applyAlignment="1" applyProtection="1">
      <alignment horizontal="center"/>
    </xf>
    <xf numFmtId="171" fontId="5" fillId="0" borderId="0" xfId="13" applyNumberFormat="1" applyFont="1" applyAlignment="1" applyProtection="1">
      <alignment horizontal="right"/>
      <protection locked="0"/>
    </xf>
    <xf numFmtId="165" fontId="5" fillId="0" borderId="0" xfId="13" applyNumberFormat="1" applyFont="1" applyAlignment="1" applyProtection="1">
      <alignment horizontal="right"/>
    </xf>
    <xf numFmtId="49" fontId="25" fillId="0" borderId="0" xfId="4" applyNumberFormat="1" applyFont="1" applyAlignment="1">
      <alignment horizontal="left" vertical="center" wrapText="1"/>
    </xf>
    <xf numFmtId="0" fontId="5" fillId="0" borderId="0" xfId="12" applyFont="1" applyAlignment="1">
      <alignment horizontal="center"/>
    </xf>
    <xf numFmtId="165" fontId="5" fillId="0" borderId="0" xfId="12" applyNumberFormat="1" applyFont="1" applyAlignment="1">
      <alignment horizontal="right"/>
    </xf>
    <xf numFmtId="49" fontId="0" fillId="0" borderId="0" xfId="14" applyFont="1">
      <alignment horizontal="left" vertical="top" wrapText="1" readingOrder="1"/>
    </xf>
    <xf numFmtId="166" fontId="0" fillId="0" borderId="0" xfId="15" applyFont="1">
      <alignment horizontal="right" vertical="top" readingOrder="1"/>
    </xf>
    <xf numFmtId="49" fontId="0" fillId="0" borderId="0" xfId="16" applyFont="1">
      <alignment horizontal="center"/>
    </xf>
    <xf numFmtId="0" fontId="5" fillId="0" borderId="0" xfId="16" applyNumberFormat="1" applyFont="1">
      <alignment horizontal="center"/>
    </xf>
    <xf numFmtId="165" fontId="0" fillId="0" borderId="0" xfId="17" applyFont="1">
      <alignment horizontal="right" readingOrder="1"/>
    </xf>
    <xf numFmtId="49" fontId="5" fillId="0" borderId="0" xfId="18" applyNumberFormat="1" applyFont="1" applyAlignment="1">
      <alignment vertical="top" wrapText="1"/>
    </xf>
    <xf numFmtId="0" fontId="23" fillId="0" borderId="0" xfId="18" applyFont="1"/>
    <xf numFmtId="0" fontId="5" fillId="0" borderId="0" xfId="18" applyFont="1" applyAlignment="1">
      <alignment horizontal="center"/>
    </xf>
    <xf numFmtId="171" fontId="5" fillId="0" borderId="0" xfId="18" applyNumberFormat="1" applyFont="1" applyAlignment="1" applyProtection="1">
      <alignment horizontal="center"/>
      <protection locked="0"/>
    </xf>
    <xf numFmtId="165" fontId="5" fillId="0" borderId="0" xfId="18" applyNumberFormat="1" applyFont="1" applyAlignment="1">
      <alignment horizontal="right"/>
    </xf>
    <xf numFmtId="49" fontId="23" fillId="0" borderId="0" xfId="11" applyNumberFormat="1" applyFont="1" applyAlignment="1">
      <alignment wrapText="1"/>
    </xf>
    <xf numFmtId="0" fontId="23" fillId="0" borderId="0" xfId="11" applyFont="1"/>
    <xf numFmtId="0" fontId="23" fillId="0" borderId="0" xfId="11" applyFont="1" applyAlignment="1">
      <alignment horizontal="center"/>
    </xf>
    <xf numFmtId="1" fontId="23" fillId="0" borderId="0" xfId="11" applyNumberFormat="1" applyFont="1" applyAlignment="1">
      <alignment horizontal="center"/>
    </xf>
    <xf numFmtId="0" fontId="23" fillId="0" borderId="0" xfId="11" applyFont="1" applyAlignment="1" applyProtection="1">
      <alignment horizontal="right"/>
      <protection locked="0"/>
    </xf>
    <xf numFmtId="171" fontId="5" fillId="0" borderId="0" xfId="18" applyNumberFormat="1" applyFont="1" applyAlignment="1" applyProtection="1">
      <alignment horizontal="right"/>
      <protection locked="0"/>
    </xf>
    <xf numFmtId="49" fontId="0" fillId="0" borderId="0" xfId="19" applyFont="1">
      <alignment vertical="top"/>
    </xf>
    <xf numFmtId="0" fontId="0" fillId="0" borderId="0" xfId="0" applyFont="1" applyAlignment="1">
      <alignment wrapText="1"/>
    </xf>
    <xf numFmtId="0" fontId="23" fillId="0" borderId="0" xfId="0" applyFont="1" applyAlignment="1">
      <alignment horizontal="right" wrapText="1"/>
    </xf>
    <xf numFmtId="0" fontId="23" fillId="0" borderId="0" xfId="0" applyFont="1" applyAlignment="1">
      <alignment wrapText="1"/>
    </xf>
    <xf numFmtId="49" fontId="21" fillId="0" borderId="0" xfId="18" applyNumberFormat="1" applyFont="1" applyAlignment="1">
      <alignment vertical="top" wrapText="1"/>
    </xf>
    <xf numFmtId="0" fontId="21" fillId="0" borderId="0" xfId="18" applyFont="1" applyAlignment="1">
      <alignment horizontal="center"/>
    </xf>
    <xf numFmtId="171" fontId="21" fillId="0" borderId="0" xfId="18" applyNumberFormat="1" applyFont="1" applyAlignment="1" applyProtection="1">
      <alignment horizontal="center"/>
      <protection locked="0"/>
    </xf>
    <xf numFmtId="165" fontId="21" fillId="0" borderId="0" xfId="18" applyNumberFormat="1" applyFont="1" applyAlignment="1">
      <alignment horizontal="right"/>
    </xf>
    <xf numFmtId="165" fontId="5" fillId="0" borderId="0" xfId="5" applyNumberFormat="1" applyFont="1" applyBorder="1" applyAlignment="1" applyProtection="1">
      <alignment horizontal="right"/>
    </xf>
    <xf numFmtId="49" fontId="5" fillId="0" borderId="0" xfId="20" applyNumberFormat="1" applyFont="1" applyAlignment="1">
      <alignment vertical="top" wrapText="1"/>
    </xf>
    <xf numFmtId="49" fontId="5" fillId="0" borderId="0" xfId="20" applyNumberFormat="1" applyFont="1" applyAlignment="1">
      <alignment horizontal="center" vertical="top" wrapText="1"/>
    </xf>
    <xf numFmtId="0" fontId="23" fillId="0" borderId="0" xfId="4" applyFont="1" applyAlignment="1" applyProtection="1">
      <alignment horizontal="right"/>
      <protection locked="0"/>
    </xf>
    <xf numFmtId="0" fontId="23" fillId="0" borderId="0" xfId="4" applyFont="1" applyAlignment="1">
      <alignment horizontal="right"/>
    </xf>
    <xf numFmtId="0" fontId="23" fillId="0" borderId="0" xfId="4" applyFont="1"/>
    <xf numFmtId="49" fontId="23" fillId="0" borderId="0" xfId="4" applyNumberFormat="1" applyFont="1" applyAlignment="1">
      <alignment vertical="top" wrapText="1"/>
    </xf>
    <xf numFmtId="0" fontId="23" fillId="0" borderId="0" xfId="4" applyFont="1" applyAlignment="1">
      <alignment horizontal="center"/>
    </xf>
    <xf numFmtId="0" fontId="23" fillId="0" borderId="0" xfId="4" applyFont="1" applyProtection="1">
      <protection locked="0"/>
    </xf>
    <xf numFmtId="0" fontId="23" fillId="0" borderId="0" xfId="0" applyFont="1" applyAlignment="1">
      <alignment horizontal="left" vertical="top" wrapText="1"/>
    </xf>
    <xf numFmtId="166" fontId="5" fillId="0" borderId="0" xfId="5" applyNumberFormat="1" applyFont="1" applyAlignment="1">
      <alignment vertical="top" wrapText="1"/>
    </xf>
    <xf numFmtId="49" fontId="0" fillId="0" borderId="0" xfId="20" applyNumberFormat="1" applyFont="1" applyAlignment="1">
      <alignment wrapText="1"/>
    </xf>
    <xf numFmtId="0" fontId="0" fillId="0" borderId="0" xfId="20" applyFont="1" applyAlignment="1">
      <alignment horizontal="center" wrapText="1"/>
    </xf>
    <xf numFmtId="3" fontId="0" fillId="0" borderId="0" xfId="20" applyNumberFormat="1" applyFont="1" applyAlignment="1">
      <alignment horizontal="center" wrapText="1"/>
    </xf>
    <xf numFmtId="0" fontId="23" fillId="0" borderId="0" xfId="0" applyFont="1" applyAlignment="1">
      <alignment horizontal="right"/>
    </xf>
    <xf numFmtId="3" fontId="0" fillId="0" borderId="0" xfId="0" applyNumberFormat="1" applyFont="1" applyAlignment="1">
      <alignment horizontal="center" wrapText="1"/>
    </xf>
    <xf numFmtId="0" fontId="23" fillId="0" borderId="0" xfId="0" applyFont="1" applyAlignment="1" applyProtection="1">
      <alignment wrapText="1"/>
      <protection locked="0"/>
    </xf>
    <xf numFmtId="49" fontId="0" fillId="0" borderId="0" xfId="18" applyNumberFormat="1" applyFont="1" applyAlignment="1">
      <alignment horizontal="justify" wrapText="1"/>
    </xf>
    <xf numFmtId="0" fontId="0" fillId="0" borderId="0" xfId="18" applyFont="1" applyAlignment="1">
      <alignment horizontal="center" wrapText="1"/>
    </xf>
    <xf numFmtId="165" fontId="5" fillId="0" borderId="0" xfId="21" applyNumberFormat="1" applyFont="1" applyAlignment="1">
      <alignment horizontal="right"/>
    </xf>
    <xf numFmtId="0" fontId="23" fillId="0" borderId="0" xfId="4" applyFont="1" applyAlignment="1">
      <alignment wrapText="1"/>
    </xf>
    <xf numFmtId="0" fontId="0" fillId="0" borderId="0" xfId="4" applyFont="1" applyAlignment="1">
      <alignment horizontal="center" wrapText="1"/>
    </xf>
    <xf numFmtId="0" fontId="23" fillId="0" borderId="0" xfId="4" applyFont="1" applyAlignment="1" applyProtection="1">
      <alignment wrapText="1"/>
      <protection locked="0"/>
    </xf>
    <xf numFmtId="0" fontId="23" fillId="0" borderId="0" xfId="4" applyFont="1" applyAlignment="1">
      <alignment horizontal="right" wrapText="1"/>
    </xf>
    <xf numFmtId="0" fontId="5" fillId="0" borderId="0" xfId="20" applyFont="1" applyAlignment="1">
      <alignment horizontal="center"/>
    </xf>
    <xf numFmtId="0" fontId="0" fillId="0" borderId="0" xfId="4" applyFont="1" applyAlignment="1">
      <alignment wrapText="1"/>
    </xf>
    <xf numFmtId="166" fontId="5" fillId="0" borderId="0" xfId="21" applyNumberFormat="1" applyFont="1" applyAlignment="1">
      <alignment vertical="top"/>
    </xf>
    <xf numFmtId="49" fontId="0" fillId="0" borderId="0" xfId="4" applyNumberFormat="1" applyFont="1" applyAlignment="1">
      <alignment wrapText="1"/>
    </xf>
    <xf numFmtId="49" fontId="5" fillId="0" borderId="0" xfId="20" applyNumberFormat="1" applyFont="1" applyAlignment="1">
      <alignment horizontal="left" vertical="top" wrapText="1"/>
    </xf>
    <xf numFmtId="0" fontId="5" fillId="0" borderId="0" xfId="20" applyFont="1" applyAlignment="1">
      <alignment horizontal="center" vertical="top" wrapText="1"/>
    </xf>
    <xf numFmtId="3" fontId="5" fillId="0" borderId="0" xfId="20" applyNumberFormat="1" applyFont="1" applyAlignment="1">
      <alignment horizontal="center" wrapText="1"/>
    </xf>
    <xf numFmtId="0" fontId="23" fillId="0" borderId="0" xfId="22" applyFont="1" applyAlignment="1">
      <alignment horizontal="center"/>
    </xf>
    <xf numFmtId="0" fontId="23" fillId="0" borderId="0" xfId="22" applyFont="1" applyAlignment="1">
      <alignment horizontal="right"/>
    </xf>
    <xf numFmtId="0" fontId="23" fillId="0" borderId="0" xfId="11" applyFont="1" applyAlignment="1">
      <alignment horizontal="center" wrapText="1"/>
    </xf>
    <xf numFmtId="1" fontId="23" fillId="0" borderId="0" xfId="11" applyNumberFormat="1" applyFont="1" applyAlignment="1">
      <alignment horizontal="center" wrapText="1"/>
    </xf>
    <xf numFmtId="0" fontId="23" fillId="0" borderId="0" xfId="11" applyFont="1" applyAlignment="1" applyProtection="1">
      <alignment horizontal="right" wrapText="1"/>
      <protection locked="0"/>
    </xf>
    <xf numFmtId="0" fontId="23" fillId="0" borderId="0" xfId="11" applyFont="1" applyAlignment="1">
      <alignment wrapText="1"/>
    </xf>
    <xf numFmtId="166" fontId="5" fillId="0" borderId="0" xfId="23" applyNumberFormat="1" applyFont="1" applyAlignment="1">
      <alignment vertical="top" wrapText="1"/>
    </xf>
    <xf numFmtId="0" fontId="23" fillId="0" borderId="0" xfId="0" applyFont="1" applyAlignment="1">
      <alignment vertical="top" wrapText="1"/>
    </xf>
    <xf numFmtId="49" fontId="23" fillId="0" borderId="0" xfId="0" applyNumberFormat="1" applyFont="1" applyAlignment="1">
      <alignment vertical="top" wrapText="1"/>
    </xf>
    <xf numFmtId="49" fontId="23" fillId="0" borderId="0" xfId="0" quotePrefix="1" applyNumberFormat="1" applyFont="1" applyAlignment="1">
      <alignment vertical="top" wrapText="1"/>
    </xf>
    <xf numFmtId="4" fontId="5" fillId="0" borderId="0" xfId="24" applyNumberFormat="1" applyFont="1"/>
    <xf numFmtId="49" fontId="32" fillId="0" borderId="0" xfId="0" applyNumberFormat="1" applyFont="1" applyAlignment="1" applyProtection="1">
      <alignment horizontal="right"/>
      <protection locked="0"/>
    </xf>
    <xf numFmtId="49" fontId="5" fillId="0" borderId="0" xfId="0" applyNumberFormat="1" applyFont="1" applyAlignment="1">
      <alignment wrapText="1"/>
    </xf>
    <xf numFmtId="49" fontId="5" fillId="0" borderId="0" xfId="4" applyNumberFormat="1" applyFont="1" applyAlignment="1">
      <alignment vertical="top" wrapText="1"/>
    </xf>
    <xf numFmtId="0" fontId="5" fillId="0" borderId="0" xfId="4" applyFont="1" applyAlignment="1">
      <alignment horizontal="center"/>
    </xf>
    <xf numFmtId="49" fontId="23" fillId="0" borderId="0" xfId="4" applyNumberFormat="1" applyFont="1" applyAlignment="1">
      <alignment horizontal="left" wrapText="1"/>
    </xf>
    <xf numFmtId="0" fontId="23" fillId="0" borderId="0" xfId="0" applyFont="1" applyAlignment="1">
      <alignment horizontal="center"/>
    </xf>
    <xf numFmtId="49" fontId="22" fillId="0" borderId="0" xfId="0" applyNumberFormat="1" applyFont="1" applyAlignment="1">
      <alignment wrapText="1"/>
    </xf>
    <xf numFmtId="49" fontId="23" fillId="0" borderId="0" xfId="0" applyNumberFormat="1" applyFont="1" applyAlignment="1">
      <alignment horizontal="justify" wrapText="1"/>
    </xf>
    <xf numFmtId="0" fontId="0" fillId="0" borderId="0" xfId="0" applyFont="1" applyAlignment="1">
      <alignment vertical="center" wrapText="1"/>
    </xf>
    <xf numFmtId="49" fontId="25" fillId="0" borderId="0" xfId="4" applyNumberFormat="1" applyFont="1" applyAlignment="1">
      <alignment horizontal="left" vertical="top" wrapText="1"/>
    </xf>
    <xf numFmtId="0" fontId="23" fillId="0" borderId="0" xfId="4" applyFont="1" applyAlignment="1" applyProtection="1">
      <alignment horizontal="center"/>
      <protection locked="0"/>
    </xf>
    <xf numFmtId="172" fontId="5" fillId="0" borderId="0" xfId="25" applyFont="1" applyBorder="1" applyAlignment="1" applyProtection="1">
      <alignment horizontal="left" vertical="top" wrapText="1"/>
    </xf>
    <xf numFmtId="173" fontId="5" fillId="0" borderId="0" xfId="0" applyNumberFormat="1" applyFont="1" applyAlignment="1" applyProtection="1">
      <alignment horizontal="left" vertical="top" wrapText="1"/>
      <protection locked="0"/>
    </xf>
    <xf numFmtId="4" fontId="5" fillId="0" borderId="0" xfId="0" applyNumberFormat="1" applyFont="1" applyAlignment="1">
      <alignment horizontal="right" vertical="top"/>
    </xf>
    <xf numFmtId="165" fontId="5" fillId="0" borderId="0" xfId="5" applyNumberFormat="1" applyFont="1" applyAlignment="1">
      <alignment horizontal="right"/>
    </xf>
    <xf numFmtId="0" fontId="5" fillId="0" borderId="0" xfId="26" applyFont="1" applyAlignment="1">
      <alignment horizontal="center"/>
    </xf>
    <xf numFmtId="0" fontId="0" fillId="0" borderId="0" xfId="10" applyFont="1" applyAlignment="1">
      <alignment horizontal="center" wrapText="1"/>
    </xf>
    <xf numFmtId="0" fontId="23" fillId="0" borderId="0" xfId="10" applyFont="1"/>
    <xf numFmtId="0" fontId="0" fillId="0" borderId="0" xfId="4" applyFont="1" applyAlignment="1">
      <alignment horizontal="center"/>
    </xf>
    <xf numFmtId="0" fontId="23" fillId="0" borderId="0" xfId="4" applyFont="1" applyAlignment="1">
      <alignment horizontal="right" vertical="top"/>
    </xf>
    <xf numFmtId="49" fontId="23" fillId="0" borderId="0" xfId="0" applyNumberFormat="1" applyFont="1" applyAlignment="1">
      <alignment horizontal="justify" vertical="top" wrapText="1"/>
    </xf>
    <xf numFmtId="49" fontId="5" fillId="0" borderId="0" xfId="0" applyNumberFormat="1" applyFont="1" applyAlignment="1">
      <alignment horizontal="left" vertical="top" wrapText="1"/>
    </xf>
    <xf numFmtId="0" fontId="5" fillId="0" borderId="0" xfId="27" applyNumberFormat="1" applyFont="1" applyFill="1" applyBorder="1" applyAlignment="1">
      <alignment horizontal="center" wrapText="1"/>
    </xf>
    <xf numFmtId="174" fontId="5" fillId="0" borderId="0" xfId="27" applyNumberFormat="1" applyFont="1" applyFill="1" applyBorder="1" applyAlignment="1">
      <alignment horizontal="center" wrapText="1"/>
    </xf>
    <xf numFmtId="175" fontId="5" fillId="0" borderId="0" xfId="10" applyNumberFormat="1" applyFont="1" applyAlignment="1" applyProtection="1">
      <alignment horizontal="right"/>
      <protection locked="0"/>
    </xf>
    <xf numFmtId="175" fontId="5" fillId="0" borderId="0" xfId="28" applyNumberFormat="1" applyFont="1" applyAlignment="1">
      <alignment horizontal="right" wrapText="1"/>
    </xf>
    <xf numFmtId="2" fontId="5" fillId="0" borderId="0" xfId="5" applyNumberFormat="1" applyFont="1" applyAlignment="1">
      <alignment vertical="top"/>
    </xf>
    <xf numFmtId="1" fontId="5" fillId="0" borderId="0" xfId="27" applyNumberFormat="1" applyFont="1" applyFill="1" applyBorder="1" applyAlignment="1">
      <alignment horizontal="center" wrapText="1"/>
    </xf>
    <xf numFmtId="4" fontId="5" fillId="0" borderId="0" xfId="10" applyNumberFormat="1" applyFont="1" applyAlignment="1" applyProtection="1">
      <alignment horizontal="right"/>
      <protection locked="0"/>
    </xf>
    <xf numFmtId="4" fontId="5" fillId="0" borderId="0" xfId="28" applyNumberFormat="1" applyFont="1" applyAlignment="1">
      <alignment horizontal="right" wrapText="1"/>
    </xf>
    <xf numFmtId="174" fontId="5" fillId="0" borderId="0" xfId="27" applyNumberFormat="1" applyFont="1" applyFill="1" applyBorder="1" applyAlignment="1">
      <alignment horizontal="center" vertical="top" wrapText="1"/>
    </xf>
    <xf numFmtId="175" fontId="5" fillId="0" borderId="0" xfId="10" applyNumberFormat="1" applyFont="1" applyAlignment="1" applyProtection="1">
      <alignment horizontal="right" vertical="top"/>
      <protection locked="0"/>
    </xf>
    <xf numFmtId="175" fontId="5" fillId="0" borderId="0" xfId="28" applyNumberFormat="1" applyFont="1" applyAlignment="1">
      <alignment horizontal="right" vertical="top" wrapText="1"/>
    </xf>
    <xf numFmtId="0" fontId="23" fillId="0" borderId="0" xfId="6" applyFont="1" applyAlignment="1">
      <alignment horizontal="center"/>
    </xf>
    <xf numFmtId="0" fontId="23" fillId="0" borderId="0" xfId="6" applyFont="1" applyAlignment="1">
      <alignment horizontal="right"/>
    </xf>
    <xf numFmtId="2" fontId="23" fillId="0" borderId="0" xfId="6" applyNumberFormat="1" applyFont="1"/>
    <xf numFmtId="0" fontId="0" fillId="0" borderId="0" xfId="4" applyFont="1" applyAlignment="1" applyProtection="1">
      <alignment wrapText="1"/>
      <protection locked="0"/>
    </xf>
    <xf numFmtId="4" fontId="23" fillId="0" borderId="0" xfId="4" applyNumberFormat="1" applyFont="1"/>
    <xf numFmtId="0" fontId="0" fillId="0" borderId="0" xfId="0" applyFont="1" applyAlignment="1" applyProtection="1">
      <alignment wrapText="1"/>
      <protection locked="0"/>
    </xf>
    <xf numFmtId="0" fontId="21" fillId="0" borderId="0" xfId="0" applyFont="1" applyAlignment="1">
      <alignment horizontal="center"/>
    </xf>
    <xf numFmtId="4" fontId="21" fillId="0" borderId="0" xfId="0" applyNumberFormat="1" applyFont="1"/>
    <xf numFmtId="0" fontId="23" fillId="0" borderId="0" xfId="6" applyFont="1"/>
    <xf numFmtId="2" fontId="5" fillId="0" borderId="7" xfId="0" applyNumberFormat="1" applyFont="1" applyFill="1" applyBorder="1" applyAlignment="1">
      <alignment horizontal="left" vertical="top" wrapText="1"/>
    </xf>
    <xf numFmtId="49" fontId="5" fillId="0" borderId="0" xfId="0" applyNumberFormat="1" applyFont="1" applyFill="1" applyAlignment="1">
      <alignment horizontal="left" vertical="top" wrapText="1"/>
    </xf>
    <xf numFmtId="0" fontId="23" fillId="0" borderId="0" xfId="0" applyFont="1" applyFill="1" applyAlignment="1">
      <alignment horizontal="center" wrapText="1"/>
    </xf>
    <xf numFmtId="165" fontId="5" fillId="0" borderId="0" xfId="5" applyNumberFormat="1" applyFont="1" applyFill="1"/>
    <xf numFmtId="2" fontId="23" fillId="0" borderId="0" xfId="0" applyNumberFormat="1" applyFont="1" applyFill="1"/>
    <xf numFmtId="2" fontId="5" fillId="0" borderId="0" xfId="5" applyNumberFormat="1" applyFont="1" applyFill="1" applyAlignment="1">
      <alignment vertical="top"/>
    </xf>
    <xf numFmtId="3" fontId="21" fillId="0" borderId="0" xfId="0" applyNumberFormat="1" applyFont="1" applyAlignment="1">
      <alignment horizontal="center" wrapText="1"/>
    </xf>
    <xf numFmtId="0" fontId="21" fillId="0" borderId="0" xfId="0" applyFont="1" applyAlignment="1" applyProtection="1">
      <alignment wrapText="1"/>
      <protection locked="0"/>
    </xf>
    <xf numFmtId="0" fontId="21" fillId="0" borderId="0" xfId="0" applyFont="1"/>
    <xf numFmtId="2" fontId="23" fillId="0" borderId="0" xfId="4" applyNumberFormat="1" applyFont="1" applyAlignment="1">
      <alignment horizontal="right"/>
    </xf>
    <xf numFmtId="0" fontId="23" fillId="0" borderId="0" xfId="0" applyFont="1" applyAlignment="1" applyProtection="1">
      <alignment horizontal="right"/>
      <protection locked="0"/>
    </xf>
    <xf numFmtId="2" fontId="23" fillId="0" borderId="0" xfId="0" applyNumberFormat="1" applyFont="1" applyAlignment="1">
      <alignment wrapText="1"/>
    </xf>
    <xf numFmtId="165" fontId="5" fillId="0" borderId="0" xfId="5" applyNumberFormat="1" applyFont="1"/>
    <xf numFmtId="0" fontId="0" fillId="0" borderId="0" xfId="29" applyFont="1" applyAlignment="1">
      <alignment horizontal="center" wrapText="1"/>
    </xf>
    <xf numFmtId="3" fontId="0" fillId="0" borderId="0" xfId="29" applyNumberFormat="1" applyFont="1" applyAlignment="1">
      <alignment horizontal="center" wrapText="1"/>
    </xf>
    <xf numFmtId="0" fontId="23" fillId="0" borderId="0" xfId="29" applyFont="1" applyFill="1" applyProtection="1">
      <protection locked="0"/>
    </xf>
    <xf numFmtId="0" fontId="23" fillId="0" borderId="0" xfId="29" applyFont="1" applyFill="1"/>
    <xf numFmtId="0" fontId="23" fillId="0" borderId="0" xfId="29" applyFont="1" applyFill="1" applyAlignment="1"/>
    <xf numFmtId="0" fontId="5" fillId="0" borderId="0" xfId="0" applyFont="1" applyAlignment="1">
      <alignment horizontal="center" wrapText="1"/>
    </xf>
    <xf numFmtId="0" fontId="5" fillId="0" borderId="0" xfId="0" applyFont="1" applyAlignment="1" applyProtection="1">
      <alignment horizontal="right"/>
      <protection locked="0"/>
    </xf>
    <xf numFmtId="49" fontId="5" fillId="0" borderId="0" xfId="0" applyNumberFormat="1" applyFont="1" applyAlignment="1">
      <alignment vertical="center" wrapText="1"/>
    </xf>
    <xf numFmtId="3" fontId="0" fillId="0" borderId="0" xfId="10" applyNumberFormat="1" applyFont="1" applyAlignment="1">
      <alignment horizontal="center" wrapText="1"/>
    </xf>
    <xf numFmtId="0" fontId="23" fillId="0" borderId="0" xfId="10" applyFont="1" applyProtection="1">
      <protection locked="0"/>
    </xf>
    <xf numFmtId="174" fontId="5" fillId="0" borderId="0" xfId="27" applyNumberFormat="1" applyFont="1" applyAlignment="1">
      <alignment horizontal="center" vertical="top" wrapText="1"/>
    </xf>
    <xf numFmtId="0" fontId="23" fillId="0" borderId="0" xfId="0" applyFont="1" applyAlignment="1" applyProtection="1">
      <alignment horizontal="right" wrapText="1"/>
      <protection locked="0"/>
    </xf>
    <xf numFmtId="0" fontId="23" fillId="0" borderId="0" xfId="30" applyFont="1" applyAlignment="1">
      <alignment horizontal="center"/>
    </xf>
    <xf numFmtId="0" fontId="23" fillId="0" borderId="0" xfId="30" applyFont="1" applyAlignment="1">
      <alignment horizontal="right"/>
    </xf>
    <xf numFmtId="0" fontId="23" fillId="0" borderId="0" xfId="30" applyFont="1"/>
    <xf numFmtId="0" fontId="23" fillId="0" borderId="0" xfId="29" applyFont="1"/>
    <xf numFmtId="49" fontId="0" fillId="0" borderId="0" xfId="29" applyNumberFormat="1" applyFont="1" applyAlignment="1">
      <alignment wrapText="1"/>
    </xf>
    <xf numFmtId="0" fontId="0" fillId="0" borderId="0" xfId="29" applyFont="1" applyAlignment="1" applyProtection="1">
      <alignment wrapText="1"/>
      <protection locked="0"/>
    </xf>
    <xf numFmtId="0" fontId="23" fillId="0" borderId="0" xfId="22" applyFont="1"/>
    <xf numFmtId="176" fontId="5" fillId="0" borderId="7" xfId="0" applyNumberFormat="1" applyFont="1" applyBorder="1" applyAlignment="1">
      <alignment horizontal="left" vertical="top" wrapText="1"/>
    </xf>
    <xf numFmtId="176" fontId="5" fillId="0" borderId="0" xfId="5" applyNumberFormat="1" applyFont="1" applyFill="1" applyAlignment="1">
      <alignment vertical="top"/>
    </xf>
    <xf numFmtId="176" fontId="5" fillId="0" borderId="7" xfId="0" applyNumberFormat="1" applyFont="1" applyFill="1" applyBorder="1" applyAlignment="1">
      <alignment horizontal="left" vertical="top" wrapText="1"/>
    </xf>
    <xf numFmtId="176" fontId="23" fillId="0" borderId="0" xfId="0" applyNumberFormat="1" applyFont="1" applyFill="1"/>
    <xf numFmtId="2" fontId="34" fillId="0" borderId="0" xfId="0" applyNumberFormat="1" applyFont="1" applyFill="1" applyAlignment="1">
      <alignment horizontal="left" vertical="top"/>
    </xf>
    <xf numFmtId="49" fontId="35" fillId="0" borderId="0" xfId="0" applyNumberFormat="1" applyFont="1" applyAlignment="1">
      <alignment wrapText="1"/>
    </xf>
    <xf numFmtId="0" fontId="35" fillId="0" borderId="0" xfId="0" applyFont="1" applyAlignment="1">
      <alignment horizontal="center"/>
    </xf>
    <xf numFmtId="4" fontId="35" fillId="0" borderId="0" xfId="0" applyNumberFormat="1" applyFont="1"/>
    <xf numFmtId="49" fontId="2" fillId="0" borderId="0" xfId="0" applyNumberFormat="1" applyFont="1" applyFill="1" applyAlignment="1">
      <alignment horizontal="left" vertical="top" wrapText="1"/>
    </xf>
    <xf numFmtId="0" fontId="0" fillId="0" borderId="0" xfId="0" applyFont="1" applyAlignment="1">
      <alignment horizontal="center" vertical="top" wrapText="1"/>
    </xf>
    <xf numFmtId="49" fontId="6" fillId="0" borderId="0" xfId="0" applyNumberFormat="1" applyFont="1" applyAlignment="1">
      <alignment horizontal="left" vertical="top" wrapText="1"/>
    </xf>
    <xf numFmtId="0" fontId="0" fillId="0" borderId="0" xfId="0" applyFont="1" applyAlignment="1">
      <alignment horizontal="justify" vertical="top" wrapText="1"/>
    </xf>
    <xf numFmtId="49" fontId="0" fillId="0" borderId="0" xfId="0" applyNumberFormat="1" applyFont="1" applyFill="1" applyAlignment="1">
      <alignment horizontal="center" vertical="top" wrapText="1"/>
    </xf>
    <xf numFmtId="0" fontId="0" fillId="0" borderId="0" xfId="0" applyFont="1" applyFill="1" applyAlignment="1">
      <alignment horizontal="left" vertical="top" wrapText="1"/>
    </xf>
    <xf numFmtId="49" fontId="2" fillId="0" borderId="0" xfId="0" applyNumberFormat="1" applyFont="1" applyFill="1" applyAlignment="1">
      <alignment vertical="top" wrapText="1"/>
    </xf>
    <xf numFmtId="0" fontId="0" fillId="0" borderId="0" xfId="0" applyFont="1" applyFill="1" applyAlignment="1">
      <alignment vertical="top" wrapText="1"/>
    </xf>
    <xf numFmtId="49" fontId="2" fillId="0" borderId="0" xfId="0" applyNumberFormat="1" applyFont="1" applyFill="1" applyBorder="1" applyAlignment="1">
      <alignment horizontal="left" vertical="top" wrapText="1"/>
    </xf>
    <xf numFmtId="0" fontId="0" fillId="0" borderId="0" xfId="0" applyFont="1" applyFill="1" applyAlignment="1">
      <alignment horizontal="center" vertical="top" wrapText="1"/>
    </xf>
    <xf numFmtId="0" fontId="2" fillId="0" borderId="0" xfId="0" applyFont="1" applyFill="1" applyBorder="1" applyAlignment="1">
      <alignment horizontal="left" vertical="top" wrapText="1"/>
    </xf>
    <xf numFmtId="0" fontId="2" fillId="0" borderId="0" xfId="0" applyFont="1" applyFill="1" applyBorder="1" applyAlignment="1">
      <alignment vertical="top" wrapText="1"/>
    </xf>
    <xf numFmtId="0" fontId="0" fillId="0" borderId="0" xfId="0" quotePrefix="1" applyNumberFormat="1" applyFont="1" applyFill="1" applyAlignment="1">
      <alignment horizontal="left" vertical="top" wrapText="1"/>
    </xf>
    <xf numFmtId="0" fontId="0" fillId="0" borderId="0" xfId="0" applyNumberFormat="1" applyFont="1" applyFill="1" applyAlignment="1">
      <alignment horizontal="left" vertical="top" wrapText="1"/>
    </xf>
    <xf numFmtId="49" fontId="6" fillId="0" borderId="0" xfId="0" applyNumberFormat="1" applyFont="1" applyFill="1" applyAlignment="1">
      <alignment horizontal="left" vertical="top" wrapText="1"/>
    </xf>
    <xf numFmtId="49" fontId="0" fillId="0" borderId="0" xfId="0" applyNumberFormat="1" applyFont="1" applyAlignment="1">
      <alignment horizontal="center" vertical="top" wrapText="1"/>
    </xf>
    <xf numFmtId="0" fontId="2" fillId="0" borderId="0" xfId="0" applyFont="1" applyAlignment="1">
      <alignment vertical="top" wrapText="1"/>
    </xf>
    <xf numFmtId="0" fontId="2" fillId="0" borderId="0" xfId="0" applyFont="1" applyFill="1" applyAlignment="1">
      <alignment horizontal="left" vertical="top" wrapText="1"/>
    </xf>
    <xf numFmtId="0" fontId="0" fillId="0" borderId="0" xfId="0" applyFont="1" applyFill="1" applyBorder="1" applyAlignment="1">
      <alignment horizontal="left" vertical="top" wrapText="1"/>
    </xf>
    <xf numFmtId="0" fontId="0" fillId="0" borderId="0" xfId="0" applyNumberFormat="1" applyFont="1" applyFill="1" applyAlignment="1">
      <alignment horizontal="justify" vertical="top" wrapText="1"/>
    </xf>
    <xf numFmtId="0" fontId="0" fillId="0" borderId="0" xfId="31" applyFont="1" applyAlignment="1">
      <alignment horizontal="center" wrapText="1"/>
    </xf>
    <xf numFmtId="0" fontId="23" fillId="0" borderId="0" xfId="31" applyFont="1" applyAlignment="1">
      <alignment horizontal="right"/>
    </xf>
    <xf numFmtId="166" fontId="5" fillId="0" borderId="0" xfId="5" applyNumberFormat="1" applyFont="1" applyFill="1" applyAlignment="1">
      <alignment vertical="top"/>
    </xf>
    <xf numFmtId="0" fontId="0" fillId="0" borderId="0" xfId="0" applyFont="1"/>
    <xf numFmtId="0" fontId="23" fillId="0" borderId="0" xfId="31" applyFont="1" applyFill="1"/>
    <xf numFmtId="0" fontId="5" fillId="0" borderId="0" xfId="31" applyFont="1" applyFill="1"/>
    <xf numFmtId="0" fontId="0" fillId="0" borderId="0" xfId="31" applyFont="1" applyAlignment="1">
      <alignment horizontal="center"/>
    </xf>
    <xf numFmtId="0" fontId="0" fillId="0" borderId="0" xfId="0" applyFont="1" applyAlignment="1">
      <alignment horizontal="right"/>
    </xf>
    <xf numFmtId="0" fontId="6" fillId="0" borderId="0" xfId="0" applyFont="1" applyAlignment="1">
      <alignment vertical="top" wrapText="1"/>
    </xf>
    <xf numFmtId="0" fontId="25" fillId="0" borderId="0" xfId="0" applyFont="1" applyAlignment="1">
      <alignment vertical="top" wrapText="1"/>
    </xf>
    <xf numFmtId="0" fontId="5" fillId="0" borderId="0" xfId="0" applyFont="1" applyFill="1" applyAlignment="1">
      <alignment vertical="top" wrapText="1"/>
    </xf>
    <xf numFmtId="0" fontId="25" fillId="0" borderId="0" xfId="0" applyFont="1" applyAlignment="1">
      <alignment horizontal="center"/>
    </xf>
    <xf numFmtId="2" fontId="5" fillId="0" borderId="0" xfId="5" applyNumberFormat="1" applyFont="1" applyAlignment="1">
      <alignment horizontal="center" vertical="center"/>
    </xf>
    <xf numFmtId="0" fontId="25" fillId="0" borderId="0" xfId="0" applyFont="1" applyAlignment="1">
      <alignment horizontal="justify" vertical="top" wrapText="1"/>
    </xf>
    <xf numFmtId="0" fontId="5" fillId="0" borderId="0" xfId="29" applyFont="1" applyAlignment="1">
      <alignment horizontal="center"/>
    </xf>
    <xf numFmtId="0" fontId="23" fillId="0" borderId="0" xfId="29" applyFont="1" applyAlignment="1">
      <alignment horizontal="center"/>
    </xf>
    <xf numFmtId="49" fontId="5" fillId="0" borderId="8" xfId="32" applyNumberFormat="1" applyFont="1" applyBorder="1" applyAlignment="1">
      <alignment horizontal="center" vertical="top" wrapText="1"/>
    </xf>
    <xf numFmtId="0" fontId="5" fillId="0" borderId="8" xfId="32" applyFont="1" applyBorder="1" applyAlignment="1">
      <alignment horizontal="center" wrapText="1"/>
    </xf>
    <xf numFmtId="2" fontId="5" fillId="0" borderId="8" xfId="32" applyNumberFormat="1" applyFont="1" applyBorder="1" applyAlignment="1">
      <alignment horizontal="right" wrapText="1"/>
    </xf>
    <xf numFmtId="4" fontId="5" fillId="0" borderId="8" xfId="32" applyNumberFormat="1" applyFont="1" applyBorder="1" applyAlignment="1" applyProtection="1">
      <alignment horizontal="right" wrapText="1"/>
      <protection locked="0"/>
    </xf>
    <xf numFmtId="4" fontId="5" fillId="0" borderId="8" xfId="32" applyNumberFormat="1" applyFont="1" applyBorder="1" applyAlignment="1">
      <alignment horizontal="right" wrapText="1"/>
    </xf>
    <xf numFmtId="49" fontId="5" fillId="0" borderId="0" xfId="32" applyNumberFormat="1" applyFont="1" applyBorder="1" applyAlignment="1">
      <alignment horizontal="center" vertical="top" wrapText="1"/>
    </xf>
    <xf numFmtId="0" fontId="5" fillId="0" borderId="0" xfId="32" applyFont="1" applyBorder="1" applyAlignment="1">
      <alignment horizontal="center" wrapText="1"/>
    </xf>
    <xf numFmtId="2" fontId="5" fillId="0" borderId="0" xfId="32" applyNumberFormat="1" applyFont="1" applyBorder="1" applyAlignment="1">
      <alignment horizontal="right" wrapText="1"/>
    </xf>
    <xf numFmtId="4" fontId="5" fillId="0" borderId="0" xfId="32" applyNumberFormat="1" applyFont="1" applyBorder="1" applyAlignment="1" applyProtection="1">
      <alignment horizontal="right" wrapText="1"/>
      <protection locked="0"/>
    </xf>
    <xf numFmtId="4" fontId="5" fillId="0" borderId="0" xfId="32" applyNumberFormat="1" applyFont="1" applyBorder="1" applyAlignment="1">
      <alignment horizontal="right" wrapText="1"/>
    </xf>
    <xf numFmtId="2" fontId="5" fillId="0" borderId="0" xfId="0" applyNumberFormat="1" applyFont="1" applyFill="1" applyBorder="1" applyAlignment="1">
      <alignment horizontal="left" vertical="top" wrapText="1"/>
    </xf>
    <xf numFmtId="2" fontId="5" fillId="0" borderId="0" xfId="29" applyNumberFormat="1" applyFont="1" applyAlignment="1">
      <alignment horizontal="center"/>
    </xf>
    <xf numFmtId="0" fontId="0" fillId="0" borderId="0" xfId="12" applyFont="1" applyAlignment="1">
      <alignment horizontal="left"/>
    </xf>
    <xf numFmtId="0" fontId="0" fillId="0" borderId="0" xfId="0" applyFont="1" applyAlignment="1">
      <alignment vertical="top" wrapText="1"/>
    </xf>
    <xf numFmtId="0" fontId="23" fillId="0" borderId="0" xfId="0" applyFont="1" applyFill="1" applyAlignment="1">
      <alignment wrapText="1"/>
    </xf>
    <xf numFmtId="49" fontId="6" fillId="0" borderId="0" xfId="33" applyFont="1" applyAlignment="1">
      <alignment horizontal="left" vertical="top" wrapText="1" readingOrder="1"/>
    </xf>
    <xf numFmtId="49" fontId="23" fillId="0" borderId="0" xfId="6" applyNumberFormat="1" applyFont="1" applyAlignment="1">
      <alignment horizontal="left" vertical="top" wrapText="1" readingOrder="1"/>
    </xf>
    <xf numFmtId="0" fontId="0" fillId="0" borderId="0" xfId="0" applyFont="1" applyAlignment="1">
      <alignment horizontal="right" vertical="top"/>
    </xf>
    <xf numFmtId="0" fontId="5" fillId="0" borderId="0" xfId="0" applyFont="1" applyAlignment="1">
      <alignment horizontal="right" vertical="top"/>
    </xf>
    <xf numFmtId="0" fontId="5" fillId="0" borderId="0" xfId="10" applyFont="1" applyAlignment="1">
      <alignment horizontal="center"/>
    </xf>
    <xf numFmtId="0" fontId="5" fillId="0" borderId="0" xfId="34" applyFont="1" applyAlignment="1">
      <alignment horizontal="center" wrapText="1"/>
    </xf>
    <xf numFmtId="4" fontId="5" fillId="0" borderId="0" xfId="34" applyNumberFormat="1" applyFont="1" applyAlignment="1">
      <alignment horizontal="right"/>
    </xf>
    <xf numFmtId="4" fontId="5" fillId="0" borderId="0" xfId="34" applyNumberFormat="1" applyFont="1"/>
    <xf numFmtId="0" fontId="5" fillId="0" borderId="0" xfId="34" applyFont="1" applyAlignment="1">
      <alignment horizontal="center"/>
    </xf>
    <xf numFmtId="0" fontId="5" fillId="0" borderId="0" xfId="29" quotePrefix="1" applyFont="1" applyAlignment="1">
      <alignment vertical="top" wrapText="1"/>
    </xf>
    <xf numFmtId="0" fontId="0" fillId="0" borderId="0" xfId="35" applyFont="1" applyAlignment="1">
      <alignment horizontal="center" wrapText="1"/>
    </xf>
    <xf numFmtId="166" fontId="5" fillId="0" borderId="0" xfId="36" applyNumberFormat="1" applyFont="1" applyAlignment="1">
      <alignment vertical="top"/>
    </xf>
    <xf numFmtId="0" fontId="5" fillId="0" borderId="0" xfId="4" applyFont="1" applyFill="1" applyAlignment="1">
      <alignment horizontal="left" vertical="top" wrapText="1"/>
    </xf>
    <xf numFmtId="166" fontId="5" fillId="0" borderId="0" xfId="3" applyNumberFormat="1" applyFont="1" applyAlignment="1">
      <alignment horizontal="right" vertical="top"/>
    </xf>
    <xf numFmtId="49" fontId="5" fillId="0" borderId="0" xfId="0" applyNumberFormat="1" applyFont="1" applyAlignment="1">
      <alignment vertical="top" wrapText="1"/>
    </xf>
    <xf numFmtId="0" fontId="0" fillId="0" borderId="0" xfId="0" applyFont="1" applyAlignment="1">
      <alignment horizontal="left" wrapText="1"/>
    </xf>
    <xf numFmtId="0" fontId="0" fillId="0" borderId="0" xfId="0" quotePrefix="1" applyFont="1" applyAlignment="1">
      <alignment horizontal="left" wrapText="1"/>
    </xf>
    <xf numFmtId="49" fontId="0" fillId="0" borderId="0" xfId="4" applyNumberFormat="1" applyFont="1" applyAlignment="1">
      <alignment horizontal="left" vertical="top" wrapText="1"/>
    </xf>
    <xf numFmtId="49" fontId="5" fillId="0" borderId="0" xfId="4" applyNumberFormat="1" applyFont="1" applyAlignment="1">
      <alignment wrapText="1"/>
    </xf>
    <xf numFmtId="49" fontId="5" fillId="0" borderId="0" xfId="4" applyNumberFormat="1" applyFont="1" applyAlignment="1">
      <alignment horizontal="left" wrapText="1"/>
    </xf>
    <xf numFmtId="49" fontId="5" fillId="0" borderId="0" xfId="35" applyNumberFormat="1" applyFont="1" applyAlignment="1">
      <alignment horizontal="left" wrapText="1"/>
    </xf>
    <xf numFmtId="4" fontId="23" fillId="0" borderId="0" xfId="35" applyNumberFormat="1" applyFont="1" applyAlignment="1">
      <alignment horizontal="right"/>
    </xf>
    <xf numFmtId="0" fontId="23" fillId="0" borderId="0" xfId="31" applyFont="1" applyFill="1" applyAlignment="1">
      <alignment horizontal="right" vertical="top"/>
    </xf>
    <xf numFmtId="0" fontId="0" fillId="0" borderId="0" xfId="0" applyFont="1" applyFill="1"/>
    <xf numFmtId="176" fontId="5" fillId="0" borderId="0" xfId="0" applyNumberFormat="1" applyFont="1" applyBorder="1" applyAlignment="1">
      <alignment horizontal="left" vertical="top" wrapText="1"/>
    </xf>
    <xf numFmtId="0" fontId="5" fillId="0" borderId="0" xfId="31" applyFont="1" applyAlignment="1">
      <alignment horizontal="right"/>
    </xf>
    <xf numFmtId="0" fontId="23" fillId="0" borderId="0" xfId="6" applyFont="1" applyFill="1"/>
    <xf numFmtId="0" fontId="5" fillId="0" borderId="0" xfId="31" applyFont="1" applyAlignment="1">
      <alignment horizontal="center" wrapText="1"/>
    </xf>
    <xf numFmtId="178" fontId="31" fillId="0" borderId="0" xfId="37" applyFont="1"/>
    <xf numFmtId="0" fontId="31" fillId="0" borderId="0" xfId="38" applyFont="1" applyAlignment="1">
      <alignment vertical="top" wrapText="1"/>
    </xf>
    <xf numFmtId="0" fontId="31" fillId="0" borderId="0" xfId="38" applyFont="1" applyAlignment="1">
      <alignment horizontal="center"/>
    </xf>
    <xf numFmtId="178" fontId="31" fillId="0" borderId="0" xfId="37" applyFont="1" applyAlignment="1">
      <alignment horizontal="right"/>
    </xf>
    <xf numFmtId="165" fontId="31" fillId="0" borderId="0" xfId="39" applyNumberFormat="1" applyFont="1"/>
    <xf numFmtId="166" fontId="31" fillId="0" borderId="0" xfId="5" applyNumberFormat="1" applyFont="1" applyAlignment="1">
      <alignment horizontal="right" vertical="top"/>
    </xf>
    <xf numFmtId="0" fontId="38" fillId="0" borderId="0" xfId="29" applyFont="1" applyAlignment="1">
      <alignment wrapText="1"/>
    </xf>
    <xf numFmtId="0" fontId="38" fillId="0" borderId="0" xfId="0" applyFont="1" applyAlignment="1">
      <alignment horizontal="center" wrapText="1"/>
    </xf>
    <xf numFmtId="0" fontId="38" fillId="0" borderId="0" xfId="0" applyFont="1"/>
    <xf numFmtId="0" fontId="39" fillId="0" borderId="0" xfId="38" applyFont="1" applyAlignment="1">
      <alignment horizontal="left" vertical="top" wrapText="1"/>
    </xf>
    <xf numFmtId="178" fontId="40" fillId="0" borderId="0" xfId="37" applyFont="1" applyAlignment="1">
      <alignment horizontal="center" wrapText="1"/>
    </xf>
    <xf numFmtId="0" fontId="40" fillId="0" borderId="0" xfId="37" applyNumberFormat="1" applyFont="1" applyAlignment="1">
      <alignment horizontal="center" wrapText="1"/>
    </xf>
    <xf numFmtId="2" fontId="34" fillId="0" borderId="0" xfId="0" applyNumberFormat="1" applyFont="1" applyAlignment="1">
      <alignment horizontal="left" vertical="top"/>
    </xf>
    <xf numFmtId="0" fontId="22" fillId="5" borderId="3" xfId="0" applyFont="1" applyFill="1" applyBorder="1" applyAlignment="1">
      <alignment wrapText="1"/>
    </xf>
    <xf numFmtId="0" fontId="0" fillId="0" borderId="0" xfId="0" applyFont="1" applyAlignment="1">
      <alignment vertical="center"/>
    </xf>
    <xf numFmtId="0" fontId="28" fillId="0" borderId="5" xfId="0" applyFont="1" applyBorder="1" applyAlignment="1">
      <alignment horizontal="right" wrapText="1"/>
    </xf>
    <xf numFmtId="2" fontId="5" fillId="0" borderId="0" xfId="12" applyNumberFormat="1" applyFont="1" applyBorder="1" applyAlignment="1">
      <alignment horizontal="right" vertical="top"/>
    </xf>
    <xf numFmtId="165" fontId="5" fillId="0" borderId="0" xfId="21" applyNumberFormat="1" applyFont="1" applyBorder="1" applyAlignment="1" applyProtection="1">
      <alignment horizontal="right"/>
    </xf>
    <xf numFmtId="165" fontId="8" fillId="0" borderId="0" xfId="0" applyNumberFormat="1" applyFont="1" applyFill="1" applyAlignment="1" applyProtection="1">
      <protection locked="0"/>
    </xf>
    <xf numFmtId="165" fontId="8" fillId="0" borderId="0" xfId="10" applyNumberFormat="1" applyFont="1" applyFill="1" applyBorder="1" applyAlignment="1" applyProtection="1">
      <alignment horizontal="right"/>
      <protection locked="0"/>
    </xf>
    <xf numFmtId="176" fontId="8" fillId="0" borderId="0" xfId="5" applyNumberFormat="1" applyFont="1" applyFill="1" applyBorder="1" applyAlignment="1" applyProtection="1">
      <alignment vertical="top"/>
    </xf>
    <xf numFmtId="165" fontId="8" fillId="0" borderId="0" xfId="10" applyNumberFormat="1" applyFont="1" applyFill="1" applyAlignment="1" applyProtection="1">
      <alignment horizontal="right"/>
      <protection locked="0"/>
    </xf>
    <xf numFmtId="176" fontId="8" fillId="0" borderId="0" xfId="5" applyNumberFormat="1" applyFont="1" applyBorder="1" applyAlignment="1" applyProtection="1">
      <alignment vertical="top"/>
    </xf>
    <xf numFmtId="165" fontId="8" fillId="0" borderId="0" xfId="4" applyNumberFormat="1" applyFont="1" applyFill="1" applyAlignment="1" applyProtection="1">
      <alignment wrapText="1"/>
      <protection locked="0"/>
    </xf>
    <xf numFmtId="49" fontId="8" fillId="0" borderId="0" xfId="41" applyNumberFormat="1" applyFont="1" applyFill="1" applyBorder="1" applyAlignment="1" applyProtection="1">
      <alignment horizontal="center" vertical="top" wrapText="1"/>
    </xf>
    <xf numFmtId="0" fontId="3" fillId="2" borderId="1" xfId="0" applyFont="1" applyFill="1" applyBorder="1" applyAlignment="1">
      <alignment horizontal="center" vertical="top"/>
    </xf>
    <xf numFmtId="0" fontId="5" fillId="0" borderId="0" xfId="0" applyFont="1" applyAlignment="1">
      <alignment horizontal="left" vertical="top" wrapText="1"/>
    </xf>
    <xf numFmtId="165" fontId="5" fillId="0" borderId="0" xfId="0" applyNumberFormat="1" applyFont="1" applyAlignment="1">
      <alignment horizontal="right"/>
    </xf>
    <xf numFmtId="0" fontId="5" fillId="0" borderId="4" xfId="0" applyFont="1" applyBorder="1" applyAlignment="1">
      <alignment horizontal="center"/>
    </xf>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top"/>
    </xf>
    <xf numFmtId="0" fontId="3" fillId="2" borderId="1" xfId="0" applyFont="1" applyFill="1" applyBorder="1" applyAlignment="1">
      <alignment horizontal="center" vertical="top"/>
    </xf>
    <xf numFmtId="0" fontId="5" fillId="0" borderId="0" xfId="0" applyFont="1" applyAlignment="1">
      <alignment horizontal="left" vertical="top" wrapText="1"/>
    </xf>
    <xf numFmtId="165" fontId="14" fillId="4" borderId="5" xfId="0" applyNumberFormat="1" applyFont="1" applyFill="1" applyBorder="1" applyAlignment="1">
      <alignment horizontal="right"/>
    </xf>
    <xf numFmtId="0" fontId="18" fillId="2" borderId="1" xfId="0" applyFont="1" applyFill="1" applyBorder="1" applyAlignment="1">
      <alignment horizontal="left" vertical="top"/>
    </xf>
    <xf numFmtId="0" fontId="5" fillId="0" borderId="4" xfId="0" applyFont="1" applyBorder="1" applyAlignment="1">
      <alignment horizontal="center"/>
    </xf>
    <xf numFmtId="4" fontId="14" fillId="4" borderId="5" xfId="0" applyNumberFormat="1" applyFont="1" applyFill="1" applyBorder="1" applyAlignment="1">
      <alignment horizontal="right"/>
    </xf>
    <xf numFmtId="165" fontId="5" fillId="0" borderId="0" xfId="0" applyNumberFormat="1" applyFont="1" applyAlignment="1">
      <alignment horizontal="right"/>
    </xf>
    <xf numFmtId="165" fontId="6" fillId="0" borderId="2" xfId="0" applyNumberFormat="1" applyFont="1" applyBorder="1" applyAlignment="1">
      <alignment horizontal="right"/>
    </xf>
    <xf numFmtId="0" fontId="5" fillId="0" borderId="0" xfId="0" applyFont="1" applyFill="1" applyAlignment="1">
      <alignment horizontal="left" vertical="top" wrapText="1"/>
    </xf>
    <xf numFmtId="4" fontId="14" fillId="4" borderId="5" xfId="0" applyNumberFormat="1" applyFont="1" applyFill="1" applyBorder="1" applyAlignment="1">
      <alignment horizontal="right" vertical="top"/>
    </xf>
    <xf numFmtId="0" fontId="22" fillId="0" borderId="1" xfId="0" applyFont="1" applyBorder="1" applyAlignment="1">
      <alignment horizontal="left"/>
    </xf>
    <xf numFmtId="4" fontId="0" fillId="0" borderId="0" xfId="0" applyNumberFormat="1" applyFont="1" applyAlignment="1">
      <alignment horizontal="right" vertical="top"/>
    </xf>
    <xf numFmtId="4" fontId="0" fillId="0" borderId="0" xfId="0" applyNumberFormat="1" applyFont="1" applyAlignment="1">
      <alignment horizontal="right"/>
    </xf>
    <xf numFmtId="4" fontId="22" fillId="0" borderId="5" xfId="0" applyNumberFormat="1" applyFont="1" applyBorder="1" applyAlignment="1">
      <alignment horizontal="right"/>
    </xf>
    <xf numFmtId="4" fontId="5" fillId="0" borderId="4" xfId="0" applyNumberFormat="1" applyFont="1" applyBorder="1" applyProtection="1">
      <protection locked="0"/>
    </xf>
    <xf numFmtId="4" fontId="5" fillId="0" borderId="0" xfId="0" applyNumberFormat="1" applyFont="1" applyProtection="1">
      <protection locked="0"/>
    </xf>
    <xf numFmtId="0" fontId="5" fillId="0" borderId="0" xfId="0" applyFont="1" applyProtection="1">
      <protection locked="0"/>
    </xf>
    <xf numFmtId="4" fontId="5" fillId="0" borderId="0" xfId="0" applyNumberFormat="1" applyFont="1" applyProtection="1"/>
    <xf numFmtId="4" fontId="5" fillId="0" borderId="4" xfId="0" applyNumberFormat="1" applyFont="1" applyFill="1" applyBorder="1" applyProtection="1">
      <protection locked="0"/>
    </xf>
    <xf numFmtId="0" fontId="5" fillId="0" borderId="0" xfId="0" applyFont="1" applyFill="1" applyProtection="1">
      <protection locked="0"/>
    </xf>
    <xf numFmtId="4" fontId="5" fillId="0" borderId="4" xfId="0" applyNumberFormat="1" applyFont="1" applyBorder="1" applyAlignment="1" applyProtection="1">
      <alignment horizontal="right"/>
      <protection locked="0"/>
    </xf>
    <xf numFmtId="4" fontId="5" fillId="0" borderId="0" xfId="0" applyNumberFormat="1" applyFont="1" applyBorder="1" applyProtection="1">
      <protection locked="0"/>
    </xf>
    <xf numFmtId="4" fontId="5" fillId="0" borderId="4" xfId="0" applyNumberFormat="1" applyFont="1" applyFill="1" applyBorder="1" applyAlignment="1" applyProtection="1">
      <alignment horizontal="right"/>
      <protection locked="0"/>
    </xf>
    <xf numFmtId="4" fontId="0" fillId="0" borderId="0" xfId="0" applyNumberFormat="1" applyFont="1" applyProtection="1">
      <protection locked="0"/>
    </xf>
    <xf numFmtId="165" fontId="5" fillId="0" borderId="0" xfId="21" applyNumberFormat="1" applyFont="1" applyAlignment="1" applyProtection="1">
      <alignment horizontal="right"/>
      <protection locked="0"/>
    </xf>
    <xf numFmtId="4" fontId="5" fillId="0" borderId="0" xfId="0" applyNumberFormat="1" applyFont="1" applyFill="1" applyProtection="1">
      <protection locked="0"/>
    </xf>
    <xf numFmtId="0" fontId="0" fillId="0" borderId="0" xfId="0" applyProtection="1">
      <protection locked="0"/>
    </xf>
    <xf numFmtId="4" fontId="0" fillId="0" borderId="0" xfId="0" applyNumberFormat="1" applyFont="1" applyFill="1" applyProtection="1">
      <protection locked="0"/>
    </xf>
    <xf numFmtId="165" fontId="8" fillId="0" borderId="0" xfId="0" applyNumberFormat="1" applyFont="1" applyFill="1" applyProtection="1">
      <protection locked="0"/>
    </xf>
    <xf numFmtId="165" fontId="8" fillId="0" borderId="0" xfId="0" applyNumberFormat="1" applyFont="1" applyFill="1" applyAlignment="1" applyProtection="1"/>
    <xf numFmtId="2" fontId="17" fillId="0" borderId="0" xfId="0" applyNumberFormat="1" applyFont="1" applyAlignment="1" applyProtection="1">
      <alignment horizontal="left" vertical="top"/>
    </xf>
    <xf numFmtId="49" fontId="8" fillId="0" borderId="0" xfId="0" applyNumberFormat="1" applyFont="1" applyAlignment="1" applyProtection="1">
      <alignment wrapText="1"/>
    </xf>
    <xf numFmtId="0" fontId="8" fillId="0" borderId="0" xfId="0" applyFont="1" applyAlignment="1" applyProtection="1">
      <alignment horizontal="center"/>
    </xf>
    <xf numFmtId="4" fontId="8" fillId="0" borderId="0" xfId="0" applyNumberFormat="1" applyFont="1" applyAlignment="1" applyProtection="1"/>
    <xf numFmtId="165" fontId="8" fillId="0" borderId="0" xfId="0" applyNumberFormat="1" applyFont="1" applyAlignment="1" applyProtection="1"/>
    <xf numFmtId="165" fontId="8" fillId="0" borderId="0" xfId="0" applyNumberFormat="1" applyFont="1" applyProtection="1"/>
    <xf numFmtId="0" fontId="0" fillId="0" borderId="0" xfId="0" applyProtection="1"/>
    <xf numFmtId="2" fontId="17" fillId="5" borderId="1" xfId="0" applyNumberFormat="1" applyFont="1" applyFill="1" applyBorder="1" applyAlignment="1" applyProtection="1">
      <alignment horizontal="left"/>
    </xf>
    <xf numFmtId="49" fontId="17" fillId="5" borderId="1" xfId="0" applyNumberFormat="1" applyFont="1" applyFill="1" applyBorder="1" applyAlignment="1" applyProtection="1">
      <alignment wrapText="1"/>
    </xf>
    <xf numFmtId="0" fontId="17" fillId="5" borderId="1" xfId="0" applyFont="1" applyFill="1" applyBorder="1" applyAlignment="1" applyProtection="1"/>
    <xf numFmtId="165" fontId="17" fillId="5" borderId="1" xfId="0" applyNumberFormat="1" applyFont="1" applyFill="1" applyBorder="1" applyAlignment="1" applyProtection="1"/>
    <xf numFmtId="165" fontId="17" fillId="5" borderId="1" xfId="0" applyNumberFormat="1" applyFont="1" applyFill="1" applyBorder="1" applyProtection="1"/>
    <xf numFmtId="0" fontId="17" fillId="0" borderId="1" xfId="0" applyFont="1" applyBorder="1" applyAlignment="1" applyProtection="1">
      <alignment horizontal="left"/>
    </xf>
    <xf numFmtId="0" fontId="8" fillId="0" borderId="1" xfId="0" applyFont="1" applyBorder="1" applyAlignment="1" applyProtection="1">
      <alignment horizontal="center"/>
    </xf>
    <xf numFmtId="4" fontId="8" fillId="0" borderId="1" xfId="0" applyNumberFormat="1" applyFont="1" applyBorder="1" applyAlignment="1" applyProtection="1"/>
    <xf numFmtId="2" fontId="8" fillId="0" borderId="0" xfId="0" applyNumberFormat="1" applyFont="1" applyFill="1" applyAlignment="1" applyProtection="1">
      <alignment horizontal="left"/>
    </xf>
    <xf numFmtId="49" fontId="8" fillId="0" borderId="0" xfId="0" applyNumberFormat="1" applyFont="1" applyFill="1" applyAlignment="1" applyProtection="1">
      <alignment wrapText="1"/>
    </xf>
    <xf numFmtId="4" fontId="8" fillId="0" borderId="0" xfId="0" applyNumberFormat="1" applyFont="1" applyFill="1" applyAlignment="1" applyProtection="1">
      <alignment horizontal="right"/>
    </xf>
    <xf numFmtId="165" fontId="8" fillId="0" borderId="0" xfId="0" applyNumberFormat="1" applyFont="1" applyFill="1" applyAlignment="1" applyProtection="1">
      <alignment horizontal="right"/>
    </xf>
    <xf numFmtId="0" fontId="8" fillId="0" borderId="0" xfId="0" applyNumberFormat="1" applyFont="1" applyFill="1" applyAlignment="1" applyProtection="1">
      <alignment wrapText="1"/>
    </xf>
    <xf numFmtId="0" fontId="8" fillId="0" borderId="0" xfId="0" applyFont="1" applyFill="1" applyAlignment="1" applyProtection="1">
      <alignment horizontal="center"/>
    </xf>
    <xf numFmtId="2" fontId="17" fillId="0" borderId="5" xfId="0" applyNumberFormat="1" applyFont="1" applyBorder="1" applyAlignment="1" applyProtection="1">
      <alignment horizontal="left" vertical="top"/>
    </xf>
    <xf numFmtId="49" fontId="17" fillId="0" borderId="5" xfId="0" applyNumberFormat="1" applyFont="1" applyBorder="1" applyAlignment="1" applyProtection="1">
      <alignment wrapText="1"/>
    </xf>
    <xf numFmtId="4" fontId="17" fillId="0" borderId="5" xfId="0" applyNumberFormat="1" applyFont="1" applyBorder="1" applyAlignment="1" applyProtection="1">
      <alignment horizontal="right"/>
    </xf>
    <xf numFmtId="165" fontId="17" fillId="0" borderId="5" xfId="0" applyNumberFormat="1" applyFont="1" applyBorder="1" applyAlignment="1" applyProtection="1">
      <alignment horizontal="right"/>
    </xf>
    <xf numFmtId="49" fontId="8" fillId="0" borderId="0" xfId="0" applyNumberFormat="1" applyFont="1" applyAlignment="1" applyProtection="1">
      <alignment horizontal="left" vertical="top" wrapText="1"/>
    </xf>
    <xf numFmtId="0" fontId="8" fillId="0" borderId="0" xfId="0" applyFont="1" applyAlignment="1" applyProtection="1">
      <alignment horizontal="left" wrapText="1"/>
    </xf>
    <xf numFmtId="165" fontId="8" fillId="0" borderId="0" xfId="0" applyNumberFormat="1" applyFont="1" applyAlignment="1" applyProtection="1">
      <alignment horizontal="left" wrapText="1"/>
    </xf>
    <xf numFmtId="2" fontId="17" fillId="5" borderId="3" xfId="0" applyNumberFormat="1" applyFont="1" applyFill="1" applyBorder="1" applyAlignment="1" applyProtection="1">
      <alignment horizontal="left" vertical="top"/>
    </xf>
    <xf numFmtId="49" fontId="17" fillId="5" borderId="3" xfId="0" applyNumberFormat="1" applyFont="1" applyFill="1" applyBorder="1" applyAlignment="1" applyProtection="1">
      <alignment wrapText="1"/>
    </xf>
    <xf numFmtId="0" fontId="8" fillId="5" borderId="3" xfId="0" applyFont="1" applyFill="1" applyBorder="1" applyAlignment="1" applyProtection="1">
      <alignment horizontal="center"/>
    </xf>
    <xf numFmtId="4" fontId="8" fillId="5" borderId="3" xfId="0" applyNumberFormat="1" applyFont="1" applyFill="1" applyBorder="1" applyAlignment="1" applyProtection="1">
      <alignment horizontal="center"/>
    </xf>
    <xf numFmtId="165" fontId="8" fillId="5" borderId="3" xfId="0" applyNumberFormat="1" applyFont="1" applyFill="1" applyBorder="1" applyAlignment="1" applyProtection="1">
      <alignment horizontal="center"/>
    </xf>
    <xf numFmtId="49" fontId="17" fillId="0" borderId="0" xfId="0" applyNumberFormat="1" applyFont="1" applyFill="1" applyAlignment="1" applyProtection="1">
      <alignment horizontal="left" vertical="top" wrapText="1"/>
    </xf>
    <xf numFmtId="2" fontId="8" fillId="0" borderId="0" xfId="0" applyNumberFormat="1" applyFont="1" applyFill="1" applyAlignment="1" applyProtection="1"/>
    <xf numFmtId="49" fontId="17" fillId="0" borderId="0" xfId="0" applyNumberFormat="1" applyFont="1" applyAlignment="1" applyProtection="1">
      <alignment horizontal="left" vertical="top" wrapText="1"/>
    </xf>
    <xf numFmtId="2" fontId="8" fillId="0" borderId="0" xfId="0" applyNumberFormat="1" applyFont="1" applyFill="1" applyAlignment="1" applyProtection="1">
      <alignment horizontal="right" vertical="top" readingOrder="1"/>
    </xf>
    <xf numFmtId="49" fontId="41" fillId="0" borderId="0" xfId="0" applyNumberFormat="1" applyFont="1" applyFill="1" applyAlignment="1" applyProtection="1">
      <alignment horizontal="left" vertical="top" wrapText="1"/>
    </xf>
    <xf numFmtId="2" fontId="8" fillId="0" borderId="7" xfId="0" applyNumberFormat="1" applyFont="1" applyFill="1" applyBorder="1" applyAlignment="1" applyProtection="1">
      <alignment horizontal="left" vertical="top" wrapText="1"/>
    </xf>
    <xf numFmtId="49" fontId="8" fillId="0" borderId="0" xfId="0" applyNumberFormat="1" applyFont="1" applyFill="1" applyAlignment="1" applyProtection="1">
      <alignment horizontal="left" vertical="top" wrapText="1"/>
    </xf>
    <xf numFmtId="4" fontId="8" fillId="0" borderId="0" xfId="0" applyNumberFormat="1" applyFont="1" applyFill="1" applyAlignment="1" applyProtection="1"/>
    <xf numFmtId="165" fontId="8" fillId="0" borderId="0" xfId="0" applyNumberFormat="1" applyFont="1" applyFill="1" applyProtection="1"/>
    <xf numFmtId="0" fontId="42" fillId="0" borderId="0" xfId="40" quotePrefix="1" applyFont="1" applyAlignment="1" applyProtection="1">
      <alignment vertical="top"/>
    </xf>
    <xf numFmtId="0" fontId="24" fillId="0" borderId="0" xfId="0" applyFont="1" applyAlignment="1" applyProtection="1">
      <alignment horizontal="justify" vertical="top"/>
    </xf>
    <xf numFmtId="0" fontId="43" fillId="0" borderId="0" xfId="0" applyFont="1" applyAlignment="1" applyProtection="1">
      <alignment horizontal="center"/>
    </xf>
    <xf numFmtId="0" fontId="44" fillId="0" borderId="0" xfId="6" applyFont="1" applyAlignment="1" applyProtection="1">
      <alignment horizontal="right"/>
    </xf>
    <xf numFmtId="165" fontId="24" fillId="0" borderId="0" xfId="23" applyNumberFormat="1" applyAlignment="1" applyProtection="1">
      <alignment horizontal="right"/>
    </xf>
    <xf numFmtId="166" fontId="24" fillId="0" borderId="0" xfId="40" applyNumberFormat="1" applyAlignment="1" applyProtection="1">
      <alignment vertical="top"/>
    </xf>
    <xf numFmtId="165" fontId="8" fillId="0" borderId="0" xfId="23" applyNumberFormat="1" applyFont="1" applyFill="1" applyAlignment="1" applyProtection="1">
      <alignment horizontal="center"/>
    </xf>
    <xf numFmtId="2" fontId="41" fillId="0" borderId="5" xfId="0" applyNumberFormat="1" applyFont="1" applyBorder="1" applyAlignment="1" applyProtection="1">
      <alignment horizontal="left" vertical="top"/>
    </xf>
    <xf numFmtId="49" fontId="41" fillId="0" borderId="5" xfId="0" applyNumberFormat="1" applyFont="1" applyBorder="1" applyAlignment="1" applyProtection="1">
      <alignment horizontal="right" wrapText="1"/>
    </xf>
    <xf numFmtId="0" fontId="41" fillId="0" borderId="5" xfId="0" applyFont="1" applyBorder="1" applyAlignment="1" applyProtection="1">
      <alignment horizontal="center"/>
    </xf>
    <xf numFmtId="4" fontId="41" fillId="0" borderId="5" xfId="0" applyNumberFormat="1" applyFont="1" applyBorder="1" applyAlignment="1" applyProtection="1"/>
    <xf numFmtId="165" fontId="41" fillId="0" borderId="5" xfId="0" applyNumberFormat="1" applyFont="1" applyBorder="1" applyAlignment="1" applyProtection="1"/>
    <xf numFmtId="165" fontId="41" fillId="0" borderId="5" xfId="0" applyNumberFormat="1" applyFont="1" applyBorder="1" applyProtection="1"/>
    <xf numFmtId="176" fontId="17" fillId="5" borderId="3" xfId="0" applyNumberFormat="1" applyFont="1" applyFill="1" applyBorder="1" applyAlignment="1" applyProtection="1">
      <alignment horizontal="left" vertical="top"/>
    </xf>
    <xf numFmtId="176" fontId="8" fillId="0" borderId="0" xfId="0" applyNumberFormat="1" applyFont="1" applyFill="1" applyAlignment="1" applyProtection="1"/>
    <xf numFmtId="176" fontId="8" fillId="0" borderId="0" xfId="0" applyNumberFormat="1" applyFont="1" applyFill="1" applyAlignment="1" applyProtection="1">
      <alignment horizontal="right" vertical="top" readingOrder="1"/>
    </xf>
    <xf numFmtId="176" fontId="17" fillId="0" borderId="0" xfId="0" applyNumberFormat="1" applyFont="1" applyAlignment="1" applyProtection="1">
      <alignment horizontal="left" vertical="top"/>
    </xf>
    <xf numFmtId="176" fontId="8" fillId="0" borderId="7" xfId="0" applyNumberFormat="1" applyFont="1" applyBorder="1" applyAlignment="1" applyProtection="1">
      <alignment horizontal="left" vertical="top" wrapText="1"/>
    </xf>
    <xf numFmtId="0" fontId="8" fillId="0" borderId="0" xfId="12" applyFont="1" applyAlignment="1" applyProtection="1">
      <alignment horizontal="center"/>
    </xf>
    <xf numFmtId="165" fontId="8" fillId="0" borderId="0" xfId="21" applyNumberFormat="1" applyFont="1" applyAlignment="1" applyProtection="1">
      <alignment horizontal="right"/>
    </xf>
    <xf numFmtId="165" fontId="8" fillId="0" borderId="0" xfId="12" applyNumberFormat="1" applyFont="1" applyAlignment="1" applyProtection="1">
      <alignment horizontal="right"/>
    </xf>
    <xf numFmtId="176" fontId="8" fillId="0" borderId="0" xfId="0" applyNumberFormat="1" applyFont="1" applyAlignment="1" applyProtection="1">
      <alignment horizontal="left" wrapText="1"/>
    </xf>
    <xf numFmtId="0" fontId="8" fillId="0" borderId="0" xfId="0" applyFont="1" applyAlignment="1" applyProtection="1">
      <alignment horizontal="left" vertical="center" wrapText="1"/>
    </xf>
    <xf numFmtId="0" fontId="8" fillId="0" borderId="0" xfId="18" applyFont="1" applyAlignment="1" applyProtection="1">
      <alignment horizontal="center"/>
    </xf>
    <xf numFmtId="176" fontId="8" fillId="0" borderId="7" xfId="0" applyNumberFormat="1" applyFont="1" applyFill="1" applyBorder="1" applyAlignment="1" applyProtection="1">
      <alignment horizontal="left" vertical="top" wrapText="1"/>
    </xf>
    <xf numFmtId="0" fontId="8" fillId="0" borderId="0" xfId="40" applyFont="1" applyFill="1" applyAlignment="1" applyProtection="1">
      <alignment horizontal="left" vertical="center" wrapText="1"/>
    </xf>
    <xf numFmtId="0" fontId="8" fillId="0" borderId="0" xfId="18" applyFont="1" applyFill="1" applyAlignment="1" applyProtection="1">
      <alignment horizontal="center"/>
    </xf>
    <xf numFmtId="165" fontId="8" fillId="0" borderId="0" xfId="18" applyNumberFormat="1" applyFont="1" applyFill="1" applyAlignment="1" applyProtection="1">
      <alignment horizontal="right"/>
    </xf>
    <xf numFmtId="0" fontId="8" fillId="0" borderId="0" xfId="12" applyFont="1" applyFill="1" applyAlignment="1" applyProtection="1">
      <alignment horizontal="center"/>
    </xf>
    <xf numFmtId="165" fontId="8" fillId="0" borderId="0" xfId="12" applyNumberFormat="1" applyFont="1" applyFill="1" applyAlignment="1" applyProtection="1">
      <alignment horizontal="right"/>
    </xf>
    <xf numFmtId="0" fontId="8" fillId="0" borderId="0" xfId="21" applyFont="1" applyFill="1" applyAlignment="1" applyProtection="1">
      <alignment horizontal="center"/>
    </xf>
    <xf numFmtId="0" fontId="8" fillId="0" borderId="0" xfId="0" applyFont="1" applyFill="1" applyAlignment="1" applyProtection="1">
      <alignment horizontal="center" wrapText="1"/>
    </xf>
    <xf numFmtId="165" fontId="8" fillId="0" borderId="0" xfId="0" applyNumberFormat="1" applyFont="1" applyFill="1" applyAlignment="1" applyProtection="1">
      <alignment wrapText="1"/>
    </xf>
    <xf numFmtId="49" fontId="8" fillId="0" borderId="0" xfId="16" applyFont="1" applyFill="1" applyAlignment="1" applyProtection="1">
      <alignment horizontal="center"/>
    </xf>
    <xf numFmtId="165" fontId="8" fillId="0" borderId="0" xfId="4" applyNumberFormat="1" applyFont="1" applyFill="1" applyAlignment="1" applyProtection="1">
      <alignment horizontal="right"/>
    </xf>
    <xf numFmtId="165" fontId="8" fillId="0" borderId="0" xfId="4" applyNumberFormat="1" applyFont="1" applyFill="1" applyAlignment="1" applyProtection="1">
      <alignment horizontal="center"/>
    </xf>
    <xf numFmtId="0" fontId="8" fillId="0" borderId="0" xfId="27" applyNumberFormat="1" applyFont="1" applyFill="1" applyBorder="1" applyAlignment="1" applyProtection="1">
      <alignment horizontal="center" wrapText="1"/>
    </xf>
    <xf numFmtId="165" fontId="8" fillId="0" borderId="0" xfId="10" applyNumberFormat="1" applyFont="1" applyFill="1" applyBorder="1" applyAlignment="1" applyProtection="1">
      <alignment horizontal="right"/>
    </xf>
    <xf numFmtId="165" fontId="8" fillId="0" borderId="0" xfId="28" applyNumberFormat="1" applyFont="1" applyFill="1" applyAlignment="1" applyProtection="1">
      <alignment horizontal="right" wrapText="1"/>
    </xf>
    <xf numFmtId="176" fontId="8" fillId="0" borderId="0" xfId="0" applyNumberFormat="1" applyFont="1" applyFill="1" applyBorder="1" applyAlignment="1" applyProtection="1">
      <alignment horizontal="left" vertical="top" wrapText="1"/>
    </xf>
    <xf numFmtId="176" fontId="8" fillId="0" borderId="0" xfId="5" applyNumberFormat="1" applyFont="1" applyAlignment="1" applyProtection="1">
      <alignment vertical="top"/>
    </xf>
    <xf numFmtId="176" fontId="8" fillId="0" borderId="0" xfId="0" applyNumberFormat="1" applyFont="1" applyBorder="1" applyAlignment="1" applyProtection="1">
      <alignment horizontal="left" vertical="top" wrapText="1"/>
    </xf>
    <xf numFmtId="176" fontId="8" fillId="0" borderId="0" xfId="5" applyNumberFormat="1" applyFont="1" applyFill="1" applyAlignment="1" applyProtection="1">
      <alignment vertical="top"/>
    </xf>
    <xf numFmtId="165" fontId="8" fillId="0" borderId="0" xfId="6" applyNumberFormat="1" applyFont="1" applyFill="1" applyAlignment="1" applyProtection="1">
      <alignment horizontal="right"/>
    </xf>
    <xf numFmtId="165" fontId="8" fillId="0" borderId="0" xfId="6" applyNumberFormat="1" applyFont="1" applyAlignment="1" applyProtection="1">
      <alignment horizontal="right"/>
    </xf>
    <xf numFmtId="176" fontId="8" fillId="0" borderId="0" xfId="6" applyNumberFormat="1" applyFont="1" applyFill="1" applyAlignment="1" applyProtection="1"/>
    <xf numFmtId="3" fontId="8" fillId="0" borderId="0" xfId="0" applyNumberFormat="1" applyFont="1" applyAlignment="1" applyProtection="1"/>
    <xf numFmtId="0" fontId="8" fillId="0" borderId="0" xfId="4" applyFont="1" applyFill="1" applyAlignment="1" applyProtection="1">
      <alignment horizontal="center" wrapText="1"/>
    </xf>
    <xf numFmtId="165" fontId="8" fillId="0" borderId="0" xfId="4" applyNumberFormat="1" applyFont="1" applyFill="1" applyAlignment="1" applyProtection="1">
      <alignment wrapText="1"/>
    </xf>
    <xf numFmtId="165" fontId="8" fillId="0" borderId="0" xfId="4" applyNumberFormat="1" applyFont="1" applyFill="1" applyProtection="1"/>
    <xf numFmtId="165" fontId="8" fillId="0" borderId="0" xfId="0" applyNumberFormat="1" applyFont="1" applyFill="1" applyAlignment="1" applyProtection="1">
      <alignment horizontal="right" wrapText="1"/>
    </xf>
    <xf numFmtId="2" fontId="8" fillId="0" borderId="7" xfId="0" applyNumberFormat="1" applyFont="1" applyBorder="1" applyAlignment="1" applyProtection="1">
      <alignment horizontal="left" vertical="top" wrapText="1"/>
    </xf>
    <xf numFmtId="0" fontId="8" fillId="0" borderId="0" xfId="0" applyFont="1" applyAlignment="1" applyProtection="1">
      <alignment horizontal="center" wrapText="1"/>
    </xf>
    <xf numFmtId="4" fontId="8" fillId="0" borderId="0" xfId="0" applyNumberFormat="1" applyFont="1" applyProtection="1"/>
    <xf numFmtId="165" fontId="8" fillId="0" borderId="0" xfId="0" applyNumberFormat="1" applyFont="1" applyAlignment="1" applyProtection="1">
      <alignment wrapText="1"/>
    </xf>
    <xf numFmtId="165" fontId="8" fillId="0" borderId="0" xfId="27" applyNumberFormat="1" applyFont="1" applyFill="1" applyBorder="1" applyAlignment="1" applyProtection="1">
      <alignment horizontal="center" wrapText="1"/>
    </xf>
    <xf numFmtId="165" fontId="8" fillId="0" borderId="0" xfId="23" applyNumberFormat="1" applyFont="1" applyFill="1" applyAlignment="1" applyProtection="1">
      <alignment horizontal="right"/>
    </xf>
    <xf numFmtId="2" fontId="8" fillId="0" borderId="0" xfId="5" applyNumberFormat="1" applyFont="1" applyAlignment="1" applyProtection="1">
      <alignment vertical="top"/>
    </xf>
    <xf numFmtId="165" fontId="8" fillId="0" borderId="0" xfId="23" applyNumberFormat="1" applyFont="1" applyAlignment="1" applyProtection="1">
      <alignment horizontal="right"/>
    </xf>
    <xf numFmtId="165" fontId="8" fillId="0" borderId="0" xfId="10" applyNumberFormat="1" applyFont="1" applyFill="1" applyAlignment="1" applyProtection="1">
      <alignment wrapText="1"/>
    </xf>
    <xf numFmtId="165" fontId="8" fillId="0" borderId="0" xfId="10" applyNumberFormat="1" applyFont="1" applyAlignment="1" applyProtection="1">
      <alignment wrapText="1"/>
    </xf>
    <xf numFmtId="0" fontId="17" fillId="0" borderId="0" xfId="40" applyFont="1" applyAlignment="1" applyProtection="1">
      <alignment horizontal="left" vertical="top" wrapText="1"/>
    </xf>
    <xf numFmtId="0" fontId="8" fillId="0" borderId="0" xfId="40" applyFont="1" applyAlignment="1" applyProtection="1">
      <alignment horizontal="right" vertical="top"/>
    </xf>
    <xf numFmtId="0" fontId="8" fillId="0" borderId="3" xfId="40" applyFont="1" applyBorder="1" applyAlignment="1" applyProtection="1">
      <alignment horizontal="right" vertical="top"/>
    </xf>
    <xf numFmtId="49" fontId="8" fillId="0" borderId="3" xfId="0" applyNumberFormat="1" applyFont="1" applyFill="1" applyBorder="1" applyAlignment="1" applyProtection="1">
      <alignment horizontal="left" vertical="top" wrapText="1"/>
    </xf>
    <xf numFmtId="0" fontId="8" fillId="0" borderId="3" xfId="0" applyFont="1" applyBorder="1" applyAlignment="1" applyProtection="1">
      <alignment horizontal="center"/>
    </xf>
    <xf numFmtId="4" fontId="8" fillId="0" borderId="3" xfId="0" applyNumberFormat="1" applyFont="1" applyBorder="1" applyAlignment="1" applyProtection="1"/>
    <xf numFmtId="165" fontId="8" fillId="0" borderId="3" xfId="0" applyNumberFormat="1" applyFont="1" applyBorder="1" applyAlignment="1" applyProtection="1"/>
    <xf numFmtId="165" fontId="8" fillId="0" borderId="3" xfId="0" applyNumberFormat="1" applyFont="1" applyBorder="1" applyProtection="1"/>
    <xf numFmtId="0" fontId="17" fillId="0" borderId="0" xfId="0" applyFont="1" applyAlignment="1" applyProtection="1">
      <alignment horizontal="justify" vertical="top" wrapText="1"/>
    </xf>
    <xf numFmtId="0" fontId="8" fillId="0" borderId="0" xfId="40" applyFont="1" applyAlignment="1" applyProtection="1">
      <alignment horizontal="center"/>
    </xf>
    <xf numFmtId="165" fontId="17" fillId="0" borderId="0" xfId="0" applyNumberFormat="1" applyFont="1" applyProtection="1"/>
    <xf numFmtId="2" fontId="8" fillId="0" borderId="0" xfId="0" applyNumberFormat="1" applyFont="1" applyBorder="1" applyAlignment="1" applyProtection="1">
      <alignment horizontal="left" vertical="top" wrapText="1"/>
    </xf>
    <xf numFmtId="2" fontId="8" fillId="0" borderId="0" xfId="31" applyNumberFormat="1" applyFont="1" applyAlignment="1" applyProtection="1">
      <alignment horizontal="left" vertical="top" wrapText="1"/>
    </xf>
    <xf numFmtId="166" fontId="8" fillId="0" borderId="0" xfId="40" applyNumberFormat="1" applyFont="1" applyAlignment="1" applyProtection="1">
      <alignment horizontal="right" vertical="top"/>
    </xf>
    <xf numFmtId="0" fontId="45" fillId="0" borderId="0" xfId="40" applyFont="1" applyAlignment="1" applyProtection="1">
      <alignment horizontal="right" vertical="top"/>
    </xf>
    <xf numFmtId="0" fontId="8" fillId="0" borderId="0" xfId="40" applyFont="1" applyFill="1" applyAlignment="1" applyProtection="1">
      <alignment horizontal="right" vertical="top"/>
    </xf>
    <xf numFmtId="166" fontId="8" fillId="0" borderId="0" xfId="40" applyNumberFormat="1" applyFont="1" applyFill="1" applyAlignment="1" applyProtection="1">
      <alignment horizontal="right" vertical="top"/>
    </xf>
    <xf numFmtId="0" fontId="17" fillId="0" borderId="0" xfId="40" applyFont="1" applyFill="1" applyAlignment="1" applyProtection="1">
      <alignment horizontal="left" vertical="top" wrapText="1"/>
    </xf>
    <xf numFmtId="0" fontId="8" fillId="0" borderId="3" xfId="40" applyFont="1" applyFill="1" applyBorder="1" applyAlignment="1" applyProtection="1">
      <alignment horizontal="right" vertical="top"/>
    </xf>
    <xf numFmtId="0" fontId="8" fillId="0" borderId="3" xfId="0" applyFont="1" applyFill="1" applyBorder="1" applyAlignment="1" applyProtection="1">
      <alignment horizontal="center"/>
    </xf>
    <xf numFmtId="4" fontId="8" fillId="0" borderId="3" xfId="0" applyNumberFormat="1" applyFont="1" applyFill="1" applyBorder="1" applyAlignment="1" applyProtection="1"/>
    <xf numFmtId="165" fontId="8" fillId="0" borderId="3" xfId="0" applyNumberFormat="1" applyFont="1" applyFill="1" applyBorder="1" applyAlignment="1" applyProtection="1"/>
    <xf numFmtId="165" fontId="8" fillId="0" borderId="3" xfId="0" applyNumberFormat="1" applyFont="1" applyFill="1" applyBorder="1" applyProtection="1"/>
    <xf numFmtId="0" fontId="17" fillId="0" borderId="0" xfId="0" applyFont="1" applyFill="1" applyAlignment="1" applyProtection="1">
      <alignment horizontal="justify" vertical="top" wrapText="1"/>
    </xf>
    <xf numFmtId="0" fontId="8" fillId="0" borderId="0" xfId="40" applyFont="1" applyFill="1" applyAlignment="1" applyProtection="1">
      <alignment horizontal="center"/>
    </xf>
    <xf numFmtId="165" fontId="17" fillId="0" borderId="0" xfId="0" applyNumberFormat="1" applyFont="1" applyFill="1" applyProtection="1"/>
    <xf numFmtId="0" fontId="17" fillId="0" borderId="0" xfId="0" applyFont="1" applyAlignment="1" applyProtection="1">
      <alignment horizontal="left" vertical="top" wrapText="1"/>
    </xf>
    <xf numFmtId="0" fontId="17" fillId="0" borderId="0" xfId="0" applyFont="1" applyFill="1" applyAlignment="1" applyProtection="1">
      <alignment horizontal="left" vertical="top" wrapText="1"/>
    </xf>
    <xf numFmtId="0" fontId="8" fillId="0" borderId="0" xfId="40" applyFont="1" applyFill="1" applyAlignment="1" applyProtection="1">
      <alignment horizontal="left" vertical="top" wrapText="1"/>
    </xf>
    <xf numFmtId="2" fontId="8" fillId="0" borderId="0" xfId="31" applyNumberFormat="1" applyFont="1" applyFill="1" applyAlignment="1" applyProtection="1">
      <alignment horizontal="left" vertical="top" wrapText="1"/>
    </xf>
    <xf numFmtId="166" fontId="8" fillId="0" borderId="3" xfId="40" applyNumberFormat="1" applyFont="1" applyFill="1" applyBorder="1" applyAlignment="1" applyProtection="1">
      <alignment horizontal="right" vertical="top"/>
    </xf>
    <xf numFmtId="0" fontId="8" fillId="0" borderId="0" xfId="0" applyFont="1" applyFill="1" applyAlignment="1" applyProtection="1">
      <alignment horizontal="left" vertical="top" wrapText="1"/>
    </xf>
    <xf numFmtId="2" fontId="8" fillId="0" borderId="0" xfId="0" applyNumberFormat="1" applyFont="1" applyFill="1" applyAlignment="1" applyProtection="1">
      <alignment horizontal="center" wrapText="1"/>
    </xf>
    <xf numFmtId="2" fontId="8" fillId="0" borderId="0" xfId="0" applyNumberFormat="1" applyFont="1" applyFill="1" applyAlignment="1" applyProtection="1">
      <alignment horizontal="right" wrapText="1"/>
    </xf>
    <xf numFmtId="0" fontId="17" fillId="0" borderId="0" xfId="0" applyFont="1" applyFill="1" applyAlignment="1" applyProtection="1">
      <alignment horizontal="left" vertical="center" wrapText="1"/>
    </xf>
    <xf numFmtId="0" fontId="41" fillId="0" borderId="0" xfId="0" applyFont="1" applyFill="1" applyAlignment="1" applyProtection="1">
      <alignment horizontal="left" vertical="top" wrapText="1"/>
    </xf>
    <xf numFmtId="0" fontId="8" fillId="0" borderId="9" xfId="40" applyFont="1" applyFill="1" applyBorder="1" applyAlignment="1" applyProtection="1">
      <alignment horizontal="right" vertical="top"/>
    </xf>
    <xf numFmtId="49" fontId="8" fillId="0" borderId="9" xfId="0" applyNumberFormat="1" applyFont="1" applyFill="1" applyBorder="1" applyAlignment="1" applyProtection="1">
      <alignment vertical="top" wrapText="1"/>
    </xf>
    <xf numFmtId="0" fontId="8" fillId="0" borderId="9" xfId="40" applyFont="1" applyFill="1" applyBorder="1" applyAlignment="1" applyProtection="1">
      <alignment horizontal="center"/>
    </xf>
    <xf numFmtId="2" fontId="8" fillId="0" borderId="9" xfId="0" applyNumberFormat="1" applyFont="1" applyFill="1" applyBorder="1" applyAlignment="1" applyProtection="1">
      <alignment horizontal="center" wrapText="1"/>
    </xf>
    <xf numFmtId="0" fontId="8" fillId="0" borderId="9" xfId="0" applyFont="1" applyFill="1" applyBorder="1" applyAlignment="1" applyProtection="1">
      <alignment horizontal="right" wrapText="1"/>
    </xf>
    <xf numFmtId="165" fontId="8" fillId="0" borderId="9" xfId="23" applyNumberFormat="1" applyFont="1" applyFill="1" applyBorder="1" applyAlignment="1" applyProtection="1">
      <alignment horizontal="right"/>
    </xf>
    <xf numFmtId="2" fontId="8" fillId="0" borderId="0" xfId="40" applyNumberFormat="1" applyFont="1" applyFill="1" applyAlignment="1" applyProtection="1">
      <alignment horizontal="center"/>
    </xf>
    <xf numFmtId="0" fontId="8" fillId="0" borderId="0" xfId="0" applyFont="1" applyFill="1" applyAlignment="1" applyProtection="1">
      <alignment horizontal="right" wrapText="1"/>
    </xf>
    <xf numFmtId="165" fontId="17" fillId="0" borderId="0" xfId="23" applyNumberFormat="1" applyFont="1" applyFill="1" applyAlignment="1" applyProtection="1">
      <alignment horizontal="right"/>
    </xf>
    <xf numFmtId="2" fontId="41" fillId="0" borderId="0" xfId="0" applyNumberFormat="1" applyFont="1" applyBorder="1" applyAlignment="1" applyProtection="1">
      <alignment horizontal="left" vertical="top"/>
    </xf>
    <xf numFmtId="49" fontId="41" fillId="0" borderId="0" xfId="0" applyNumberFormat="1" applyFont="1" applyBorder="1" applyAlignment="1" applyProtection="1">
      <alignment horizontal="right" wrapText="1"/>
    </xf>
    <xf numFmtId="0" fontId="41" fillId="0" borderId="0" xfId="0" applyFont="1" applyBorder="1" applyAlignment="1" applyProtection="1">
      <alignment horizontal="center"/>
    </xf>
    <xf numFmtId="4" fontId="41" fillId="0" borderId="0" xfId="0" applyNumberFormat="1" applyFont="1" applyBorder="1" applyAlignment="1" applyProtection="1"/>
    <xf numFmtId="165" fontId="41" fillId="0" borderId="0" xfId="0" applyNumberFormat="1" applyFont="1" applyBorder="1" applyAlignment="1" applyProtection="1"/>
    <xf numFmtId="165" fontId="41" fillId="0" borderId="0" xfId="0" applyNumberFormat="1" applyFont="1" applyProtection="1"/>
    <xf numFmtId="2" fontId="8" fillId="0" borderId="0" xfId="12" applyNumberFormat="1" applyFont="1" applyFill="1" applyBorder="1" applyAlignment="1" applyProtection="1">
      <alignment horizontal="right" vertical="top"/>
    </xf>
    <xf numFmtId="49" fontId="5" fillId="0" borderId="0" xfId="0" applyNumberFormat="1" applyFont="1" applyFill="1" applyAlignment="1" applyProtection="1">
      <alignment wrapText="1"/>
    </xf>
    <xf numFmtId="2" fontId="8" fillId="0" borderId="0" xfId="12" applyNumberFormat="1" applyFont="1" applyAlignment="1" applyProtection="1">
      <alignment horizontal="right" vertical="top"/>
    </xf>
    <xf numFmtId="49" fontId="17" fillId="0" borderId="0" xfId="0" applyNumberFormat="1" applyFont="1" applyAlignment="1" applyProtection="1">
      <alignment wrapText="1"/>
    </xf>
    <xf numFmtId="2" fontId="8" fillId="0" borderId="0" xfId="0" applyNumberFormat="1" applyFont="1" applyAlignment="1" applyProtection="1">
      <alignment horizontal="left" vertical="top" wrapText="1"/>
    </xf>
    <xf numFmtId="0" fontId="8" fillId="0" borderId="0" xfId="0" applyFont="1" applyProtection="1"/>
    <xf numFmtId="49" fontId="17" fillId="0" borderId="0" xfId="0" applyNumberFormat="1" applyFont="1" applyFill="1" applyAlignment="1" applyProtection="1">
      <alignment wrapText="1"/>
    </xf>
    <xf numFmtId="4" fontId="41" fillId="0" borderId="5" xfId="0" applyNumberFormat="1" applyFont="1" applyBorder="1" applyProtection="1"/>
    <xf numFmtId="4" fontId="17" fillId="0" borderId="0" xfId="0" applyNumberFormat="1" applyFont="1" applyAlignment="1" applyProtection="1">
      <alignment horizontal="left"/>
    </xf>
    <xf numFmtId="0" fontId="8" fillId="0" borderId="0" xfId="0" applyFont="1" applyAlignment="1" applyProtection="1">
      <alignment horizontal="center" vertical="center"/>
    </xf>
    <xf numFmtId="0" fontId="8" fillId="0" borderId="0" xfId="0" applyFont="1" applyAlignment="1" applyProtection="1">
      <alignment vertical="center"/>
    </xf>
    <xf numFmtId="0" fontId="17" fillId="0" borderId="0" xfId="0" applyFont="1" applyAlignment="1" applyProtection="1">
      <alignment horizontal="right" vertical="center"/>
    </xf>
    <xf numFmtId="0" fontId="8" fillId="0" borderId="0" xfId="0" applyFont="1" applyAlignment="1" applyProtection="1">
      <alignment horizontal="center" vertical="center" wrapText="1"/>
    </xf>
    <xf numFmtId="0" fontId="17" fillId="0" borderId="0" xfId="0" applyFont="1" applyAlignment="1" applyProtection="1">
      <alignment vertical="center" wrapText="1"/>
    </xf>
    <xf numFmtId="0" fontId="8" fillId="0" borderId="0" xfId="0" applyFont="1" applyAlignment="1" applyProtection="1">
      <alignment vertical="center" wrapText="1"/>
    </xf>
    <xf numFmtId="0" fontId="17" fillId="0" borderId="0" xfId="0" applyFont="1" applyAlignment="1" applyProtection="1">
      <alignment horizontal="right" vertical="center" wrapText="1"/>
    </xf>
    <xf numFmtId="4" fontId="17" fillId="0" borderId="0" xfId="0" applyNumberFormat="1" applyFont="1" applyAlignment="1" applyProtection="1">
      <alignment horizontal="left" wrapText="1"/>
    </xf>
    <xf numFmtId="0" fontId="8" fillId="0" borderId="0" xfId="0" applyFont="1" applyAlignment="1" applyProtection="1">
      <alignment wrapText="1"/>
    </xf>
    <xf numFmtId="0" fontId="17" fillId="0" borderId="0" xfId="0" applyFont="1" applyAlignment="1" applyProtection="1">
      <alignment wrapText="1"/>
    </xf>
    <xf numFmtId="0" fontId="8" fillId="0" borderId="3" xfId="0" applyFont="1" applyBorder="1" applyProtection="1"/>
    <xf numFmtId="49" fontId="17" fillId="0" borderId="3" xfId="0" applyNumberFormat="1" applyFont="1" applyBorder="1" applyAlignment="1" applyProtection="1">
      <alignment wrapText="1"/>
    </xf>
    <xf numFmtId="2" fontId="8" fillId="0" borderId="3" xfId="0" applyNumberFormat="1" applyFont="1" applyBorder="1" applyAlignment="1" applyProtection="1">
      <alignment horizontal="left" vertical="top" wrapText="1"/>
    </xf>
    <xf numFmtId="4" fontId="8" fillId="0" borderId="3" xfId="0" applyNumberFormat="1" applyFont="1" applyBorder="1" applyProtection="1"/>
    <xf numFmtId="0" fontId="8" fillId="0" borderId="0" xfId="0" applyFont="1" applyFill="1" applyProtection="1"/>
    <xf numFmtId="4" fontId="8" fillId="0" borderId="0" xfId="0" applyNumberFormat="1" applyFont="1" applyFill="1" applyProtection="1"/>
    <xf numFmtId="0" fontId="8" fillId="0" borderId="0" xfId="41" applyFont="1" applyFill="1" applyBorder="1" applyAlignment="1" applyProtection="1">
      <alignment horizontal="center" vertical="top" wrapText="1"/>
    </xf>
    <xf numFmtId="3" fontId="8" fillId="0" borderId="0" xfId="41" applyNumberFormat="1" applyFont="1" applyFill="1" applyBorder="1" applyAlignment="1" applyProtection="1">
      <alignment horizontal="right" vertical="top" wrapText="1"/>
    </xf>
    <xf numFmtId="4" fontId="24" fillId="0" borderId="0" xfId="0" applyNumberFormat="1" applyFont="1" applyAlignment="1" applyProtection="1">
      <alignment horizontal="right" vertical="top" wrapText="1"/>
    </xf>
    <xf numFmtId="3" fontId="8" fillId="0" borderId="0" xfId="42" applyNumberFormat="1" applyFont="1" applyAlignment="1" applyProtection="1">
      <alignment horizontal="right" vertical="top" wrapText="1"/>
    </xf>
    <xf numFmtId="2" fontId="8" fillId="0" borderId="7" xfId="0" applyNumberFormat="1" applyFont="1" applyBorder="1" applyAlignment="1" applyProtection="1">
      <alignment horizontal="right" vertical="top" wrapText="1"/>
    </xf>
    <xf numFmtId="2" fontId="17" fillId="0" borderId="0" xfId="0" applyNumberFormat="1" applyFont="1" applyFill="1" applyAlignment="1" applyProtection="1">
      <alignment horizontal="left" vertical="top"/>
    </xf>
    <xf numFmtId="2" fontId="8" fillId="0" borderId="7" xfId="0" applyNumberFormat="1" applyFont="1" applyFill="1" applyBorder="1" applyAlignment="1" applyProtection="1">
      <alignment horizontal="right" vertical="top" wrapText="1"/>
    </xf>
    <xf numFmtId="2" fontId="8" fillId="0" borderId="0" xfId="0" applyNumberFormat="1" applyFont="1" applyFill="1" applyAlignment="1" applyProtection="1">
      <alignment horizontal="right" vertical="top" wrapText="1"/>
    </xf>
    <xf numFmtId="49" fontId="8" fillId="0" borderId="0" xfId="0" applyNumberFormat="1" applyFont="1" applyFill="1" applyAlignment="1" applyProtection="1">
      <alignment horizontal="center" vertical="top" wrapText="1"/>
    </xf>
    <xf numFmtId="3" fontId="8" fillId="0" borderId="0" xfId="0" applyNumberFormat="1" applyFont="1" applyFill="1" applyAlignment="1" applyProtection="1">
      <alignment horizontal="right" vertical="top" wrapText="1"/>
    </xf>
    <xf numFmtId="179" fontId="8" fillId="0" borderId="0" xfId="0" applyNumberFormat="1" applyFont="1" applyFill="1" applyAlignment="1" applyProtection="1">
      <alignment horizontal="right" vertical="top" wrapText="1"/>
    </xf>
    <xf numFmtId="0" fontId="8" fillId="0" borderId="0" xfId="41" applyNumberFormat="1" applyFont="1" applyFill="1" applyBorder="1" applyAlignment="1" applyProtection="1">
      <alignment horizontal="center" vertical="top"/>
    </xf>
    <xf numFmtId="3" fontId="8" fillId="0" borderId="0" xfId="41" applyNumberFormat="1" applyFont="1" applyFill="1" applyBorder="1" applyAlignment="1" applyProtection="1">
      <alignment horizontal="right" vertical="top"/>
    </xf>
    <xf numFmtId="3" fontId="8" fillId="0" borderId="0" xfId="42" applyNumberFormat="1" applyFont="1" applyFill="1" applyAlignment="1" applyProtection="1">
      <alignment horizontal="right" vertical="top" wrapText="1"/>
    </xf>
    <xf numFmtId="2" fontId="41" fillId="0" borderId="5" xfId="0" applyNumberFormat="1" applyFont="1" applyFill="1" applyBorder="1" applyAlignment="1" applyProtection="1">
      <alignment horizontal="left" vertical="top"/>
    </xf>
    <xf numFmtId="49" fontId="41" fillId="0" borderId="5" xfId="0" applyNumberFormat="1" applyFont="1" applyFill="1" applyBorder="1" applyAlignment="1" applyProtection="1">
      <alignment horizontal="right" wrapText="1"/>
    </xf>
    <xf numFmtId="0" fontId="41" fillId="0" borderId="5" xfId="0" applyFont="1" applyFill="1" applyBorder="1" applyAlignment="1" applyProtection="1">
      <alignment horizontal="center"/>
    </xf>
    <xf numFmtId="4" fontId="41" fillId="0" borderId="5" xfId="0" applyNumberFormat="1" applyFont="1" applyFill="1" applyBorder="1" applyProtection="1"/>
    <xf numFmtId="165" fontId="41" fillId="0" borderId="5" xfId="0" applyNumberFormat="1" applyFont="1" applyFill="1" applyBorder="1" applyProtection="1"/>
    <xf numFmtId="2" fontId="8" fillId="0" borderId="0" xfId="0" applyNumberFormat="1" applyFont="1" applyFill="1" applyBorder="1" applyAlignment="1" applyProtection="1">
      <alignment horizontal="left" vertical="top" wrapText="1"/>
    </xf>
    <xf numFmtId="49" fontId="8" fillId="0" borderId="0" xfId="0" applyNumberFormat="1" applyFont="1" applyFill="1" applyBorder="1" applyAlignment="1" applyProtection="1">
      <alignment wrapText="1"/>
    </xf>
    <xf numFmtId="0" fontId="8" fillId="0" borderId="0" xfId="0" applyFont="1" applyFill="1" applyBorder="1" applyAlignment="1" applyProtection="1">
      <alignment horizontal="center"/>
    </xf>
    <xf numFmtId="4" fontId="8" fillId="0" borderId="0" xfId="0" applyNumberFormat="1" applyFont="1" applyFill="1" applyBorder="1" applyProtection="1"/>
    <xf numFmtId="165" fontId="8" fillId="0" borderId="0" xfId="0" applyNumberFormat="1" applyFont="1" applyFill="1" applyBorder="1" applyProtection="1"/>
    <xf numFmtId="165" fontId="17" fillId="0" borderId="0" xfId="0" applyNumberFormat="1" applyFont="1" applyFill="1" applyBorder="1" applyAlignment="1" applyProtection="1">
      <alignment horizontal="right"/>
    </xf>
    <xf numFmtId="2" fontId="8" fillId="0" borderId="0" xfId="0" applyNumberFormat="1" applyFont="1" applyFill="1" applyAlignment="1" applyProtection="1">
      <alignment horizontal="left" vertical="top" wrapText="1"/>
    </xf>
    <xf numFmtId="0" fontId="17" fillId="0" borderId="0" xfId="0" applyFont="1" applyFill="1" applyAlignment="1" applyProtection="1">
      <alignment horizontal="center"/>
    </xf>
    <xf numFmtId="4" fontId="17" fillId="0" borderId="0" xfId="0" applyNumberFormat="1" applyFont="1" applyFill="1" applyProtection="1"/>
    <xf numFmtId="165" fontId="8" fillId="0" borderId="0" xfId="0" applyNumberFormat="1" applyFont="1" applyAlignment="1" applyProtection="1">
      <protection locked="0"/>
    </xf>
    <xf numFmtId="165" fontId="8" fillId="0" borderId="0" xfId="0" applyNumberFormat="1" applyFont="1" applyFill="1" applyAlignment="1" applyProtection="1">
      <alignment wrapText="1"/>
      <protection locked="0"/>
    </xf>
    <xf numFmtId="165" fontId="8" fillId="0" borderId="0" xfId="6" applyNumberFormat="1" applyFont="1" applyFill="1" applyAlignment="1" applyProtection="1">
      <alignment horizontal="right"/>
      <protection locked="0"/>
    </xf>
    <xf numFmtId="165" fontId="8" fillId="0" borderId="0" xfId="0" applyNumberFormat="1" applyFont="1" applyFill="1" applyAlignment="1" applyProtection="1">
      <alignment horizontal="right" wrapText="1"/>
      <protection locked="0"/>
    </xf>
    <xf numFmtId="165" fontId="8" fillId="0" borderId="0" xfId="0" applyNumberFormat="1" applyFont="1" applyProtection="1">
      <protection locked="0"/>
    </xf>
    <xf numFmtId="165" fontId="8" fillId="0" borderId="0" xfId="27" applyNumberFormat="1" applyFont="1" applyFill="1" applyBorder="1" applyAlignment="1" applyProtection="1">
      <alignment horizontal="center" wrapText="1"/>
      <protection locked="0"/>
    </xf>
    <xf numFmtId="165" fontId="8" fillId="0" borderId="0" xfId="0" applyNumberFormat="1" applyFont="1" applyFill="1" applyBorder="1" applyProtection="1">
      <protection locked="0"/>
    </xf>
  </cellXfs>
  <cellStyles count="43">
    <cellStyle name="e.m.+kolicina" xfId="16" xr:uid="{00000000-0005-0000-0000-000000000000}"/>
    <cellStyle name="Naslov 5 6" xfId="33" xr:uid="{00000000-0005-0000-0000-000001000000}"/>
    <cellStyle name="Navadno" xfId="0" builtinId="0"/>
    <cellStyle name="Navadno 11 70" xfId="10" xr:uid="{00000000-0005-0000-0000-000003000000}"/>
    <cellStyle name="Navadno 13" xfId="31" xr:uid="{00000000-0005-0000-0000-000004000000}"/>
    <cellStyle name="Navadno 13 8" xfId="37" xr:uid="{00000000-0005-0000-0000-000005000000}"/>
    <cellStyle name="Navadno 15" xfId="11" xr:uid="{00000000-0005-0000-0000-000006000000}"/>
    <cellStyle name="Navadno 16 2" xfId="4" xr:uid="{00000000-0005-0000-0000-000007000000}"/>
    <cellStyle name="Navadno 16 2 4" xfId="35" xr:uid="{00000000-0005-0000-0000-000008000000}"/>
    <cellStyle name="Navadno 2 10" xfId="23" xr:uid="{00000000-0005-0000-0000-000009000000}"/>
    <cellStyle name="Navadno 2 17" xfId="5" xr:uid="{00000000-0005-0000-0000-00000A000000}"/>
    <cellStyle name="Navadno 2 17 3" xfId="39" xr:uid="{00000000-0005-0000-0000-00000B000000}"/>
    <cellStyle name="Navadno 2 2 2" xfId="21" xr:uid="{00000000-0005-0000-0000-00000C000000}"/>
    <cellStyle name="Navadno 2 2 2 2 2" xfId="36" xr:uid="{00000000-0005-0000-0000-00000D000000}"/>
    <cellStyle name="Navadno 2 3 7" xfId="9" xr:uid="{00000000-0005-0000-0000-00000E000000}"/>
    <cellStyle name="Navadno 2 5" xfId="3" xr:uid="{00000000-0005-0000-0000-00000F000000}"/>
    <cellStyle name="Navadno 27 10" xfId="38" xr:uid="{00000000-0005-0000-0000-000010000000}"/>
    <cellStyle name="Navadno 27 16" xfId="29" xr:uid="{00000000-0005-0000-0000-000011000000}"/>
    <cellStyle name="Navadno 3 10" xfId="12" xr:uid="{00000000-0005-0000-0000-000012000000}"/>
    <cellStyle name="Navadno 3 2" xfId="20" xr:uid="{00000000-0005-0000-0000-000013000000}"/>
    <cellStyle name="Navadno 3 2 2" xfId="26" xr:uid="{00000000-0005-0000-0000-000014000000}"/>
    <cellStyle name="Navadno 3 2 2 2" xfId="18" xr:uid="{00000000-0005-0000-0000-000015000000}"/>
    <cellStyle name="Navadno 3 26" xfId="6" xr:uid="{00000000-0005-0000-0000-000016000000}"/>
    <cellStyle name="Navadno 3 26 2" xfId="22" xr:uid="{00000000-0005-0000-0000-000017000000}"/>
    <cellStyle name="Navadno 3 26 2 2" xfId="30" xr:uid="{00000000-0005-0000-0000-000018000000}"/>
    <cellStyle name="Navadno 3 71" xfId="13" xr:uid="{00000000-0005-0000-0000-000019000000}"/>
    <cellStyle name="Navadno 31" xfId="41" xr:uid="{00000000-0005-0000-0000-00001A000000}"/>
    <cellStyle name="Navadno 31 10" xfId="42" xr:uid="{00000000-0005-0000-0000-00001B000000}"/>
    <cellStyle name="Navadno 5" xfId="32" xr:uid="{00000000-0005-0000-0000-00001C000000}"/>
    <cellStyle name="Navadno 5 45" xfId="19" xr:uid="{00000000-0005-0000-0000-00001D000000}"/>
    <cellStyle name="Navadno 8 2" xfId="34" xr:uid="{00000000-0005-0000-0000-00001E000000}"/>
    <cellStyle name="Navadno_.s1720" xfId="7" xr:uid="{00000000-0005-0000-0000-00001F000000}"/>
    <cellStyle name="Navadno_KALAMAR-PSO GREGORČIČEVA MS-16.11.04" xfId="24" xr:uid="{00000000-0005-0000-0000-000020000000}"/>
    <cellStyle name="Navadno_List1" xfId="40" xr:uid="{00000000-0005-0000-0000-000021000000}"/>
    <cellStyle name="Navadno_popis-splošno-zun.ured" xfId="28" xr:uid="{00000000-0005-0000-0000-000022000000}"/>
    <cellStyle name="Normal_Sheet1 (3) 3" xfId="8" xr:uid="{00000000-0005-0000-0000-000023000000}"/>
    <cellStyle name="Postavka" xfId="14" xr:uid="{00000000-0005-0000-0000-000024000000}"/>
    <cellStyle name="Številka" xfId="15" xr:uid="{00000000-0005-0000-0000-000025000000}"/>
    <cellStyle name="Valuta" xfId="2" builtinId="4"/>
    <cellStyle name="Vejica" xfId="1" builtinId="3"/>
    <cellStyle name="Vejica 2" xfId="25" xr:uid="{00000000-0005-0000-0000-000028000000}"/>
    <cellStyle name="Vejica_popis-splošno-zun.ured" xfId="27" xr:uid="{00000000-0005-0000-0000-000029000000}"/>
    <cellStyle name="Znesek" xfId="17" xr:uid="{00000000-0005-0000-0000-00002A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B35"/>
  <sheetViews>
    <sheetView view="pageBreakPreview" zoomScaleNormal="100" zoomScaleSheetLayoutView="100" workbookViewId="0">
      <selection activeCell="B16" sqref="B16"/>
    </sheetView>
  </sheetViews>
  <sheetFormatPr defaultRowHeight="15"/>
  <cols>
    <col min="2" max="2" width="76" customWidth="1"/>
    <col min="3" max="3" width="0.42578125" customWidth="1"/>
  </cols>
  <sheetData>
    <row r="4" spans="1:2" ht="19.5" thickBot="1">
      <c r="A4" s="476" t="s">
        <v>0</v>
      </c>
      <c r="B4" s="477"/>
    </row>
    <row r="8" spans="1:2">
      <c r="A8" t="s">
        <v>1</v>
      </c>
    </row>
    <row r="9" spans="1:2">
      <c r="B9" s="1" t="s">
        <v>3</v>
      </c>
    </row>
    <row r="10" spans="1:2">
      <c r="B10" s="1" t="s">
        <v>4</v>
      </c>
    </row>
    <row r="13" spans="1:2">
      <c r="A13" t="s">
        <v>2</v>
      </c>
    </row>
    <row r="14" spans="1:2">
      <c r="B14" s="1" t="s">
        <v>5</v>
      </c>
    </row>
    <row r="15" spans="1:2">
      <c r="B15" s="1" t="s">
        <v>6</v>
      </c>
    </row>
    <row r="16" spans="1:2">
      <c r="B16" s="1" t="s">
        <v>7</v>
      </c>
    </row>
    <row r="25" spans="1:2">
      <c r="A25" t="s">
        <v>8</v>
      </c>
    </row>
    <row r="26" spans="1:2">
      <c r="B26" s="1" t="s">
        <v>9</v>
      </c>
    </row>
    <row r="27" spans="1:2">
      <c r="B27" s="1" t="s">
        <v>10</v>
      </c>
    </row>
    <row r="28" spans="1:2">
      <c r="B28" s="1" t="s">
        <v>11</v>
      </c>
    </row>
    <row r="29" spans="1:2">
      <c r="B29" s="1"/>
    </row>
    <row r="30" spans="1:2">
      <c r="A30" t="s">
        <v>12</v>
      </c>
      <c r="B30" s="1"/>
    </row>
    <row r="31" spans="1:2">
      <c r="B31" s="1" t="s">
        <v>13</v>
      </c>
    </row>
    <row r="32" spans="1:2">
      <c r="B32" s="1" t="s">
        <v>1153</v>
      </c>
    </row>
    <row r="33" spans="1:2">
      <c r="B33" s="1"/>
    </row>
    <row r="34" spans="1:2">
      <c r="A34" t="s">
        <v>14</v>
      </c>
      <c r="B34" s="1"/>
    </row>
    <row r="35" spans="1:2">
      <c r="B35" s="2" t="s">
        <v>15</v>
      </c>
    </row>
  </sheetData>
  <sheetProtection algorithmName="SHA-512" hashValue="SLHLxxFIvPf5xL1VTmXllz901rQ/TI5qeALEvRHr0jSSc1zDMfK1eqmb4AbjO2Ew+IZvTJ0lYoD6wa8Qei010Q==" saltValue="McRMp1K5nqJnJwq/1Y+uwQ==" spinCount="100000" sheet="1" objects="1" scenarios="1"/>
  <mergeCells count="1">
    <mergeCell ref="A4:B4"/>
  </mergeCells>
  <pageMargins left="0.98425196850393704" right="0.59055118110236227" top="0.98425196850393704"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46"/>
  <sheetViews>
    <sheetView view="pageBreakPreview" topLeftCell="A5" zoomScaleNormal="100" zoomScaleSheetLayoutView="100" workbookViewId="0">
      <selection activeCell="C5" sqref="C5 C15 C30 C37 C39"/>
    </sheetView>
  </sheetViews>
  <sheetFormatPr defaultRowHeight="15"/>
  <cols>
    <col min="2" max="2" width="50.28515625" customWidth="1"/>
    <col min="3" max="3" width="25" style="47" customWidth="1"/>
    <col min="4" max="4" width="0.5703125" customWidth="1"/>
  </cols>
  <sheetData>
    <row r="2" spans="1:3" ht="16.5" thickBot="1">
      <c r="A2" s="478" t="s">
        <v>16</v>
      </c>
      <c r="B2" s="478"/>
      <c r="C2" s="478"/>
    </row>
    <row r="5" spans="1:3" s="1" customFormat="1">
      <c r="A5" s="1" t="str">
        <f>('GRADBENA DELA'!A2)</f>
        <v>A.</v>
      </c>
      <c r="B5" s="1" t="str">
        <f>('GRADBENA DELA'!B2)</f>
        <v>GRADBENA DELA</v>
      </c>
      <c r="C5" s="68">
        <f>SUM(C6:C13)</f>
        <v>0</v>
      </c>
    </row>
    <row r="6" spans="1:3">
      <c r="A6" t="str">
        <f>('GRADBENA DELA'!A7)</f>
        <v>1.</v>
      </c>
      <c r="B6" t="str">
        <f>('GRADBENA DELA'!B7)</f>
        <v>PRIPRAVLJALNA DELA</v>
      </c>
      <c r="C6" s="47">
        <f>('GRADBENA DELA'!C7)</f>
        <v>0</v>
      </c>
    </row>
    <row r="7" spans="1:3">
      <c r="A7" t="str">
        <f>('GRADBENA DELA'!A8)</f>
        <v>2.</v>
      </c>
      <c r="B7" t="str">
        <f>('GRADBENA DELA'!B8)</f>
        <v>RUŠITVENA DELA</v>
      </c>
      <c r="C7" s="47">
        <f>('GRADBENA DELA'!C8)</f>
        <v>0</v>
      </c>
    </row>
    <row r="8" spans="1:3">
      <c r="A8" t="str">
        <f>('GRADBENA DELA'!A9)</f>
        <v>3.</v>
      </c>
      <c r="B8" t="str">
        <f>('GRADBENA DELA'!B9)</f>
        <v>ZEMELJSKA DELA</v>
      </c>
      <c r="C8" s="47">
        <f>('GRADBENA DELA'!C9)</f>
        <v>0</v>
      </c>
    </row>
    <row r="9" spans="1:3">
      <c r="A9" t="str">
        <f>('GRADBENA DELA'!A10)</f>
        <v>4.</v>
      </c>
      <c r="B9" t="str">
        <f>('GRADBENA DELA'!B10)</f>
        <v>BETONSKA DELA</v>
      </c>
      <c r="C9" s="47">
        <f>('GRADBENA DELA'!C10)</f>
        <v>0</v>
      </c>
    </row>
    <row r="10" spans="1:3">
      <c r="A10" t="str">
        <f>('GRADBENA DELA'!A11)</f>
        <v>5.</v>
      </c>
      <c r="B10" t="str">
        <f>('GRADBENA DELA'!B11)</f>
        <v>TESARSKA DELA</v>
      </c>
      <c r="C10" s="47">
        <f>('GRADBENA DELA'!C11)</f>
        <v>0</v>
      </c>
    </row>
    <row r="11" spans="1:3">
      <c r="A11" t="str">
        <f>('GRADBENA DELA'!A12)</f>
        <v>6.</v>
      </c>
      <c r="B11" t="str">
        <f>('GRADBENA DELA'!B12)</f>
        <v>ZIDARSKA DELA</v>
      </c>
      <c r="C11" s="47">
        <f>('GRADBENA DELA'!C12)</f>
        <v>0</v>
      </c>
    </row>
    <row r="12" spans="1:3">
      <c r="A12" t="str">
        <f>('GRADBENA DELA'!A13)</f>
        <v>7.</v>
      </c>
      <c r="B12" t="str">
        <f>('GRADBENA DELA'!B13)</f>
        <v>KANALIZACIJA</v>
      </c>
      <c r="C12" s="47">
        <f>('GRADBENA DELA'!C13)</f>
        <v>0</v>
      </c>
    </row>
    <row r="13" spans="1:3">
      <c r="A13" t="str">
        <f>('GRADBENA DELA'!A14)</f>
        <v>8.</v>
      </c>
      <c r="B13" t="str">
        <f>('GRADBENA DELA'!B14)</f>
        <v>NEPREDVIDENA DELA</v>
      </c>
      <c r="C13" s="47">
        <f>('GRADBENA DELA'!C14)</f>
        <v>0</v>
      </c>
    </row>
    <row r="15" spans="1:3" s="1" customFormat="1">
      <c r="A15" s="1" t="str">
        <f>('OBRTNIŠKA DELA'!A2)</f>
        <v>B.</v>
      </c>
      <c r="B15" s="1" t="str">
        <f>('OBRTNIŠKA DELA'!B2)</f>
        <v>OBRTNIŠKA DELA</v>
      </c>
      <c r="C15" s="68">
        <f>SUM(C16:C28)</f>
        <v>0</v>
      </c>
    </row>
    <row r="16" spans="1:3">
      <c r="A16" t="str">
        <f>('OBRTNIŠKA DELA'!A7)</f>
        <v>1.</v>
      </c>
      <c r="B16" t="str">
        <f>('OBRTNIŠKA DELA'!B7)</f>
        <v>KLJUČAVNIČARSKA DELA</v>
      </c>
      <c r="C16" s="47">
        <f>('OBRTNIŠKA DELA'!C7)</f>
        <v>0</v>
      </c>
    </row>
    <row r="17" spans="1:3">
      <c r="A17" t="str">
        <f>('OBRTNIŠKA DELA'!A8)</f>
        <v>2.</v>
      </c>
      <c r="B17" t="str">
        <f>('OBRTNIŠKA DELA'!B8)</f>
        <v>KROVSKOKLEPARSKA DELA</v>
      </c>
      <c r="C17" s="47">
        <f>('OBRTNIŠKA DELA'!C8)</f>
        <v>0</v>
      </c>
    </row>
    <row r="18" spans="1:3">
      <c r="A18" t="str">
        <f>('OBRTNIŠKA DELA'!A9)</f>
        <v>3.</v>
      </c>
      <c r="B18" t="str">
        <f>('OBRTNIŠKA DELA'!B9)</f>
        <v>STAVBNO POHIŠTVO</v>
      </c>
      <c r="C18" s="47">
        <f>('OBRTNIŠKA DELA'!C9)</f>
        <v>0</v>
      </c>
    </row>
    <row r="19" spans="1:3">
      <c r="A19" t="str">
        <f>('OBRTNIŠKA DELA'!A10)</f>
        <v>4.</v>
      </c>
      <c r="B19" t="str">
        <f>('OBRTNIŠKA DELA'!B10)</f>
        <v>KERAMIČARSKA DELA</v>
      </c>
      <c r="C19" s="47">
        <f>('OBRTNIŠKA DELA'!C10)</f>
        <v>0</v>
      </c>
    </row>
    <row r="20" spans="1:3">
      <c r="A20" t="str">
        <f>('OBRTNIŠKA DELA'!A11)</f>
        <v>5.</v>
      </c>
      <c r="B20" t="str">
        <f>('OBRTNIŠKA DELA'!B11)</f>
        <v>TLAKI</v>
      </c>
      <c r="C20" s="47">
        <f>('OBRTNIŠKA DELA'!C11)</f>
        <v>0</v>
      </c>
    </row>
    <row r="21" spans="1:3">
      <c r="A21" t="str">
        <f>('OBRTNIŠKA DELA'!A12)</f>
        <v>6.</v>
      </c>
      <c r="B21" t="str">
        <f>('OBRTNIŠKA DELA'!B12)</f>
        <v>SUHOMONTAŽNA DELA</v>
      </c>
      <c r="C21" s="47">
        <f>('OBRTNIŠKA DELA'!C12)</f>
        <v>0</v>
      </c>
    </row>
    <row r="22" spans="1:3">
      <c r="A22" t="str">
        <f>('OBRTNIŠKA DELA'!A13)</f>
        <v>7.</v>
      </c>
      <c r="B22" t="str">
        <f>('OBRTNIŠKA DELA'!B13)</f>
        <v>SLIKOPLESKARSKA DELA</v>
      </c>
      <c r="C22" s="47">
        <f>('OBRTNIŠKA DELA'!C13)</f>
        <v>0</v>
      </c>
    </row>
    <row r="23" spans="1:3">
      <c r="A23" t="str">
        <f>('OBRTNIŠKA DELA'!A14)</f>
        <v>8.</v>
      </c>
      <c r="B23" t="str">
        <f>('OBRTNIŠKA DELA'!B14)</f>
        <v>FASADERSKA DELA</v>
      </c>
      <c r="C23" s="47">
        <f>('OBRTNIŠKA DELA'!C14)</f>
        <v>0</v>
      </c>
    </row>
    <row r="24" spans="1:3">
      <c r="A24" t="str">
        <f>('OBRTNIŠKA DELA'!A15)</f>
        <v>9.</v>
      </c>
      <c r="B24" t="str">
        <f>('OBRTNIŠKA DELA'!B15)</f>
        <v>PREDPRAŽNIKI</v>
      </c>
      <c r="C24" s="47">
        <f>('OBRTNIŠKA DELA'!C15)</f>
        <v>0</v>
      </c>
    </row>
    <row r="25" spans="1:3">
      <c r="A25" t="str">
        <f>('OBRTNIŠKA DELA'!A16)</f>
        <v>10.</v>
      </c>
      <c r="B25" t="str">
        <f>('OBRTNIŠKA DELA'!B16)</f>
        <v>GASILSKA OPREMA</v>
      </c>
      <c r="C25" s="47">
        <f>('OBRTNIŠKA DELA'!C16)</f>
        <v>0</v>
      </c>
    </row>
    <row r="26" spans="1:3">
      <c r="A26" t="str">
        <f>('OBRTNIŠKA DELA'!A17)</f>
        <v>11.</v>
      </c>
      <c r="B26" t="str">
        <f>('OBRTNIŠKA DELA'!B17)</f>
        <v>DVIGALO</v>
      </c>
      <c r="C26" s="47">
        <f>('OBRTNIŠKA DELA'!C17)</f>
        <v>0</v>
      </c>
    </row>
    <row r="27" spans="1:3">
      <c r="A27" t="str">
        <f>('OBRTNIŠKA DELA'!A18)</f>
        <v>12.</v>
      </c>
      <c r="B27" t="str">
        <f>('OBRTNIŠKA DELA'!B18)</f>
        <v>OSTALE OBVEZNOSTI</v>
      </c>
      <c r="C27" s="47">
        <f>('OBRTNIŠKA DELA'!C18)</f>
        <v>0</v>
      </c>
    </row>
    <row r="28" spans="1:3">
      <c r="A28" t="str">
        <f>('OBRTNIŠKA DELA'!A19)</f>
        <v>13.</v>
      </c>
      <c r="B28" t="str">
        <f>('OBRTNIŠKA DELA'!B19)</f>
        <v>NEPREDVIDENA DELA</v>
      </c>
      <c r="C28" s="47">
        <f>('OBRTNIŠKA DELA'!C19)</f>
        <v>0</v>
      </c>
    </row>
    <row r="30" spans="1:3" s="1" customFormat="1">
      <c r="A30" s="1" t="str">
        <f>('ZUNANJA UREDITEV'!A2)</f>
        <v>C.</v>
      </c>
      <c r="B30" s="1" t="str">
        <f>('ZUNANJA UREDITEV'!B2)</f>
        <v>ZUNANJA UREDITEV</v>
      </c>
      <c r="C30" s="68">
        <f>SUM(C31:C35)</f>
        <v>0</v>
      </c>
    </row>
    <row r="31" spans="1:3">
      <c r="A31" t="str">
        <f>('ZUNANJA UREDITEV'!A7)</f>
        <v>1.</v>
      </c>
      <c r="B31" t="str">
        <f>('ZUNANJA UREDITEV'!B7)</f>
        <v>ZEMELJSKA DELA</v>
      </c>
      <c r="C31" s="47">
        <f>('ZUNANJA UREDITEV'!C7)</f>
        <v>0</v>
      </c>
    </row>
    <row r="32" spans="1:3">
      <c r="A32" t="str">
        <f>('ZUNANJA UREDITEV'!A8)</f>
        <v>2.</v>
      </c>
      <c r="B32" t="str">
        <f>('ZUNANJA UREDITEV'!B8)</f>
        <v>KANALIZACIJA</v>
      </c>
      <c r="C32" s="47">
        <f>('ZUNANJA UREDITEV'!C8)</f>
        <v>0</v>
      </c>
    </row>
    <row r="33" spans="1:3">
      <c r="A33" t="str">
        <f>('ZUNANJA UREDITEV'!A9)</f>
        <v>3.</v>
      </c>
      <c r="B33" t="str">
        <f>('ZUNANJA UREDITEV'!B9)</f>
        <v>ASFALTERSKA DELA IN TLAKOVANJE</v>
      </c>
      <c r="C33" s="47">
        <f>('ZUNANJA UREDITEV'!C9)</f>
        <v>0</v>
      </c>
    </row>
    <row r="34" spans="1:3">
      <c r="A34" t="str">
        <f>('ZUNANJA UREDITEV'!A10)</f>
        <v>4.</v>
      </c>
      <c r="B34" t="str">
        <f>('ZUNANJA UREDITEV'!B10)</f>
        <v>OPREMA</v>
      </c>
      <c r="C34" s="47">
        <f>('ZUNANJA UREDITEV'!C10)</f>
        <v>0</v>
      </c>
    </row>
    <row r="35" spans="1:3">
      <c r="A35" t="str">
        <f>('ZUNANJA UREDITEV'!A11)</f>
        <v>5.</v>
      </c>
      <c r="B35" t="str">
        <f>('ZUNANJA UREDITEV'!B11)</f>
        <v>NEPREDVIDENA DELA</v>
      </c>
      <c r="C35" s="47">
        <f>('ZUNANJA UREDITEV'!C11)</f>
        <v>0</v>
      </c>
    </row>
    <row r="37" spans="1:3">
      <c r="A37" s="1" t="s">
        <v>1362</v>
      </c>
      <c r="B37" s="1" t="s">
        <v>1363</v>
      </c>
      <c r="C37" s="47">
        <f>('STROJNE INŠTALACIJE'!C25)</f>
        <v>0</v>
      </c>
    </row>
    <row r="39" spans="1:3">
      <c r="A39" s="1" t="s">
        <v>2645</v>
      </c>
      <c r="B39" s="1" t="s">
        <v>2646</v>
      </c>
      <c r="C39" s="47">
        <f>('ELEKTRIČNE INŠTALACIJE'!D22)</f>
        <v>0</v>
      </c>
    </row>
    <row r="42" spans="1:3" s="1" customFormat="1">
      <c r="A42" s="67"/>
      <c r="B42" s="67" t="s">
        <v>21</v>
      </c>
      <c r="C42" s="69">
        <f>(C5+C15+C30+C37+C39)</f>
        <v>0</v>
      </c>
    </row>
    <row r="44" spans="1:3" s="29" customFormat="1">
      <c r="A44" s="66"/>
      <c r="B44" s="66" t="s">
        <v>1151</v>
      </c>
      <c r="C44" s="70">
        <f>(C42/100)*22</f>
        <v>0</v>
      </c>
    </row>
    <row r="46" spans="1:3" s="1" customFormat="1" ht="15.75" thickBot="1">
      <c r="A46" s="3"/>
      <c r="B46" s="3" t="s">
        <v>1152</v>
      </c>
      <c r="C46" s="71">
        <f>(C42+C44)</f>
        <v>0</v>
      </c>
    </row>
  </sheetData>
  <sheetProtection algorithmName="SHA-512" hashValue="FaSRqrpHP8vx8m4K5qAWxctuNZLo6Lc5X+izvV5QP0Vq+9ENl79JDKGI71fhBj2RzczIvQmwhtojhgzAsi03rQ==" saltValue="RB1oFin2Km53P+KNNDcDHQ==" spinCount="100000" sheet="1" objects="1" scenarios="1"/>
  <mergeCells count="1">
    <mergeCell ref="A2:C2"/>
  </mergeCells>
  <pageMargins left="0.98425196850393704" right="0.59055118110236227" top="0.59055118110236227" bottom="0.59055118110236227" header="0.31496062992125984" footer="0.31496062992125984"/>
  <pageSetup paperSize="9" orientation="portrait" r:id="rId1"/>
  <headerFooter>
    <oddHeader>&amp;L&amp;"-,Krepko"&amp;9&amp;K00-049MISEL, projektiranje in inženiring d.o.o.</oddHeader>
    <oddFooter>&amp;L&amp;"-,Krepko"&amp;9&amp;K00-049POŠ DOLENJE NEMŠKA VAS&amp;R&amp;"-,Krepko"&amp;9&amp;K00-049&amp;P/&amp;N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23"/>
  <sheetViews>
    <sheetView view="pageBreakPreview" zoomScaleNormal="100" zoomScaleSheetLayoutView="100" workbookViewId="0">
      <selection activeCell="A12" sqref="A12"/>
    </sheetView>
  </sheetViews>
  <sheetFormatPr defaultRowHeight="15"/>
  <cols>
    <col min="1" max="1" width="84.140625" customWidth="1"/>
    <col min="2" max="2" width="0.5703125" customWidth="1"/>
  </cols>
  <sheetData>
    <row r="2" spans="1:1" ht="16.5" thickBot="1">
      <c r="A2" s="472" t="s">
        <v>17</v>
      </c>
    </row>
    <row r="5" spans="1:1">
      <c r="A5" s="473" t="s">
        <v>1134</v>
      </c>
    </row>
    <row r="6" spans="1:1">
      <c r="A6" s="473" t="s">
        <v>1135</v>
      </c>
    </row>
    <row r="7" spans="1:1">
      <c r="A7" s="473" t="s">
        <v>1136</v>
      </c>
    </row>
    <row r="8" spans="1:1">
      <c r="A8" s="473" t="s">
        <v>1137</v>
      </c>
    </row>
    <row r="9" spans="1:1">
      <c r="A9" s="473" t="s">
        <v>1138</v>
      </c>
    </row>
    <row r="10" spans="1:1">
      <c r="A10" s="473" t="s">
        <v>1139</v>
      </c>
    </row>
    <row r="11" spans="1:1">
      <c r="A11" s="473" t="s">
        <v>1140</v>
      </c>
    </row>
    <row r="12" spans="1:1" ht="30">
      <c r="A12" s="473" t="s">
        <v>1141</v>
      </c>
    </row>
    <row r="13" spans="1:1">
      <c r="A13" s="473" t="s">
        <v>1142</v>
      </c>
    </row>
    <row r="14" spans="1:1">
      <c r="A14" s="473" t="s">
        <v>1143</v>
      </c>
    </row>
    <row r="15" spans="1:1">
      <c r="A15" s="473" t="s">
        <v>1144</v>
      </c>
    </row>
    <row r="16" spans="1:1" ht="30">
      <c r="A16" s="473" t="s">
        <v>1145</v>
      </c>
    </row>
    <row r="17" spans="1:1" ht="30">
      <c r="A17" s="473" t="s">
        <v>1146</v>
      </c>
    </row>
    <row r="18" spans="1:1">
      <c r="A18" s="473"/>
    </row>
    <row r="19" spans="1:1">
      <c r="A19" s="473"/>
    </row>
    <row r="20" spans="1:1">
      <c r="A20" s="473" t="s">
        <v>1147</v>
      </c>
    </row>
    <row r="21" spans="1:1">
      <c r="A21" s="473" t="s">
        <v>1148</v>
      </c>
    </row>
    <row r="22" spans="1:1" ht="30">
      <c r="A22" s="473" t="s">
        <v>1149</v>
      </c>
    </row>
    <row r="23" spans="1:1" ht="30">
      <c r="A23" s="473" t="s">
        <v>1150</v>
      </c>
    </row>
  </sheetData>
  <sheetProtection algorithmName="SHA-512" hashValue="ounAps1cNwfrYEZEzS5ywRzW3FEjOtUhk1x0xGdpU31kCkebZ6jIQR4c4jGIPKIboQSzaMcnwFQ3ltgEamTBAg==" saltValue="4zLotimypqh+QdabceqB3w==" spinCount="100000" sheet="1" objects="1" scenarios="1"/>
  <pageMargins left="0.98425196850393704" right="0.59055118110236227" top="0.59055118110236227" bottom="0.59055118110236227" header="0.31496062992125984" footer="0.31496062992125984"/>
  <pageSetup paperSize="9" orientation="portrait" r:id="rId1"/>
  <headerFooter>
    <oddHeader>&amp;L&amp;"-,Krepko"&amp;9&amp;K00-049MISEL, projektiranje in inženiring d.o.o.</oddHeader>
    <oddFooter>&amp;L&amp;"-,Krepko"&amp;9&amp;K00-049POŠ DOLENJE NEMŠKA VAS&amp;R&amp;"-,Krepko"&amp;9&amp;K00-049&amp;P/&amp;N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603"/>
  <sheetViews>
    <sheetView view="pageBreakPreview" topLeftCell="A589" zoomScale="85" zoomScaleNormal="100" zoomScaleSheetLayoutView="85" workbookViewId="0">
      <selection activeCell="J597" sqref="J597"/>
    </sheetView>
  </sheetViews>
  <sheetFormatPr defaultRowHeight="15"/>
  <cols>
    <col min="1" max="1" width="5.7109375" style="8" customWidth="1"/>
    <col min="2" max="2" width="47.85546875" style="8" customWidth="1"/>
    <col min="3" max="3" width="3.28515625" style="8" customWidth="1"/>
    <col min="4" max="4" width="9.85546875" style="8" customWidth="1"/>
    <col min="5" max="5" width="8" style="8" customWidth="1"/>
    <col min="6" max="6" width="10.5703125" style="8" customWidth="1"/>
    <col min="7" max="16384" width="9.140625" style="8"/>
  </cols>
  <sheetData>
    <row r="2" spans="1:6" ht="16.5" thickBot="1">
      <c r="A2" s="59" t="s">
        <v>18</v>
      </c>
      <c r="B2" s="481" t="s">
        <v>19</v>
      </c>
      <c r="C2" s="481"/>
      <c r="D2" s="481"/>
      <c r="E2" s="481"/>
      <c r="F2" s="481"/>
    </row>
    <row r="5" spans="1:6" ht="15.75" thickBot="1">
      <c r="A5" s="60"/>
      <c r="B5" s="61" t="s">
        <v>20</v>
      </c>
    </row>
    <row r="7" spans="1:6">
      <c r="A7" s="8" t="str">
        <f>(A26)</f>
        <v>1.</v>
      </c>
      <c r="B7" s="8" t="str">
        <f>(B26)</f>
        <v>PRIPRAVLJALNA DELA</v>
      </c>
      <c r="C7" s="484">
        <f>(E90)</f>
        <v>0</v>
      </c>
      <c r="D7" s="484"/>
    </row>
    <row r="8" spans="1:6">
      <c r="A8" s="8" t="str">
        <f>(A93)</f>
        <v>2.</v>
      </c>
      <c r="B8" s="8" t="str">
        <f>(B93)</f>
        <v>RUŠITVENA DELA</v>
      </c>
      <c r="C8" s="484">
        <f>(E209)</f>
        <v>0</v>
      </c>
      <c r="D8" s="484"/>
    </row>
    <row r="9" spans="1:6">
      <c r="A9" s="8" t="str">
        <f>(A212)</f>
        <v>3.</v>
      </c>
      <c r="B9" s="8" t="str">
        <f>(B212)</f>
        <v>ZEMELJSKA DELA</v>
      </c>
      <c r="C9" s="484">
        <f>(E249)</f>
        <v>0</v>
      </c>
      <c r="D9" s="484"/>
    </row>
    <row r="10" spans="1:6">
      <c r="A10" s="8" t="str">
        <f>(A252)</f>
        <v>4.</v>
      </c>
      <c r="B10" s="8" t="str">
        <f>(B252)</f>
        <v>BETONSKA DELA</v>
      </c>
      <c r="C10" s="484">
        <f>(E303)</f>
        <v>0</v>
      </c>
      <c r="D10" s="484"/>
    </row>
    <row r="11" spans="1:6">
      <c r="A11" s="8" t="str">
        <f>(A306)</f>
        <v>5.</v>
      </c>
      <c r="B11" s="8" t="str">
        <f>(B306)</f>
        <v>TESARSKA DELA</v>
      </c>
      <c r="C11" s="484">
        <f>(E387)</f>
        <v>0</v>
      </c>
      <c r="D11" s="484"/>
    </row>
    <row r="12" spans="1:6">
      <c r="A12" s="8" t="str">
        <f>(A390)</f>
        <v>6.</v>
      </c>
      <c r="B12" s="8" t="str">
        <f>(B390)</f>
        <v>ZIDARSKA DELA</v>
      </c>
      <c r="C12" s="484">
        <f>(E491)</f>
        <v>0</v>
      </c>
      <c r="D12" s="484"/>
    </row>
    <row r="13" spans="1:6">
      <c r="A13" s="8" t="str">
        <f>(A494)</f>
        <v>7.</v>
      </c>
      <c r="B13" s="8" t="str">
        <f>(B494)</f>
        <v>KANALIZACIJA</v>
      </c>
      <c r="C13" s="484">
        <f>(E602)</f>
        <v>0</v>
      </c>
      <c r="D13" s="484"/>
    </row>
    <row r="14" spans="1:6">
      <c r="A14" s="8" t="s">
        <v>472</v>
      </c>
      <c r="B14" s="8" t="s">
        <v>769</v>
      </c>
      <c r="C14" s="484">
        <f>(SUM(C7:D13)/100)*10</f>
        <v>0</v>
      </c>
      <c r="D14" s="484"/>
    </row>
    <row r="15" spans="1:6">
      <c r="C15" s="79"/>
      <c r="D15" s="79"/>
    </row>
    <row r="16" spans="1:6" ht="15.75" thickBot="1">
      <c r="A16" s="62"/>
      <c r="B16" s="63" t="s">
        <v>21</v>
      </c>
      <c r="C16" s="485">
        <f>SUM(C7:D15)</f>
        <v>0</v>
      </c>
      <c r="D16" s="485"/>
    </row>
    <row r="20" spans="1:6" ht="60.75" customHeight="1">
      <c r="B20" s="479" t="s">
        <v>28</v>
      </c>
      <c r="C20" s="479"/>
      <c r="D20" s="479"/>
      <c r="E20" s="479"/>
      <c r="F20" s="479"/>
    </row>
    <row r="21" spans="1:6" ht="32.25" customHeight="1">
      <c r="B21" s="479" t="s">
        <v>29</v>
      </c>
      <c r="C21" s="479"/>
      <c r="D21" s="479"/>
      <c r="E21" s="479"/>
      <c r="F21" s="479"/>
    </row>
    <row r="22" spans="1:6" ht="31.5" customHeight="1">
      <c r="B22" s="479" t="s">
        <v>30</v>
      </c>
      <c r="C22" s="479"/>
      <c r="D22" s="479"/>
      <c r="E22" s="479"/>
      <c r="F22" s="479"/>
    </row>
    <row r="26" spans="1:6">
      <c r="A26" s="80" t="s">
        <v>22</v>
      </c>
      <c r="B26" s="80" t="s">
        <v>23</v>
      </c>
      <c r="C26" s="19" t="s">
        <v>24</v>
      </c>
      <c r="D26" s="19" t="s">
        <v>25</v>
      </c>
      <c r="E26" s="19" t="s">
        <v>26</v>
      </c>
      <c r="F26" s="19" t="s">
        <v>27</v>
      </c>
    </row>
    <row r="28" spans="1:6" ht="76.5" customHeight="1">
      <c r="B28" s="479" t="s">
        <v>31</v>
      </c>
      <c r="C28" s="479"/>
      <c r="D28" s="479"/>
      <c r="E28" s="479"/>
      <c r="F28" s="479"/>
    </row>
    <row r="29" spans="1:6" ht="45.75" customHeight="1">
      <c r="B29" s="479" t="s">
        <v>32</v>
      </c>
      <c r="C29" s="479"/>
      <c r="D29" s="479"/>
      <c r="E29" s="479"/>
      <c r="F29" s="479"/>
    </row>
    <row r="30" spans="1:6">
      <c r="B30" s="479" t="s">
        <v>33</v>
      </c>
      <c r="C30" s="479"/>
      <c r="D30" s="479"/>
      <c r="E30" s="479"/>
      <c r="F30" s="479"/>
    </row>
    <row r="31" spans="1:6">
      <c r="C31" s="25"/>
    </row>
    <row r="32" spans="1:6" ht="105">
      <c r="A32" s="5" t="s">
        <v>35</v>
      </c>
      <c r="B32" s="4" t="s">
        <v>1176</v>
      </c>
      <c r="C32" s="475" t="s">
        <v>34</v>
      </c>
      <c r="D32" s="7">
        <v>1</v>
      </c>
      <c r="E32" s="492"/>
      <c r="F32" s="7">
        <f>(D32*E32)</f>
        <v>0</v>
      </c>
    </row>
    <row r="33" spans="1:6">
      <c r="C33" s="25"/>
    </row>
    <row r="34" spans="1:6" ht="60">
      <c r="A34" s="5" t="s">
        <v>206</v>
      </c>
      <c r="B34" s="4" t="s">
        <v>1177</v>
      </c>
      <c r="C34" s="475" t="s">
        <v>34</v>
      </c>
      <c r="D34" s="7">
        <v>1</v>
      </c>
      <c r="E34" s="492"/>
      <c r="F34" s="7">
        <f>(D34*E34)</f>
        <v>0</v>
      </c>
    </row>
    <row r="35" spans="1:6">
      <c r="C35" s="25"/>
    </row>
    <row r="36" spans="1:6" ht="60">
      <c r="A36" s="9" t="s">
        <v>208</v>
      </c>
      <c r="B36" s="10" t="s">
        <v>1178</v>
      </c>
      <c r="C36" s="11"/>
      <c r="D36" s="12"/>
      <c r="E36" s="12"/>
      <c r="F36" s="12"/>
    </row>
    <row r="37" spans="1:6" ht="75">
      <c r="A37" s="9"/>
      <c r="B37" s="10" t="s">
        <v>36</v>
      </c>
      <c r="C37" s="11"/>
      <c r="D37" s="12"/>
      <c r="E37" s="12"/>
      <c r="F37" s="12"/>
    </row>
    <row r="38" spans="1:6" ht="75">
      <c r="B38" s="13" t="s">
        <v>37</v>
      </c>
      <c r="C38" s="25"/>
    </row>
    <row r="39" spans="1:6" ht="120">
      <c r="B39" s="13" t="s">
        <v>38</v>
      </c>
      <c r="C39" s="25"/>
    </row>
    <row r="40" spans="1:6" ht="122.25" customHeight="1">
      <c r="B40" s="13" t="s">
        <v>39</v>
      </c>
      <c r="C40" s="25"/>
    </row>
    <row r="41" spans="1:6" ht="105">
      <c r="B41" s="13" t="s">
        <v>40</v>
      </c>
      <c r="C41" s="25"/>
    </row>
    <row r="42" spans="1:6" ht="135.75" customHeight="1">
      <c r="B42" s="13" t="s">
        <v>41</v>
      </c>
      <c r="C42" s="25"/>
    </row>
    <row r="43" spans="1:6" ht="60">
      <c r="B43" s="13" t="s">
        <v>42</v>
      </c>
      <c r="C43" s="25"/>
    </row>
    <row r="44" spans="1:6" ht="60">
      <c r="B44" s="13" t="s">
        <v>43</v>
      </c>
      <c r="C44" s="25"/>
    </row>
    <row r="45" spans="1:6" ht="105" customHeight="1">
      <c r="B45" s="13" t="s">
        <v>44</v>
      </c>
      <c r="C45" s="25"/>
    </row>
    <row r="46" spans="1:6" ht="45">
      <c r="A46" s="5"/>
      <c r="B46" s="4" t="s">
        <v>1353</v>
      </c>
      <c r="C46" s="475" t="s">
        <v>34</v>
      </c>
      <c r="D46" s="7">
        <v>1</v>
      </c>
      <c r="E46" s="492"/>
      <c r="F46" s="7">
        <f>(D46*E46)</f>
        <v>0</v>
      </c>
    </row>
    <row r="47" spans="1:6">
      <c r="C47" s="25"/>
    </row>
    <row r="48" spans="1:6" ht="105">
      <c r="A48" s="5" t="s">
        <v>210</v>
      </c>
      <c r="B48" s="4" t="s">
        <v>1179</v>
      </c>
      <c r="C48" s="475" t="s">
        <v>34</v>
      </c>
      <c r="D48" s="7">
        <v>1</v>
      </c>
      <c r="E48" s="492"/>
      <c r="F48" s="7">
        <f>(D48*E48)</f>
        <v>0</v>
      </c>
    </row>
    <row r="49" spans="1:6">
      <c r="C49" s="25"/>
    </row>
    <row r="50" spans="1:6" ht="150">
      <c r="A50" s="9" t="s">
        <v>217</v>
      </c>
      <c r="B50" s="10" t="s">
        <v>1180</v>
      </c>
      <c r="C50" s="11"/>
      <c r="D50" s="12"/>
      <c r="E50" s="12"/>
      <c r="F50" s="12"/>
    </row>
    <row r="51" spans="1:6" ht="30">
      <c r="A51" s="5" t="s">
        <v>598</v>
      </c>
      <c r="B51" s="4" t="s">
        <v>45</v>
      </c>
      <c r="C51" s="475" t="s">
        <v>51</v>
      </c>
      <c r="D51" s="35">
        <v>3</v>
      </c>
      <c r="E51" s="492"/>
      <c r="F51" s="7">
        <f t="shared" ref="F51:F56" si="0">(D51*E51)</f>
        <v>0</v>
      </c>
    </row>
    <row r="52" spans="1:6" ht="30">
      <c r="A52" s="5" t="s">
        <v>599</v>
      </c>
      <c r="B52" s="4" t="s">
        <v>46</v>
      </c>
      <c r="C52" s="475" t="s">
        <v>51</v>
      </c>
      <c r="D52" s="35">
        <v>4</v>
      </c>
      <c r="E52" s="492"/>
      <c r="F52" s="7">
        <f t="shared" si="0"/>
        <v>0</v>
      </c>
    </row>
    <row r="53" spans="1:6" ht="30">
      <c r="A53" s="5" t="s">
        <v>600</v>
      </c>
      <c r="B53" s="4" t="s">
        <v>47</v>
      </c>
      <c r="C53" s="475" t="s">
        <v>51</v>
      </c>
      <c r="D53" s="35">
        <v>3</v>
      </c>
      <c r="E53" s="492"/>
      <c r="F53" s="7">
        <f t="shared" si="0"/>
        <v>0</v>
      </c>
    </row>
    <row r="54" spans="1:6" ht="16.5" customHeight="1">
      <c r="A54" s="5" t="s">
        <v>620</v>
      </c>
      <c r="B54" s="4" t="s">
        <v>48</v>
      </c>
      <c r="C54" s="475" t="s">
        <v>51</v>
      </c>
      <c r="D54" s="35">
        <v>2</v>
      </c>
      <c r="E54" s="492"/>
      <c r="F54" s="7">
        <f t="shared" si="0"/>
        <v>0</v>
      </c>
    </row>
    <row r="55" spans="1:6" ht="30">
      <c r="A55" s="5" t="s">
        <v>601</v>
      </c>
      <c r="B55" s="4" t="s">
        <v>49</v>
      </c>
      <c r="C55" s="475" t="s">
        <v>51</v>
      </c>
      <c r="D55" s="35">
        <v>3</v>
      </c>
      <c r="E55" s="492"/>
      <c r="F55" s="7">
        <f t="shared" si="0"/>
        <v>0</v>
      </c>
    </row>
    <row r="56" spans="1:6" ht="30">
      <c r="A56" s="5" t="s">
        <v>603</v>
      </c>
      <c r="B56" s="4" t="s">
        <v>50</v>
      </c>
      <c r="C56" s="475" t="s">
        <v>51</v>
      </c>
      <c r="D56" s="35">
        <v>1</v>
      </c>
      <c r="E56" s="492"/>
      <c r="F56" s="7">
        <f t="shared" si="0"/>
        <v>0</v>
      </c>
    </row>
    <row r="57" spans="1:6" ht="30">
      <c r="A57" s="64" t="s">
        <v>604</v>
      </c>
      <c r="B57" s="13" t="s">
        <v>54</v>
      </c>
      <c r="C57" s="25"/>
    </row>
    <row r="58" spans="1:6">
      <c r="C58" s="25"/>
    </row>
    <row r="59" spans="1:6" ht="90">
      <c r="A59" s="5" t="s">
        <v>220</v>
      </c>
      <c r="B59" s="4" t="s">
        <v>1181</v>
      </c>
      <c r="C59" s="475" t="s">
        <v>129</v>
      </c>
      <c r="D59" s="7">
        <v>150</v>
      </c>
      <c r="E59" s="492"/>
      <c r="F59" s="7">
        <f>(D59*E59)</f>
        <v>0</v>
      </c>
    </row>
    <row r="61" spans="1:6" ht="90">
      <c r="A61" s="5" t="s">
        <v>223</v>
      </c>
      <c r="B61" s="4" t="s">
        <v>1182</v>
      </c>
      <c r="C61" s="475" t="s">
        <v>129</v>
      </c>
      <c r="D61" s="7">
        <v>14.08</v>
      </c>
      <c r="E61" s="492"/>
      <c r="F61" s="7">
        <f>(D61*E61)</f>
        <v>0</v>
      </c>
    </row>
    <row r="63" spans="1:6" ht="90">
      <c r="A63" s="5" t="s">
        <v>226</v>
      </c>
      <c r="B63" s="4" t="s">
        <v>1183</v>
      </c>
      <c r="C63" s="475" t="s">
        <v>52</v>
      </c>
      <c r="D63" s="7">
        <v>59.2</v>
      </c>
      <c r="E63" s="492"/>
      <c r="F63" s="7">
        <f>(D63*E63)</f>
        <v>0</v>
      </c>
    </row>
    <row r="65" spans="1:6" ht="90">
      <c r="A65" s="5" t="s">
        <v>229</v>
      </c>
      <c r="B65" s="4" t="s">
        <v>1184</v>
      </c>
      <c r="C65" s="475" t="s">
        <v>52</v>
      </c>
      <c r="D65" s="7">
        <v>94.55</v>
      </c>
      <c r="E65" s="492"/>
      <c r="F65" s="7">
        <f>(D65*E65)</f>
        <v>0</v>
      </c>
    </row>
    <row r="67" spans="1:6" ht="105">
      <c r="A67" s="5" t="s">
        <v>232</v>
      </c>
      <c r="B67" s="4" t="s">
        <v>1185</v>
      </c>
      <c r="C67" s="475" t="s">
        <v>52</v>
      </c>
      <c r="D67" s="7">
        <v>277.86</v>
      </c>
      <c r="E67" s="492"/>
      <c r="F67" s="7">
        <f>(D67*E67)</f>
        <v>0</v>
      </c>
    </row>
    <row r="69" spans="1:6" ht="91.5" customHeight="1">
      <c r="A69" s="9" t="s">
        <v>235</v>
      </c>
      <c r="B69" s="10" t="s">
        <v>1186</v>
      </c>
      <c r="C69" s="11"/>
      <c r="D69" s="12"/>
      <c r="E69" s="12"/>
      <c r="F69" s="12"/>
    </row>
    <row r="70" spans="1:6" ht="105" customHeight="1">
      <c r="A70" s="9"/>
      <c r="B70" s="10" t="s">
        <v>53</v>
      </c>
      <c r="C70" s="11"/>
      <c r="D70" s="12"/>
      <c r="E70" s="12"/>
      <c r="F70" s="12"/>
    </row>
    <row r="71" spans="1:6" ht="30">
      <c r="A71" s="5"/>
      <c r="B71" s="4" t="s">
        <v>54</v>
      </c>
      <c r="C71" s="482" t="s">
        <v>55</v>
      </c>
      <c r="D71" s="482"/>
      <c r="E71" s="482"/>
      <c r="F71" s="482"/>
    </row>
    <row r="73" spans="1:6" ht="90">
      <c r="A73" s="9" t="s">
        <v>237</v>
      </c>
      <c r="B73" s="13" t="s">
        <v>1187</v>
      </c>
    </row>
    <row r="74" spans="1:6" ht="90">
      <c r="A74" s="5"/>
      <c r="B74" s="4" t="s">
        <v>56</v>
      </c>
      <c r="C74" s="482" t="s">
        <v>55</v>
      </c>
      <c r="D74" s="482"/>
      <c r="E74" s="482"/>
      <c r="F74" s="482"/>
    </row>
    <row r="76" spans="1:6" ht="60">
      <c r="A76" s="9" t="s">
        <v>239</v>
      </c>
      <c r="B76" s="13" t="s">
        <v>1188</v>
      </c>
    </row>
    <row r="77" spans="1:6" ht="120">
      <c r="A77" s="5"/>
      <c r="B77" s="4" t="s">
        <v>58</v>
      </c>
      <c r="C77" s="482" t="s">
        <v>55</v>
      </c>
      <c r="D77" s="482"/>
      <c r="E77" s="482"/>
      <c r="F77" s="482"/>
    </row>
    <row r="78" spans="1:6" ht="60">
      <c r="A78" s="5"/>
      <c r="B78" s="4" t="s">
        <v>57</v>
      </c>
      <c r="C78" s="482" t="s">
        <v>55</v>
      </c>
      <c r="D78" s="482"/>
      <c r="E78" s="482"/>
      <c r="F78" s="482"/>
    </row>
    <row r="80" spans="1:6" ht="135">
      <c r="A80" s="5" t="s">
        <v>241</v>
      </c>
      <c r="B80" s="4" t="s">
        <v>1189</v>
      </c>
      <c r="C80" s="475" t="s">
        <v>129</v>
      </c>
      <c r="D80" s="7">
        <v>57.31</v>
      </c>
      <c r="E80" s="492"/>
      <c r="F80" s="7">
        <f>(D80*E80)</f>
        <v>0</v>
      </c>
    </row>
    <row r="82" spans="1:6" ht="105">
      <c r="A82" s="5" t="s">
        <v>244</v>
      </c>
      <c r="B82" s="4" t="s">
        <v>1190</v>
      </c>
      <c r="C82" s="475" t="s">
        <v>129</v>
      </c>
      <c r="D82" s="7">
        <v>182.14</v>
      </c>
      <c r="E82" s="492"/>
      <c r="F82" s="7">
        <f>(D82*E82)</f>
        <v>0</v>
      </c>
    </row>
    <row r="84" spans="1:6" ht="105">
      <c r="A84" s="5" t="s">
        <v>248</v>
      </c>
      <c r="B84" s="4" t="s">
        <v>1191</v>
      </c>
      <c r="C84" s="475" t="s">
        <v>34</v>
      </c>
      <c r="D84" s="7">
        <v>1</v>
      </c>
      <c r="E84" s="492"/>
      <c r="F84" s="7">
        <f>(D84*E84)</f>
        <v>0</v>
      </c>
    </row>
    <row r="86" spans="1:6" ht="90">
      <c r="A86" s="5" t="s">
        <v>250</v>
      </c>
      <c r="B86" s="4" t="s">
        <v>1192</v>
      </c>
      <c r="C86" s="475" t="s">
        <v>34</v>
      </c>
      <c r="D86" s="7">
        <v>1</v>
      </c>
      <c r="E86" s="492"/>
      <c r="F86" s="7">
        <f>(D86*E86)</f>
        <v>0</v>
      </c>
    </row>
    <row r="88" spans="1:6" ht="105">
      <c r="A88" s="5" t="s">
        <v>1044</v>
      </c>
      <c r="B88" s="4" t="s">
        <v>1193</v>
      </c>
      <c r="C88" s="475" t="s">
        <v>34</v>
      </c>
      <c r="D88" s="7">
        <v>1</v>
      </c>
      <c r="E88" s="492"/>
      <c r="F88" s="7">
        <f>(D88*E88)</f>
        <v>0</v>
      </c>
    </row>
    <row r="90" spans="1:6" s="32" customFormat="1" ht="15.75" thickBot="1">
      <c r="A90" s="81"/>
      <c r="B90" s="27" t="s">
        <v>59</v>
      </c>
      <c r="C90" s="82"/>
      <c r="D90" s="82"/>
      <c r="E90" s="480">
        <f>SUM(F31:F89)</f>
        <v>0</v>
      </c>
      <c r="F90" s="480"/>
    </row>
    <row r="91" spans="1:6" ht="15.75" thickTop="1"/>
    <row r="93" spans="1:6">
      <c r="A93" s="80" t="s">
        <v>256</v>
      </c>
      <c r="B93" s="80" t="s">
        <v>60</v>
      </c>
      <c r="C93" s="19" t="s">
        <v>24</v>
      </c>
      <c r="D93" s="19" t="s">
        <v>25</v>
      </c>
      <c r="E93" s="19" t="s">
        <v>26</v>
      </c>
      <c r="F93" s="19" t="s">
        <v>27</v>
      </c>
    </row>
    <row r="95" spans="1:6" ht="105" customHeight="1">
      <c r="B95" s="479" t="s">
        <v>61</v>
      </c>
      <c r="C95" s="479"/>
      <c r="D95" s="479"/>
      <c r="E95" s="479"/>
      <c r="F95" s="479"/>
    </row>
    <row r="96" spans="1:6" ht="76.5" customHeight="1">
      <c r="B96" s="479" t="s">
        <v>62</v>
      </c>
      <c r="C96" s="479"/>
      <c r="D96" s="479"/>
      <c r="E96" s="479"/>
      <c r="F96" s="479"/>
    </row>
    <row r="97" spans="1:6" ht="91.5" customHeight="1">
      <c r="B97" s="479" t="s">
        <v>63</v>
      </c>
      <c r="C97" s="479"/>
      <c r="D97" s="479"/>
      <c r="E97" s="479"/>
      <c r="F97" s="479"/>
    </row>
    <row r="99" spans="1:6" ht="93" customHeight="1">
      <c r="A99" s="9" t="s">
        <v>262</v>
      </c>
      <c r="B99" s="10" t="s">
        <v>1194</v>
      </c>
      <c r="C99" s="11"/>
      <c r="D99" s="12"/>
      <c r="E99" s="12"/>
      <c r="F99" s="12"/>
    </row>
    <row r="100" spans="1:6">
      <c r="A100" s="5" t="s">
        <v>598</v>
      </c>
      <c r="B100" s="4" t="s">
        <v>64</v>
      </c>
      <c r="C100" s="475" t="s">
        <v>51</v>
      </c>
      <c r="D100" s="7">
        <v>2</v>
      </c>
      <c r="E100" s="492"/>
      <c r="F100" s="7">
        <f t="shared" ref="F100:F105" si="1">(D100*E100)</f>
        <v>0</v>
      </c>
    </row>
    <row r="101" spans="1:6">
      <c r="A101" s="5" t="s">
        <v>599</v>
      </c>
      <c r="B101" s="4" t="s">
        <v>65</v>
      </c>
      <c r="C101" s="475" t="s">
        <v>51</v>
      </c>
      <c r="D101" s="7">
        <v>2</v>
      </c>
      <c r="E101" s="492"/>
      <c r="F101" s="7">
        <f t="shared" si="1"/>
        <v>0</v>
      </c>
    </row>
    <row r="102" spans="1:6">
      <c r="A102" s="5" t="s">
        <v>600</v>
      </c>
      <c r="B102" s="4" t="s">
        <v>66</v>
      </c>
      <c r="C102" s="475" t="s">
        <v>51</v>
      </c>
      <c r="D102" s="7">
        <v>5</v>
      </c>
      <c r="E102" s="492"/>
      <c r="F102" s="7">
        <f t="shared" si="1"/>
        <v>0</v>
      </c>
    </row>
    <row r="103" spans="1:6">
      <c r="A103" s="5" t="s">
        <v>620</v>
      </c>
      <c r="B103" s="4" t="s">
        <v>67</v>
      </c>
      <c r="C103" s="475" t="s">
        <v>51</v>
      </c>
      <c r="D103" s="7">
        <v>2</v>
      </c>
      <c r="E103" s="492"/>
      <c r="F103" s="7">
        <f t="shared" si="1"/>
        <v>0</v>
      </c>
    </row>
    <row r="104" spans="1:6">
      <c r="A104" s="5" t="s">
        <v>601</v>
      </c>
      <c r="B104" s="4" t="s">
        <v>68</v>
      </c>
      <c r="C104" s="475" t="s">
        <v>51</v>
      </c>
      <c r="D104" s="7">
        <v>4</v>
      </c>
      <c r="E104" s="492"/>
      <c r="F104" s="7">
        <f t="shared" si="1"/>
        <v>0</v>
      </c>
    </row>
    <row r="105" spans="1:6" ht="30">
      <c r="A105" s="5" t="s">
        <v>603</v>
      </c>
      <c r="B105" s="4" t="s">
        <v>69</v>
      </c>
      <c r="C105" s="475" t="s">
        <v>51</v>
      </c>
      <c r="D105" s="7">
        <v>6</v>
      </c>
      <c r="E105" s="492"/>
      <c r="F105" s="7">
        <f t="shared" si="1"/>
        <v>0</v>
      </c>
    </row>
    <row r="107" spans="1:6" ht="77.25" customHeight="1">
      <c r="A107" s="5" t="s">
        <v>274</v>
      </c>
      <c r="B107" s="4" t="s">
        <v>1195</v>
      </c>
      <c r="C107" s="475" t="s">
        <v>34</v>
      </c>
      <c r="D107" s="7">
        <v>1</v>
      </c>
      <c r="E107" s="492"/>
      <c r="F107" s="7">
        <f>(D107*E107)</f>
        <v>0</v>
      </c>
    </row>
    <row r="109" spans="1:6" ht="75">
      <c r="A109" s="5" t="s">
        <v>276</v>
      </c>
      <c r="B109" s="4" t="s">
        <v>1196</v>
      </c>
      <c r="C109" s="475" t="s">
        <v>34</v>
      </c>
      <c r="D109" s="7">
        <v>1</v>
      </c>
      <c r="E109" s="492"/>
      <c r="F109" s="7">
        <f>(D109*E109)</f>
        <v>0</v>
      </c>
    </row>
    <row r="111" spans="1:6" ht="75">
      <c r="A111" s="5" t="s">
        <v>277</v>
      </c>
      <c r="B111" s="4" t="s">
        <v>1197</v>
      </c>
      <c r="C111" s="475" t="s">
        <v>34</v>
      </c>
      <c r="D111" s="7">
        <v>1</v>
      </c>
      <c r="E111" s="492"/>
      <c r="F111" s="7">
        <f>(D111*E111)</f>
        <v>0</v>
      </c>
    </row>
    <row r="112" spans="1:6">
      <c r="A112" s="9"/>
      <c r="B112" s="10"/>
      <c r="C112" s="11"/>
      <c r="D112" s="12"/>
      <c r="E112" s="12"/>
      <c r="F112" s="12"/>
    </row>
    <row r="113" spans="1:6" ht="91.5" customHeight="1">
      <c r="A113" s="5" t="s">
        <v>934</v>
      </c>
      <c r="B113" s="4" t="s">
        <v>1198</v>
      </c>
      <c r="C113" s="475" t="s">
        <v>51</v>
      </c>
      <c r="D113" s="7">
        <v>2</v>
      </c>
      <c r="E113" s="492"/>
      <c r="F113" s="7">
        <f>(D113*E113)</f>
        <v>0</v>
      </c>
    </row>
    <row r="115" spans="1:6" ht="90">
      <c r="A115" s="5" t="s">
        <v>936</v>
      </c>
      <c r="B115" s="4" t="s">
        <v>1199</v>
      </c>
      <c r="C115" s="475" t="s">
        <v>34</v>
      </c>
      <c r="D115" s="7">
        <v>1</v>
      </c>
      <c r="E115" s="492"/>
      <c r="F115" s="7">
        <f>(D115*E115)</f>
        <v>0</v>
      </c>
    </row>
    <row r="117" spans="1:6" ht="90">
      <c r="A117" s="5" t="s">
        <v>938</v>
      </c>
      <c r="B117" s="4" t="s">
        <v>1200</v>
      </c>
      <c r="C117" s="475" t="s">
        <v>52</v>
      </c>
      <c r="D117" s="7">
        <v>48.622999999999998</v>
      </c>
      <c r="E117" s="492"/>
      <c r="F117" s="7">
        <f>(D117*E117)</f>
        <v>0</v>
      </c>
    </row>
    <row r="119" spans="1:6" ht="90">
      <c r="A119" s="5" t="s">
        <v>627</v>
      </c>
      <c r="B119" s="4" t="s">
        <v>1201</v>
      </c>
      <c r="C119" s="475" t="s">
        <v>52</v>
      </c>
      <c r="D119" s="7">
        <v>46.2</v>
      </c>
      <c r="E119" s="492"/>
      <c r="F119" s="7">
        <f>(D119*E119)</f>
        <v>0</v>
      </c>
    </row>
    <row r="121" spans="1:6" ht="105">
      <c r="A121" s="5" t="s">
        <v>943</v>
      </c>
      <c r="B121" s="4" t="s">
        <v>1354</v>
      </c>
      <c r="C121" s="475" t="s">
        <v>129</v>
      </c>
      <c r="D121" s="7">
        <v>1840.3</v>
      </c>
      <c r="E121" s="492"/>
      <c r="F121" s="7">
        <f>(D121*E121)</f>
        <v>0</v>
      </c>
    </row>
    <row r="122" spans="1:6">
      <c r="A122" s="5" t="s">
        <v>1045</v>
      </c>
      <c r="B122" s="4" t="s">
        <v>70</v>
      </c>
      <c r="C122" s="475" t="s">
        <v>52</v>
      </c>
      <c r="D122" s="7">
        <v>36.409999999999997</v>
      </c>
      <c r="E122" s="492"/>
      <c r="F122" s="7">
        <f>(D122*E122)</f>
        <v>0</v>
      </c>
    </row>
    <row r="124" spans="1:6" ht="60">
      <c r="A124" s="9" t="s">
        <v>944</v>
      </c>
      <c r="B124" s="13" t="s">
        <v>1202</v>
      </c>
    </row>
    <row r="125" spans="1:6" ht="60">
      <c r="A125" s="5"/>
      <c r="B125" s="4" t="s">
        <v>71</v>
      </c>
      <c r="C125" s="475" t="s">
        <v>129</v>
      </c>
      <c r="D125" s="7">
        <v>225.85</v>
      </c>
      <c r="E125" s="492"/>
      <c r="F125" s="7">
        <f>(D125*E125)</f>
        <v>0</v>
      </c>
    </row>
    <row r="127" spans="1:6" ht="75">
      <c r="A127" s="9" t="s">
        <v>946</v>
      </c>
      <c r="B127" s="13" t="s">
        <v>1203</v>
      </c>
    </row>
    <row r="128" spans="1:6" ht="60">
      <c r="A128" s="5"/>
      <c r="B128" s="4" t="s">
        <v>71</v>
      </c>
      <c r="C128" s="475" t="s">
        <v>52</v>
      </c>
      <c r="D128" s="7">
        <v>539.41</v>
      </c>
      <c r="E128" s="492"/>
      <c r="F128" s="7">
        <f>(D128*E128)</f>
        <v>0</v>
      </c>
    </row>
    <row r="130" spans="1:6" ht="30">
      <c r="A130" s="9" t="s">
        <v>948</v>
      </c>
      <c r="B130" s="13" t="s">
        <v>1204</v>
      </c>
    </row>
    <row r="131" spans="1:6" ht="63" customHeight="1">
      <c r="A131" s="5"/>
      <c r="B131" s="4" t="s">
        <v>72</v>
      </c>
      <c r="C131" s="475" t="s">
        <v>52</v>
      </c>
      <c r="D131" s="7">
        <v>15.1</v>
      </c>
      <c r="E131" s="492"/>
      <c r="F131" s="7">
        <f>(D131*E131)</f>
        <v>0</v>
      </c>
    </row>
    <row r="133" spans="1:6" ht="90.75" customHeight="1">
      <c r="A133" s="5" t="s">
        <v>1035</v>
      </c>
      <c r="B133" s="4" t="s">
        <v>1205</v>
      </c>
      <c r="C133" s="475" t="s">
        <v>52</v>
      </c>
      <c r="D133" s="7">
        <v>69.78</v>
      </c>
      <c r="E133" s="492"/>
      <c r="F133" s="7">
        <f>(D133*E133)</f>
        <v>0</v>
      </c>
    </row>
    <row r="135" spans="1:6" ht="76.5" customHeight="1">
      <c r="A135" s="5" t="s">
        <v>1036</v>
      </c>
      <c r="B135" s="4" t="s">
        <v>1206</v>
      </c>
      <c r="C135" s="475" t="s">
        <v>129</v>
      </c>
      <c r="D135" s="7">
        <v>19.14</v>
      </c>
      <c r="E135" s="492"/>
      <c r="F135" s="7">
        <f>(D135*E135)</f>
        <v>0</v>
      </c>
    </row>
    <row r="137" spans="1:6" ht="92.25" customHeight="1">
      <c r="A137" s="5" t="s">
        <v>1037</v>
      </c>
      <c r="B137" s="4" t="s">
        <v>1207</v>
      </c>
      <c r="C137" s="475" t="s">
        <v>129</v>
      </c>
      <c r="D137" s="7">
        <v>65.8</v>
      </c>
      <c r="E137" s="492"/>
      <c r="F137" s="7">
        <f>(D137*E137)</f>
        <v>0</v>
      </c>
    </row>
    <row r="139" spans="1:6" ht="77.25" customHeight="1">
      <c r="A139" s="5" t="s">
        <v>1038</v>
      </c>
      <c r="B139" s="4" t="s">
        <v>1208</v>
      </c>
      <c r="C139" s="475" t="s">
        <v>129</v>
      </c>
      <c r="D139" s="7">
        <v>6.38</v>
      </c>
      <c r="E139" s="492"/>
      <c r="F139" s="7">
        <f>(D139*E139)</f>
        <v>0</v>
      </c>
    </row>
    <row r="140" spans="1:6">
      <c r="A140" s="5" t="s">
        <v>1046</v>
      </c>
      <c r="B140" s="4" t="s">
        <v>70</v>
      </c>
      <c r="C140" s="475" t="s">
        <v>52</v>
      </c>
      <c r="D140" s="7">
        <v>15.95</v>
      </c>
      <c r="E140" s="492"/>
      <c r="F140" s="7">
        <f>(D140*E140)</f>
        <v>0</v>
      </c>
    </row>
    <row r="142" spans="1:6" ht="89.25" customHeight="1">
      <c r="A142" s="5" t="s">
        <v>1039</v>
      </c>
      <c r="B142" s="4" t="s">
        <v>1209</v>
      </c>
      <c r="C142" s="475" t="s">
        <v>129</v>
      </c>
      <c r="D142" s="7">
        <v>64.239999999999995</v>
      </c>
      <c r="E142" s="492"/>
      <c r="F142" s="7">
        <f>(D142*E142)</f>
        <v>0</v>
      </c>
    </row>
    <row r="144" spans="1:6" ht="90">
      <c r="A144" s="5" t="s">
        <v>1040</v>
      </c>
      <c r="B144" s="4" t="s">
        <v>1210</v>
      </c>
      <c r="C144" s="475" t="s">
        <v>129</v>
      </c>
      <c r="D144" s="7">
        <v>124.3</v>
      </c>
      <c r="E144" s="492"/>
      <c r="F144" s="7">
        <f>(D144*E144)</f>
        <v>0</v>
      </c>
    </row>
    <row r="145" spans="1:6">
      <c r="A145" s="5" t="s">
        <v>1047</v>
      </c>
      <c r="B145" s="4" t="s">
        <v>70</v>
      </c>
      <c r="C145" s="475" t="s">
        <v>52</v>
      </c>
      <c r="D145" s="7">
        <v>22</v>
      </c>
      <c r="E145" s="492"/>
      <c r="F145" s="7">
        <f>(D145*E145)</f>
        <v>0</v>
      </c>
    </row>
    <row r="147" spans="1:6" ht="105">
      <c r="A147" s="64" t="s">
        <v>1048</v>
      </c>
      <c r="B147" s="13" t="s">
        <v>1211</v>
      </c>
    </row>
    <row r="148" spans="1:6" ht="77.25" customHeight="1">
      <c r="A148" s="5"/>
      <c r="B148" s="4" t="s">
        <v>73</v>
      </c>
      <c r="C148" s="475" t="s">
        <v>51</v>
      </c>
      <c r="D148" s="7">
        <v>6</v>
      </c>
      <c r="E148" s="492"/>
      <c r="F148" s="7">
        <f>(D148*E148)</f>
        <v>0</v>
      </c>
    </row>
    <row r="150" spans="1:6" ht="106.5" customHeight="1">
      <c r="A150" s="5" t="s">
        <v>1049</v>
      </c>
      <c r="B150" s="4" t="s">
        <v>1212</v>
      </c>
      <c r="C150" s="475" t="s">
        <v>129</v>
      </c>
      <c r="D150" s="7">
        <v>203.93</v>
      </c>
      <c r="E150" s="492"/>
      <c r="F150" s="7">
        <f>(D150*E150)</f>
        <v>0</v>
      </c>
    </row>
    <row r="152" spans="1:6" ht="105">
      <c r="A152" s="5" t="s">
        <v>1050</v>
      </c>
      <c r="B152" s="4" t="s">
        <v>1355</v>
      </c>
      <c r="C152" s="475" t="s">
        <v>129</v>
      </c>
      <c r="D152" s="7">
        <v>107.61</v>
      </c>
      <c r="E152" s="492"/>
      <c r="F152" s="7">
        <f>(D152*E152)</f>
        <v>0</v>
      </c>
    </row>
    <row r="154" spans="1:6" ht="90.75" customHeight="1">
      <c r="A154" s="5" t="s">
        <v>1051</v>
      </c>
      <c r="B154" s="4" t="s">
        <v>1213</v>
      </c>
      <c r="C154" s="475" t="s">
        <v>129</v>
      </c>
      <c r="D154" s="7">
        <v>194.28</v>
      </c>
      <c r="E154" s="492"/>
      <c r="F154" s="7">
        <f>(D154*E154)</f>
        <v>0</v>
      </c>
    </row>
    <row r="156" spans="1:6" ht="105">
      <c r="A156" s="5" t="s">
        <v>1052</v>
      </c>
      <c r="B156" s="4" t="s">
        <v>1214</v>
      </c>
      <c r="C156" s="475" t="s">
        <v>879</v>
      </c>
      <c r="D156" s="7">
        <v>3.82</v>
      </c>
      <c r="E156" s="492"/>
      <c r="F156" s="7">
        <f>(D156*E156)</f>
        <v>0</v>
      </c>
    </row>
    <row r="157" spans="1:6">
      <c r="A157" s="5" t="s">
        <v>1053</v>
      </c>
      <c r="B157" s="4" t="s">
        <v>70</v>
      </c>
      <c r="C157" s="475" t="s">
        <v>52</v>
      </c>
      <c r="D157" s="7">
        <v>16.97</v>
      </c>
      <c r="E157" s="492"/>
      <c r="F157" s="7">
        <f>(D157*E157)</f>
        <v>0</v>
      </c>
    </row>
    <row r="159" spans="1:6" ht="91.5" customHeight="1">
      <c r="A159" s="64" t="s">
        <v>1054</v>
      </c>
      <c r="B159" s="13" t="s">
        <v>1215</v>
      </c>
    </row>
    <row r="160" spans="1:6">
      <c r="A160" s="5" t="s">
        <v>1055</v>
      </c>
      <c r="B160" s="4" t="s">
        <v>75</v>
      </c>
      <c r="C160" s="475" t="s">
        <v>51</v>
      </c>
      <c r="D160" s="7">
        <v>1</v>
      </c>
      <c r="E160" s="492"/>
      <c r="F160" s="7">
        <f>(D160*E160)</f>
        <v>0</v>
      </c>
    </row>
    <row r="161" spans="1:6">
      <c r="A161" s="5" t="s">
        <v>1056</v>
      </c>
      <c r="B161" s="4" t="s">
        <v>76</v>
      </c>
      <c r="C161" s="475" t="s">
        <v>51</v>
      </c>
      <c r="D161" s="7">
        <v>1</v>
      </c>
      <c r="E161" s="492"/>
      <c r="F161" s="7">
        <f>(D161*E161)</f>
        <v>0</v>
      </c>
    </row>
    <row r="163" spans="1:6" ht="92.25" customHeight="1">
      <c r="A163" s="64" t="s">
        <v>1057</v>
      </c>
      <c r="B163" s="13" t="s">
        <v>1216</v>
      </c>
    </row>
    <row r="164" spans="1:6">
      <c r="A164" s="5" t="s">
        <v>1058</v>
      </c>
      <c r="B164" s="4" t="s">
        <v>78</v>
      </c>
      <c r="C164" s="475" t="s">
        <v>51</v>
      </c>
      <c r="D164" s="7">
        <v>2</v>
      </c>
      <c r="E164" s="492"/>
      <c r="F164" s="7">
        <f t="shared" ref="F164:F170" si="2">(D164*E164)</f>
        <v>0</v>
      </c>
    </row>
    <row r="165" spans="1:6">
      <c r="A165" s="5" t="s">
        <v>1059</v>
      </c>
      <c r="B165" s="4" t="s">
        <v>87</v>
      </c>
      <c r="C165" s="475" t="s">
        <v>51</v>
      </c>
      <c r="D165" s="7">
        <v>2</v>
      </c>
      <c r="E165" s="492"/>
      <c r="F165" s="7">
        <f t="shared" si="2"/>
        <v>0</v>
      </c>
    </row>
    <row r="166" spans="1:6">
      <c r="A166" s="5" t="s">
        <v>1060</v>
      </c>
      <c r="B166" s="4" t="s">
        <v>77</v>
      </c>
      <c r="C166" s="475" t="s">
        <v>51</v>
      </c>
      <c r="D166" s="7">
        <v>1</v>
      </c>
      <c r="E166" s="492"/>
      <c r="F166" s="7">
        <f t="shared" si="2"/>
        <v>0</v>
      </c>
    </row>
    <row r="167" spans="1:6">
      <c r="A167" s="5" t="s">
        <v>1061</v>
      </c>
      <c r="B167" s="4" t="s">
        <v>89</v>
      </c>
      <c r="C167" s="475" t="s">
        <v>51</v>
      </c>
      <c r="D167" s="7">
        <v>2</v>
      </c>
      <c r="E167" s="492"/>
      <c r="F167" s="7">
        <f t="shared" si="2"/>
        <v>0</v>
      </c>
    </row>
    <row r="168" spans="1:6">
      <c r="A168" s="5" t="s">
        <v>1062</v>
      </c>
      <c r="B168" s="4" t="s">
        <v>88</v>
      </c>
      <c r="C168" s="475" t="s">
        <v>51</v>
      </c>
      <c r="D168" s="7">
        <v>2</v>
      </c>
      <c r="E168" s="492"/>
      <c r="F168" s="7">
        <f t="shared" si="2"/>
        <v>0</v>
      </c>
    </row>
    <row r="169" spans="1:6">
      <c r="A169" s="5" t="s">
        <v>1063</v>
      </c>
      <c r="B169" s="4" t="s">
        <v>79</v>
      </c>
      <c r="C169" s="475" t="s">
        <v>51</v>
      </c>
      <c r="D169" s="7">
        <v>1</v>
      </c>
      <c r="E169" s="492"/>
      <c r="F169" s="7">
        <f t="shared" si="2"/>
        <v>0</v>
      </c>
    </row>
    <row r="170" spans="1:6">
      <c r="A170" s="5" t="s">
        <v>1064</v>
      </c>
      <c r="B170" s="4" t="s">
        <v>80</v>
      </c>
      <c r="C170" s="475" t="s">
        <v>51</v>
      </c>
      <c r="D170" s="7">
        <v>1</v>
      </c>
      <c r="E170" s="492"/>
      <c r="F170" s="7">
        <f t="shared" si="2"/>
        <v>0</v>
      </c>
    </row>
    <row r="172" spans="1:6" ht="91.5" customHeight="1">
      <c r="A172" s="64" t="s">
        <v>1065</v>
      </c>
      <c r="B172" s="13" t="s">
        <v>1217</v>
      </c>
    </row>
    <row r="173" spans="1:6">
      <c r="A173" s="5" t="s">
        <v>1066</v>
      </c>
      <c r="B173" s="4" t="s">
        <v>82</v>
      </c>
      <c r="C173" s="475" t="s">
        <v>51</v>
      </c>
      <c r="D173" s="7">
        <v>1</v>
      </c>
      <c r="E173" s="492"/>
      <c r="F173" s="7">
        <f t="shared" ref="F173:F178" si="3">(D173*E173)</f>
        <v>0</v>
      </c>
    </row>
    <row r="174" spans="1:6">
      <c r="A174" s="5" t="s">
        <v>1068</v>
      </c>
      <c r="B174" s="4" t="s">
        <v>90</v>
      </c>
      <c r="C174" s="475" t="s">
        <v>51</v>
      </c>
      <c r="D174" s="7">
        <v>1</v>
      </c>
      <c r="E174" s="492"/>
      <c r="F174" s="7">
        <f t="shared" si="3"/>
        <v>0</v>
      </c>
    </row>
    <row r="175" spans="1:6">
      <c r="A175" s="5" t="s">
        <v>1069</v>
      </c>
      <c r="B175" s="4" t="s">
        <v>83</v>
      </c>
      <c r="C175" s="475" t="s">
        <v>51</v>
      </c>
      <c r="D175" s="7">
        <v>4</v>
      </c>
      <c r="E175" s="492"/>
      <c r="F175" s="7">
        <f t="shared" si="3"/>
        <v>0</v>
      </c>
    </row>
    <row r="176" spans="1:6">
      <c r="A176" s="5" t="s">
        <v>1067</v>
      </c>
      <c r="B176" s="4" t="s">
        <v>86</v>
      </c>
      <c r="C176" s="475" t="s">
        <v>51</v>
      </c>
      <c r="D176" s="7">
        <v>1</v>
      </c>
      <c r="E176" s="492"/>
      <c r="F176" s="7">
        <f t="shared" si="3"/>
        <v>0</v>
      </c>
    </row>
    <row r="177" spans="1:6">
      <c r="A177" s="5" t="s">
        <v>1070</v>
      </c>
      <c r="B177" s="4" t="s">
        <v>84</v>
      </c>
      <c r="C177" s="475" t="s">
        <v>51</v>
      </c>
      <c r="D177" s="7">
        <v>4</v>
      </c>
      <c r="E177" s="492"/>
      <c r="F177" s="7">
        <f t="shared" si="3"/>
        <v>0</v>
      </c>
    </row>
    <row r="178" spans="1:6">
      <c r="A178" s="5" t="s">
        <v>1071</v>
      </c>
      <c r="B178" s="4" t="s">
        <v>81</v>
      </c>
      <c r="C178" s="475" t="s">
        <v>51</v>
      </c>
      <c r="D178" s="7">
        <v>1</v>
      </c>
      <c r="E178" s="492"/>
      <c r="F178" s="7">
        <f t="shared" si="3"/>
        <v>0</v>
      </c>
    </row>
    <row r="180" spans="1:6" ht="105" customHeight="1">
      <c r="A180" s="64" t="s">
        <v>1072</v>
      </c>
      <c r="B180" s="13" t="s">
        <v>1218</v>
      </c>
    </row>
    <row r="181" spans="1:6">
      <c r="A181" s="5" t="s">
        <v>1073</v>
      </c>
      <c r="B181" s="4" t="s">
        <v>85</v>
      </c>
      <c r="C181" s="475" t="s">
        <v>51</v>
      </c>
      <c r="D181" s="7">
        <v>1</v>
      </c>
      <c r="E181" s="492"/>
      <c r="F181" s="7">
        <f>(D181*E181)</f>
        <v>0</v>
      </c>
    </row>
    <row r="182" spans="1:6">
      <c r="A182" s="9"/>
      <c r="B182" s="10"/>
      <c r="C182" s="11"/>
      <c r="D182" s="12"/>
      <c r="E182" s="12"/>
      <c r="F182" s="12"/>
    </row>
    <row r="183" spans="1:6" ht="93.75" customHeight="1">
      <c r="A183" s="5" t="s">
        <v>1074</v>
      </c>
      <c r="B183" s="4" t="s">
        <v>1219</v>
      </c>
      <c r="C183" s="475" t="s">
        <v>34</v>
      </c>
      <c r="D183" s="7">
        <v>1</v>
      </c>
      <c r="E183" s="492"/>
      <c r="F183" s="7">
        <f>(D183*E183)</f>
        <v>0</v>
      </c>
    </row>
    <row r="184" spans="1:6">
      <c r="A184" s="9"/>
      <c r="B184" s="10"/>
      <c r="C184" s="11"/>
      <c r="D184" s="12"/>
      <c r="E184" s="12"/>
      <c r="F184" s="12"/>
    </row>
    <row r="185" spans="1:6" ht="93.75" customHeight="1">
      <c r="A185" s="5" t="s">
        <v>1075</v>
      </c>
      <c r="B185" s="4" t="s">
        <v>1220</v>
      </c>
      <c r="C185" s="475" t="s">
        <v>34</v>
      </c>
      <c r="D185" s="7">
        <v>1</v>
      </c>
      <c r="E185" s="492"/>
      <c r="F185" s="7">
        <f>(D185*E185)</f>
        <v>0</v>
      </c>
    </row>
    <row r="187" spans="1:6" ht="93.75" customHeight="1">
      <c r="A187" s="5" t="s">
        <v>1076</v>
      </c>
      <c r="B187" s="4" t="s">
        <v>1221</v>
      </c>
      <c r="C187" s="475" t="s">
        <v>129</v>
      </c>
      <c r="D187" s="7">
        <v>6.24</v>
      </c>
      <c r="E187" s="492"/>
      <c r="F187" s="7">
        <f>(D187*E187)</f>
        <v>0</v>
      </c>
    </row>
    <row r="189" spans="1:6" ht="93.75" customHeight="1">
      <c r="A189" s="5" t="s">
        <v>1077</v>
      </c>
      <c r="B189" s="4" t="s">
        <v>1222</v>
      </c>
      <c r="C189" s="475" t="s">
        <v>879</v>
      </c>
      <c r="D189" s="7">
        <v>0.3</v>
      </c>
      <c r="E189" s="492"/>
      <c r="F189" s="7">
        <f>(D189*E189)</f>
        <v>0</v>
      </c>
    </row>
    <row r="191" spans="1:6" ht="109.5" customHeight="1">
      <c r="A191" s="5" t="s">
        <v>1078</v>
      </c>
      <c r="B191" s="4" t="s">
        <v>1223</v>
      </c>
      <c r="C191" s="475" t="s">
        <v>879</v>
      </c>
      <c r="D191" s="7">
        <v>7.11</v>
      </c>
      <c r="E191" s="492"/>
      <c r="F191" s="7">
        <f>(D191*E191)</f>
        <v>0</v>
      </c>
    </row>
    <row r="192" spans="1:6">
      <c r="A192" s="5" t="s">
        <v>1079</v>
      </c>
      <c r="B192" s="4" t="s">
        <v>70</v>
      </c>
      <c r="C192" s="475" t="s">
        <v>52</v>
      </c>
      <c r="D192" s="7">
        <v>6.49</v>
      </c>
      <c r="E192" s="492"/>
      <c r="F192" s="7">
        <f>(D192*E192)</f>
        <v>0</v>
      </c>
    </row>
    <row r="194" spans="1:6" ht="93" customHeight="1">
      <c r="A194" s="64" t="s">
        <v>1080</v>
      </c>
      <c r="B194" s="13" t="s">
        <v>1224</v>
      </c>
    </row>
    <row r="195" spans="1:6" ht="60">
      <c r="A195" s="5"/>
      <c r="B195" s="4" t="s">
        <v>74</v>
      </c>
      <c r="C195" s="475" t="s">
        <v>879</v>
      </c>
      <c r="D195" s="7">
        <v>24.82</v>
      </c>
      <c r="E195" s="492"/>
      <c r="F195" s="7">
        <f>(D195*E195)</f>
        <v>0</v>
      </c>
    </row>
    <row r="196" spans="1:6">
      <c r="A196" s="5" t="s">
        <v>1081</v>
      </c>
      <c r="B196" s="4" t="s">
        <v>70</v>
      </c>
      <c r="C196" s="475" t="s">
        <v>52</v>
      </c>
      <c r="D196" s="7">
        <v>134</v>
      </c>
      <c r="E196" s="492"/>
      <c r="F196" s="7">
        <f>(D196*E196)</f>
        <v>0</v>
      </c>
    </row>
    <row r="198" spans="1:6" ht="74.25" customHeight="1">
      <c r="A198" s="5" t="s">
        <v>1082</v>
      </c>
      <c r="B198" s="4" t="s">
        <v>91</v>
      </c>
      <c r="C198" s="475" t="s">
        <v>879</v>
      </c>
      <c r="D198" s="7">
        <v>105.22</v>
      </c>
      <c r="E198" s="492"/>
      <c r="F198" s="7">
        <f>(D198*E198)</f>
        <v>0</v>
      </c>
    </row>
    <row r="200" spans="1:6" ht="92.25" customHeight="1">
      <c r="A200" s="5" t="s">
        <v>1083</v>
      </c>
      <c r="B200" s="4" t="s">
        <v>92</v>
      </c>
      <c r="C200" s="475" t="s">
        <v>879</v>
      </c>
      <c r="D200" s="7">
        <v>3.26</v>
      </c>
      <c r="E200" s="492"/>
      <c r="F200" s="7">
        <f>(D200*E200)</f>
        <v>0</v>
      </c>
    </row>
    <row r="201" spans="1:6">
      <c r="A201" s="5" t="s">
        <v>1084</v>
      </c>
      <c r="B201" s="4" t="s">
        <v>70</v>
      </c>
      <c r="C201" s="475" t="s">
        <v>52</v>
      </c>
      <c r="D201" s="7">
        <v>11</v>
      </c>
      <c r="E201" s="492"/>
      <c r="F201" s="7">
        <f>(D201*E201)</f>
        <v>0</v>
      </c>
    </row>
    <row r="203" spans="1:6" ht="77.25" customHeight="1">
      <c r="A203" s="5" t="s">
        <v>1085</v>
      </c>
      <c r="B203" s="4" t="s">
        <v>1225</v>
      </c>
      <c r="C203" s="475" t="s">
        <v>129</v>
      </c>
      <c r="D203" s="7">
        <v>285.45999999999998</v>
      </c>
      <c r="E203" s="492"/>
      <c r="F203" s="7">
        <f>(D203*E203)</f>
        <v>0</v>
      </c>
    </row>
    <row r="205" spans="1:6" ht="93" customHeight="1">
      <c r="A205" s="64" t="s">
        <v>1086</v>
      </c>
      <c r="B205" s="13" t="s">
        <v>1226</v>
      </c>
    </row>
    <row r="206" spans="1:6" ht="60">
      <c r="A206" s="5"/>
      <c r="B206" s="4" t="s">
        <v>74</v>
      </c>
      <c r="C206" s="475" t="s">
        <v>879</v>
      </c>
      <c r="D206" s="7">
        <v>0.11</v>
      </c>
      <c r="E206" s="492"/>
      <c r="F206" s="7">
        <f>(D206*E206)</f>
        <v>0</v>
      </c>
    </row>
    <row r="207" spans="1:6">
      <c r="A207" s="5" t="s">
        <v>1087</v>
      </c>
      <c r="B207" s="4" t="s">
        <v>70</v>
      </c>
      <c r="C207" s="475" t="s">
        <v>52</v>
      </c>
      <c r="D207" s="7">
        <v>3.08</v>
      </c>
      <c r="E207" s="492"/>
      <c r="F207" s="7">
        <f>(D207*E207)</f>
        <v>0</v>
      </c>
    </row>
    <row r="209" spans="1:6" s="32" customFormat="1" ht="15.75" thickBot="1">
      <c r="A209" s="81"/>
      <c r="B209" s="27" t="s">
        <v>93</v>
      </c>
      <c r="C209" s="82"/>
      <c r="D209" s="82"/>
      <c r="E209" s="480">
        <f>SUM(F98:F208)</f>
        <v>0</v>
      </c>
      <c r="F209" s="480"/>
    </row>
    <row r="210" spans="1:6" ht="15.75" thickTop="1"/>
    <row r="212" spans="1:6">
      <c r="A212" s="80" t="s">
        <v>280</v>
      </c>
      <c r="B212" s="80" t="s">
        <v>94</v>
      </c>
      <c r="C212" s="19" t="s">
        <v>24</v>
      </c>
      <c r="D212" s="19" t="s">
        <v>25</v>
      </c>
      <c r="E212" s="19" t="s">
        <v>26</v>
      </c>
      <c r="F212" s="19" t="s">
        <v>27</v>
      </c>
    </row>
    <row r="214" spans="1:6" ht="106.5" customHeight="1">
      <c r="B214" s="479" t="s">
        <v>95</v>
      </c>
      <c r="C214" s="479"/>
      <c r="D214" s="479"/>
      <c r="E214" s="479"/>
      <c r="F214" s="479"/>
    </row>
    <row r="215" spans="1:6" ht="135.75" customHeight="1">
      <c r="B215" s="479" t="s">
        <v>96</v>
      </c>
      <c r="C215" s="479"/>
      <c r="D215" s="479"/>
      <c r="E215" s="479"/>
      <c r="F215" s="479"/>
    </row>
    <row r="216" spans="1:6" ht="136.5" customHeight="1">
      <c r="B216" s="479" t="s">
        <v>97</v>
      </c>
      <c r="C216" s="479"/>
      <c r="D216" s="479"/>
      <c r="E216" s="479"/>
      <c r="F216" s="479"/>
    </row>
    <row r="218" spans="1:6" ht="120">
      <c r="A218" s="5" t="s">
        <v>299</v>
      </c>
      <c r="B218" s="4" t="s">
        <v>1227</v>
      </c>
      <c r="C218" s="475" t="s">
        <v>34</v>
      </c>
      <c r="D218" s="7">
        <v>1</v>
      </c>
      <c r="E218" s="492"/>
      <c r="F218" s="7">
        <f>(D218*E218)</f>
        <v>0</v>
      </c>
    </row>
    <row r="220" spans="1:6" ht="90">
      <c r="A220" s="5" t="s">
        <v>953</v>
      </c>
      <c r="B220" s="4" t="s">
        <v>1228</v>
      </c>
      <c r="C220" s="475" t="s">
        <v>879</v>
      </c>
      <c r="D220" s="7">
        <v>764.32</v>
      </c>
      <c r="E220" s="492"/>
      <c r="F220" s="7">
        <f>(D220*E220)</f>
        <v>0</v>
      </c>
    </row>
    <row r="222" spans="1:6" ht="105">
      <c r="A222" s="5" t="s">
        <v>954</v>
      </c>
      <c r="B222" s="4" t="s">
        <v>1229</v>
      </c>
      <c r="C222" s="475" t="s">
        <v>51</v>
      </c>
      <c r="D222" s="7">
        <v>14</v>
      </c>
      <c r="E222" s="492"/>
      <c r="F222" s="7">
        <f>(D222*E222)</f>
        <v>0</v>
      </c>
    </row>
    <row r="224" spans="1:6" ht="104.25" customHeight="1">
      <c r="A224" s="5" t="s">
        <v>955</v>
      </c>
      <c r="B224" s="4" t="s">
        <v>1230</v>
      </c>
      <c r="C224" s="475" t="s">
        <v>51</v>
      </c>
      <c r="D224" s="7">
        <v>19</v>
      </c>
      <c r="E224" s="492"/>
      <c r="F224" s="7">
        <f>(D224*E224)</f>
        <v>0</v>
      </c>
    </row>
    <row r="226" spans="1:6" ht="123" customHeight="1">
      <c r="A226" s="9" t="s">
        <v>956</v>
      </c>
      <c r="B226" s="13" t="s">
        <v>1231</v>
      </c>
    </row>
    <row r="227" spans="1:6">
      <c r="A227" s="5" t="s">
        <v>1088</v>
      </c>
      <c r="B227" s="4" t="s">
        <v>100</v>
      </c>
      <c r="C227" s="475" t="s">
        <v>879</v>
      </c>
      <c r="D227" s="7">
        <v>2410.4899999999998</v>
      </c>
      <c r="E227" s="492"/>
      <c r="F227" s="7">
        <f>(D227*E227)</f>
        <v>0</v>
      </c>
    </row>
    <row r="228" spans="1:6">
      <c r="A228" s="5" t="s">
        <v>1089</v>
      </c>
      <c r="B228" s="4" t="s">
        <v>101</v>
      </c>
      <c r="C228" s="475" t="s">
        <v>879</v>
      </c>
      <c r="D228" s="7">
        <v>1207.24</v>
      </c>
      <c r="E228" s="492"/>
      <c r="F228" s="7">
        <f>(D228*E228)</f>
        <v>0</v>
      </c>
    </row>
    <row r="230" spans="1:6" ht="76.5" customHeight="1">
      <c r="A230" s="5" t="s">
        <v>318</v>
      </c>
      <c r="B230" s="4" t="s">
        <v>1232</v>
      </c>
      <c r="C230" s="475" t="s">
        <v>879</v>
      </c>
      <c r="D230" s="7">
        <v>20.7</v>
      </c>
      <c r="E230" s="492"/>
      <c r="F230" s="7">
        <f>(D230*E230)</f>
        <v>0</v>
      </c>
    </row>
    <row r="232" spans="1:6" ht="76.5" customHeight="1">
      <c r="A232" s="5" t="s">
        <v>957</v>
      </c>
      <c r="B232" s="4" t="s">
        <v>1233</v>
      </c>
      <c r="C232" s="475" t="s">
        <v>129</v>
      </c>
      <c r="D232" s="7">
        <v>9</v>
      </c>
      <c r="E232" s="492"/>
      <c r="F232" s="7">
        <f>(D232*E232)</f>
        <v>0</v>
      </c>
    </row>
    <row r="234" spans="1:6" ht="76.5" customHeight="1">
      <c r="A234" s="5" t="s">
        <v>331</v>
      </c>
      <c r="B234" s="4" t="s">
        <v>1234</v>
      </c>
      <c r="C234" s="475" t="s">
        <v>129</v>
      </c>
      <c r="D234" s="7">
        <v>1390</v>
      </c>
      <c r="E234" s="492"/>
      <c r="F234" s="7">
        <f>(D234*E234)</f>
        <v>0</v>
      </c>
    </row>
    <row r="236" spans="1:6" ht="122.25" customHeight="1">
      <c r="A236" s="5" t="s">
        <v>333</v>
      </c>
      <c r="B236" s="4" t="s">
        <v>1235</v>
      </c>
      <c r="C236" s="475" t="s">
        <v>879</v>
      </c>
      <c r="D236" s="7">
        <v>532.82000000000005</v>
      </c>
      <c r="E236" s="492"/>
      <c r="F236" s="7">
        <f>(D236*E236)</f>
        <v>0</v>
      </c>
    </row>
    <row r="238" spans="1:6" ht="91.5" customHeight="1">
      <c r="A238" s="5" t="s">
        <v>1041</v>
      </c>
      <c r="B238" s="4" t="s">
        <v>1236</v>
      </c>
      <c r="C238" s="475" t="s">
        <v>129</v>
      </c>
      <c r="D238" s="7">
        <v>476.92</v>
      </c>
      <c r="E238" s="492"/>
      <c r="F238" s="7">
        <f>(D238*E238)</f>
        <v>0</v>
      </c>
    </row>
    <row r="240" spans="1:6" ht="106.5" customHeight="1">
      <c r="A240" s="37" t="s">
        <v>1042</v>
      </c>
      <c r="B240" s="13" t="s">
        <v>1034</v>
      </c>
    </row>
    <row r="241" spans="1:6" ht="107.25" customHeight="1">
      <c r="A241" s="5"/>
      <c r="B241" s="4" t="s">
        <v>102</v>
      </c>
      <c r="C241" s="475" t="s">
        <v>129</v>
      </c>
      <c r="D241" s="7">
        <v>1390</v>
      </c>
      <c r="E241" s="492"/>
      <c r="F241" s="7">
        <f>(D241*E241)</f>
        <v>0</v>
      </c>
    </row>
    <row r="243" spans="1:6" ht="90">
      <c r="A243" s="37" t="s">
        <v>1090</v>
      </c>
      <c r="B243" s="13" t="s">
        <v>1033</v>
      </c>
    </row>
    <row r="244" spans="1:6" ht="91.5" customHeight="1">
      <c r="A244" s="5"/>
      <c r="B244" s="4" t="s">
        <v>103</v>
      </c>
      <c r="C244" s="475" t="s">
        <v>879</v>
      </c>
      <c r="D244" s="7">
        <v>1009.47</v>
      </c>
      <c r="E244" s="492"/>
      <c r="F244" s="7">
        <f>(D244*E244)</f>
        <v>0</v>
      </c>
    </row>
    <row r="246" spans="1:6" ht="120">
      <c r="A246" s="37" t="s">
        <v>1091</v>
      </c>
      <c r="B246" s="13" t="s">
        <v>1237</v>
      </c>
    </row>
    <row r="247" spans="1:6" ht="45.75" customHeight="1">
      <c r="A247" s="5"/>
      <c r="B247" s="4" t="s">
        <v>104</v>
      </c>
      <c r="C247" s="475" t="s">
        <v>879</v>
      </c>
      <c r="D247" s="7">
        <v>403.49</v>
      </c>
      <c r="E247" s="492"/>
      <c r="F247" s="7">
        <f>(D247*E247)</f>
        <v>0</v>
      </c>
    </row>
    <row r="249" spans="1:6" s="32" customFormat="1" ht="15.75" thickBot="1">
      <c r="A249" s="81"/>
      <c r="B249" s="27" t="s">
        <v>98</v>
      </c>
      <c r="C249" s="82"/>
      <c r="D249" s="82"/>
      <c r="E249" s="480">
        <f>SUM(F217:F248)</f>
        <v>0</v>
      </c>
      <c r="F249" s="480"/>
    </row>
    <row r="250" spans="1:6" ht="15.75" thickTop="1"/>
    <row r="252" spans="1:6">
      <c r="A252" s="80" t="s">
        <v>338</v>
      </c>
      <c r="B252" s="80" t="s">
        <v>99</v>
      </c>
      <c r="C252" s="19" t="s">
        <v>24</v>
      </c>
      <c r="D252" s="19" t="s">
        <v>25</v>
      </c>
      <c r="E252" s="19" t="s">
        <v>26</v>
      </c>
      <c r="F252" s="19" t="s">
        <v>27</v>
      </c>
    </row>
    <row r="254" spans="1:6" ht="136.5" customHeight="1">
      <c r="B254" s="479" t="s">
        <v>105</v>
      </c>
      <c r="C254" s="479"/>
      <c r="D254" s="479"/>
      <c r="E254" s="479"/>
      <c r="F254" s="479"/>
    </row>
    <row r="255" spans="1:6" ht="152.25" customHeight="1">
      <c r="B255" s="479" t="s">
        <v>106</v>
      </c>
      <c r="C255" s="479"/>
      <c r="D255" s="479"/>
      <c r="E255" s="479"/>
      <c r="F255" s="479"/>
    </row>
    <row r="256" spans="1:6">
      <c r="B256" s="479" t="s">
        <v>107</v>
      </c>
      <c r="C256" s="479"/>
      <c r="D256" s="479"/>
      <c r="E256" s="479"/>
      <c r="F256" s="479"/>
    </row>
    <row r="257" spans="1:6" ht="47.25" customHeight="1">
      <c r="B257" s="479" t="s">
        <v>108</v>
      </c>
      <c r="C257" s="479"/>
      <c r="D257" s="479"/>
      <c r="E257" s="479"/>
      <c r="F257" s="479"/>
    </row>
    <row r="258" spans="1:6" ht="46.5" customHeight="1">
      <c r="B258" s="479" t="s">
        <v>109</v>
      </c>
      <c r="C258" s="479"/>
      <c r="D258" s="479"/>
      <c r="E258" s="479"/>
      <c r="F258" s="479"/>
    </row>
    <row r="259" spans="1:6">
      <c r="B259" s="479" t="s">
        <v>110</v>
      </c>
      <c r="C259" s="479"/>
      <c r="D259" s="479"/>
      <c r="E259" s="479"/>
      <c r="F259" s="479"/>
    </row>
    <row r="261" spans="1:6" ht="107.25" customHeight="1">
      <c r="A261" s="5" t="s">
        <v>350</v>
      </c>
      <c r="B261" s="4" t="s">
        <v>1238</v>
      </c>
      <c r="C261" s="475" t="s">
        <v>129</v>
      </c>
      <c r="D261" s="7">
        <v>5.63</v>
      </c>
      <c r="E261" s="492"/>
      <c r="F261" s="7">
        <f>(D261*E261)</f>
        <v>0</v>
      </c>
    </row>
    <row r="263" spans="1:6" ht="107.25" customHeight="1">
      <c r="A263" s="5" t="s">
        <v>353</v>
      </c>
      <c r="B263" s="4" t="s">
        <v>1239</v>
      </c>
      <c r="C263" s="475" t="s">
        <v>129</v>
      </c>
      <c r="D263" s="7">
        <v>476.92</v>
      </c>
      <c r="E263" s="492"/>
      <c r="F263" s="7">
        <f>(D263*E263)</f>
        <v>0</v>
      </c>
    </row>
    <row r="265" spans="1:6" ht="91.5" customHeight="1">
      <c r="A265" s="5" t="s">
        <v>958</v>
      </c>
      <c r="B265" s="4" t="s">
        <v>1240</v>
      </c>
      <c r="C265" s="475" t="s">
        <v>879</v>
      </c>
      <c r="D265" s="7">
        <v>1.48</v>
      </c>
      <c r="E265" s="492"/>
      <c r="F265" s="7">
        <f>(D265*E265)</f>
        <v>0</v>
      </c>
    </row>
    <row r="267" spans="1:6" ht="152.25" customHeight="1">
      <c r="A267" s="5" t="s">
        <v>354</v>
      </c>
      <c r="B267" s="4" t="s">
        <v>1241</v>
      </c>
      <c r="C267" s="475" t="s">
        <v>879</v>
      </c>
      <c r="D267" s="7">
        <v>284.17</v>
      </c>
      <c r="E267" s="492"/>
      <c r="F267" s="7">
        <f>(D267*E267)</f>
        <v>0</v>
      </c>
    </row>
    <row r="269" spans="1:6" ht="136.5" customHeight="1">
      <c r="A269" s="5" t="s">
        <v>278</v>
      </c>
      <c r="B269" s="4" t="s">
        <v>1242</v>
      </c>
      <c r="C269" s="475" t="s">
        <v>879</v>
      </c>
      <c r="D269" s="7">
        <v>26.4</v>
      </c>
      <c r="E269" s="492"/>
      <c r="F269" s="7">
        <f>(D269*E269)</f>
        <v>0</v>
      </c>
    </row>
    <row r="271" spans="1:6" ht="150">
      <c r="A271" s="5" t="s">
        <v>363</v>
      </c>
      <c r="B271" s="4" t="s">
        <v>1243</v>
      </c>
      <c r="C271" s="475" t="s">
        <v>879</v>
      </c>
      <c r="D271" s="7">
        <v>361.58</v>
      </c>
      <c r="E271" s="492"/>
      <c r="F271" s="7">
        <f>(D271*E271)</f>
        <v>0</v>
      </c>
    </row>
    <row r="273" spans="1:6" ht="135">
      <c r="A273" s="5" t="s">
        <v>367</v>
      </c>
      <c r="B273" s="4" t="s">
        <v>1244</v>
      </c>
      <c r="C273" s="475" t="s">
        <v>879</v>
      </c>
      <c r="D273" s="7">
        <v>681.57</v>
      </c>
      <c r="E273" s="492"/>
      <c r="F273" s="7">
        <f>(D273*E273)</f>
        <v>0</v>
      </c>
    </row>
    <row r="275" spans="1:6" ht="135">
      <c r="A275" s="5" t="s">
        <v>1092</v>
      </c>
      <c r="B275" s="4" t="s">
        <v>1245</v>
      </c>
      <c r="C275" s="475" t="s">
        <v>879</v>
      </c>
      <c r="D275" s="7">
        <v>739.62</v>
      </c>
      <c r="E275" s="492"/>
      <c r="F275" s="7">
        <f>(D275*E275)</f>
        <v>0</v>
      </c>
    </row>
    <row r="277" spans="1:6" ht="90">
      <c r="A277" s="5" t="s">
        <v>1093</v>
      </c>
      <c r="B277" s="4" t="s">
        <v>1246</v>
      </c>
      <c r="C277" s="475" t="s">
        <v>879</v>
      </c>
      <c r="D277" s="7">
        <v>15.75</v>
      </c>
      <c r="E277" s="492"/>
      <c r="F277" s="7">
        <f>(D277*E277)</f>
        <v>0</v>
      </c>
    </row>
    <row r="279" spans="1:6" ht="90">
      <c r="A279" s="5" t="s">
        <v>1094</v>
      </c>
      <c r="B279" s="4" t="s">
        <v>1247</v>
      </c>
      <c r="C279" s="475" t="s">
        <v>879</v>
      </c>
      <c r="D279" s="7">
        <v>0.99</v>
      </c>
      <c r="E279" s="492"/>
      <c r="F279" s="7">
        <f>(D279*E279)</f>
        <v>0</v>
      </c>
    </row>
    <row r="281" spans="1:6" ht="105">
      <c r="A281" s="5" t="s">
        <v>1095</v>
      </c>
      <c r="B281" s="4" t="s">
        <v>1248</v>
      </c>
      <c r="C281" s="475" t="s">
        <v>879</v>
      </c>
      <c r="D281" s="7">
        <v>5.61</v>
      </c>
      <c r="E281" s="492"/>
      <c r="F281" s="7">
        <f>(D281*E281)</f>
        <v>0</v>
      </c>
    </row>
    <row r="283" spans="1:6" ht="105">
      <c r="A283" s="5" t="s">
        <v>1096</v>
      </c>
      <c r="B283" s="4" t="s">
        <v>1249</v>
      </c>
      <c r="C283" s="475" t="s">
        <v>879</v>
      </c>
      <c r="D283" s="7">
        <v>1.28</v>
      </c>
      <c r="E283" s="492"/>
      <c r="F283" s="7">
        <f>(D283*E283)</f>
        <v>0</v>
      </c>
    </row>
    <row r="285" spans="1:6" ht="90">
      <c r="A285" s="5" t="s">
        <v>1097</v>
      </c>
      <c r="B285" s="4" t="s">
        <v>1250</v>
      </c>
      <c r="C285" s="475" t="s">
        <v>52</v>
      </c>
      <c r="D285" s="7">
        <v>42.1</v>
      </c>
      <c r="E285" s="492"/>
      <c r="F285" s="7">
        <f>(D285*E285)</f>
        <v>0</v>
      </c>
    </row>
    <row r="287" spans="1:6" ht="75">
      <c r="A287" s="5" t="s">
        <v>1098</v>
      </c>
      <c r="B287" s="4" t="s">
        <v>1251</v>
      </c>
      <c r="C287" s="475" t="s">
        <v>52</v>
      </c>
      <c r="D287" s="7">
        <v>184.62</v>
      </c>
      <c r="E287" s="492"/>
      <c r="F287" s="7">
        <f>(D287*E287)</f>
        <v>0</v>
      </c>
    </row>
    <row r="289" spans="1:6" ht="45">
      <c r="A289" s="37" t="s">
        <v>1099</v>
      </c>
      <c r="B289" s="473" t="s">
        <v>1252</v>
      </c>
    </row>
    <row r="290" spans="1:6" ht="45">
      <c r="B290" s="473" t="s">
        <v>111</v>
      </c>
    </row>
    <row r="291" spans="1:6" ht="30">
      <c r="B291" s="473" t="s">
        <v>112</v>
      </c>
    </row>
    <row r="292" spans="1:6" ht="45">
      <c r="A292" s="5" t="s">
        <v>598</v>
      </c>
      <c r="B292" s="4" t="s">
        <v>113</v>
      </c>
      <c r="C292" s="475" t="s">
        <v>51</v>
      </c>
      <c r="D292" s="7">
        <v>8</v>
      </c>
      <c r="E292" s="492"/>
      <c r="F292" s="7">
        <f>(D292*E292)</f>
        <v>0</v>
      </c>
    </row>
    <row r="293" spans="1:6" ht="45">
      <c r="A293" s="5" t="s">
        <v>599</v>
      </c>
      <c r="B293" s="13" t="s">
        <v>114</v>
      </c>
    </row>
    <row r="294" spans="1:6">
      <c r="A294" s="5"/>
      <c r="B294" s="4" t="s">
        <v>115</v>
      </c>
      <c r="C294" s="475" t="s">
        <v>129</v>
      </c>
      <c r="D294" s="7">
        <v>4</v>
      </c>
      <c r="E294" s="492"/>
      <c r="F294" s="7">
        <f>(D294*E294)</f>
        <v>0</v>
      </c>
    </row>
    <row r="295" spans="1:6" ht="45">
      <c r="A295" s="5" t="s">
        <v>600</v>
      </c>
      <c r="B295" s="4" t="s">
        <v>116</v>
      </c>
      <c r="C295" s="475" t="s">
        <v>51</v>
      </c>
      <c r="D295" s="7">
        <v>4</v>
      </c>
      <c r="E295" s="492"/>
      <c r="F295" s="7">
        <f>(D295*E295)</f>
        <v>0</v>
      </c>
    </row>
    <row r="296" spans="1:6" ht="30">
      <c r="B296" s="13" t="s">
        <v>54</v>
      </c>
    </row>
    <row r="298" spans="1:6" ht="30">
      <c r="A298" s="37" t="s">
        <v>1100</v>
      </c>
      <c r="B298" s="13" t="s">
        <v>1253</v>
      </c>
    </row>
    <row r="299" spans="1:6">
      <c r="A299" s="5" t="s">
        <v>598</v>
      </c>
      <c r="B299" s="4" t="s">
        <v>117</v>
      </c>
      <c r="C299" s="475" t="s">
        <v>119</v>
      </c>
      <c r="D299" s="7">
        <v>125759.9</v>
      </c>
      <c r="E299" s="492"/>
      <c r="F299" s="7">
        <f>(D299*E299)</f>
        <v>0</v>
      </c>
    </row>
    <row r="300" spans="1:6">
      <c r="A300" s="5" t="s">
        <v>599</v>
      </c>
      <c r="B300" s="4" t="s">
        <v>118</v>
      </c>
      <c r="C300" s="475" t="s">
        <v>119</v>
      </c>
      <c r="D300" s="7">
        <v>188639.8</v>
      </c>
      <c r="E300" s="492"/>
      <c r="F300" s="7">
        <f>(D300*E300)</f>
        <v>0</v>
      </c>
    </row>
    <row r="301" spans="1:6" ht="30">
      <c r="B301" s="13" t="s">
        <v>54</v>
      </c>
    </row>
    <row r="303" spans="1:6" s="32" customFormat="1" ht="15.75" thickBot="1">
      <c r="A303" s="81"/>
      <c r="B303" s="27" t="s">
        <v>120</v>
      </c>
      <c r="C303" s="82"/>
      <c r="D303" s="82"/>
      <c r="E303" s="480">
        <f>SUM(F260:F302)</f>
        <v>0</v>
      </c>
      <c r="F303" s="480"/>
    </row>
    <row r="304" spans="1:6" ht="15.75" thickTop="1"/>
    <row r="306" spans="1:6">
      <c r="A306" s="80" t="s">
        <v>371</v>
      </c>
      <c r="B306" s="80" t="s">
        <v>121</v>
      </c>
      <c r="C306" s="19" t="s">
        <v>24</v>
      </c>
      <c r="D306" s="19" t="s">
        <v>25</v>
      </c>
      <c r="E306" s="19" t="s">
        <v>26</v>
      </c>
      <c r="F306" s="19" t="s">
        <v>27</v>
      </c>
    </row>
    <row r="308" spans="1:6" ht="107.25" customHeight="1">
      <c r="B308" s="479" t="s">
        <v>122</v>
      </c>
      <c r="C308" s="479"/>
      <c r="D308" s="479"/>
      <c r="E308" s="479"/>
      <c r="F308" s="479"/>
    </row>
    <row r="309" spans="1:6" ht="91.5" customHeight="1">
      <c r="B309" s="479" t="s">
        <v>123</v>
      </c>
      <c r="C309" s="479"/>
      <c r="D309" s="479"/>
      <c r="E309" s="479"/>
      <c r="F309" s="479"/>
    </row>
    <row r="310" spans="1:6" ht="75" customHeight="1">
      <c r="B310" s="479" t="s">
        <v>124</v>
      </c>
      <c r="C310" s="479"/>
      <c r="D310" s="479"/>
      <c r="E310" s="479"/>
      <c r="F310" s="479"/>
    </row>
    <row r="311" spans="1:6" ht="92.25" customHeight="1">
      <c r="B311" s="479" t="s">
        <v>125</v>
      </c>
      <c r="C311" s="479"/>
      <c r="D311" s="479"/>
      <c r="E311" s="479"/>
      <c r="F311" s="479"/>
    </row>
    <row r="312" spans="1:6" ht="62.25" customHeight="1">
      <c r="B312" s="479" t="s">
        <v>126</v>
      </c>
      <c r="C312" s="479"/>
      <c r="D312" s="479"/>
      <c r="E312" s="479"/>
      <c r="F312" s="479"/>
    </row>
    <row r="314" spans="1:6" ht="75">
      <c r="A314" s="5" t="s">
        <v>375</v>
      </c>
      <c r="B314" s="4" t="s">
        <v>1254</v>
      </c>
      <c r="C314" s="475" t="s">
        <v>52</v>
      </c>
      <c r="D314" s="7">
        <v>4.9400000000000004</v>
      </c>
      <c r="E314" s="492"/>
      <c r="F314" s="7">
        <f>(D314*E314)</f>
        <v>0</v>
      </c>
    </row>
    <row r="316" spans="1:6" ht="75">
      <c r="A316" s="5" t="s">
        <v>962</v>
      </c>
      <c r="B316" s="4" t="s">
        <v>1255</v>
      </c>
      <c r="C316" s="475" t="s">
        <v>129</v>
      </c>
      <c r="D316" s="7">
        <v>625.42999999999995</v>
      </c>
      <c r="E316" s="492"/>
      <c r="F316" s="7">
        <f>(D316*E316)</f>
        <v>0</v>
      </c>
    </row>
    <row r="318" spans="1:6" ht="75">
      <c r="A318" s="5" t="s">
        <v>964</v>
      </c>
      <c r="B318" s="4" t="s">
        <v>1256</v>
      </c>
      <c r="C318" s="475" t="s">
        <v>52</v>
      </c>
      <c r="D318" s="7">
        <v>147.97999999999999</v>
      </c>
      <c r="E318" s="492"/>
      <c r="F318" s="7">
        <f>(D318*E318)</f>
        <v>0</v>
      </c>
    </row>
    <row r="320" spans="1:6" ht="63" customHeight="1">
      <c r="A320" s="5" t="s">
        <v>966</v>
      </c>
      <c r="B320" s="4" t="s">
        <v>1257</v>
      </c>
      <c r="C320" s="475" t="s">
        <v>129</v>
      </c>
      <c r="D320" s="7">
        <v>3307.62</v>
      </c>
      <c r="E320" s="492"/>
      <c r="F320" s="7">
        <f>(D320*E320)</f>
        <v>0</v>
      </c>
    </row>
    <row r="321" spans="1:6">
      <c r="A321" s="5"/>
      <c r="B321" s="4" t="s">
        <v>127</v>
      </c>
      <c r="C321" s="475" t="s">
        <v>52</v>
      </c>
      <c r="D321" s="7">
        <v>584.6</v>
      </c>
      <c r="E321" s="492"/>
      <c r="F321" s="7">
        <f>(D321*E321)</f>
        <v>0</v>
      </c>
    </row>
    <row r="323" spans="1:6" ht="63" customHeight="1">
      <c r="A323" s="5" t="s">
        <v>968</v>
      </c>
      <c r="B323" s="4" t="s">
        <v>128</v>
      </c>
      <c r="C323" s="475" t="s">
        <v>129</v>
      </c>
      <c r="D323" s="7">
        <v>2956.69</v>
      </c>
      <c r="E323" s="492"/>
      <c r="F323" s="7">
        <f>(D323*E323)</f>
        <v>0</v>
      </c>
    </row>
    <row r="325" spans="1:6" ht="63" customHeight="1">
      <c r="A325" s="5" t="s">
        <v>970</v>
      </c>
      <c r="B325" s="4" t="s">
        <v>130</v>
      </c>
      <c r="C325" s="475" t="s">
        <v>129</v>
      </c>
      <c r="D325" s="7">
        <v>31.49</v>
      </c>
      <c r="E325" s="492"/>
      <c r="F325" s="7">
        <f>(D325*E325)</f>
        <v>0</v>
      </c>
    </row>
    <row r="327" spans="1:6" ht="61.5" customHeight="1">
      <c r="A327" s="5" t="s">
        <v>972</v>
      </c>
      <c r="B327" s="4" t="s">
        <v>131</v>
      </c>
      <c r="C327" s="475" t="s">
        <v>129</v>
      </c>
      <c r="D327" s="7">
        <v>15.84</v>
      </c>
      <c r="E327" s="492"/>
      <c r="F327" s="7">
        <f>(D327*E327)</f>
        <v>0</v>
      </c>
    </row>
    <row r="329" spans="1:6" ht="75">
      <c r="A329" s="5" t="s">
        <v>974</v>
      </c>
      <c r="B329" s="4" t="s">
        <v>132</v>
      </c>
      <c r="C329" s="475" t="s">
        <v>129</v>
      </c>
      <c r="D329" s="7">
        <v>52.96</v>
      </c>
      <c r="E329" s="492"/>
      <c r="F329" s="7">
        <f>(D329*E329)</f>
        <v>0</v>
      </c>
    </row>
    <row r="331" spans="1:6" ht="75">
      <c r="A331" s="5" t="s">
        <v>976</v>
      </c>
      <c r="B331" s="4" t="s">
        <v>132</v>
      </c>
      <c r="C331" s="475" t="s">
        <v>129</v>
      </c>
      <c r="D331" s="7">
        <v>4.22</v>
      </c>
      <c r="E331" s="492"/>
      <c r="F331" s="7">
        <f>(D331*E331)</f>
        <v>0</v>
      </c>
    </row>
    <row r="333" spans="1:6" ht="105">
      <c r="A333" s="9" t="s">
        <v>979</v>
      </c>
      <c r="B333" s="10" t="s">
        <v>133</v>
      </c>
      <c r="C333" s="11"/>
      <c r="D333" s="12"/>
      <c r="E333" s="12"/>
      <c r="F333" s="12"/>
    </row>
    <row r="334" spans="1:6">
      <c r="A334" s="5" t="s">
        <v>598</v>
      </c>
      <c r="B334" s="4" t="s">
        <v>134</v>
      </c>
      <c r="C334" s="475" t="s">
        <v>52</v>
      </c>
      <c r="D334" s="7">
        <v>9.1</v>
      </c>
      <c r="E334" s="492"/>
      <c r="F334" s="7">
        <f>(D334*E334)</f>
        <v>0</v>
      </c>
    </row>
    <row r="335" spans="1:6">
      <c r="A335" s="5" t="s">
        <v>599</v>
      </c>
      <c r="B335" s="4" t="s">
        <v>136</v>
      </c>
      <c r="C335" s="475" t="s">
        <v>52</v>
      </c>
      <c r="D335" s="7">
        <v>18.2</v>
      </c>
      <c r="E335" s="492"/>
      <c r="F335" s="7">
        <f>(D335*E335)</f>
        <v>0</v>
      </c>
    </row>
    <row r="336" spans="1:6">
      <c r="A336" s="5" t="s">
        <v>600</v>
      </c>
      <c r="B336" s="4" t="s">
        <v>135</v>
      </c>
      <c r="C336" s="475" t="s">
        <v>52</v>
      </c>
      <c r="D336" s="7">
        <v>110</v>
      </c>
      <c r="E336" s="492"/>
      <c r="F336" s="7">
        <f>(D336*E336)</f>
        <v>0</v>
      </c>
    </row>
    <row r="337" spans="1:6" ht="30">
      <c r="B337" s="10" t="s">
        <v>54</v>
      </c>
    </row>
    <row r="339" spans="1:6" ht="105">
      <c r="A339" s="64" t="s">
        <v>981</v>
      </c>
      <c r="B339" s="13" t="s">
        <v>137</v>
      </c>
    </row>
    <row r="340" spans="1:6">
      <c r="A340" s="64" t="s">
        <v>1102</v>
      </c>
      <c r="B340" s="14" t="s">
        <v>138</v>
      </c>
      <c r="C340" s="15"/>
      <c r="D340" s="16"/>
    </row>
    <row r="341" spans="1:6">
      <c r="A341" s="5" t="s">
        <v>598</v>
      </c>
      <c r="B341" s="4" t="s">
        <v>139</v>
      </c>
      <c r="C341" s="475" t="s">
        <v>51</v>
      </c>
      <c r="D341" s="7">
        <v>2</v>
      </c>
      <c r="E341" s="492"/>
      <c r="F341" s="7">
        <f t="shared" ref="F341:F350" si="4">(D341*E341)</f>
        <v>0</v>
      </c>
    </row>
    <row r="342" spans="1:6">
      <c r="A342" s="5" t="s">
        <v>599</v>
      </c>
      <c r="B342" s="4" t="s">
        <v>140</v>
      </c>
      <c r="C342" s="475" t="s">
        <v>51</v>
      </c>
      <c r="D342" s="7">
        <v>1</v>
      </c>
      <c r="E342" s="492"/>
      <c r="F342" s="7">
        <f t="shared" si="4"/>
        <v>0</v>
      </c>
    </row>
    <row r="343" spans="1:6">
      <c r="A343" s="5" t="s">
        <v>600</v>
      </c>
      <c r="B343" s="4" t="s">
        <v>141</v>
      </c>
      <c r="C343" s="475" t="s">
        <v>51</v>
      </c>
      <c r="D343" s="7">
        <v>1</v>
      </c>
      <c r="E343" s="492"/>
      <c r="F343" s="7">
        <f t="shared" si="4"/>
        <v>0</v>
      </c>
    </row>
    <row r="344" spans="1:6">
      <c r="A344" s="5" t="s">
        <v>620</v>
      </c>
      <c r="B344" s="4" t="s">
        <v>142</v>
      </c>
      <c r="C344" s="475" t="s">
        <v>51</v>
      </c>
      <c r="D344" s="7">
        <v>2</v>
      </c>
      <c r="E344" s="492"/>
      <c r="F344" s="7">
        <f t="shared" si="4"/>
        <v>0</v>
      </c>
    </row>
    <row r="345" spans="1:6">
      <c r="A345" s="5" t="s">
        <v>601</v>
      </c>
      <c r="B345" s="4" t="s">
        <v>143</v>
      </c>
      <c r="C345" s="475" t="s">
        <v>51</v>
      </c>
      <c r="D345" s="7">
        <v>2</v>
      </c>
      <c r="E345" s="492"/>
      <c r="F345" s="7">
        <f t="shared" si="4"/>
        <v>0</v>
      </c>
    </row>
    <row r="346" spans="1:6">
      <c r="A346" s="5" t="s">
        <v>603</v>
      </c>
      <c r="B346" s="4" t="s">
        <v>144</v>
      </c>
      <c r="C346" s="475" t="s">
        <v>51</v>
      </c>
      <c r="D346" s="7">
        <v>1</v>
      </c>
      <c r="E346" s="492"/>
      <c r="F346" s="7">
        <f t="shared" si="4"/>
        <v>0</v>
      </c>
    </row>
    <row r="347" spans="1:6">
      <c r="A347" s="5" t="s">
        <v>604</v>
      </c>
      <c r="B347" s="4" t="s">
        <v>145</v>
      </c>
      <c r="C347" s="475" t="s">
        <v>51</v>
      </c>
      <c r="D347" s="7">
        <v>3</v>
      </c>
      <c r="E347" s="492"/>
      <c r="F347" s="7">
        <f t="shared" si="4"/>
        <v>0</v>
      </c>
    </row>
    <row r="348" spans="1:6">
      <c r="A348" s="5" t="s">
        <v>605</v>
      </c>
      <c r="B348" s="4" t="s">
        <v>146</v>
      </c>
      <c r="C348" s="475" t="s">
        <v>51</v>
      </c>
      <c r="D348" s="7">
        <v>3</v>
      </c>
      <c r="E348" s="492"/>
      <c r="F348" s="7">
        <f t="shared" si="4"/>
        <v>0</v>
      </c>
    </row>
    <row r="349" spans="1:6">
      <c r="A349" s="5" t="s">
        <v>610</v>
      </c>
      <c r="B349" s="4" t="s">
        <v>147</v>
      </c>
      <c r="C349" s="475" t="s">
        <v>51</v>
      </c>
      <c r="D349" s="7">
        <v>4</v>
      </c>
      <c r="E349" s="492"/>
      <c r="F349" s="7">
        <f t="shared" si="4"/>
        <v>0</v>
      </c>
    </row>
    <row r="350" spans="1:6">
      <c r="A350" s="5" t="s">
        <v>613</v>
      </c>
      <c r="B350" s="4" t="s">
        <v>148</v>
      </c>
      <c r="C350" s="475" t="s">
        <v>51</v>
      </c>
      <c r="D350" s="7">
        <v>2</v>
      </c>
      <c r="E350" s="492"/>
      <c r="F350" s="7">
        <f t="shared" si="4"/>
        <v>0</v>
      </c>
    </row>
    <row r="351" spans="1:6">
      <c r="A351" s="64" t="s">
        <v>1101</v>
      </c>
      <c r="B351" s="14" t="s">
        <v>149</v>
      </c>
      <c r="C351" s="15"/>
      <c r="D351" s="16"/>
    </row>
    <row r="352" spans="1:6">
      <c r="A352" s="5" t="s">
        <v>598</v>
      </c>
      <c r="B352" s="4" t="s">
        <v>150</v>
      </c>
      <c r="C352" s="475" t="s">
        <v>51</v>
      </c>
      <c r="D352" s="7">
        <v>7</v>
      </c>
      <c r="E352" s="492"/>
      <c r="F352" s="7">
        <f t="shared" ref="F352:F378" si="5">(D352*E352)</f>
        <v>0</v>
      </c>
    </row>
    <row r="353" spans="1:6">
      <c r="A353" s="5" t="s">
        <v>599</v>
      </c>
      <c r="B353" s="4" t="s">
        <v>151</v>
      </c>
      <c r="C353" s="475" t="s">
        <v>51</v>
      </c>
      <c r="D353" s="7">
        <v>3</v>
      </c>
      <c r="E353" s="492"/>
      <c r="F353" s="7">
        <f t="shared" si="5"/>
        <v>0</v>
      </c>
    </row>
    <row r="354" spans="1:6">
      <c r="A354" s="5" t="s">
        <v>600</v>
      </c>
      <c r="B354" s="4" t="s">
        <v>152</v>
      </c>
      <c r="C354" s="475" t="s">
        <v>51</v>
      </c>
      <c r="D354" s="7">
        <v>2</v>
      </c>
      <c r="E354" s="492"/>
      <c r="F354" s="7">
        <f t="shared" si="5"/>
        <v>0</v>
      </c>
    </row>
    <row r="355" spans="1:6">
      <c r="A355" s="5" t="s">
        <v>620</v>
      </c>
      <c r="B355" s="4" t="s">
        <v>153</v>
      </c>
      <c r="C355" s="475" t="s">
        <v>51</v>
      </c>
      <c r="D355" s="7">
        <v>12</v>
      </c>
      <c r="E355" s="492"/>
      <c r="F355" s="7">
        <f>(D355*E355)</f>
        <v>0</v>
      </c>
    </row>
    <row r="356" spans="1:6">
      <c r="A356" s="5" t="s">
        <v>601</v>
      </c>
      <c r="B356" s="4" t="s">
        <v>154</v>
      </c>
      <c r="C356" s="475" t="s">
        <v>51</v>
      </c>
      <c r="D356" s="7">
        <v>6</v>
      </c>
      <c r="E356" s="492"/>
      <c r="F356" s="7">
        <f t="shared" si="5"/>
        <v>0</v>
      </c>
    </row>
    <row r="357" spans="1:6">
      <c r="A357" s="5" t="s">
        <v>603</v>
      </c>
      <c r="B357" s="4" t="s">
        <v>155</v>
      </c>
      <c r="C357" s="475" t="s">
        <v>51</v>
      </c>
      <c r="D357" s="7">
        <v>3</v>
      </c>
      <c r="E357" s="492"/>
      <c r="F357" s="7">
        <f t="shared" si="5"/>
        <v>0</v>
      </c>
    </row>
    <row r="358" spans="1:6">
      <c r="A358" s="5" t="s">
        <v>604</v>
      </c>
      <c r="B358" s="4" t="s">
        <v>156</v>
      </c>
      <c r="C358" s="475" t="s">
        <v>51</v>
      </c>
      <c r="D358" s="7">
        <v>2</v>
      </c>
      <c r="E358" s="492"/>
      <c r="F358" s="7">
        <f t="shared" si="5"/>
        <v>0</v>
      </c>
    </row>
    <row r="359" spans="1:6">
      <c r="A359" s="5" t="s">
        <v>605</v>
      </c>
      <c r="B359" s="4" t="s">
        <v>157</v>
      </c>
      <c r="C359" s="475" t="s">
        <v>51</v>
      </c>
      <c r="D359" s="7">
        <v>3</v>
      </c>
      <c r="E359" s="492"/>
      <c r="F359" s="7">
        <f t="shared" si="5"/>
        <v>0</v>
      </c>
    </row>
    <row r="360" spans="1:6">
      <c r="A360" s="5" t="s">
        <v>610</v>
      </c>
      <c r="B360" s="4" t="s">
        <v>158</v>
      </c>
      <c r="C360" s="475" t="s">
        <v>51</v>
      </c>
      <c r="D360" s="7">
        <v>2</v>
      </c>
      <c r="E360" s="492"/>
      <c r="F360" s="7">
        <f t="shared" si="5"/>
        <v>0</v>
      </c>
    </row>
    <row r="361" spans="1:6">
      <c r="A361" s="5" t="s">
        <v>613</v>
      </c>
      <c r="B361" s="4" t="s">
        <v>159</v>
      </c>
      <c r="C361" s="475" t="s">
        <v>51</v>
      </c>
      <c r="D361" s="7">
        <v>3</v>
      </c>
      <c r="E361" s="492"/>
      <c r="F361" s="7">
        <f t="shared" si="5"/>
        <v>0</v>
      </c>
    </row>
    <row r="362" spans="1:6">
      <c r="A362" s="5" t="s">
        <v>614</v>
      </c>
      <c r="B362" s="4" t="s">
        <v>160</v>
      </c>
      <c r="C362" s="475" t="s">
        <v>51</v>
      </c>
      <c r="D362" s="7">
        <v>4</v>
      </c>
      <c r="E362" s="492"/>
      <c r="F362" s="7">
        <f t="shared" si="5"/>
        <v>0</v>
      </c>
    </row>
    <row r="363" spans="1:6">
      <c r="A363" s="5" t="s">
        <v>615</v>
      </c>
      <c r="B363" s="4" t="s">
        <v>161</v>
      </c>
      <c r="C363" s="475" t="s">
        <v>51</v>
      </c>
      <c r="D363" s="7">
        <v>1</v>
      </c>
      <c r="E363" s="492"/>
      <c r="F363" s="7">
        <f t="shared" si="5"/>
        <v>0</v>
      </c>
    </row>
    <row r="364" spans="1:6">
      <c r="A364" s="5" t="s">
        <v>616</v>
      </c>
      <c r="B364" s="4" t="s">
        <v>162</v>
      </c>
      <c r="C364" s="475" t="s">
        <v>51</v>
      </c>
      <c r="D364" s="7">
        <v>3</v>
      </c>
      <c r="E364" s="492"/>
      <c r="F364" s="7">
        <f t="shared" si="5"/>
        <v>0</v>
      </c>
    </row>
    <row r="365" spans="1:6">
      <c r="A365" s="5" t="s">
        <v>617</v>
      </c>
      <c r="B365" s="4" t="s">
        <v>163</v>
      </c>
      <c r="C365" s="475" t="s">
        <v>51</v>
      </c>
      <c r="D365" s="7">
        <v>7</v>
      </c>
      <c r="E365" s="492"/>
      <c r="F365" s="7">
        <f t="shared" si="5"/>
        <v>0</v>
      </c>
    </row>
    <row r="366" spans="1:6">
      <c r="A366" s="5" t="s">
        <v>618</v>
      </c>
      <c r="B366" s="4" t="s">
        <v>164</v>
      </c>
      <c r="C366" s="475" t="s">
        <v>51</v>
      </c>
      <c r="D366" s="7">
        <v>2</v>
      </c>
      <c r="E366" s="492"/>
      <c r="F366" s="7">
        <f t="shared" si="5"/>
        <v>0</v>
      </c>
    </row>
    <row r="367" spans="1:6">
      <c r="A367" s="5" t="s">
        <v>1103</v>
      </c>
      <c r="B367" s="4" t="s">
        <v>165</v>
      </c>
      <c r="C367" s="475" t="s">
        <v>51</v>
      </c>
      <c r="D367" s="7">
        <v>4</v>
      </c>
      <c r="E367" s="492"/>
      <c r="F367" s="7">
        <f t="shared" si="5"/>
        <v>0</v>
      </c>
    </row>
    <row r="368" spans="1:6">
      <c r="A368" s="5" t="s">
        <v>1104</v>
      </c>
      <c r="B368" s="4" t="s">
        <v>166</v>
      </c>
      <c r="C368" s="475" t="s">
        <v>51</v>
      </c>
      <c r="D368" s="7">
        <v>4</v>
      </c>
      <c r="E368" s="492"/>
      <c r="F368" s="7">
        <f t="shared" si="5"/>
        <v>0</v>
      </c>
    </row>
    <row r="369" spans="1:6">
      <c r="A369" s="5" t="s">
        <v>1105</v>
      </c>
      <c r="B369" s="4" t="s">
        <v>167</v>
      </c>
      <c r="C369" s="475" t="s">
        <v>51</v>
      </c>
      <c r="D369" s="7">
        <v>3</v>
      </c>
      <c r="E369" s="492"/>
      <c r="F369" s="7">
        <f t="shared" si="5"/>
        <v>0</v>
      </c>
    </row>
    <row r="370" spans="1:6">
      <c r="A370" s="5" t="s">
        <v>1106</v>
      </c>
      <c r="B370" s="4" t="s">
        <v>168</v>
      </c>
      <c r="C370" s="475" t="s">
        <v>51</v>
      </c>
      <c r="D370" s="7">
        <v>2</v>
      </c>
      <c r="E370" s="492"/>
      <c r="F370" s="7">
        <f t="shared" si="5"/>
        <v>0</v>
      </c>
    </row>
    <row r="371" spans="1:6">
      <c r="A371" s="5" t="s">
        <v>1107</v>
      </c>
      <c r="B371" s="4" t="s">
        <v>169</v>
      </c>
      <c r="C371" s="475" t="s">
        <v>51</v>
      </c>
      <c r="D371" s="7">
        <v>1</v>
      </c>
      <c r="E371" s="492"/>
      <c r="F371" s="7">
        <f t="shared" si="5"/>
        <v>0</v>
      </c>
    </row>
    <row r="372" spans="1:6">
      <c r="A372" s="5" t="s">
        <v>1043</v>
      </c>
      <c r="B372" s="4" t="s">
        <v>170</v>
      </c>
      <c r="C372" s="475" t="s">
        <v>51</v>
      </c>
      <c r="D372" s="7">
        <v>2</v>
      </c>
      <c r="E372" s="492"/>
      <c r="F372" s="7">
        <f t="shared" si="5"/>
        <v>0</v>
      </c>
    </row>
    <row r="373" spans="1:6">
      <c r="A373" s="5" t="s">
        <v>1108</v>
      </c>
      <c r="B373" s="4" t="s">
        <v>171</v>
      </c>
      <c r="C373" s="475" t="s">
        <v>51</v>
      </c>
      <c r="D373" s="7">
        <v>2</v>
      </c>
      <c r="E373" s="492"/>
      <c r="F373" s="7">
        <f t="shared" si="5"/>
        <v>0</v>
      </c>
    </row>
    <row r="374" spans="1:6">
      <c r="A374" s="5" t="s">
        <v>1109</v>
      </c>
      <c r="B374" s="4" t="s">
        <v>172</v>
      </c>
      <c r="C374" s="475" t="s">
        <v>51</v>
      </c>
      <c r="D374" s="7">
        <v>3</v>
      </c>
      <c r="E374" s="492"/>
      <c r="F374" s="7">
        <f t="shared" si="5"/>
        <v>0</v>
      </c>
    </row>
    <row r="375" spans="1:6">
      <c r="A375" s="5" t="s">
        <v>1110</v>
      </c>
      <c r="B375" s="4" t="s">
        <v>173</v>
      </c>
      <c r="C375" s="475" t="s">
        <v>51</v>
      </c>
      <c r="D375" s="7">
        <v>4</v>
      </c>
      <c r="E375" s="492"/>
      <c r="F375" s="7">
        <f t="shared" si="5"/>
        <v>0</v>
      </c>
    </row>
    <row r="376" spans="1:6">
      <c r="A376" s="5" t="s">
        <v>1111</v>
      </c>
      <c r="B376" s="4" t="s">
        <v>174</v>
      </c>
      <c r="C376" s="475" t="s">
        <v>51</v>
      </c>
      <c r="D376" s="7">
        <v>1</v>
      </c>
      <c r="E376" s="492"/>
      <c r="F376" s="7">
        <f t="shared" si="5"/>
        <v>0</v>
      </c>
    </row>
    <row r="377" spans="1:6">
      <c r="A377" s="5" t="s">
        <v>1112</v>
      </c>
      <c r="B377" s="4" t="s">
        <v>175</v>
      </c>
      <c r="C377" s="475" t="s">
        <v>51</v>
      </c>
      <c r="D377" s="7">
        <v>1</v>
      </c>
      <c r="E377" s="492"/>
      <c r="F377" s="7">
        <f t="shared" si="5"/>
        <v>0</v>
      </c>
    </row>
    <row r="378" spans="1:6">
      <c r="A378" s="5" t="s">
        <v>1113</v>
      </c>
      <c r="B378" s="4" t="s">
        <v>176</v>
      </c>
      <c r="C378" s="475" t="s">
        <v>51</v>
      </c>
      <c r="D378" s="7">
        <v>1</v>
      </c>
      <c r="E378" s="492"/>
      <c r="F378" s="7">
        <f t="shared" si="5"/>
        <v>0</v>
      </c>
    </row>
    <row r="380" spans="1:6" ht="75">
      <c r="A380" s="64" t="s">
        <v>983</v>
      </c>
      <c r="B380" s="13" t="s">
        <v>177</v>
      </c>
    </row>
    <row r="381" spans="1:6">
      <c r="A381" s="5" t="s">
        <v>598</v>
      </c>
      <c r="B381" s="4" t="s">
        <v>178</v>
      </c>
      <c r="C381" s="475" t="s">
        <v>51</v>
      </c>
      <c r="D381" s="7">
        <v>6</v>
      </c>
      <c r="E381" s="492"/>
      <c r="F381" s="7">
        <f>(D381*E381)</f>
        <v>0</v>
      </c>
    </row>
    <row r="382" spans="1:6">
      <c r="A382" s="5" t="s">
        <v>599</v>
      </c>
      <c r="B382" s="4" t="s">
        <v>179</v>
      </c>
      <c r="C382" s="475" t="s">
        <v>51</v>
      </c>
      <c r="D382" s="7">
        <v>4</v>
      </c>
      <c r="E382" s="492"/>
      <c r="F382" s="7">
        <f>(D382*E382)</f>
        <v>0</v>
      </c>
    </row>
    <row r="383" spans="1:6">
      <c r="A383" s="5" t="s">
        <v>600</v>
      </c>
      <c r="B383" s="4" t="s">
        <v>180</v>
      </c>
      <c r="C383" s="475" t="s">
        <v>51</v>
      </c>
      <c r="D383" s="7">
        <v>8</v>
      </c>
      <c r="E383" s="492"/>
      <c r="F383" s="7">
        <f>(D383*E383)</f>
        <v>0</v>
      </c>
    </row>
    <row r="385" spans="1:6" ht="63" customHeight="1">
      <c r="A385" s="5" t="s">
        <v>985</v>
      </c>
      <c r="B385" s="4" t="s">
        <v>181</v>
      </c>
      <c r="C385" s="475" t="s">
        <v>129</v>
      </c>
      <c r="D385" s="7">
        <v>18</v>
      </c>
      <c r="E385" s="492"/>
      <c r="F385" s="7">
        <f>(D385*E385)</f>
        <v>0</v>
      </c>
    </row>
    <row r="387" spans="1:6" s="32" customFormat="1" ht="15.75" thickBot="1">
      <c r="A387" s="81"/>
      <c r="B387" s="27" t="s">
        <v>182</v>
      </c>
      <c r="C387" s="82"/>
      <c r="D387" s="82"/>
      <c r="E387" s="480">
        <f>SUM(F307:F386)</f>
        <v>0</v>
      </c>
      <c r="F387" s="480"/>
    </row>
    <row r="388" spans="1:6" ht="15.75" thickTop="1"/>
    <row r="390" spans="1:6">
      <c r="A390" s="80" t="s">
        <v>382</v>
      </c>
      <c r="B390" s="80" t="s">
        <v>183</v>
      </c>
      <c r="C390" s="19" t="s">
        <v>24</v>
      </c>
      <c r="D390" s="19" t="s">
        <v>25</v>
      </c>
      <c r="E390" s="19" t="s">
        <v>26</v>
      </c>
      <c r="F390" s="19" t="s">
        <v>27</v>
      </c>
    </row>
    <row r="392" spans="1:6" ht="166.5" customHeight="1">
      <c r="B392" s="479" t="s">
        <v>184</v>
      </c>
      <c r="C392" s="479"/>
      <c r="D392" s="479"/>
      <c r="E392" s="479"/>
      <c r="F392" s="479"/>
    </row>
    <row r="393" spans="1:6" ht="106.5" customHeight="1">
      <c r="B393" s="479" t="s">
        <v>185</v>
      </c>
      <c r="C393" s="479"/>
      <c r="D393" s="479"/>
      <c r="E393" s="479"/>
      <c r="F393" s="479"/>
    </row>
    <row r="394" spans="1:6" ht="167.25" customHeight="1">
      <c r="B394" s="479" t="s">
        <v>186</v>
      </c>
      <c r="C394" s="479"/>
      <c r="D394" s="479"/>
      <c r="E394" s="479"/>
      <c r="F394" s="479"/>
    </row>
    <row r="396" spans="1:6">
      <c r="A396" s="20"/>
      <c r="B396" s="31" t="s">
        <v>771</v>
      </c>
    </row>
    <row r="397" spans="1:6" ht="91.5" customHeight="1">
      <c r="A397" s="20" t="s">
        <v>772</v>
      </c>
      <c r="B397" s="473" t="s">
        <v>773</v>
      </c>
    </row>
    <row r="398" spans="1:6" ht="63.75" customHeight="1">
      <c r="A398" s="24"/>
      <c r="B398" s="4" t="s">
        <v>774</v>
      </c>
      <c r="C398" s="475" t="s">
        <v>129</v>
      </c>
      <c r="D398" s="7">
        <v>1553.03</v>
      </c>
      <c r="E398" s="492"/>
      <c r="F398" s="7">
        <f>(D398*E398)</f>
        <v>0</v>
      </c>
    </row>
    <row r="399" spans="1:6">
      <c r="A399" s="20"/>
    </row>
    <row r="400" spans="1:6" ht="91.5" customHeight="1">
      <c r="A400" s="20" t="s">
        <v>395</v>
      </c>
      <c r="B400" s="473" t="s">
        <v>775</v>
      </c>
    </row>
    <row r="401" spans="1:6" ht="75">
      <c r="A401" s="24"/>
      <c r="B401" s="4" t="s">
        <v>776</v>
      </c>
      <c r="C401" s="475" t="s">
        <v>129</v>
      </c>
      <c r="D401" s="7">
        <v>7.5</v>
      </c>
      <c r="E401" s="492"/>
      <c r="F401" s="7">
        <f>(D401*E401)</f>
        <v>0</v>
      </c>
    </row>
    <row r="402" spans="1:6">
      <c r="A402" s="20"/>
    </row>
    <row r="403" spans="1:6" ht="60.75" customHeight="1">
      <c r="A403" s="20" t="s">
        <v>398</v>
      </c>
      <c r="B403" s="473" t="s">
        <v>777</v>
      </c>
    </row>
    <row r="404" spans="1:6" ht="60">
      <c r="A404" s="20"/>
      <c r="B404" s="473" t="s">
        <v>778</v>
      </c>
    </row>
    <row r="405" spans="1:6" ht="90">
      <c r="A405" s="20"/>
      <c r="B405" s="30" t="s">
        <v>779</v>
      </c>
    </row>
    <row r="406" spans="1:6" ht="45">
      <c r="A406" s="24"/>
      <c r="B406" s="4" t="s">
        <v>1356</v>
      </c>
      <c r="C406" s="475" t="s">
        <v>129</v>
      </c>
      <c r="D406" s="7">
        <v>1297.26</v>
      </c>
      <c r="E406" s="492"/>
      <c r="F406" s="7">
        <f>(D406*E406)</f>
        <v>0</v>
      </c>
    </row>
    <row r="407" spans="1:6">
      <c r="A407" s="20"/>
    </row>
    <row r="408" spans="1:6" ht="48.75" customHeight="1">
      <c r="A408" s="20" t="s">
        <v>401</v>
      </c>
      <c r="B408" s="473" t="s">
        <v>780</v>
      </c>
    </row>
    <row r="409" spans="1:6" ht="60">
      <c r="A409" s="20"/>
      <c r="B409" s="473" t="s">
        <v>781</v>
      </c>
    </row>
    <row r="410" spans="1:6" ht="75">
      <c r="A410" s="24"/>
      <c r="B410" s="4" t="s">
        <v>782</v>
      </c>
      <c r="C410" s="475" t="s">
        <v>129</v>
      </c>
      <c r="D410" s="7">
        <v>343.99</v>
      </c>
      <c r="E410" s="492"/>
      <c r="F410" s="7">
        <f>(D410*E410)</f>
        <v>0</v>
      </c>
    </row>
    <row r="411" spans="1:6">
      <c r="A411" s="20"/>
    </row>
    <row r="412" spans="1:6" ht="105">
      <c r="A412" s="24" t="s">
        <v>783</v>
      </c>
      <c r="B412" s="4" t="s">
        <v>784</v>
      </c>
      <c r="C412" s="475" t="s">
        <v>129</v>
      </c>
      <c r="D412" s="7">
        <v>687.97</v>
      </c>
      <c r="E412" s="492"/>
      <c r="F412" s="7">
        <f>(D412*E412)</f>
        <v>0</v>
      </c>
    </row>
    <row r="413" spans="1:6">
      <c r="A413" s="20"/>
    </row>
    <row r="414" spans="1:6" ht="105">
      <c r="A414" s="24" t="s">
        <v>402</v>
      </c>
      <c r="B414" s="4" t="s">
        <v>785</v>
      </c>
      <c r="C414" s="475" t="s">
        <v>129</v>
      </c>
      <c r="D414" s="7">
        <v>12</v>
      </c>
      <c r="E414" s="492"/>
      <c r="F414" s="7">
        <f>(D414*E414)</f>
        <v>0</v>
      </c>
    </row>
    <row r="415" spans="1:6">
      <c r="A415" s="20"/>
    </row>
    <row r="416" spans="1:6" ht="75">
      <c r="A416" s="20" t="s">
        <v>408</v>
      </c>
      <c r="B416" s="473" t="s">
        <v>786</v>
      </c>
    </row>
    <row r="417" spans="1:6" ht="75">
      <c r="A417" s="20"/>
      <c r="B417" s="473" t="s">
        <v>787</v>
      </c>
    </row>
    <row r="418" spans="1:6" ht="60">
      <c r="A418" s="24"/>
      <c r="B418" s="4" t="s">
        <v>788</v>
      </c>
      <c r="C418" s="475" t="s">
        <v>129</v>
      </c>
      <c r="D418" s="7">
        <v>823.56</v>
      </c>
      <c r="E418" s="492"/>
      <c r="F418" s="7">
        <f>(D418*E418)</f>
        <v>0</v>
      </c>
    </row>
    <row r="419" spans="1:6">
      <c r="A419" s="20"/>
      <c r="B419" s="83"/>
    </row>
    <row r="420" spans="1:6">
      <c r="A420" s="20"/>
      <c r="B420" s="31" t="s">
        <v>789</v>
      </c>
    </row>
    <row r="421" spans="1:6" ht="60">
      <c r="A421" s="20" t="s">
        <v>413</v>
      </c>
      <c r="B421" s="473" t="s">
        <v>1258</v>
      </c>
    </row>
    <row r="422" spans="1:6" ht="90">
      <c r="A422" s="24"/>
      <c r="B422" s="4" t="s">
        <v>1357</v>
      </c>
      <c r="C422" s="475" t="s">
        <v>879</v>
      </c>
      <c r="D422" s="7">
        <v>6.32</v>
      </c>
      <c r="E422" s="492"/>
      <c r="F422" s="7">
        <f>(D422*E422)</f>
        <v>0</v>
      </c>
    </row>
    <row r="423" spans="1:6">
      <c r="A423" s="20"/>
      <c r="B423" s="84"/>
    </row>
    <row r="424" spans="1:6" ht="60">
      <c r="A424" s="20" t="s">
        <v>790</v>
      </c>
      <c r="B424" s="473" t="s">
        <v>1259</v>
      </c>
    </row>
    <row r="425" spans="1:6" ht="90">
      <c r="A425" s="24"/>
      <c r="B425" s="4" t="s">
        <v>1358</v>
      </c>
      <c r="C425" s="475" t="s">
        <v>879</v>
      </c>
      <c r="D425" s="7">
        <v>7.84</v>
      </c>
      <c r="E425" s="492"/>
      <c r="F425" s="7">
        <f>(D425*E425)</f>
        <v>0</v>
      </c>
    </row>
    <row r="426" spans="1:6">
      <c r="A426" s="20"/>
    </row>
    <row r="427" spans="1:6" ht="60">
      <c r="A427" s="20" t="s">
        <v>425</v>
      </c>
      <c r="B427" s="473" t="s">
        <v>1260</v>
      </c>
    </row>
    <row r="428" spans="1:6" ht="90">
      <c r="A428" s="24"/>
      <c r="B428" s="4" t="s">
        <v>1359</v>
      </c>
      <c r="C428" s="475" t="s">
        <v>129</v>
      </c>
      <c r="D428" s="7">
        <v>55.05</v>
      </c>
      <c r="E428" s="492"/>
      <c r="F428" s="7">
        <f>(D428*E428)</f>
        <v>0</v>
      </c>
    </row>
    <row r="429" spans="1:6">
      <c r="A429" s="20"/>
    </row>
    <row r="430" spans="1:6" ht="61.5" customHeight="1">
      <c r="A430" s="20" t="s">
        <v>791</v>
      </c>
      <c r="B430" s="473" t="s">
        <v>1261</v>
      </c>
    </row>
    <row r="431" spans="1:6" ht="75">
      <c r="A431" s="24"/>
      <c r="B431" s="4" t="s">
        <v>1360</v>
      </c>
      <c r="C431" s="475" t="s">
        <v>879</v>
      </c>
      <c r="D431" s="7">
        <v>2.65</v>
      </c>
      <c r="E431" s="492"/>
      <c r="F431" s="7">
        <f>(D431*E431)</f>
        <v>0</v>
      </c>
    </row>
    <row r="432" spans="1:6">
      <c r="A432" s="20"/>
    </row>
    <row r="433" spans="1:6">
      <c r="A433" s="20"/>
      <c r="B433" s="31" t="s">
        <v>792</v>
      </c>
    </row>
    <row r="434" spans="1:6" ht="90">
      <c r="A434" s="24" t="s">
        <v>431</v>
      </c>
      <c r="B434" s="4" t="s">
        <v>1262</v>
      </c>
      <c r="C434" s="475" t="s">
        <v>51</v>
      </c>
      <c r="D434" s="7">
        <v>8</v>
      </c>
      <c r="E434" s="492"/>
      <c r="F434" s="7">
        <f>(D434*E434)</f>
        <v>0</v>
      </c>
    </row>
    <row r="435" spans="1:6">
      <c r="A435" s="20"/>
    </row>
    <row r="436" spans="1:6">
      <c r="A436" s="20"/>
      <c r="B436" s="31" t="s">
        <v>793</v>
      </c>
    </row>
    <row r="437" spans="1:6" ht="60">
      <c r="A437" s="20" t="s">
        <v>435</v>
      </c>
      <c r="B437" s="473" t="s">
        <v>1263</v>
      </c>
    </row>
    <row r="438" spans="1:6" ht="93" customHeight="1">
      <c r="A438" s="20"/>
      <c r="B438" s="473" t="s">
        <v>795</v>
      </c>
    </row>
    <row r="439" spans="1:6" ht="60">
      <c r="A439" s="20"/>
      <c r="B439" s="473" t="s">
        <v>796</v>
      </c>
    </row>
    <row r="440" spans="1:6" ht="76.5" customHeight="1">
      <c r="A440" s="20"/>
      <c r="B440" s="473" t="s">
        <v>797</v>
      </c>
    </row>
    <row r="441" spans="1:6" ht="109.5" customHeight="1">
      <c r="A441" s="24"/>
      <c r="B441" s="4" t="s">
        <v>798</v>
      </c>
      <c r="C441" s="475" t="s">
        <v>129</v>
      </c>
      <c r="D441" s="7">
        <v>1737.41</v>
      </c>
      <c r="E441" s="492"/>
      <c r="F441" s="7">
        <f>(D441*E441)</f>
        <v>0</v>
      </c>
    </row>
    <row r="442" spans="1:6">
      <c r="A442" s="20"/>
    </row>
    <row r="443" spans="1:6" ht="60">
      <c r="A443" s="20" t="s">
        <v>438</v>
      </c>
      <c r="B443" s="473" t="s">
        <v>1264</v>
      </c>
    </row>
    <row r="444" spans="1:6" ht="93" customHeight="1">
      <c r="A444" s="20"/>
      <c r="B444" s="473" t="s">
        <v>800</v>
      </c>
    </row>
    <row r="445" spans="1:6" ht="60">
      <c r="A445" s="20"/>
      <c r="B445" s="473" t="s">
        <v>796</v>
      </c>
    </row>
    <row r="446" spans="1:6" ht="77.25" customHeight="1">
      <c r="A446" s="20"/>
      <c r="B446" s="473" t="s">
        <v>797</v>
      </c>
    </row>
    <row r="447" spans="1:6" ht="109.5" customHeight="1">
      <c r="A447" s="24"/>
      <c r="B447" s="4" t="s">
        <v>798</v>
      </c>
      <c r="C447" s="475" t="s">
        <v>129</v>
      </c>
      <c r="D447" s="7">
        <v>264.89</v>
      </c>
      <c r="E447" s="492"/>
      <c r="F447" s="7">
        <f>(D447*E447)</f>
        <v>0</v>
      </c>
    </row>
    <row r="448" spans="1:6">
      <c r="A448" s="20"/>
    </row>
    <row r="449" spans="1:6" ht="60">
      <c r="A449" s="20" t="s">
        <v>794</v>
      </c>
      <c r="B449" s="473" t="s">
        <v>1265</v>
      </c>
    </row>
    <row r="450" spans="1:6" ht="75">
      <c r="A450" s="24"/>
      <c r="B450" s="4" t="s">
        <v>803</v>
      </c>
      <c r="C450" s="475" t="s">
        <v>129</v>
      </c>
      <c r="D450" s="7">
        <v>980.89</v>
      </c>
      <c r="E450" s="492"/>
      <c r="F450" s="7">
        <f>(D450*E450)</f>
        <v>0</v>
      </c>
    </row>
    <row r="451" spans="1:6">
      <c r="A451" s="20"/>
      <c r="B451" s="473"/>
    </row>
    <row r="452" spans="1:6">
      <c r="A452" s="20"/>
      <c r="B452" s="31" t="s">
        <v>805</v>
      </c>
    </row>
    <row r="453" spans="1:6" ht="47.25" customHeight="1">
      <c r="A453" s="20" t="s">
        <v>799</v>
      </c>
      <c r="B453" s="48" t="s">
        <v>858</v>
      </c>
    </row>
    <row r="454" spans="1:6" ht="106.5" customHeight="1">
      <c r="A454" s="24"/>
      <c r="B454" s="4" t="s">
        <v>859</v>
      </c>
      <c r="C454" s="475" t="s">
        <v>129</v>
      </c>
      <c r="D454" s="7">
        <v>3162.05</v>
      </c>
      <c r="E454" s="492"/>
      <c r="F454" s="7">
        <f>(D454*E454)</f>
        <v>0</v>
      </c>
    </row>
    <row r="455" spans="1:6">
      <c r="A455" s="20"/>
    </row>
    <row r="456" spans="1:6">
      <c r="A456" s="20"/>
      <c r="B456" s="31" t="s">
        <v>808</v>
      </c>
    </row>
    <row r="457" spans="1:6" ht="75">
      <c r="A457" s="20" t="s">
        <v>801</v>
      </c>
      <c r="B457" s="473" t="s">
        <v>1266</v>
      </c>
    </row>
    <row r="458" spans="1:6">
      <c r="A458" s="24" t="s">
        <v>598</v>
      </c>
      <c r="B458" s="4" t="s">
        <v>810</v>
      </c>
      <c r="C458" s="475" t="s">
        <v>51</v>
      </c>
      <c r="D458" s="7">
        <v>3</v>
      </c>
      <c r="E458" s="492"/>
      <c r="F458" s="7">
        <f>(D458*E458)</f>
        <v>0</v>
      </c>
    </row>
    <row r="459" spans="1:6">
      <c r="A459" s="24" t="s">
        <v>599</v>
      </c>
      <c r="B459" s="4" t="s">
        <v>811</v>
      </c>
      <c r="C459" s="475" t="s">
        <v>51</v>
      </c>
      <c r="D459" s="7">
        <v>2</v>
      </c>
      <c r="E459" s="492"/>
      <c r="F459" s="7">
        <f>(D459*E459)</f>
        <v>0</v>
      </c>
    </row>
    <row r="460" spans="1:6">
      <c r="A460" s="20"/>
    </row>
    <row r="461" spans="1:6" ht="75">
      <c r="A461" s="20" t="s">
        <v>802</v>
      </c>
      <c r="B461" s="473" t="s">
        <v>1267</v>
      </c>
    </row>
    <row r="462" spans="1:6">
      <c r="A462" s="24"/>
      <c r="B462" s="4" t="s">
        <v>813</v>
      </c>
      <c r="C462" s="475" t="s">
        <v>51</v>
      </c>
      <c r="D462" s="7">
        <v>5</v>
      </c>
      <c r="E462" s="492"/>
      <c r="F462" s="7">
        <f>(D462*E462)</f>
        <v>0</v>
      </c>
    </row>
    <row r="463" spans="1:6">
      <c r="A463" s="20"/>
    </row>
    <row r="464" spans="1:6" ht="75">
      <c r="A464" s="20" t="s">
        <v>804</v>
      </c>
      <c r="B464" s="473" t="s">
        <v>1268</v>
      </c>
    </row>
    <row r="465" spans="1:6">
      <c r="A465" s="24" t="s">
        <v>598</v>
      </c>
      <c r="B465" s="4" t="s">
        <v>810</v>
      </c>
      <c r="C465" s="475" t="s">
        <v>51</v>
      </c>
      <c r="D465" s="7">
        <v>2</v>
      </c>
      <c r="E465" s="492"/>
      <c r="F465" s="7">
        <f>(D465*E465)</f>
        <v>0</v>
      </c>
    </row>
    <row r="466" spans="1:6">
      <c r="A466" s="24" t="s">
        <v>599</v>
      </c>
      <c r="B466" s="4" t="s">
        <v>811</v>
      </c>
      <c r="C466" s="475" t="s">
        <v>51</v>
      </c>
      <c r="D466" s="7">
        <v>2</v>
      </c>
      <c r="E466" s="492"/>
      <c r="F466" s="7">
        <f>(D466*E466)</f>
        <v>0</v>
      </c>
    </row>
    <row r="467" spans="1:6">
      <c r="A467" s="24" t="s">
        <v>600</v>
      </c>
      <c r="B467" s="4" t="s">
        <v>815</v>
      </c>
      <c r="C467" s="475" t="s">
        <v>51</v>
      </c>
      <c r="D467" s="7">
        <v>2</v>
      </c>
      <c r="E467" s="492"/>
      <c r="F467" s="7">
        <f>(D467*E467)</f>
        <v>0</v>
      </c>
    </row>
    <row r="468" spans="1:6">
      <c r="A468" s="20"/>
    </row>
    <row r="469" spans="1:6" ht="60">
      <c r="A469" s="20" t="s">
        <v>806</v>
      </c>
      <c r="B469" s="473" t="s">
        <v>1269</v>
      </c>
    </row>
    <row r="470" spans="1:6">
      <c r="A470" s="24" t="s">
        <v>598</v>
      </c>
      <c r="B470" s="4" t="s">
        <v>817</v>
      </c>
      <c r="C470" s="475" t="s">
        <v>52</v>
      </c>
      <c r="D470" s="7">
        <v>93</v>
      </c>
      <c r="E470" s="492"/>
      <c r="F470" s="7">
        <f>(D470*E470)</f>
        <v>0</v>
      </c>
    </row>
    <row r="471" spans="1:6">
      <c r="A471" s="24" t="s">
        <v>599</v>
      </c>
      <c r="B471" s="4" t="s">
        <v>818</v>
      </c>
      <c r="C471" s="475" t="s">
        <v>52</v>
      </c>
      <c r="D471" s="7">
        <v>61</v>
      </c>
      <c r="E471" s="492"/>
      <c r="F471" s="7">
        <f>(D471*E471)</f>
        <v>0</v>
      </c>
    </row>
    <row r="472" spans="1:6">
      <c r="A472" s="24" t="s">
        <v>600</v>
      </c>
      <c r="B472" s="4" t="s">
        <v>819</v>
      </c>
      <c r="C472" s="475" t="s">
        <v>52</v>
      </c>
      <c r="D472" s="7">
        <v>34</v>
      </c>
      <c r="E472" s="492"/>
      <c r="F472" s="7">
        <f>(D472*E472)</f>
        <v>0</v>
      </c>
    </row>
    <row r="473" spans="1:6">
      <c r="A473" s="20"/>
    </row>
    <row r="474" spans="1:6" ht="78.75" customHeight="1">
      <c r="A474" s="20" t="s">
        <v>807</v>
      </c>
      <c r="B474" s="473" t="s">
        <v>1270</v>
      </c>
    </row>
    <row r="475" spans="1:6">
      <c r="A475" s="24" t="s">
        <v>598</v>
      </c>
      <c r="B475" s="4" t="s">
        <v>821</v>
      </c>
      <c r="C475" s="475" t="s">
        <v>51</v>
      </c>
      <c r="D475" s="7">
        <v>2</v>
      </c>
      <c r="E475" s="492"/>
      <c r="F475" s="7">
        <f>(D475*E475)</f>
        <v>0</v>
      </c>
    </row>
    <row r="476" spans="1:6">
      <c r="A476" s="24" t="s">
        <v>599</v>
      </c>
      <c r="B476" s="4" t="s">
        <v>822</v>
      </c>
      <c r="C476" s="475" t="s">
        <v>51</v>
      </c>
      <c r="D476" s="7">
        <v>2</v>
      </c>
      <c r="E476" s="492"/>
      <c r="F476" s="7">
        <f>(D476*E476)</f>
        <v>0</v>
      </c>
    </row>
    <row r="477" spans="1:6">
      <c r="A477" s="20"/>
    </row>
    <row r="478" spans="1:6">
      <c r="A478" s="20"/>
      <c r="B478" s="31" t="s">
        <v>823</v>
      </c>
    </row>
    <row r="479" spans="1:6" ht="105">
      <c r="A479" s="24" t="s">
        <v>809</v>
      </c>
      <c r="B479" s="4" t="s">
        <v>1271</v>
      </c>
      <c r="C479" s="475" t="s">
        <v>52</v>
      </c>
      <c r="D479" s="7">
        <v>60</v>
      </c>
      <c r="E479" s="492"/>
      <c r="F479" s="7">
        <f>(D479*E479)</f>
        <v>0</v>
      </c>
    </row>
    <row r="480" spans="1:6">
      <c r="A480" s="20"/>
      <c r="B480" s="473"/>
    </row>
    <row r="481" spans="1:6" ht="105">
      <c r="A481" s="24" t="s">
        <v>812</v>
      </c>
      <c r="B481" s="4" t="s">
        <v>1272</v>
      </c>
      <c r="C481" s="475" t="s">
        <v>129</v>
      </c>
      <c r="D481" s="7">
        <v>2983.19</v>
      </c>
      <c r="E481" s="492"/>
      <c r="F481" s="7">
        <f>(D481*E481)</f>
        <v>0</v>
      </c>
    </row>
    <row r="482" spans="1:6">
      <c r="A482" s="20"/>
      <c r="B482" s="473"/>
    </row>
    <row r="483" spans="1:6" ht="105">
      <c r="A483" s="24" t="s">
        <v>814</v>
      </c>
      <c r="B483" s="4" t="s">
        <v>1273</v>
      </c>
      <c r="C483" s="475" t="s">
        <v>129</v>
      </c>
      <c r="D483" s="7">
        <v>2983.19</v>
      </c>
      <c r="E483" s="492"/>
      <c r="F483" s="7">
        <f>(D483*E483)</f>
        <v>0</v>
      </c>
    </row>
    <row r="484" spans="1:6">
      <c r="A484" s="20"/>
    </row>
    <row r="485" spans="1:6" ht="64.5" customHeight="1">
      <c r="A485" s="24" t="s">
        <v>816</v>
      </c>
      <c r="B485" s="4" t="s">
        <v>1274</v>
      </c>
      <c r="C485" s="475" t="s">
        <v>825</v>
      </c>
      <c r="D485" s="7">
        <v>40</v>
      </c>
      <c r="E485" s="492"/>
      <c r="F485" s="7">
        <f>(D485*E485)</f>
        <v>0</v>
      </c>
    </row>
    <row r="486" spans="1:6">
      <c r="A486" s="20"/>
    </row>
    <row r="487" spans="1:6" ht="63.75" customHeight="1">
      <c r="A487" s="24" t="s">
        <v>820</v>
      </c>
      <c r="B487" s="4" t="s">
        <v>1275</v>
      </c>
      <c r="C487" s="475" t="s">
        <v>825</v>
      </c>
      <c r="D487" s="7">
        <v>50</v>
      </c>
      <c r="E487" s="492"/>
      <c r="F487" s="7">
        <f>(D487*E487)</f>
        <v>0</v>
      </c>
    </row>
    <row r="488" spans="1:6">
      <c r="A488" s="20"/>
    </row>
    <row r="489" spans="1:6" ht="63.75" customHeight="1">
      <c r="A489" s="24" t="s">
        <v>824</v>
      </c>
      <c r="B489" s="4" t="s">
        <v>1276</v>
      </c>
      <c r="C489" s="475" t="s">
        <v>825</v>
      </c>
      <c r="D489" s="7">
        <v>30</v>
      </c>
      <c r="E489" s="492"/>
      <c r="F489" s="7">
        <f>(D489*E489)</f>
        <v>0</v>
      </c>
    </row>
    <row r="490" spans="1:6">
      <c r="A490" s="20"/>
    </row>
    <row r="491" spans="1:6" s="85" customFormat="1" ht="15.75" thickBot="1">
      <c r="A491" s="26"/>
      <c r="B491" s="27" t="s">
        <v>826</v>
      </c>
      <c r="C491" s="28"/>
      <c r="D491" s="28"/>
      <c r="E491" s="483">
        <f>SUM(F391:F490)</f>
        <v>0</v>
      </c>
      <c r="F491" s="483"/>
    </row>
    <row r="492" spans="1:6" ht="15.75" thickTop="1">
      <c r="A492" s="20"/>
      <c r="B492" s="33"/>
    </row>
    <row r="493" spans="1:6">
      <c r="A493" s="20"/>
    </row>
    <row r="494" spans="1:6">
      <c r="A494" s="17" t="s">
        <v>447</v>
      </c>
      <c r="B494" s="18" t="s">
        <v>827</v>
      </c>
      <c r="C494" s="19" t="s">
        <v>24</v>
      </c>
      <c r="D494" s="19" t="s">
        <v>25</v>
      </c>
      <c r="E494" s="19" t="s">
        <v>26</v>
      </c>
      <c r="F494" s="19" t="s">
        <v>27</v>
      </c>
    </row>
    <row r="495" spans="1:6">
      <c r="A495" s="20"/>
    </row>
    <row r="496" spans="1:6" ht="107.25" customHeight="1">
      <c r="A496" s="20"/>
      <c r="B496" s="479" t="s">
        <v>828</v>
      </c>
      <c r="C496" s="479"/>
      <c r="D496" s="479"/>
      <c r="E496" s="479"/>
      <c r="F496" s="479"/>
    </row>
    <row r="497" spans="1:6" ht="108.75" customHeight="1">
      <c r="A497" s="20"/>
      <c r="B497" s="479" t="s">
        <v>829</v>
      </c>
      <c r="C497" s="479"/>
      <c r="D497" s="479"/>
      <c r="E497" s="479"/>
      <c r="F497" s="479"/>
    </row>
    <row r="498" spans="1:6" ht="108.75" customHeight="1">
      <c r="A498" s="20"/>
      <c r="B498" s="479" t="s">
        <v>830</v>
      </c>
      <c r="C498" s="479"/>
      <c r="D498" s="479"/>
      <c r="E498" s="479"/>
      <c r="F498" s="479"/>
    </row>
    <row r="499" spans="1:6" ht="107.25" customHeight="1">
      <c r="A499" s="20"/>
      <c r="B499" s="479" t="s">
        <v>831</v>
      </c>
      <c r="C499" s="479"/>
      <c r="D499" s="479"/>
      <c r="E499" s="479"/>
      <c r="F499" s="479"/>
    </row>
    <row r="500" spans="1:6" ht="105" customHeight="1">
      <c r="A500" s="20"/>
      <c r="B500" s="479" t="s">
        <v>832</v>
      </c>
      <c r="C500" s="479"/>
      <c r="D500" s="479"/>
      <c r="E500" s="479"/>
      <c r="F500" s="479"/>
    </row>
    <row r="501" spans="1:6">
      <c r="A501" s="20"/>
    </row>
    <row r="502" spans="1:6">
      <c r="B502" s="22" t="s">
        <v>94</v>
      </c>
    </row>
    <row r="504" spans="1:6" ht="45">
      <c r="A504" s="5" t="s">
        <v>461</v>
      </c>
      <c r="B504" s="34" t="s">
        <v>860</v>
      </c>
      <c r="C504" s="475" t="s">
        <v>52</v>
      </c>
      <c r="D504" s="7">
        <v>635</v>
      </c>
      <c r="E504" s="492"/>
      <c r="F504" s="7">
        <f>(D504*E504)</f>
        <v>0</v>
      </c>
    </row>
    <row r="506" spans="1:6" ht="90">
      <c r="A506" s="37" t="s">
        <v>463</v>
      </c>
      <c r="B506" s="473" t="s">
        <v>861</v>
      </c>
    </row>
    <row r="507" spans="1:6" ht="60">
      <c r="A507" s="5"/>
      <c r="B507" s="4" t="s">
        <v>862</v>
      </c>
      <c r="C507" s="475" t="s">
        <v>863</v>
      </c>
      <c r="D507" s="7">
        <v>247.13</v>
      </c>
      <c r="E507" s="492"/>
      <c r="F507" s="7">
        <f>(D507*E507)</f>
        <v>0</v>
      </c>
    </row>
    <row r="509" spans="1:6" ht="135">
      <c r="A509" s="5" t="s">
        <v>465</v>
      </c>
      <c r="B509" s="34" t="s">
        <v>864</v>
      </c>
      <c r="C509" s="475" t="s">
        <v>863</v>
      </c>
      <c r="D509" s="7">
        <v>64.599999999999994</v>
      </c>
      <c r="E509" s="492"/>
      <c r="F509" s="7">
        <f>(D509*E509)</f>
        <v>0</v>
      </c>
    </row>
    <row r="511" spans="1:6" ht="75">
      <c r="A511" s="5" t="s">
        <v>466</v>
      </c>
      <c r="B511" s="34" t="s">
        <v>865</v>
      </c>
      <c r="C511" s="475" t="s">
        <v>863</v>
      </c>
      <c r="D511" s="7">
        <v>14</v>
      </c>
      <c r="E511" s="492"/>
      <c r="F511" s="7">
        <f>(D511*E511)</f>
        <v>0</v>
      </c>
    </row>
    <row r="513" spans="1:6" ht="90">
      <c r="A513" s="5" t="s">
        <v>469</v>
      </c>
      <c r="B513" s="34" t="s">
        <v>866</v>
      </c>
      <c r="C513" s="475" t="s">
        <v>129</v>
      </c>
      <c r="D513" s="7">
        <v>233.54</v>
      </c>
      <c r="E513" s="492"/>
      <c r="F513" s="7">
        <f>(D513*E513)</f>
        <v>0</v>
      </c>
    </row>
    <row r="515" spans="1:6" ht="120">
      <c r="A515" s="5" t="s">
        <v>833</v>
      </c>
      <c r="B515" s="34" t="s">
        <v>867</v>
      </c>
      <c r="C515" s="475" t="s">
        <v>863</v>
      </c>
      <c r="D515" s="7">
        <v>186.97</v>
      </c>
      <c r="E515" s="492"/>
      <c r="F515" s="7">
        <f>(D515*E515)</f>
        <v>0</v>
      </c>
    </row>
    <row r="517" spans="1:6" ht="60">
      <c r="A517" s="5" t="s">
        <v>834</v>
      </c>
      <c r="B517" s="34" t="s">
        <v>868</v>
      </c>
      <c r="C517" s="475" t="s">
        <v>863</v>
      </c>
      <c r="D517" s="7">
        <v>172.11</v>
      </c>
      <c r="E517" s="492"/>
      <c r="F517" s="7">
        <f>(D517*E517)</f>
        <v>0</v>
      </c>
    </row>
    <row r="519" spans="1:6" ht="48" customHeight="1">
      <c r="A519" s="5" t="s">
        <v>835</v>
      </c>
      <c r="B519" s="34" t="s">
        <v>869</v>
      </c>
      <c r="C519" s="475" t="s">
        <v>129</v>
      </c>
      <c r="D519" s="7">
        <v>28.5</v>
      </c>
      <c r="E519" s="492"/>
      <c r="F519" s="7">
        <f>(D519*E519)</f>
        <v>0</v>
      </c>
    </row>
    <row r="521" spans="1:6" ht="75">
      <c r="A521" s="5" t="s">
        <v>836</v>
      </c>
      <c r="B521" s="34" t="s">
        <v>870</v>
      </c>
      <c r="C521" s="475" t="s">
        <v>863</v>
      </c>
      <c r="D521" s="7">
        <v>118.2</v>
      </c>
      <c r="E521" s="492"/>
      <c r="F521" s="7">
        <f>(D521*E521)</f>
        <v>0</v>
      </c>
    </row>
    <row r="523" spans="1:6">
      <c r="B523" s="22" t="s">
        <v>837</v>
      </c>
    </row>
    <row r="525" spans="1:6" ht="60.75" customHeight="1">
      <c r="A525" s="37" t="s">
        <v>838</v>
      </c>
      <c r="B525" s="473" t="s">
        <v>871</v>
      </c>
    </row>
    <row r="526" spans="1:6" ht="105">
      <c r="A526" s="37"/>
      <c r="B526" s="473" t="s">
        <v>872</v>
      </c>
    </row>
    <row r="527" spans="1:6" ht="30">
      <c r="A527" s="5" t="s">
        <v>1114</v>
      </c>
      <c r="B527" s="4" t="s">
        <v>873</v>
      </c>
      <c r="C527" s="475" t="s">
        <v>52</v>
      </c>
      <c r="D527" s="7">
        <v>13</v>
      </c>
      <c r="E527" s="492"/>
      <c r="F527" s="7">
        <f>(D527*E527)</f>
        <v>0</v>
      </c>
    </row>
    <row r="528" spans="1:6" ht="30">
      <c r="A528" s="5" t="s">
        <v>1115</v>
      </c>
      <c r="B528" s="4" t="s">
        <v>874</v>
      </c>
      <c r="C528" s="475" t="s">
        <v>52</v>
      </c>
      <c r="D528" s="7">
        <v>85</v>
      </c>
      <c r="E528" s="492"/>
      <c r="F528" s="7">
        <f>(D528*E528)</f>
        <v>0</v>
      </c>
    </row>
    <row r="529" spans="1:6" ht="30">
      <c r="A529" s="5" t="s">
        <v>1116</v>
      </c>
      <c r="B529" s="4" t="s">
        <v>875</v>
      </c>
      <c r="C529" s="475" t="s">
        <v>52</v>
      </c>
      <c r="D529" s="7">
        <v>69</v>
      </c>
      <c r="E529" s="492"/>
      <c r="F529" s="7">
        <f>(D529*E529)</f>
        <v>0</v>
      </c>
    </row>
    <row r="530" spans="1:6" ht="30">
      <c r="A530" s="5" t="s">
        <v>1117</v>
      </c>
      <c r="B530" s="4" t="s">
        <v>876</v>
      </c>
      <c r="C530" s="475" t="s">
        <v>52</v>
      </c>
      <c r="D530" s="7">
        <v>42</v>
      </c>
      <c r="E530" s="492"/>
      <c r="F530" s="7">
        <f>(D530*E530)</f>
        <v>0</v>
      </c>
    </row>
    <row r="532" spans="1:6" ht="90">
      <c r="A532" s="5" t="s">
        <v>839</v>
      </c>
      <c r="B532" s="4" t="s">
        <v>877</v>
      </c>
      <c r="C532" s="475" t="s">
        <v>52</v>
      </c>
      <c r="D532" s="7">
        <v>209</v>
      </c>
      <c r="E532" s="492"/>
      <c r="F532" s="7">
        <f>(D532*E532)</f>
        <v>0</v>
      </c>
    </row>
    <row r="534" spans="1:6" ht="60">
      <c r="A534" s="5" t="s">
        <v>840</v>
      </c>
      <c r="B534" s="4" t="s">
        <v>878</v>
      </c>
      <c r="C534" s="475" t="s">
        <v>879</v>
      </c>
      <c r="D534" s="7">
        <v>1.5</v>
      </c>
      <c r="E534" s="492"/>
      <c r="F534" s="7">
        <f>(D534*E534)</f>
        <v>0</v>
      </c>
    </row>
    <row r="536" spans="1:6" ht="105.75" customHeight="1">
      <c r="A536" s="37" t="s">
        <v>841</v>
      </c>
      <c r="B536" s="473" t="s">
        <v>880</v>
      </c>
    </row>
    <row r="537" spans="1:6" ht="78" customHeight="1">
      <c r="A537" s="5"/>
      <c r="B537" s="4" t="s">
        <v>881</v>
      </c>
      <c r="C537" s="475" t="s">
        <v>51</v>
      </c>
      <c r="D537" s="7">
        <v>1</v>
      </c>
      <c r="E537" s="492"/>
      <c r="F537" s="7">
        <f>(D537*E537)</f>
        <v>0</v>
      </c>
    </row>
    <row r="539" spans="1:6" ht="105" customHeight="1">
      <c r="A539" s="37" t="s">
        <v>842</v>
      </c>
      <c r="B539" s="473" t="s">
        <v>882</v>
      </c>
    </row>
    <row r="540" spans="1:6">
      <c r="A540" s="65" t="s">
        <v>1118</v>
      </c>
      <c r="B540" s="4" t="s">
        <v>883</v>
      </c>
      <c r="C540" s="475" t="s">
        <v>51</v>
      </c>
      <c r="D540" s="7">
        <v>1</v>
      </c>
      <c r="E540" s="492"/>
      <c r="F540" s="7">
        <f>(D540*E540)</f>
        <v>0</v>
      </c>
    </row>
    <row r="541" spans="1:6">
      <c r="A541" s="5" t="s">
        <v>1119</v>
      </c>
      <c r="B541" s="4" t="s">
        <v>884</v>
      </c>
      <c r="C541" s="475" t="s">
        <v>51</v>
      </c>
      <c r="D541" s="7">
        <v>2</v>
      </c>
      <c r="E541" s="492"/>
      <c r="F541" s="7">
        <f>(D541*E541)</f>
        <v>0</v>
      </c>
    </row>
    <row r="542" spans="1:6">
      <c r="A542" s="5" t="s">
        <v>1120</v>
      </c>
      <c r="B542" s="4" t="s">
        <v>885</v>
      </c>
      <c r="C542" s="475" t="s">
        <v>51</v>
      </c>
      <c r="D542" s="7">
        <v>1</v>
      </c>
      <c r="E542" s="492"/>
      <c r="F542" s="7">
        <f>(D542*E542)</f>
        <v>0</v>
      </c>
    </row>
    <row r="543" spans="1:6">
      <c r="A543" s="5" t="s">
        <v>1121</v>
      </c>
      <c r="B543" s="4" t="s">
        <v>886</v>
      </c>
      <c r="C543" s="475" t="s">
        <v>51</v>
      </c>
      <c r="D543" s="7">
        <v>1</v>
      </c>
      <c r="E543" s="492"/>
      <c r="F543" s="7">
        <f>(D543*E543)</f>
        <v>0</v>
      </c>
    </row>
    <row r="544" spans="1:6">
      <c r="A544" s="5" t="s">
        <v>1122</v>
      </c>
      <c r="B544" s="4" t="s">
        <v>887</v>
      </c>
      <c r="C544" s="475" t="s">
        <v>51</v>
      </c>
      <c r="D544" s="7">
        <v>1</v>
      </c>
      <c r="E544" s="492"/>
      <c r="F544" s="7">
        <f>(D544*E544)</f>
        <v>0</v>
      </c>
    </row>
    <row r="546" spans="1:6" ht="105" customHeight="1">
      <c r="A546" s="37" t="s">
        <v>843</v>
      </c>
      <c r="B546" s="473" t="s">
        <v>888</v>
      </c>
    </row>
    <row r="547" spans="1:6">
      <c r="A547" s="5" t="s">
        <v>1123</v>
      </c>
      <c r="B547" s="4" t="s">
        <v>889</v>
      </c>
      <c r="C547" s="475" t="s">
        <v>51</v>
      </c>
      <c r="D547" s="7">
        <v>1</v>
      </c>
      <c r="E547" s="492"/>
      <c r="F547" s="7">
        <f>(D547*E547)</f>
        <v>0</v>
      </c>
    </row>
    <row r="548" spans="1:6">
      <c r="A548" s="5" t="s">
        <v>1124</v>
      </c>
      <c r="B548" s="4" t="s">
        <v>890</v>
      </c>
      <c r="C548" s="475" t="s">
        <v>51</v>
      </c>
      <c r="D548" s="7">
        <v>1</v>
      </c>
      <c r="E548" s="492"/>
      <c r="F548" s="7">
        <f>(D548*E548)</f>
        <v>0</v>
      </c>
    </row>
    <row r="549" spans="1:6">
      <c r="A549" s="5" t="s">
        <v>1125</v>
      </c>
      <c r="B549" s="4" t="s">
        <v>891</v>
      </c>
      <c r="C549" s="475" t="s">
        <v>51</v>
      </c>
      <c r="D549" s="7">
        <v>1</v>
      </c>
      <c r="E549" s="492"/>
      <c r="F549" s="7">
        <f>(D549*E549)</f>
        <v>0</v>
      </c>
    </row>
    <row r="550" spans="1:6">
      <c r="D550" s="23"/>
    </row>
    <row r="551" spans="1:6" ht="91.5" customHeight="1">
      <c r="A551" s="37" t="s">
        <v>844</v>
      </c>
      <c r="B551" s="473" t="s">
        <v>892</v>
      </c>
    </row>
    <row r="552" spans="1:6" ht="105.75" customHeight="1">
      <c r="A552" s="37"/>
      <c r="B552" s="473" t="s">
        <v>893</v>
      </c>
    </row>
    <row r="553" spans="1:6">
      <c r="A553" s="5" t="s">
        <v>1126</v>
      </c>
      <c r="B553" s="4" t="s">
        <v>894</v>
      </c>
      <c r="C553" s="475" t="s">
        <v>51</v>
      </c>
      <c r="D553" s="7">
        <v>2</v>
      </c>
      <c r="E553" s="492"/>
      <c r="F553" s="7">
        <f>(D553*E553)</f>
        <v>0</v>
      </c>
    </row>
    <row r="554" spans="1:6">
      <c r="A554" s="5" t="s">
        <v>1127</v>
      </c>
      <c r="B554" s="4" t="s">
        <v>895</v>
      </c>
      <c r="C554" s="475" t="s">
        <v>51</v>
      </c>
      <c r="D554" s="7">
        <v>1</v>
      </c>
      <c r="E554" s="492"/>
      <c r="F554" s="7">
        <f>(D554*E554)</f>
        <v>0</v>
      </c>
    </row>
    <row r="556" spans="1:6" ht="105.75" customHeight="1">
      <c r="A556" s="37" t="s">
        <v>845</v>
      </c>
      <c r="B556" s="473" t="s">
        <v>896</v>
      </c>
    </row>
    <row r="557" spans="1:6" ht="45">
      <c r="A557" s="37"/>
      <c r="B557" s="473" t="s">
        <v>897</v>
      </c>
    </row>
    <row r="558" spans="1:6" ht="30">
      <c r="A558" s="5" t="s">
        <v>1128</v>
      </c>
      <c r="B558" s="4" t="s">
        <v>898</v>
      </c>
      <c r="C558" s="475" t="s">
        <v>51</v>
      </c>
      <c r="D558" s="7">
        <v>5</v>
      </c>
      <c r="E558" s="492"/>
      <c r="F558" s="7">
        <f>(D558*E558)</f>
        <v>0</v>
      </c>
    </row>
    <row r="559" spans="1:6" ht="30">
      <c r="A559" s="5" t="s">
        <v>1129</v>
      </c>
      <c r="B559" s="4" t="s">
        <v>899</v>
      </c>
      <c r="C559" s="475" t="s">
        <v>51</v>
      </c>
      <c r="D559" s="7">
        <v>1</v>
      </c>
      <c r="E559" s="492"/>
      <c r="F559" s="7">
        <f>(D559*E559)</f>
        <v>0</v>
      </c>
    </row>
    <row r="561" spans="1:6" ht="123" customHeight="1">
      <c r="A561" s="5" t="s">
        <v>846</v>
      </c>
      <c r="B561" s="4" t="s">
        <v>1361</v>
      </c>
      <c r="C561" s="475" t="s">
        <v>51</v>
      </c>
      <c r="D561" s="7">
        <v>1</v>
      </c>
      <c r="E561" s="492"/>
      <c r="F561" s="7">
        <f>(D561*E561)</f>
        <v>0</v>
      </c>
    </row>
    <row r="563" spans="1:6" ht="122.25" customHeight="1">
      <c r="A563" s="5" t="s">
        <v>846</v>
      </c>
      <c r="B563" s="4" t="s">
        <v>900</v>
      </c>
      <c r="C563" s="475" t="s">
        <v>52</v>
      </c>
      <c r="D563" s="7">
        <v>155.76</v>
      </c>
      <c r="E563" s="492"/>
      <c r="F563" s="7">
        <f>(D563*E563)</f>
        <v>0</v>
      </c>
    </row>
    <row r="565" spans="1:6" ht="90">
      <c r="A565" s="5" t="s">
        <v>847</v>
      </c>
      <c r="B565" s="4" t="s">
        <v>901</v>
      </c>
      <c r="C565" s="475" t="s">
        <v>34</v>
      </c>
      <c r="D565" s="7">
        <v>1</v>
      </c>
      <c r="E565" s="492"/>
      <c r="F565" s="7">
        <f>(D565*E565)</f>
        <v>0</v>
      </c>
    </row>
    <row r="567" spans="1:6">
      <c r="B567" s="22" t="s">
        <v>854</v>
      </c>
    </row>
    <row r="569" spans="1:6" ht="75" customHeight="1">
      <c r="A569" s="37" t="s">
        <v>848</v>
      </c>
      <c r="B569" s="473" t="s">
        <v>902</v>
      </c>
    </row>
    <row r="570" spans="1:6" ht="60">
      <c r="A570" s="37"/>
      <c r="B570" s="473" t="s">
        <v>856</v>
      </c>
    </row>
    <row r="571" spans="1:6" ht="62.25" customHeight="1">
      <c r="A571" s="37"/>
      <c r="B571" s="473" t="s">
        <v>903</v>
      </c>
    </row>
    <row r="572" spans="1:6" ht="30">
      <c r="A572" s="5" t="s">
        <v>1130</v>
      </c>
      <c r="B572" s="4" t="s">
        <v>876</v>
      </c>
      <c r="C572" s="475" t="s">
        <v>52</v>
      </c>
      <c r="D572" s="7">
        <v>108.85</v>
      </c>
      <c r="E572" s="492"/>
      <c r="F572" s="7">
        <f>(D572*E572)</f>
        <v>0</v>
      </c>
    </row>
    <row r="573" spans="1:6" ht="30">
      <c r="A573" s="5" t="s">
        <v>1131</v>
      </c>
      <c r="B573" s="4" t="s">
        <v>904</v>
      </c>
      <c r="C573" s="475" t="s">
        <v>52</v>
      </c>
      <c r="D573" s="7">
        <v>67.16</v>
      </c>
      <c r="E573" s="492"/>
      <c r="F573" s="7">
        <f>(D573*E573)</f>
        <v>0</v>
      </c>
    </row>
    <row r="574" spans="1:6" ht="30">
      <c r="A574" s="5" t="s">
        <v>1132</v>
      </c>
      <c r="B574" s="4" t="s">
        <v>905</v>
      </c>
      <c r="C574" s="475" t="s">
        <v>52</v>
      </c>
      <c r="D574" s="7">
        <v>83.16</v>
      </c>
      <c r="E574" s="492"/>
      <c r="F574" s="7">
        <f>(D574*E574)</f>
        <v>0</v>
      </c>
    </row>
    <row r="575" spans="1:6" ht="30">
      <c r="A575" s="5" t="s">
        <v>1133</v>
      </c>
      <c r="B575" s="4" t="s">
        <v>906</v>
      </c>
      <c r="C575" s="475" t="s">
        <v>52</v>
      </c>
      <c r="D575" s="7">
        <v>14.85</v>
      </c>
      <c r="E575" s="492"/>
      <c r="F575" s="7">
        <f>(D575*E575)</f>
        <v>0</v>
      </c>
    </row>
    <row r="577" spans="1:6" ht="90">
      <c r="A577" s="5" t="s">
        <v>849</v>
      </c>
      <c r="B577" s="4" t="s">
        <v>907</v>
      </c>
      <c r="C577" s="475" t="s">
        <v>52</v>
      </c>
      <c r="D577" s="7">
        <v>274.01</v>
      </c>
      <c r="E577" s="492"/>
      <c r="F577" s="7">
        <f>(D577*E577)</f>
        <v>0</v>
      </c>
    </row>
    <row r="579" spans="1:6" ht="60">
      <c r="A579" s="5" t="s">
        <v>850</v>
      </c>
      <c r="B579" s="4" t="s">
        <v>908</v>
      </c>
      <c r="C579" s="475" t="s">
        <v>879</v>
      </c>
      <c r="D579" s="7">
        <v>2</v>
      </c>
      <c r="E579" s="492"/>
      <c r="F579" s="7">
        <f>(D579*E579)</f>
        <v>0</v>
      </c>
    </row>
    <row r="581" spans="1:6" ht="106.5" customHeight="1">
      <c r="A581" s="37" t="s">
        <v>851</v>
      </c>
      <c r="B581" s="473" t="s">
        <v>909</v>
      </c>
    </row>
    <row r="582" spans="1:6">
      <c r="A582" s="5" t="s">
        <v>598</v>
      </c>
      <c r="B582" s="4" t="s">
        <v>910</v>
      </c>
      <c r="C582" s="475" t="s">
        <v>51</v>
      </c>
      <c r="D582" s="7">
        <v>16</v>
      </c>
      <c r="E582" s="492"/>
      <c r="F582" s="7">
        <f t="shared" ref="F582:F591" si="6">(D582*E582)</f>
        <v>0</v>
      </c>
    </row>
    <row r="583" spans="1:6">
      <c r="A583" s="5" t="s">
        <v>599</v>
      </c>
      <c r="B583" s="4" t="s">
        <v>911</v>
      </c>
      <c r="C583" s="475" t="s">
        <v>51</v>
      </c>
      <c r="D583" s="7">
        <v>1</v>
      </c>
      <c r="E583" s="492"/>
      <c r="F583" s="7">
        <f t="shared" si="6"/>
        <v>0</v>
      </c>
    </row>
    <row r="584" spans="1:6">
      <c r="A584" s="5" t="s">
        <v>600</v>
      </c>
      <c r="B584" s="4" t="s">
        <v>912</v>
      </c>
      <c r="C584" s="475" t="s">
        <v>51</v>
      </c>
      <c r="D584" s="7">
        <v>1</v>
      </c>
      <c r="E584" s="492"/>
      <c r="F584" s="7">
        <f t="shared" si="6"/>
        <v>0</v>
      </c>
    </row>
    <row r="585" spans="1:6">
      <c r="A585" s="5" t="s">
        <v>620</v>
      </c>
      <c r="B585" s="4" t="s">
        <v>913</v>
      </c>
      <c r="C585" s="475" t="s">
        <v>51</v>
      </c>
      <c r="D585" s="7">
        <v>1</v>
      </c>
      <c r="E585" s="492"/>
      <c r="F585" s="7">
        <f t="shared" si="6"/>
        <v>0</v>
      </c>
    </row>
    <row r="586" spans="1:6">
      <c r="A586" s="5" t="s">
        <v>601</v>
      </c>
      <c r="B586" s="4" t="s">
        <v>914</v>
      </c>
      <c r="C586" s="475" t="s">
        <v>51</v>
      </c>
      <c r="D586" s="7">
        <v>2</v>
      </c>
      <c r="E586" s="492"/>
      <c r="F586" s="7">
        <f t="shared" si="6"/>
        <v>0</v>
      </c>
    </row>
    <row r="587" spans="1:6">
      <c r="A587" s="5" t="s">
        <v>603</v>
      </c>
      <c r="B587" s="4" t="s">
        <v>915</v>
      </c>
      <c r="C587" s="475" t="s">
        <v>51</v>
      </c>
      <c r="D587" s="7">
        <v>2</v>
      </c>
      <c r="E587" s="492"/>
      <c r="F587" s="7">
        <f t="shared" si="6"/>
        <v>0</v>
      </c>
    </row>
    <row r="588" spans="1:6">
      <c r="A588" s="5" t="s">
        <v>604</v>
      </c>
      <c r="B588" s="4" t="s">
        <v>916</v>
      </c>
      <c r="C588" s="475" t="s">
        <v>51</v>
      </c>
      <c r="D588" s="7">
        <v>1</v>
      </c>
      <c r="E588" s="492"/>
      <c r="F588" s="7">
        <f t="shared" si="6"/>
        <v>0</v>
      </c>
    </row>
    <row r="589" spans="1:6">
      <c r="A589" s="5" t="s">
        <v>605</v>
      </c>
      <c r="B589" s="4" t="s">
        <v>917</v>
      </c>
      <c r="C589" s="475" t="s">
        <v>51</v>
      </c>
      <c r="D589" s="7">
        <v>1</v>
      </c>
      <c r="E589" s="492"/>
      <c r="F589" s="7">
        <f t="shared" si="6"/>
        <v>0</v>
      </c>
    </row>
    <row r="590" spans="1:6" ht="30">
      <c r="A590" s="5" t="s">
        <v>610</v>
      </c>
      <c r="B590" s="4" t="s">
        <v>918</v>
      </c>
      <c r="C590" s="475" t="s">
        <v>51</v>
      </c>
      <c r="D590" s="7">
        <v>1</v>
      </c>
      <c r="E590" s="492"/>
      <c r="F590" s="7">
        <f t="shared" si="6"/>
        <v>0</v>
      </c>
    </row>
    <row r="591" spans="1:6" ht="30">
      <c r="A591" s="5" t="s">
        <v>613</v>
      </c>
      <c r="B591" s="4" t="s">
        <v>919</v>
      </c>
      <c r="C591" s="475" t="s">
        <v>51</v>
      </c>
      <c r="D591" s="7">
        <v>1</v>
      </c>
      <c r="E591" s="492"/>
      <c r="F591" s="7">
        <f t="shared" si="6"/>
        <v>0</v>
      </c>
    </row>
    <row r="592" spans="1:6">
      <c r="D592" s="23"/>
    </row>
    <row r="593" spans="1:6" ht="106.5" customHeight="1">
      <c r="A593" s="37" t="s">
        <v>852</v>
      </c>
      <c r="B593" s="473" t="s">
        <v>920</v>
      </c>
    </row>
    <row r="594" spans="1:6" ht="45">
      <c r="A594" s="37"/>
      <c r="B594" s="473" t="s">
        <v>921</v>
      </c>
    </row>
    <row r="595" spans="1:6" ht="17.25" customHeight="1">
      <c r="A595" s="5" t="s">
        <v>598</v>
      </c>
      <c r="B595" s="4" t="s">
        <v>922</v>
      </c>
      <c r="C595" s="475" t="s">
        <v>51</v>
      </c>
      <c r="D595" s="7">
        <v>16</v>
      </c>
      <c r="E595" s="492"/>
      <c r="F595" s="7">
        <f>(D595*E595)</f>
        <v>0</v>
      </c>
    </row>
    <row r="596" spans="1:6" ht="30">
      <c r="A596" s="5" t="s">
        <v>599</v>
      </c>
      <c r="B596" s="4" t="s">
        <v>923</v>
      </c>
      <c r="C596" s="475" t="s">
        <v>51</v>
      </c>
      <c r="D596" s="7">
        <v>11</v>
      </c>
      <c r="E596" s="492"/>
      <c r="F596" s="7">
        <f>(D596*E596)</f>
        <v>0</v>
      </c>
    </row>
    <row r="598" spans="1:6" ht="105">
      <c r="A598" s="5" t="s">
        <v>853</v>
      </c>
      <c r="B598" s="4" t="s">
        <v>924</v>
      </c>
      <c r="C598" s="475" t="s">
        <v>52</v>
      </c>
      <c r="D598" s="7">
        <v>274.01</v>
      </c>
      <c r="E598" s="492"/>
      <c r="F598" s="7">
        <f>(D598*E598)</f>
        <v>0</v>
      </c>
    </row>
    <row r="600" spans="1:6" ht="60">
      <c r="A600" s="5" t="s">
        <v>855</v>
      </c>
      <c r="B600" s="4" t="s">
        <v>925</v>
      </c>
      <c r="C600" s="475" t="s">
        <v>34</v>
      </c>
      <c r="D600" s="7">
        <v>1</v>
      </c>
      <c r="E600" s="492"/>
      <c r="F600" s="7">
        <f>(D600*E600)</f>
        <v>0</v>
      </c>
    </row>
    <row r="601" spans="1:6">
      <c r="A601" s="20"/>
    </row>
    <row r="602" spans="1:6" s="85" customFormat="1" ht="15.75" thickBot="1">
      <c r="A602" s="26"/>
      <c r="B602" s="27" t="s">
        <v>857</v>
      </c>
      <c r="C602" s="28"/>
      <c r="D602" s="28"/>
      <c r="E602" s="483">
        <f>SUM(F495:F601)</f>
        <v>0</v>
      </c>
      <c r="F602" s="483"/>
    </row>
    <row r="603" spans="1:6" ht="15.75" thickTop="1"/>
  </sheetData>
  <sheetProtection algorithmName="SHA-512" hashValue="GQydqXgwHdzyCxaKAqMEVjMTm6b6qXm8R8QXmpoiuuiv7FyPNamxg1+SEJqMh3DHhF2gFnOpKHjRnyJo9GWy6w==" saltValue="vZWliHX+ItJA4dFLCU2CWQ==" spinCount="100000" sheet="1" objects="1" scenarios="1"/>
  <mergeCells count="52">
    <mergeCell ref="B500:F500"/>
    <mergeCell ref="E602:F602"/>
    <mergeCell ref="C7:D7"/>
    <mergeCell ref="C8:D8"/>
    <mergeCell ref="C9:D9"/>
    <mergeCell ref="C10:D10"/>
    <mergeCell ref="C11:D11"/>
    <mergeCell ref="C12:D12"/>
    <mergeCell ref="C13:D13"/>
    <mergeCell ref="C16:D16"/>
    <mergeCell ref="C14:D14"/>
    <mergeCell ref="E491:F491"/>
    <mergeCell ref="B496:F496"/>
    <mergeCell ref="B497:F497"/>
    <mergeCell ref="B498:F498"/>
    <mergeCell ref="B499:F499"/>
    <mergeCell ref="B29:F29"/>
    <mergeCell ref="B30:F30"/>
    <mergeCell ref="C71:F71"/>
    <mergeCell ref="B258:F258"/>
    <mergeCell ref="B259:F259"/>
    <mergeCell ref="E249:F249"/>
    <mergeCell ref="B254:F254"/>
    <mergeCell ref="B255:F255"/>
    <mergeCell ref="B256:F256"/>
    <mergeCell ref="B257:F257"/>
    <mergeCell ref="C74:F74"/>
    <mergeCell ref="C78:F78"/>
    <mergeCell ref="C77:F77"/>
    <mergeCell ref="E90:F90"/>
    <mergeCell ref="B95:F95"/>
    <mergeCell ref="B96:F96"/>
    <mergeCell ref="B2:F2"/>
    <mergeCell ref="B20:F20"/>
    <mergeCell ref="B21:F21"/>
    <mergeCell ref="B22:F22"/>
    <mergeCell ref="B28:F28"/>
    <mergeCell ref="B97:F97"/>
    <mergeCell ref="B392:F392"/>
    <mergeCell ref="B393:F393"/>
    <mergeCell ref="B394:F394"/>
    <mergeCell ref="B309:F309"/>
    <mergeCell ref="B310:F310"/>
    <mergeCell ref="B311:F311"/>
    <mergeCell ref="B312:F312"/>
    <mergeCell ref="E387:F387"/>
    <mergeCell ref="E303:F303"/>
    <mergeCell ref="B308:F308"/>
    <mergeCell ref="E209:F209"/>
    <mergeCell ref="B214:F214"/>
    <mergeCell ref="B215:F215"/>
    <mergeCell ref="B216:F216"/>
  </mergeCells>
  <pageMargins left="0.98425196850393704" right="0.59055118110236227" top="0.59055118110236227" bottom="0.59055118110236227" header="0.31496062992125984" footer="0.31496062992125984"/>
  <pageSetup paperSize="9" orientation="portrait" r:id="rId1"/>
  <headerFooter>
    <oddHeader>&amp;L&amp;"-,Krepko"&amp;9&amp;K00-049MISEL, projektiranje in inženiring d.o.o.</oddHeader>
    <oddFooter>&amp;L&amp;"-,Krepko"&amp;9&amp;K00-049POŠ DOLENJE NEMŠKA VAS&amp;R&amp;"-,Krepko"&amp;9&amp;K00-049&amp;P/&amp;N</oddFooter>
  </headerFooter>
  <rowBreaks count="5" manualBreakCount="5">
    <brk id="92" max="5" man="1"/>
    <brk id="211" max="5" man="1"/>
    <brk id="251" max="5" man="1"/>
    <brk id="389" max="5" man="1"/>
    <brk id="493"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714"/>
  <sheetViews>
    <sheetView view="pageBreakPreview" topLeftCell="A699" zoomScaleNormal="100" zoomScaleSheetLayoutView="100" workbookViewId="0">
      <selection activeCell="I711" sqref="I711"/>
    </sheetView>
  </sheetViews>
  <sheetFormatPr defaultRowHeight="15"/>
  <cols>
    <col min="1" max="1" width="6" style="8" customWidth="1"/>
    <col min="2" max="2" width="47.85546875" style="8" customWidth="1"/>
    <col min="3" max="3" width="3.28515625" style="8" customWidth="1"/>
    <col min="4" max="5" width="8.85546875" style="8" customWidth="1"/>
    <col min="6" max="6" width="10.42578125" style="8" customWidth="1"/>
    <col min="7" max="16384" width="9.140625" style="8"/>
  </cols>
  <sheetData>
    <row r="2" spans="1:6" ht="16.5" thickBot="1">
      <c r="A2" s="59" t="s">
        <v>766</v>
      </c>
      <c r="B2" s="481" t="s">
        <v>767</v>
      </c>
      <c r="C2" s="481"/>
      <c r="D2" s="481"/>
      <c r="E2" s="481"/>
      <c r="F2" s="481"/>
    </row>
    <row r="5" spans="1:6" ht="15.75" thickBot="1">
      <c r="A5" s="60"/>
      <c r="B5" s="61" t="s">
        <v>768</v>
      </c>
    </row>
    <row r="7" spans="1:6">
      <c r="A7" s="8" t="str">
        <f>(A31)</f>
        <v>1.</v>
      </c>
      <c r="B7" s="8" t="str">
        <f>(B31)</f>
        <v>KLJUČAVNIČARSKA DELA</v>
      </c>
      <c r="C7" s="484">
        <f>(E131)</f>
        <v>0</v>
      </c>
      <c r="D7" s="484"/>
      <c r="E7" s="484"/>
    </row>
    <row r="8" spans="1:6">
      <c r="A8" s="8" t="str">
        <f>(A134)</f>
        <v>2.</v>
      </c>
      <c r="B8" s="8" t="str">
        <f>(B134)</f>
        <v>KROVSKOKLEPARSKA DELA</v>
      </c>
      <c r="C8" s="484">
        <f>(E194)</f>
        <v>0</v>
      </c>
      <c r="D8" s="484"/>
      <c r="E8" s="484"/>
    </row>
    <row r="9" spans="1:6">
      <c r="A9" s="8" t="str">
        <f>(A197)</f>
        <v>3.</v>
      </c>
      <c r="B9" s="8" t="str">
        <f>(B197)</f>
        <v>STAVBNO POHIŠTVO</v>
      </c>
      <c r="C9" s="484">
        <f>(E411)</f>
        <v>0</v>
      </c>
      <c r="D9" s="484"/>
      <c r="E9" s="484"/>
    </row>
    <row r="10" spans="1:6">
      <c r="A10" s="8" t="str">
        <f>(A414)</f>
        <v>4.</v>
      </c>
      <c r="B10" s="8" t="str">
        <f>(B414)</f>
        <v>KERAMIČARSKA DELA</v>
      </c>
      <c r="C10" s="484">
        <f>(E454)</f>
        <v>0</v>
      </c>
      <c r="D10" s="484"/>
      <c r="E10" s="484"/>
    </row>
    <row r="11" spans="1:6">
      <c r="A11" s="8" t="str">
        <f>(A457)</f>
        <v>5.</v>
      </c>
      <c r="B11" s="8" t="str">
        <f>(B457)</f>
        <v>TLAKI</v>
      </c>
      <c r="C11" s="484">
        <f>(E477)</f>
        <v>0</v>
      </c>
      <c r="D11" s="484"/>
      <c r="E11" s="484"/>
    </row>
    <row r="12" spans="1:6">
      <c r="A12" s="8" t="str">
        <f>(A480)</f>
        <v>6.</v>
      </c>
      <c r="B12" s="8" t="str">
        <f>(B480)</f>
        <v>SUHOMONTAŽNA DELA</v>
      </c>
      <c r="C12" s="484">
        <f>(E573)</f>
        <v>0</v>
      </c>
      <c r="D12" s="484"/>
      <c r="E12" s="484"/>
    </row>
    <row r="13" spans="1:6">
      <c r="A13" s="8" t="str">
        <f>(A576)</f>
        <v>7.</v>
      </c>
      <c r="B13" s="8" t="str">
        <f>(B576)</f>
        <v>SLIKOPLESKARSKA DELA</v>
      </c>
      <c r="C13" s="484">
        <f>(E605)</f>
        <v>0</v>
      </c>
      <c r="D13" s="484"/>
      <c r="E13" s="484"/>
    </row>
    <row r="14" spans="1:6">
      <c r="A14" s="8" t="str">
        <f>(A608)</f>
        <v>8.</v>
      </c>
      <c r="B14" s="8" t="str">
        <f>(B608)</f>
        <v>FASADERSKA DELA</v>
      </c>
      <c r="C14" s="484">
        <f>(E649)</f>
        <v>0</v>
      </c>
      <c r="D14" s="484"/>
      <c r="E14" s="484"/>
    </row>
    <row r="15" spans="1:6">
      <c r="A15" s="8" t="str">
        <f>(A652)</f>
        <v>9.</v>
      </c>
      <c r="B15" s="8" t="str">
        <f>(B652)</f>
        <v>PREDPRAŽNIKI</v>
      </c>
      <c r="C15" s="484">
        <f>(E668)</f>
        <v>0</v>
      </c>
      <c r="D15" s="484"/>
      <c r="E15" s="484"/>
    </row>
    <row r="16" spans="1:6">
      <c r="A16" s="8" t="str">
        <f>(A671)</f>
        <v>10.</v>
      </c>
      <c r="B16" s="8" t="str">
        <f>(B671)</f>
        <v>GASILSKA OPREMA</v>
      </c>
      <c r="C16" s="484">
        <f>(E684)</f>
        <v>0</v>
      </c>
      <c r="D16" s="484"/>
      <c r="E16" s="484"/>
    </row>
    <row r="17" spans="1:6">
      <c r="A17" s="8" t="str">
        <f>(A687)</f>
        <v>11.</v>
      </c>
      <c r="B17" s="8" t="str">
        <f>(B687)</f>
        <v>DVIGALO</v>
      </c>
      <c r="C17" s="484">
        <f>(E702)</f>
        <v>0</v>
      </c>
      <c r="D17" s="484"/>
      <c r="E17" s="484"/>
    </row>
    <row r="18" spans="1:6">
      <c r="A18" s="8" t="str">
        <f>(A705)</f>
        <v>12.</v>
      </c>
      <c r="B18" s="8" t="str">
        <f>(B705)</f>
        <v>OSTALE OBVEZNOSTI</v>
      </c>
      <c r="C18" s="484">
        <f>(E713)</f>
        <v>0</v>
      </c>
      <c r="D18" s="484"/>
      <c r="E18" s="484"/>
    </row>
    <row r="19" spans="1:6">
      <c r="A19" s="8" t="s">
        <v>770</v>
      </c>
      <c r="B19" s="8" t="s">
        <v>769</v>
      </c>
      <c r="C19" s="484">
        <f>(SUM(C7:D18)/100)*10</f>
        <v>0</v>
      </c>
      <c r="D19" s="484"/>
      <c r="E19" s="484"/>
    </row>
    <row r="20" spans="1:6">
      <c r="C20" s="78"/>
      <c r="D20" s="78"/>
      <c r="E20" s="79"/>
    </row>
    <row r="21" spans="1:6" ht="15.75" thickBot="1">
      <c r="A21" s="62"/>
      <c r="B21" s="63" t="s">
        <v>21</v>
      </c>
      <c r="C21" s="485">
        <f>SUM(C7:D20)</f>
        <v>0</v>
      </c>
      <c r="D21" s="485"/>
      <c r="E21" s="485"/>
    </row>
    <row r="25" spans="1:6" ht="60.75" customHeight="1">
      <c r="B25" s="479" t="s">
        <v>28</v>
      </c>
      <c r="C25" s="479"/>
      <c r="D25" s="479"/>
      <c r="E25" s="479"/>
      <c r="F25" s="479"/>
    </row>
    <row r="26" spans="1:6" ht="32.25" customHeight="1">
      <c r="B26" s="479" t="s">
        <v>29</v>
      </c>
      <c r="C26" s="479"/>
      <c r="D26" s="479"/>
      <c r="E26" s="479"/>
      <c r="F26" s="479"/>
    </row>
    <row r="27" spans="1:6" ht="31.5" customHeight="1">
      <c r="B27" s="479" t="s">
        <v>30</v>
      </c>
      <c r="C27" s="479"/>
      <c r="D27" s="479"/>
      <c r="E27" s="479"/>
      <c r="F27" s="479"/>
    </row>
    <row r="31" spans="1:6">
      <c r="A31" s="80" t="s">
        <v>22</v>
      </c>
      <c r="B31" s="80" t="s">
        <v>187</v>
      </c>
      <c r="C31" s="19" t="s">
        <v>24</v>
      </c>
      <c r="D31" s="19" t="s">
        <v>25</v>
      </c>
      <c r="E31" s="19" t="s">
        <v>26</v>
      </c>
      <c r="F31" s="19" t="s">
        <v>27</v>
      </c>
    </row>
    <row r="32" spans="1:6">
      <c r="A32" s="20"/>
    </row>
    <row r="33" spans="1:6" ht="93" customHeight="1">
      <c r="A33" s="20"/>
      <c r="B33" s="479" t="s">
        <v>188</v>
      </c>
      <c r="C33" s="479"/>
      <c r="D33" s="479"/>
      <c r="E33" s="479"/>
      <c r="F33" s="479"/>
    </row>
    <row r="34" spans="1:6" ht="75" customHeight="1">
      <c r="A34" s="21"/>
      <c r="B34" s="479" t="s">
        <v>189</v>
      </c>
      <c r="C34" s="479"/>
      <c r="D34" s="479"/>
      <c r="E34" s="479"/>
      <c r="F34" s="479"/>
    </row>
    <row r="35" spans="1:6" ht="120.75" customHeight="1">
      <c r="A35" s="21"/>
      <c r="B35" s="479" t="s">
        <v>190</v>
      </c>
      <c r="C35" s="479"/>
      <c r="D35" s="479"/>
      <c r="E35" s="479"/>
      <c r="F35" s="479"/>
    </row>
    <row r="36" spans="1:6" ht="105.75" customHeight="1">
      <c r="A36" s="21"/>
      <c r="B36" s="479" t="s">
        <v>191</v>
      </c>
      <c r="C36" s="479"/>
      <c r="D36" s="479"/>
      <c r="E36" s="479"/>
      <c r="F36" s="479"/>
    </row>
    <row r="37" spans="1:6" ht="90" customHeight="1">
      <c r="A37" s="21"/>
      <c r="B37" s="479" t="s">
        <v>192</v>
      </c>
      <c r="C37" s="479"/>
      <c r="D37" s="479"/>
      <c r="E37" s="479"/>
      <c r="F37" s="479"/>
    </row>
    <row r="38" spans="1:6" ht="75" customHeight="1">
      <c r="A38" s="21"/>
      <c r="B38" s="479" t="s">
        <v>193</v>
      </c>
      <c r="C38" s="479"/>
      <c r="D38" s="479"/>
      <c r="E38" s="479"/>
      <c r="F38" s="479"/>
    </row>
    <row r="39" spans="1:6" ht="93" customHeight="1">
      <c r="A39" s="21"/>
      <c r="B39" s="479" t="s">
        <v>194</v>
      </c>
      <c r="C39" s="479"/>
      <c r="D39" s="479"/>
      <c r="E39" s="479"/>
      <c r="F39" s="479"/>
    </row>
    <row r="40" spans="1:6" ht="90" customHeight="1">
      <c r="A40" s="21"/>
      <c r="B40" s="479" t="s">
        <v>195</v>
      </c>
      <c r="C40" s="479"/>
      <c r="D40" s="479"/>
      <c r="E40" s="479"/>
      <c r="F40" s="479"/>
    </row>
    <row r="41" spans="1:6" ht="93" customHeight="1">
      <c r="A41" s="21"/>
      <c r="B41" s="479" t="s">
        <v>196</v>
      </c>
      <c r="C41" s="479"/>
      <c r="D41" s="479"/>
      <c r="E41" s="479"/>
      <c r="F41" s="479"/>
    </row>
    <row r="42" spans="1:6" ht="138" customHeight="1">
      <c r="A42" s="21"/>
      <c r="B42" s="479" t="s">
        <v>197</v>
      </c>
      <c r="C42" s="479"/>
      <c r="D42" s="479"/>
      <c r="E42" s="479"/>
      <c r="F42" s="479"/>
    </row>
    <row r="43" spans="1:6" ht="121.5" customHeight="1">
      <c r="A43" s="21"/>
      <c r="B43" s="479" t="s">
        <v>198</v>
      </c>
      <c r="C43" s="479"/>
      <c r="D43" s="479"/>
      <c r="E43" s="479"/>
      <c r="F43" s="479"/>
    </row>
    <row r="44" spans="1:6">
      <c r="A44" s="21"/>
    </row>
    <row r="45" spans="1:6">
      <c r="A45" s="21"/>
      <c r="B45" s="22" t="s">
        <v>199</v>
      </c>
    </row>
    <row r="46" spans="1:6" ht="75.75" customHeight="1">
      <c r="A46" s="20" t="s">
        <v>35</v>
      </c>
      <c r="B46" s="72" t="s">
        <v>200</v>
      </c>
      <c r="D46" s="23"/>
      <c r="E46" s="23"/>
      <c r="F46" s="23"/>
    </row>
    <row r="47" spans="1:6" ht="60">
      <c r="A47" s="20"/>
      <c r="B47" s="72" t="s">
        <v>201</v>
      </c>
    </row>
    <row r="48" spans="1:6" ht="108" customHeight="1">
      <c r="A48" s="20"/>
      <c r="B48" s="72" t="s">
        <v>554</v>
      </c>
    </row>
    <row r="49" spans="1:6">
      <c r="A49" s="24" t="s">
        <v>202</v>
      </c>
      <c r="B49" s="4" t="s">
        <v>203</v>
      </c>
      <c r="C49" s="6" t="s">
        <v>52</v>
      </c>
      <c r="D49" s="7">
        <v>17.399999999999999</v>
      </c>
      <c r="E49" s="492"/>
      <c r="F49" s="7">
        <f>(D49*E49)</f>
        <v>0</v>
      </c>
    </row>
    <row r="50" spans="1:6">
      <c r="A50" s="24" t="s">
        <v>204</v>
      </c>
      <c r="B50" s="4" t="s">
        <v>205</v>
      </c>
      <c r="C50" s="6" t="s">
        <v>52</v>
      </c>
      <c r="D50" s="7">
        <v>8.64</v>
      </c>
      <c r="E50" s="492"/>
      <c r="F50" s="7">
        <f>(D50*E50)</f>
        <v>0</v>
      </c>
    </row>
    <row r="51" spans="1:6">
      <c r="A51" s="20"/>
      <c r="B51" s="72"/>
    </row>
    <row r="52" spans="1:6" ht="45">
      <c r="A52" s="20" t="s">
        <v>206</v>
      </c>
      <c r="B52" s="72" t="s">
        <v>207</v>
      </c>
    </row>
    <row r="53" spans="1:6" ht="90">
      <c r="A53" s="24"/>
      <c r="B53" s="4" t="s">
        <v>553</v>
      </c>
      <c r="C53" s="6" t="s">
        <v>52</v>
      </c>
      <c r="D53" s="7">
        <v>31.68</v>
      </c>
      <c r="E53" s="492"/>
      <c r="F53" s="7">
        <f>(D53*E53)</f>
        <v>0</v>
      </c>
    </row>
    <row r="54" spans="1:6">
      <c r="A54" s="20"/>
      <c r="B54" s="72"/>
    </row>
    <row r="55" spans="1:6" ht="92.25" customHeight="1">
      <c r="A55" s="20" t="s">
        <v>208</v>
      </c>
      <c r="B55" s="72" t="s">
        <v>548</v>
      </c>
    </row>
    <row r="56" spans="1:6" ht="75">
      <c r="A56" s="24"/>
      <c r="B56" s="4" t="s">
        <v>549</v>
      </c>
      <c r="C56" s="6" t="s">
        <v>52</v>
      </c>
      <c r="D56" s="7">
        <v>58.91</v>
      </c>
      <c r="E56" s="492"/>
      <c r="F56" s="7">
        <f>(D56*E56)</f>
        <v>0</v>
      </c>
    </row>
    <row r="57" spans="1:6">
      <c r="A57" s="20"/>
      <c r="B57" s="72"/>
    </row>
    <row r="58" spans="1:6">
      <c r="A58" s="21"/>
      <c r="B58" s="22" t="s">
        <v>209</v>
      </c>
    </row>
    <row r="59" spans="1:6" ht="45">
      <c r="A59" s="20" t="s">
        <v>210</v>
      </c>
      <c r="B59" s="72" t="s">
        <v>550</v>
      </c>
    </row>
    <row r="60" spans="1:6" ht="75">
      <c r="A60" s="20"/>
      <c r="B60" s="72" t="s">
        <v>551</v>
      </c>
    </row>
    <row r="61" spans="1:6" ht="60">
      <c r="A61" s="20"/>
      <c r="B61" s="72" t="s">
        <v>211</v>
      </c>
    </row>
    <row r="62" spans="1:6" ht="78" customHeight="1">
      <c r="A62" s="20"/>
      <c r="B62" s="72" t="s">
        <v>212</v>
      </c>
    </row>
    <row r="63" spans="1:6" ht="45.75" customHeight="1">
      <c r="A63" s="20"/>
      <c r="B63" s="72" t="s">
        <v>213</v>
      </c>
    </row>
    <row r="64" spans="1:6" ht="90">
      <c r="A64" s="20"/>
      <c r="B64" s="72" t="s">
        <v>214</v>
      </c>
    </row>
    <row r="65" spans="1:6">
      <c r="A65" s="20"/>
      <c r="B65" s="72" t="s">
        <v>203</v>
      </c>
      <c r="C65" s="25" t="s">
        <v>52</v>
      </c>
      <c r="D65" s="23">
        <v>2.5</v>
      </c>
      <c r="E65" s="495"/>
      <c r="F65" s="23"/>
    </row>
    <row r="66" spans="1:6">
      <c r="A66" s="20"/>
      <c r="B66" s="72" t="s">
        <v>205</v>
      </c>
      <c r="C66" s="25" t="s">
        <v>52</v>
      </c>
      <c r="D66" s="23">
        <v>1.2</v>
      </c>
      <c r="E66" s="495"/>
      <c r="F66" s="23"/>
    </row>
    <row r="67" spans="1:6" ht="90">
      <c r="A67" s="20"/>
      <c r="B67" s="72" t="s">
        <v>215</v>
      </c>
      <c r="E67" s="494"/>
    </row>
    <row r="68" spans="1:6" ht="123.75" customHeight="1">
      <c r="A68" s="24"/>
      <c r="B68" s="4" t="s">
        <v>552</v>
      </c>
      <c r="C68" s="6" t="s">
        <v>34</v>
      </c>
      <c r="D68" s="7">
        <v>1</v>
      </c>
      <c r="E68" s="492"/>
      <c r="F68" s="7">
        <f>(D68*E68)</f>
        <v>0</v>
      </c>
    </row>
    <row r="69" spans="1:6">
      <c r="A69" s="20"/>
      <c r="B69" s="72"/>
    </row>
    <row r="70" spans="1:6">
      <c r="A70" s="20"/>
      <c r="B70" s="22" t="s">
        <v>216</v>
      </c>
    </row>
    <row r="71" spans="1:6" ht="60">
      <c r="A71" s="20" t="s">
        <v>217</v>
      </c>
      <c r="B71" s="72" t="s">
        <v>218</v>
      </c>
    </row>
    <row r="72" spans="1:6" ht="45">
      <c r="A72" s="20"/>
      <c r="B72" s="72" t="s">
        <v>219</v>
      </c>
    </row>
    <row r="73" spans="1:6" ht="90">
      <c r="A73" s="24"/>
      <c r="B73" s="4" t="s">
        <v>1334</v>
      </c>
      <c r="C73" s="6" t="s">
        <v>52</v>
      </c>
      <c r="D73" s="7">
        <v>4.4400000000000004</v>
      </c>
      <c r="E73" s="492"/>
      <c r="F73" s="7">
        <f>(D73*E73)</f>
        <v>0</v>
      </c>
    </row>
    <row r="74" spans="1:6">
      <c r="A74" s="20"/>
      <c r="B74" s="72"/>
    </row>
    <row r="75" spans="1:6" ht="60">
      <c r="A75" s="20" t="s">
        <v>220</v>
      </c>
      <c r="B75" s="72" t="s">
        <v>221</v>
      </c>
    </row>
    <row r="76" spans="1:6" ht="45">
      <c r="A76" s="20"/>
      <c r="B76" s="72" t="s">
        <v>222</v>
      </c>
    </row>
    <row r="77" spans="1:6" ht="90">
      <c r="A77" s="24"/>
      <c r="B77" s="4" t="s">
        <v>1334</v>
      </c>
      <c r="C77" s="6" t="s">
        <v>52</v>
      </c>
      <c r="D77" s="7">
        <v>14.74</v>
      </c>
      <c r="E77" s="492"/>
      <c r="F77" s="7">
        <f>(D77*E77)</f>
        <v>0</v>
      </c>
    </row>
    <row r="78" spans="1:6">
      <c r="A78" s="20"/>
      <c r="B78" s="72"/>
      <c r="C78" s="25"/>
      <c r="D78" s="23"/>
      <c r="E78" s="23"/>
      <c r="F78" s="23"/>
    </row>
    <row r="79" spans="1:6" ht="62.25" customHeight="1">
      <c r="A79" s="20" t="s">
        <v>223</v>
      </c>
      <c r="B79" s="72" t="s">
        <v>224</v>
      </c>
      <c r="C79" s="25"/>
      <c r="D79" s="23"/>
      <c r="E79" s="23"/>
      <c r="F79" s="23"/>
    </row>
    <row r="80" spans="1:6" ht="60">
      <c r="A80" s="20"/>
      <c r="B80" s="72" t="s">
        <v>225</v>
      </c>
      <c r="C80" s="25"/>
      <c r="D80" s="23"/>
      <c r="E80" s="23"/>
      <c r="F80" s="23"/>
    </row>
    <row r="81" spans="1:6" ht="105">
      <c r="A81" s="24"/>
      <c r="B81" s="4" t="s">
        <v>1338</v>
      </c>
      <c r="C81" s="6" t="s">
        <v>52</v>
      </c>
      <c r="D81" s="7">
        <v>4.4400000000000004</v>
      </c>
      <c r="E81" s="492"/>
      <c r="F81" s="7">
        <f>(D81*E81)</f>
        <v>0</v>
      </c>
    </row>
    <row r="82" spans="1:6">
      <c r="A82" s="20"/>
      <c r="B82" s="72"/>
      <c r="C82" s="25"/>
      <c r="D82" s="23"/>
      <c r="E82" s="23"/>
      <c r="F82" s="23"/>
    </row>
    <row r="83" spans="1:6" ht="78" customHeight="1">
      <c r="A83" s="20" t="s">
        <v>226</v>
      </c>
      <c r="B83" s="72" t="s">
        <v>227</v>
      </c>
      <c r="C83" s="25"/>
      <c r="D83" s="23"/>
      <c r="E83" s="23"/>
      <c r="F83" s="23"/>
    </row>
    <row r="84" spans="1:6" ht="30">
      <c r="A84" s="20"/>
      <c r="B84" s="72" t="s">
        <v>228</v>
      </c>
      <c r="C84" s="25"/>
      <c r="D84" s="23"/>
      <c r="E84" s="23"/>
      <c r="F84" s="23"/>
    </row>
    <row r="85" spans="1:6" ht="75">
      <c r="A85" s="24"/>
      <c r="B85" s="4" t="s">
        <v>1337</v>
      </c>
      <c r="C85" s="6" t="s">
        <v>52</v>
      </c>
      <c r="D85" s="7">
        <v>19.75</v>
      </c>
      <c r="E85" s="492"/>
      <c r="F85" s="7">
        <f>(D85*E85)</f>
        <v>0</v>
      </c>
    </row>
    <row r="86" spans="1:6">
      <c r="A86" s="20"/>
      <c r="B86" s="72"/>
      <c r="C86" s="25"/>
      <c r="D86" s="23"/>
      <c r="E86" s="23"/>
      <c r="F86" s="23"/>
    </row>
    <row r="87" spans="1:6" ht="90">
      <c r="A87" s="20" t="s">
        <v>229</v>
      </c>
      <c r="B87" s="72" t="s">
        <v>230</v>
      </c>
      <c r="C87" s="25"/>
      <c r="D87" s="23"/>
      <c r="E87" s="23"/>
      <c r="F87" s="23"/>
    </row>
    <row r="88" spans="1:6" ht="30">
      <c r="A88" s="20"/>
      <c r="B88" s="72" t="s">
        <v>231</v>
      </c>
      <c r="C88" s="25"/>
      <c r="D88" s="23"/>
      <c r="E88" s="23"/>
      <c r="F88" s="23"/>
    </row>
    <row r="89" spans="1:6" ht="90">
      <c r="A89" s="24"/>
      <c r="B89" s="4" t="s">
        <v>1336</v>
      </c>
      <c r="C89" s="6" t="s">
        <v>52</v>
      </c>
      <c r="D89" s="7">
        <v>19.75</v>
      </c>
      <c r="E89" s="492"/>
      <c r="F89" s="7">
        <f>(D89*E89)</f>
        <v>0</v>
      </c>
    </row>
    <row r="90" spans="1:6">
      <c r="A90" s="20"/>
      <c r="B90" s="72"/>
      <c r="C90" s="25"/>
      <c r="D90" s="23"/>
      <c r="E90" s="23"/>
      <c r="F90" s="23"/>
    </row>
    <row r="91" spans="1:6" ht="60">
      <c r="A91" s="20" t="s">
        <v>232</v>
      </c>
      <c r="B91" s="72" t="s">
        <v>233</v>
      </c>
      <c r="C91" s="25"/>
      <c r="D91" s="23"/>
      <c r="E91" s="23"/>
      <c r="F91" s="23"/>
    </row>
    <row r="92" spans="1:6" ht="45">
      <c r="A92" s="20"/>
      <c r="B92" s="72" t="s">
        <v>234</v>
      </c>
      <c r="C92" s="25"/>
      <c r="D92" s="23"/>
      <c r="E92" s="23"/>
      <c r="F92" s="23"/>
    </row>
    <row r="93" spans="1:6" ht="105">
      <c r="A93" s="24"/>
      <c r="B93" s="4" t="s">
        <v>1335</v>
      </c>
      <c r="C93" s="6" t="s">
        <v>52</v>
      </c>
      <c r="D93" s="7">
        <v>22</v>
      </c>
      <c r="E93" s="492"/>
      <c r="F93" s="7">
        <f>(D93*E93)</f>
        <v>0</v>
      </c>
    </row>
    <row r="94" spans="1:6">
      <c r="A94" s="20"/>
      <c r="B94" s="72"/>
      <c r="C94" s="25"/>
      <c r="D94" s="23"/>
      <c r="E94" s="23"/>
      <c r="F94" s="23"/>
    </row>
    <row r="95" spans="1:6" ht="60">
      <c r="A95" s="20" t="s">
        <v>235</v>
      </c>
      <c r="B95" s="72" t="s">
        <v>236</v>
      </c>
    </row>
    <row r="96" spans="1:6" ht="90">
      <c r="A96" s="24"/>
      <c r="B96" s="4" t="s">
        <v>1334</v>
      </c>
      <c r="C96" s="6" t="s">
        <v>52</v>
      </c>
      <c r="D96" s="7">
        <v>19.309999999999999</v>
      </c>
      <c r="E96" s="492"/>
      <c r="F96" s="7">
        <f>(D96*E96)</f>
        <v>0</v>
      </c>
    </row>
    <row r="97" spans="1:6">
      <c r="A97" s="20"/>
      <c r="B97" s="72"/>
      <c r="C97" s="25"/>
      <c r="D97" s="23"/>
      <c r="E97" s="23"/>
      <c r="F97" s="23"/>
    </row>
    <row r="98" spans="1:6" ht="60">
      <c r="A98" s="24" t="s">
        <v>237</v>
      </c>
      <c r="B98" s="4" t="s">
        <v>238</v>
      </c>
      <c r="C98" s="6" t="s">
        <v>52</v>
      </c>
      <c r="D98" s="7">
        <v>6</v>
      </c>
      <c r="E98" s="492"/>
      <c r="F98" s="7">
        <f>(D98*E98)</f>
        <v>0</v>
      </c>
    </row>
    <row r="99" spans="1:6">
      <c r="A99" s="20"/>
      <c r="B99" s="72"/>
      <c r="C99" s="25"/>
      <c r="D99" s="23"/>
      <c r="E99" s="23"/>
      <c r="F99" s="23"/>
    </row>
    <row r="100" spans="1:6" ht="75">
      <c r="A100" s="24" t="s">
        <v>239</v>
      </c>
      <c r="B100" s="4" t="s">
        <v>240</v>
      </c>
      <c r="C100" s="6" t="s">
        <v>52</v>
      </c>
      <c r="D100" s="7">
        <v>6</v>
      </c>
      <c r="E100" s="492"/>
      <c r="F100" s="7">
        <f>(D100*E100)</f>
        <v>0</v>
      </c>
    </row>
    <row r="101" spans="1:6">
      <c r="A101" s="20"/>
      <c r="B101" s="72"/>
      <c r="C101" s="25"/>
      <c r="D101" s="23"/>
      <c r="E101" s="23"/>
      <c r="F101" s="23"/>
    </row>
    <row r="102" spans="1:6" ht="105.75" customHeight="1">
      <c r="A102" s="24" t="s">
        <v>241</v>
      </c>
      <c r="B102" s="4" t="s">
        <v>242</v>
      </c>
      <c r="C102" s="6" t="s">
        <v>52</v>
      </c>
      <c r="D102" s="7">
        <v>72</v>
      </c>
      <c r="E102" s="492"/>
      <c r="F102" s="7">
        <f>(D102*E102)</f>
        <v>0</v>
      </c>
    </row>
    <row r="103" spans="1:6">
      <c r="A103" s="20"/>
      <c r="B103" s="72"/>
      <c r="C103" s="25"/>
      <c r="D103" s="23"/>
      <c r="E103" s="23"/>
      <c r="F103" s="23"/>
    </row>
    <row r="104" spans="1:6">
      <c r="A104" s="20"/>
      <c r="B104" s="22" t="s">
        <v>746</v>
      </c>
      <c r="C104" s="25"/>
      <c r="D104" s="23"/>
      <c r="E104" s="23"/>
      <c r="F104" s="23"/>
    </row>
    <row r="105" spans="1:6" ht="150">
      <c r="A105" s="24"/>
      <c r="B105" s="4" t="s">
        <v>747</v>
      </c>
      <c r="C105" s="6" t="s">
        <v>119</v>
      </c>
      <c r="D105" s="7">
        <v>14385.62</v>
      </c>
      <c r="E105" s="492"/>
      <c r="F105" s="7">
        <f>(D105*E105)</f>
        <v>0</v>
      </c>
    </row>
    <row r="106" spans="1:6">
      <c r="A106" s="20"/>
      <c r="B106" s="72"/>
      <c r="C106" s="25"/>
      <c r="D106" s="23"/>
      <c r="E106" s="23"/>
      <c r="F106" s="23"/>
    </row>
    <row r="107" spans="1:6">
      <c r="A107" s="20"/>
      <c r="B107" s="22" t="s">
        <v>748</v>
      </c>
      <c r="C107" s="25"/>
      <c r="D107" s="23"/>
      <c r="E107" s="23"/>
      <c r="F107" s="23"/>
    </row>
    <row r="108" spans="1:6" ht="135">
      <c r="A108" s="20"/>
      <c r="B108" s="72" t="s">
        <v>749</v>
      </c>
      <c r="C108" s="25"/>
      <c r="D108" s="23"/>
      <c r="E108" s="23"/>
      <c r="F108" s="23"/>
    </row>
    <row r="109" spans="1:6" ht="60">
      <c r="A109" s="20"/>
      <c r="B109" s="72" t="s">
        <v>750</v>
      </c>
      <c r="C109" s="25"/>
      <c r="D109" s="23"/>
      <c r="E109" s="23"/>
      <c r="F109" s="23"/>
    </row>
    <row r="110" spans="1:6" ht="120">
      <c r="A110" s="20"/>
      <c r="B110" s="72" t="s">
        <v>751</v>
      </c>
      <c r="C110" s="25"/>
      <c r="D110" s="23"/>
      <c r="E110" s="23"/>
      <c r="F110" s="23"/>
    </row>
    <row r="111" spans="1:6" ht="105">
      <c r="A111" s="20"/>
      <c r="B111" s="72" t="s">
        <v>752</v>
      </c>
      <c r="C111" s="25"/>
      <c r="D111" s="23"/>
      <c r="E111" s="23"/>
      <c r="F111" s="23"/>
    </row>
    <row r="112" spans="1:6">
      <c r="A112" s="24"/>
      <c r="B112" s="4" t="s">
        <v>755</v>
      </c>
      <c r="C112" s="6" t="s">
        <v>51</v>
      </c>
      <c r="D112" s="7">
        <v>1</v>
      </c>
      <c r="E112" s="492"/>
      <c r="F112" s="7">
        <f>(D112*E112)</f>
        <v>0</v>
      </c>
    </row>
    <row r="113" spans="1:6">
      <c r="A113" s="24"/>
      <c r="B113" s="4" t="s">
        <v>753</v>
      </c>
      <c r="C113" s="6" t="s">
        <v>51</v>
      </c>
      <c r="D113" s="7">
        <v>1</v>
      </c>
      <c r="E113" s="492"/>
      <c r="F113" s="7">
        <f>(D113*E113)</f>
        <v>0</v>
      </c>
    </row>
    <row r="114" spans="1:6">
      <c r="A114" s="24"/>
      <c r="B114" s="4" t="s">
        <v>754</v>
      </c>
      <c r="C114" s="6" t="s">
        <v>51</v>
      </c>
      <c r="D114" s="7">
        <v>1</v>
      </c>
      <c r="E114" s="492"/>
      <c r="F114" s="7">
        <f>(D114*E114)</f>
        <v>0</v>
      </c>
    </row>
    <row r="115" spans="1:6">
      <c r="A115" s="20"/>
      <c r="B115" s="72"/>
      <c r="C115" s="25"/>
      <c r="D115" s="23"/>
      <c r="E115" s="23"/>
      <c r="F115" s="23"/>
    </row>
    <row r="116" spans="1:6">
      <c r="A116" s="20"/>
      <c r="B116" s="22" t="s">
        <v>243</v>
      </c>
      <c r="C116" s="25"/>
      <c r="D116" s="23"/>
      <c r="E116" s="23"/>
      <c r="F116" s="23"/>
    </row>
    <row r="117" spans="1:6" ht="75">
      <c r="A117" s="20" t="s">
        <v>244</v>
      </c>
      <c r="B117" s="72" t="s">
        <v>245</v>
      </c>
      <c r="C117" s="25"/>
      <c r="D117" s="23"/>
      <c r="E117" s="23"/>
      <c r="F117" s="23"/>
    </row>
    <row r="118" spans="1:6" ht="76.5" customHeight="1">
      <c r="A118" s="20"/>
      <c r="B118" s="72" t="s">
        <v>246</v>
      </c>
      <c r="C118" s="25"/>
      <c r="D118" s="23"/>
      <c r="E118" s="23"/>
      <c r="F118" s="23"/>
    </row>
    <row r="119" spans="1:6">
      <c r="A119" s="24"/>
      <c r="B119" s="4" t="s">
        <v>555</v>
      </c>
      <c r="C119" s="6" t="s">
        <v>51</v>
      </c>
      <c r="D119" s="7">
        <v>1</v>
      </c>
      <c r="E119" s="492"/>
      <c r="F119" s="7">
        <f>(D119*E119)</f>
        <v>0</v>
      </c>
    </row>
    <row r="120" spans="1:6">
      <c r="A120" s="20"/>
      <c r="B120" s="22"/>
      <c r="C120" s="25"/>
      <c r="D120" s="23"/>
      <c r="E120" s="23"/>
      <c r="F120" s="23"/>
    </row>
    <row r="121" spans="1:6">
      <c r="A121" s="20"/>
      <c r="B121" s="22" t="s">
        <v>247</v>
      </c>
      <c r="C121" s="25"/>
      <c r="D121" s="23"/>
      <c r="E121" s="23"/>
      <c r="F121" s="23"/>
    </row>
    <row r="122" spans="1:6" ht="45">
      <c r="A122" s="20" t="s">
        <v>248</v>
      </c>
      <c r="B122" s="72" t="s">
        <v>249</v>
      </c>
      <c r="C122" s="25"/>
      <c r="D122" s="23"/>
      <c r="E122" s="23"/>
      <c r="F122" s="23"/>
    </row>
    <row r="123" spans="1:6" ht="60">
      <c r="A123" s="24"/>
      <c r="B123" s="4" t="s">
        <v>1340</v>
      </c>
      <c r="C123" s="6" t="s">
        <v>51</v>
      </c>
      <c r="D123" s="7">
        <v>2</v>
      </c>
      <c r="E123" s="492"/>
      <c r="F123" s="7">
        <f>(D123*E123)</f>
        <v>0</v>
      </c>
    </row>
    <row r="124" spans="1:6">
      <c r="A124" s="20"/>
      <c r="B124" s="22"/>
      <c r="C124" s="25"/>
      <c r="D124" s="23"/>
      <c r="E124" s="23"/>
      <c r="F124" s="23"/>
    </row>
    <row r="125" spans="1:6" ht="30">
      <c r="A125" s="20" t="s">
        <v>250</v>
      </c>
      <c r="B125" s="72" t="s">
        <v>251</v>
      </c>
      <c r="C125" s="25"/>
      <c r="D125" s="23"/>
      <c r="E125" s="23"/>
      <c r="F125" s="23"/>
    </row>
    <row r="126" spans="1:6" ht="90">
      <c r="A126" s="24"/>
      <c r="B126" s="4" t="s">
        <v>1339</v>
      </c>
      <c r="C126" s="6" t="s">
        <v>51</v>
      </c>
      <c r="D126" s="7">
        <v>1</v>
      </c>
      <c r="E126" s="492"/>
      <c r="F126" s="7">
        <f>(D126*E126)</f>
        <v>0</v>
      </c>
    </row>
    <row r="127" spans="1:6">
      <c r="A127" s="20"/>
      <c r="B127" s="22"/>
      <c r="C127" s="25"/>
      <c r="D127" s="23"/>
      <c r="E127" s="23"/>
      <c r="F127" s="23"/>
    </row>
    <row r="128" spans="1:6">
      <c r="A128" s="20"/>
      <c r="B128" s="22" t="s">
        <v>252</v>
      </c>
      <c r="C128" s="25"/>
      <c r="D128" s="23"/>
      <c r="E128" s="23"/>
      <c r="F128" s="23"/>
    </row>
    <row r="129" spans="1:6" ht="108.75" customHeight="1">
      <c r="A129" s="24" t="s">
        <v>253</v>
      </c>
      <c r="B129" s="4" t="s">
        <v>254</v>
      </c>
      <c r="C129" s="6" t="s">
        <v>119</v>
      </c>
      <c r="D129" s="7">
        <v>95</v>
      </c>
      <c r="E129" s="492"/>
      <c r="F129" s="7">
        <f>(D129*E129)</f>
        <v>0</v>
      </c>
    </row>
    <row r="130" spans="1:6">
      <c r="A130" s="20"/>
      <c r="B130" s="22"/>
      <c r="C130" s="25"/>
      <c r="D130" s="23"/>
      <c r="E130" s="23"/>
      <c r="F130" s="23"/>
    </row>
    <row r="131" spans="1:6" s="85" customFormat="1" ht="15.75" thickBot="1">
      <c r="A131" s="26"/>
      <c r="B131" s="27" t="s">
        <v>255</v>
      </c>
      <c r="C131" s="28"/>
      <c r="D131" s="28"/>
      <c r="E131" s="483">
        <f>SUM(F32:F130)</f>
        <v>0</v>
      </c>
      <c r="F131" s="483"/>
    </row>
    <row r="132" spans="1:6" ht="15.75" thickTop="1">
      <c r="A132" s="20"/>
    </row>
    <row r="133" spans="1:6">
      <c r="A133" s="20"/>
    </row>
    <row r="134" spans="1:6">
      <c r="A134" s="17" t="s">
        <v>256</v>
      </c>
      <c r="B134" s="18" t="s">
        <v>257</v>
      </c>
      <c r="C134" s="19" t="s">
        <v>24</v>
      </c>
      <c r="D134" s="19" t="s">
        <v>25</v>
      </c>
      <c r="E134" s="19" t="s">
        <v>26</v>
      </c>
      <c r="F134" s="19" t="s">
        <v>27</v>
      </c>
    </row>
    <row r="135" spans="1:6">
      <c r="A135" s="20"/>
    </row>
    <row r="136" spans="1:6" ht="106.5" customHeight="1">
      <c r="A136" s="20"/>
      <c r="B136" s="479" t="s">
        <v>258</v>
      </c>
      <c r="C136" s="479"/>
      <c r="D136" s="479"/>
      <c r="E136" s="479"/>
      <c r="F136" s="479"/>
    </row>
    <row r="137" spans="1:6" ht="62.25" customHeight="1">
      <c r="A137" s="20"/>
      <c r="B137" s="479" t="s">
        <v>259</v>
      </c>
      <c r="C137" s="479"/>
      <c r="D137" s="479"/>
      <c r="E137" s="479"/>
      <c r="F137" s="479"/>
    </row>
    <row r="138" spans="1:6" ht="121.5" customHeight="1">
      <c r="A138" s="20"/>
      <c r="B138" s="479" t="s">
        <v>260</v>
      </c>
      <c r="C138" s="479"/>
      <c r="D138" s="479"/>
      <c r="E138" s="479"/>
      <c r="F138" s="479"/>
    </row>
    <row r="139" spans="1:6" ht="151.5" customHeight="1">
      <c r="A139" s="20"/>
      <c r="B139" s="479" t="s">
        <v>261</v>
      </c>
      <c r="C139" s="479"/>
      <c r="D139" s="479"/>
      <c r="E139" s="479"/>
      <c r="F139" s="479"/>
    </row>
    <row r="140" spans="1:6">
      <c r="A140" s="20"/>
    </row>
    <row r="141" spans="1:6" ht="135">
      <c r="A141" s="20" t="s">
        <v>262</v>
      </c>
      <c r="B141" s="72" t="s">
        <v>722</v>
      </c>
    </row>
    <row r="142" spans="1:6" ht="108" customHeight="1">
      <c r="A142" s="20"/>
      <c r="B142" s="72" t="s">
        <v>263</v>
      </c>
    </row>
    <row r="143" spans="1:6" ht="90">
      <c r="A143" s="20"/>
      <c r="B143" s="72" t="s">
        <v>720</v>
      </c>
    </row>
    <row r="144" spans="1:6" ht="30">
      <c r="A144" s="20"/>
      <c r="B144" s="72" t="s">
        <v>721</v>
      </c>
    </row>
    <row r="145" spans="1:6" ht="75">
      <c r="A145" s="20"/>
      <c r="B145" s="72" t="s">
        <v>264</v>
      </c>
    </row>
    <row r="146" spans="1:6" ht="60" customHeight="1">
      <c r="A146" s="20"/>
      <c r="B146" s="72" t="s">
        <v>723</v>
      </c>
    </row>
    <row r="147" spans="1:6" ht="45">
      <c r="A147" s="20"/>
      <c r="B147" s="72" t="s">
        <v>724</v>
      </c>
    </row>
    <row r="148" spans="1:6" ht="93" customHeight="1">
      <c r="A148" s="20"/>
      <c r="B148" s="72" t="s">
        <v>265</v>
      </c>
    </row>
    <row r="149" spans="1:6" ht="90">
      <c r="A149" s="20"/>
      <c r="B149" s="72" t="s">
        <v>725</v>
      </c>
    </row>
    <row r="150" spans="1:6" ht="122.25" customHeight="1">
      <c r="A150" s="20"/>
      <c r="B150" s="72" t="s">
        <v>726</v>
      </c>
    </row>
    <row r="151" spans="1:6" ht="90">
      <c r="A151" s="20"/>
      <c r="B151" s="72" t="s">
        <v>727</v>
      </c>
    </row>
    <row r="152" spans="1:6" ht="165">
      <c r="A152" s="20"/>
      <c r="B152" s="72" t="s">
        <v>728</v>
      </c>
    </row>
    <row r="153" spans="1:6" ht="90" customHeight="1">
      <c r="A153" s="24"/>
      <c r="B153" s="4" t="s">
        <v>729</v>
      </c>
      <c r="C153" s="6" t="s">
        <v>129</v>
      </c>
      <c r="D153" s="7">
        <v>858.64</v>
      </c>
      <c r="E153" s="492"/>
      <c r="F153" s="7">
        <f>(D153*E153)</f>
        <v>0</v>
      </c>
    </row>
    <row r="154" spans="1:6" ht="45">
      <c r="A154" s="24" t="s">
        <v>266</v>
      </c>
      <c r="B154" s="4" t="s">
        <v>267</v>
      </c>
      <c r="C154" s="6" t="s">
        <v>51</v>
      </c>
      <c r="D154" s="7">
        <v>11</v>
      </c>
      <c r="E154" s="492"/>
      <c r="F154" s="7">
        <f>(D154*E154)</f>
        <v>0</v>
      </c>
    </row>
    <row r="155" spans="1:6" ht="60">
      <c r="A155" s="24" t="s">
        <v>268</v>
      </c>
      <c r="B155" s="4" t="s">
        <v>269</v>
      </c>
      <c r="C155" s="6" t="s">
        <v>52</v>
      </c>
      <c r="D155" s="7">
        <v>103.62</v>
      </c>
      <c r="E155" s="492"/>
      <c r="F155" s="7">
        <f>(D155*E155)</f>
        <v>0</v>
      </c>
    </row>
    <row r="156" spans="1:6" ht="60">
      <c r="A156" s="24" t="s">
        <v>270</v>
      </c>
      <c r="B156" s="4" t="s">
        <v>271</v>
      </c>
      <c r="C156" s="6" t="s">
        <v>51</v>
      </c>
      <c r="D156" s="7">
        <v>11</v>
      </c>
      <c r="E156" s="492"/>
      <c r="F156" s="7">
        <f>(D156*E156)</f>
        <v>0</v>
      </c>
    </row>
    <row r="157" spans="1:6" ht="90">
      <c r="A157" s="24" t="s">
        <v>272</v>
      </c>
      <c r="B157" s="4" t="s">
        <v>273</v>
      </c>
      <c r="C157" s="6" t="s">
        <v>51</v>
      </c>
      <c r="D157" s="7">
        <v>6</v>
      </c>
      <c r="E157" s="492"/>
      <c r="F157" s="7">
        <f>(D157*E157)</f>
        <v>0</v>
      </c>
    </row>
    <row r="158" spans="1:6" ht="60">
      <c r="A158" s="20"/>
      <c r="B158" s="72" t="s">
        <v>730</v>
      </c>
    </row>
    <row r="159" spans="1:6">
      <c r="A159" s="20"/>
    </row>
    <row r="160" spans="1:6" ht="135">
      <c r="A160" s="20" t="s">
        <v>262</v>
      </c>
      <c r="B160" s="72" t="s">
        <v>745</v>
      </c>
    </row>
    <row r="161" spans="1:6" ht="108" customHeight="1">
      <c r="A161" s="20"/>
      <c r="B161" s="72" t="s">
        <v>263</v>
      </c>
    </row>
    <row r="162" spans="1:6" ht="90">
      <c r="A162" s="20"/>
      <c r="B162" s="72" t="s">
        <v>720</v>
      </c>
    </row>
    <row r="163" spans="1:6" ht="30">
      <c r="A163" s="20"/>
      <c r="B163" s="72" t="s">
        <v>721</v>
      </c>
    </row>
    <row r="164" spans="1:6" ht="75">
      <c r="A164" s="20"/>
      <c r="B164" s="72" t="s">
        <v>264</v>
      </c>
    </row>
    <row r="165" spans="1:6" ht="60" customHeight="1">
      <c r="A165" s="20"/>
      <c r="B165" s="72" t="s">
        <v>723</v>
      </c>
    </row>
    <row r="166" spans="1:6" ht="45">
      <c r="A166" s="20"/>
      <c r="B166" s="72" t="s">
        <v>724</v>
      </c>
    </row>
    <row r="167" spans="1:6" ht="93" customHeight="1">
      <c r="A167" s="20"/>
      <c r="B167" s="72" t="s">
        <v>265</v>
      </c>
    </row>
    <row r="168" spans="1:6" ht="90" customHeight="1">
      <c r="A168" s="24"/>
      <c r="B168" s="4" t="s">
        <v>725</v>
      </c>
      <c r="C168" s="6" t="s">
        <v>129</v>
      </c>
      <c r="D168" s="7">
        <v>122.25</v>
      </c>
      <c r="E168" s="492"/>
      <c r="F168" s="7">
        <f>(D168*E168)</f>
        <v>0</v>
      </c>
    </row>
    <row r="169" spans="1:6" ht="45">
      <c r="A169" s="24" t="s">
        <v>266</v>
      </c>
      <c r="B169" s="4" t="s">
        <v>267</v>
      </c>
      <c r="C169" s="6" t="s">
        <v>51</v>
      </c>
      <c r="D169" s="7">
        <v>5</v>
      </c>
      <c r="E169" s="492"/>
      <c r="F169" s="7">
        <f>(D169*E169)</f>
        <v>0</v>
      </c>
    </row>
    <row r="170" spans="1:6" ht="60">
      <c r="A170" s="24" t="s">
        <v>270</v>
      </c>
      <c r="B170" s="4" t="s">
        <v>271</v>
      </c>
      <c r="C170" s="6" t="s">
        <v>51</v>
      </c>
      <c r="D170" s="7">
        <v>5</v>
      </c>
      <c r="E170" s="492"/>
      <c r="F170" s="7">
        <f>(D170*E170)</f>
        <v>0</v>
      </c>
    </row>
    <row r="171" spans="1:6" ht="90">
      <c r="A171" s="24" t="s">
        <v>272</v>
      </c>
      <c r="B171" s="4" t="s">
        <v>273</v>
      </c>
      <c r="C171" s="6" t="s">
        <v>51</v>
      </c>
      <c r="D171" s="7">
        <v>2</v>
      </c>
      <c r="E171" s="492"/>
      <c r="F171" s="7">
        <f>(D171*E171)</f>
        <v>0</v>
      </c>
    </row>
    <row r="172" spans="1:6" ht="60">
      <c r="A172" s="20"/>
      <c r="B172" s="72" t="s">
        <v>730</v>
      </c>
    </row>
    <row r="173" spans="1:6">
      <c r="A173" s="20"/>
    </row>
    <row r="174" spans="1:6" ht="135">
      <c r="A174" s="20" t="s">
        <v>274</v>
      </c>
      <c r="B174" s="72" t="s">
        <v>731</v>
      </c>
    </row>
    <row r="175" spans="1:6" ht="31.5" customHeight="1">
      <c r="A175" s="20"/>
      <c r="B175" s="72" t="s">
        <v>732</v>
      </c>
    </row>
    <row r="176" spans="1:6" ht="30">
      <c r="A176" s="20"/>
      <c r="B176" s="72" t="s">
        <v>733</v>
      </c>
    </row>
    <row r="177" spans="1:6" ht="45">
      <c r="A177" s="24"/>
      <c r="B177" s="4" t="s">
        <v>734</v>
      </c>
      <c r="C177" s="6" t="s">
        <v>129</v>
      </c>
      <c r="D177" s="7">
        <v>166.6</v>
      </c>
      <c r="E177" s="492"/>
      <c r="F177" s="7">
        <f>(D177*E177)</f>
        <v>0</v>
      </c>
    </row>
    <row r="178" spans="1:6" ht="30">
      <c r="A178" s="20"/>
      <c r="B178" s="72" t="s">
        <v>54</v>
      </c>
    </row>
    <row r="179" spans="1:6">
      <c r="A179" s="20"/>
    </row>
    <row r="180" spans="1:6" ht="90">
      <c r="A180" s="20"/>
      <c r="B180" s="72" t="s">
        <v>739</v>
      </c>
    </row>
    <row r="181" spans="1:6" ht="75">
      <c r="A181" s="20"/>
      <c r="B181" s="72" t="s">
        <v>275</v>
      </c>
    </row>
    <row r="182" spans="1:6" ht="30">
      <c r="A182" s="24"/>
      <c r="B182" s="4" t="s">
        <v>741</v>
      </c>
      <c r="C182" s="6" t="s">
        <v>52</v>
      </c>
      <c r="D182" s="7">
        <v>17.32</v>
      </c>
      <c r="E182" s="492"/>
      <c r="F182" s="7">
        <f t="shared" ref="F182:F189" si="0">(D182*E182)</f>
        <v>0</v>
      </c>
    </row>
    <row r="183" spans="1:6" ht="105">
      <c r="A183" s="24"/>
      <c r="B183" s="4" t="s">
        <v>740</v>
      </c>
      <c r="C183" s="6" t="s">
        <v>52</v>
      </c>
      <c r="D183" s="7">
        <v>22</v>
      </c>
      <c r="E183" s="492"/>
      <c r="F183" s="7">
        <f t="shared" si="0"/>
        <v>0</v>
      </c>
    </row>
    <row r="184" spans="1:6" ht="90">
      <c r="A184" s="24"/>
      <c r="B184" s="4" t="s">
        <v>742</v>
      </c>
      <c r="C184" s="6" t="s">
        <v>52</v>
      </c>
      <c r="D184" s="7">
        <v>303.5</v>
      </c>
      <c r="E184" s="492"/>
      <c r="F184" s="7">
        <f t="shared" si="0"/>
        <v>0</v>
      </c>
    </row>
    <row r="185" spans="1:6" ht="63" customHeight="1">
      <c r="A185" s="24"/>
      <c r="B185" s="4" t="s">
        <v>744</v>
      </c>
      <c r="C185" s="6" t="s">
        <v>52</v>
      </c>
      <c r="D185" s="7">
        <v>91.33</v>
      </c>
      <c r="E185" s="492"/>
      <c r="F185" s="7">
        <f t="shared" si="0"/>
        <v>0</v>
      </c>
    </row>
    <row r="186" spans="1:6" ht="30">
      <c r="A186" s="24"/>
      <c r="B186" s="4" t="s">
        <v>743</v>
      </c>
      <c r="C186" s="6" t="s">
        <v>52</v>
      </c>
      <c r="D186" s="7">
        <v>25.74</v>
      </c>
      <c r="E186" s="492"/>
      <c r="F186" s="7">
        <f t="shared" si="0"/>
        <v>0</v>
      </c>
    </row>
    <row r="187" spans="1:6" ht="15" customHeight="1">
      <c r="A187" s="24"/>
      <c r="B187" s="4" t="s">
        <v>736</v>
      </c>
      <c r="C187" s="6" t="s">
        <v>51</v>
      </c>
      <c r="D187" s="7">
        <v>2</v>
      </c>
      <c r="E187" s="492"/>
      <c r="F187" s="7">
        <f t="shared" si="0"/>
        <v>0</v>
      </c>
    </row>
    <row r="188" spans="1:6" ht="30">
      <c r="A188" s="24"/>
      <c r="B188" s="4" t="s">
        <v>737</v>
      </c>
      <c r="C188" s="6" t="s">
        <v>52</v>
      </c>
      <c r="D188" s="7">
        <v>11</v>
      </c>
      <c r="E188" s="492"/>
      <c r="F188" s="7">
        <f t="shared" si="0"/>
        <v>0</v>
      </c>
    </row>
    <row r="189" spans="1:6" ht="30">
      <c r="A189" s="24"/>
      <c r="B189" s="4" t="s">
        <v>738</v>
      </c>
      <c r="C189" s="6" t="s">
        <v>34</v>
      </c>
      <c r="D189" s="7">
        <v>1</v>
      </c>
      <c r="E189" s="492"/>
      <c r="F189" s="7">
        <f t="shared" si="0"/>
        <v>0</v>
      </c>
    </row>
    <row r="190" spans="1:6" ht="30">
      <c r="A190" s="20"/>
      <c r="B190" s="72" t="s">
        <v>54</v>
      </c>
    </row>
    <row r="191" spans="1:6">
      <c r="A191" s="20"/>
    </row>
    <row r="192" spans="1:6" ht="60">
      <c r="A192" s="24" t="s">
        <v>276</v>
      </c>
      <c r="B192" s="4" t="s">
        <v>735</v>
      </c>
      <c r="C192" s="6" t="s">
        <v>129</v>
      </c>
      <c r="D192" s="7">
        <v>22</v>
      </c>
      <c r="E192" s="492"/>
      <c r="F192" s="7">
        <f>(D192*E192)</f>
        <v>0</v>
      </c>
    </row>
    <row r="193" spans="1:6">
      <c r="A193" s="20"/>
    </row>
    <row r="194" spans="1:6" s="85" customFormat="1" ht="15.75" thickBot="1">
      <c r="A194" s="26"/>
      <c r="B194" s="27" t="s">
        <v>279</v>
      </c>
      <c r="C194" s="28"/>
      <c r="D194" s="28"/>
      <c r="E194" s="483">
        <f>SUM(F135:F193)</f>
        <v>0</v>
      </c>
      <c r="F194" s="483"/>
    </row>
    <row r="195" spans="1:6" ht="15.75" thickTop="1">
      <c r="A195" s="20"/>
    </row>
    <row r="196" spans="1:6">
      <c r="A196" s="20"/>
    </row>
    <row r="197" spans="1:6">
      <c r="A197" s="17" t="s">
        <v>280</v>
      </c>
      <c r="B197" s="18" t="s">
        <v>281</v>
      </c>
      <c r="C197" s="19" t="s">
        <v>24</v>
      </c>
      <c r="D197" s="19" t="s">
        <v>25</v>
      </c>
      <c r="E197" s="19" t="s">
        <v>26</v>
      </c>
      <c r="F197" s="19" t="s">
        <v>27</v>
      </c>
    </row>
    <row r="198" spans="1:6">
      <c r="A198" s="20"/>
    </row>
    <row r="199" spans="1:6" ht="92.25" customHeight="1">
      <c r="A199" s="20"/>
      <c r="B199" s="479" t="s">
        <v>282</v>
      </c>
      <c r="C199" s="479"/>
      <c r="D199" s="479"/>
      <c r="E199" s="479"/>
      <c r="F199" s="479"/>
    </row>
    <row r="200" spans="1:6" ht="93" customHeight="1">
      <c r="A200" s="20"/>
      <c r="B200" s="479" t="s">
        <v>283</v>
      </c>
      <c r="C200" s="479"/>
      <c r="D200" s="479"/>
      <c r="E200" s="479"/>
      <c r="F200" s="479"/>
    </row>
    <row r="201" spans="1:6" ht="135" customHeight="1">
      <c r="A201" s="20"/>
      <c r="B201" s="479" t="s">
        <v>284</v>
      </c>
      <c r="C201" s="479"/>
      <c r="D201" s="479"/>
      <c r="E201" s="479"/>
      <c r="F201" s="479"/>
    </row>
    <row r="202" spans="1:6" ht="107.25" customHeight="1">
      <c r="A202" s="20"/>
      <c r="B202" s="479" t="s">
        <v>285</v>
      </c>
      <c r="C202" s="479"/>
      <c r="D202" s="479"/>
      <c r="E202" s="479"/>
      <c r="F202" s="479"/>
    </row>
    <row r="203" spans="1:6" ht="105.75" customHeight="1">
      <c r="A203" s="20"/>
      <c r="B203" s="479" t="s">
        <v>286</v>
      </c>
      <c r="C203" s="479"/>
      <c r="D203" s="479"/>
      <c r="E203" s="479"/>
      <c r="F203" s="479"/>
    </row>
    <row r="204" spans="1:6" ht="90.75" customHeight="1">
      <c r="A204" s="20"/>
      <c r="B204" s="479" t="s">
        <v>287</v>
      </c>
      <c r="C204" s="479"/>
      <c r="D204" s="479"/>
      <c r="E204" s="479"/>
      <c r="F204" s="479"/>
    </row>
    <row r="205" spans="1:6" ht="107.25" customHeight="1">
      <c r="A205" s="20"/>
      <c r="B205" s="479" t="s">
        <v>288</v>
      </c>
      <c r="C205" s="479"/>
      <c r="D205" s="479"/>
      <c r="E205" s="479"/>
      <c r="F205" s="479"/>
    </row>
    <row r="206" spans="1:6" ht="107.25" customHeight="1">
      <c r="A206" s="20"/>
      <c r="B206" s="479" t="s">
        <v>289</v>
      </c>
      <c r="C206" s="479"/>
      <c r="D206" s="479"/>
      <c r="E206" s="479"/>
      <c r="F206" s="479"/>
    </row>
    <row r="207" spans="1:6" ht="77.25" customHeight="1">
      <c r="A207" s="20"/>
      <c r="B207" s="479" t="s">
        <v>290</v>
      </c>
      <c r="C207" s="479"/>
      <c r="D207" s="479"/>
      <c r="E207" s="479"/>
      <c r="F207" s="479"/>
    </row>
    <row r="208" spans="1:6" ht="78" customHeight="1">
      <c r="A208" s="20"/>
      <c r="B208" s="479" t="s">
        <v>291</v>
      </c>
      <c r="C208" s="479"/>
      <c r="D208" s="479"/>
      <c r="E208" s="479"/>
      <c r="F208" s="479"/>
    </row>
    <row r="209" spans="1:6" ht="136.5" customHeight="1">
      <c r="A209" s="86"/>
      <c r="B209" s="486" t="s">
        <v>292</v>
      </c>
      <c r="C209" s="486"/>
      <c r="D209" s="486"/>
      <c r="E209" s="486"/>
      <c r="F209" s="486"/>
    </row>
    <row r="210" spans="1:6" ht="91.5" customHeight="1">
      <c r="A210" s="86"/>
      <c r="B210" s="486" t="s">
        <v>293</v>
      </c>
      <c r="C210" s="486"/>
      <c r="D210" s="486"/>
      <c r="E210" s="486"/>
      <c r="F210" s="486"/>
    </row>
    <row r="211" spans="1:6" ht="91.5" customHeight="1">
      <c r="A211" s="86"/>
      <c r="B211" s="486" t="s">
        <v>294</v>
      </c>
      <c r="C211" s="486"/>
      <c r="D211" s="486"/>
      <c r="E211" s="486"/>
      <c r="F211" s="486"/>
    </row>
    <row r="212" spans="1:6" ht="120.75" customHeight="1">
      <c r="A212" s="86"/>
      <c r="B212" s="486" t="s">
        <v>295</v>
      </c>
      <c r="C212" s="486"/>
      <c r="D212" s="486"/>
      <c r="E212" s="486"/>
      <c r="F212" s="486"/>
    </row>
    <row r="213" spans="1:6" ht="76.5" customHeight="1">
      <c r="A213" s="86"/>
      <c r="B213" s="486" t="s">
        <v>296</v>
      </c>
      <c r="C213" s="486"/>
      <c r="D213" s="486"/>
      <c r="E213" s="486"/>
      <c r="F213" s="486"/>
    </row>
    <row r="214" spans="1:6" ht="46.5" customHeight="1">
      <c r="A214" s="86"/>
      <c r="B214" s="486" t="s">
        <v>297</v>
      </c>
      <c r="C214" s="486"/>
      <c r="D214" s="486"/>
      <c r="E214" s="486"/>
      <c r="F214" s="486"/>
    </row>
    <row r="215" spans="1:6">
      <c r="A215" s="86"/>
      <c r="B215" s="87"/>
      <c r="C215" s="87"/>
      <c r="D215" s="87"/>
      <c r="E215" s="87"/>
      <c r="F215" s="87"/>
    </row>
    <row r="216" spans="1:6">
      <c r="A216" s="86"/>
      <c r="B216" s="88" t="s">
        <v>298</v>
      </c>
      <c r="C216" s="87"/>
      <c r="D216" s="87"/>
      <c r="E216" s="87"/>
      <c r="F216" s="87"/>
    </row>
    <row r="217" spans="1:6" ht="90">
      <c r="A217" s="86" t="s">
        <v>299</v>
      </c>
      <c r="B217" s="89" t="s">
        <v>621</v>
      </c>
      <c r="C217" s="87"/>
      <c r="D217" s="87"/>
      <c r="E217" s="87"/>
      <c r="F217" s="87"/>
    </row>
    <row r="218" spans="1:6" ht="30">
      <c r="A218" s="86"/>
      <c r="B218" s="89" t="s">
        <v>622</v>
      </c>
      <c r="C218" s="87"/>
      <c r="D218" s="87"/>
      <c r="E218" s="87"/>
      <c r="F218" s="87"/>
    </row>
    <row r="219" spans="1:6" ht="60">
      <c r="A219" s="86"/>
      <c r="B219" s="89" t="s">
        <v>623</v>
      </c>
      <c r="C219" s="87"/>
      <c r="D219" s="87"/>
      <c r="E219" s="87"/>
      <c r="F219" s="87"/>
    </row>
    <row r="220" spans="1:6" ht="60">
      <c r="A220" s="86"/>
      <c r="B220" s="89" t="s">
        <v>624</v>
      </c>
      <c r="C220" s="87"/>
      <c r="D220" s="87"/>
      <c r="E220" s="87"/>
      <c r="F220" s="87"/>
    </row>
    <row r="221" spans="1:6" ht="90">
      <c r="A221" s="86"/>
      <c r="B221" s="89" t="s">
        <v>625</v>
      </c>
      <c r="C221" s="87"/>
      <c r="D221" s="87"/>
      <c r="E221" s="87"/>
      <c r="F221" s="87"/>
    </row>
    <row r="222" spans="1:6" ht="90.75" customHeight="1">
      <c r="A222" s="86"/>
      <c r="B222" s="89" t="s">
        <v>626</v>
      </c>
      <c r="C222" s="87"/>
      <c r="D222" s="87"/>
      <c r="E222" s="87"/>
      <c r="F222" s="87"/>
    </row>
    <row r="223" spans="1:6" s="40" customFormat="1" ht="75">
      <c r="A223" s="90"/>
      <c r="B223" s="89" t="s">
        <v>629</v>
      </c>
      <c r="C223" s="91"/>
      <c r="D223" s="92"/>
      <c r="E223" s="92"/>
      <c r="F223" s="92"/>
    </row>
    <row r="224" spans="1:6" ht="47.25" customHeight="1">
      <c r="A224" s="86"/>
      <c r="B224" s="89" t="s">
        <v>300</v>
      </c>
      <c r="C224" s="87"/>
      <c r="D224" s="87"/>
      <c r="E224" s="87"/>
      <c r="F224" s="87"/>
    </row>
    <row r="225" spans="1:6" ht="122.25" customHeight="1">
      <c r="A225" s="86"/>
      <c r="B225" s="89" t="s">
        <v>589</v>
      </c>
      <c r="C225" s="87"/>
      <c r="D225" s="87"/>
      <c r="E225" s="87"/>
      <c r="F225" s="87"/>
    </row>
    <row r="226" spans="1:6" ht="30">
      <c r="A226" s="93" t="s">
        <v>598</v>
      </c>
      <c r="B226" s="74" t="s">
        <v>1292</v>
      </c>
      <c r="C226" s="94" t="s">
        <v>51</v>
      </c>
      <c r="D226" s="35">
        <v>1</v>
      </c>
      <c r="E226" s="496"/>
      <c r="F226" s="35">
        <f>(D226*E226)</f>
        <v>0</v>
      </c>
    </row>
    <row r="227" spans="1:6" ht="30">
      <c r="A227" s="93" t="s">
        <v>302</v>
      </c>
      <c r="B227" s="74" t="s">
        <v>1285</v>
      </c>
      <c r="C227" s="94" t="s">
        <v>51</v>
      </c>
      <c r="D227" s="35">
        <v>2</v>
      </c>
      <c r="E227" s="95"/>
      <c r="F227" s="95"/>
    </row>
    <row r="228" spans="1:6" ht="30">
      <c r="A228" s="93" t="s">
        <v>311</v>
      </c>
      <c r="B228" s="74" t="s">
        <v>1331</v>
      </c>
      <c r="C228" s="94" t="s">
        <v>51</v>
      </c>
      <c r="D228" s="35">
        <v>1</v>
      </c>
      <c r="E228" s="95"/>
      <c r="F228" s="95"/>
    </row>
    <row r="229" spans="1:6" ht="30">
      <c r="A229" s="93" t="s">
        <v>598</v>
      </c>
      <c r="B229" s="96" t="s">
        <v>1333</v>
      </c>
      <c r="C229" s="94" t="s">
        <v>51</v>
      </c>
      <c r="D229" s="35">
        <v>1</v>
      </c>
      <c r="E229" s="496"/>
      <c r="F229" s="35">
        <f>(D229*E229)</f>
        <v>0</v>
      </c>
    </row>
    <row r="230" spans="1:6" ht="30">
      <c r="A230" s="93" t="s">
        <v>302</v>
      </c>
      <c r="B230" s="74" t="s">
        <v>1285</v>
      </c>
      <c r="C230" s="94" t="s">
        <v>51</v>
      </c>
      <c r="D230" s="35">
        <v>2</v>
      </c>
      <c r="E230" s="95"/>
      <c r="F230" s="95"/>
    </row>
    <row r="231" spans="1:6" ht="30">
      <c r="A231" s="93" t="s">
        <v>311</v>
      </c>
      <c r="B231" s="74" t="s">
        <v>1331</v>
      </c>
      <c r="C231" s="94" t="s">
        <v>51</v>
      </c>
      <c r="D231" s="35">
        <v>1</v>
      </c>
      <c r="E231" s="95"/>
      <c r="F231" s="95"/>
    </row>
    <row r="232" spans="1:6" ht="60">
      <c r="A232" s="93" t="s">
        <v>598</v>
      </c>
      <c r="B232" s="74" t="s">
        <v>1332</v>
      </c>
      <c r="C232" s="94" t="s">
        <v>51</v>
      </c>
      <c r="D232" s="35">
        <v>2</v>
      </c>
      <c r="E232" s="496"/>
      <c r="F232" s="35">
        <f>(D232*E232)</f>
        <v>0</v>
      </c>
    </row>
    <row r="233" spans="1:6">
      <c r="A233" s="93" t="s">
        <v>619</v>
      </c>
      <c r="B233" s="74" t="s">
        <v>590</v>
      </c>
      <c r="C233" s="94" t="s">
        <v>51</v>
      </c>
      <c r="D233" s="35">
        <v>2</v>
      </c>
      <c r="E233" s="95"/>
      <c r="F233" s="95"/>
    </row>
    <row r="234" spans="1:6">
      <c r="A234" s="93" t="s">
        <v>311</v>
      </c>
      <c r="B234" s="74" t="s">
        <v>591</v>
      </c>
      <c r="C234" s="94" t="s">
        <v>51</v>
      </c>
      <c r="D234" s="35">
        <v>1</v>
      </c>
      <c r="E234" s="95"/>
      <c r="F234" s="95"/>
    </row>
    <row r="235" spans="1:6" ht="30">
      <c r="A235" s="93" t="s">
        <v>599</v>
      </c>
      <c r="B235" s="74" t="s">
        <v>1293</v>
      </c>
      <c r="C235" s="94" t="s">
        <v>51</v>
      </c>
      <c r="D235" s="35">
        <v>1</v>
      </c>
      <c r="E235" s="496"/>
      <c r="F235" s="35">
        <f>(D235*E235)</f>
        <v>0</v>
      </c>
    </row>
    <row r="236" spans="1:6">
      <c r="A236" s="93" t="s">
        <v>1294</v>
      </c>
      <c r="B236" s="74" t="s">
        <v>597</v>
      </c>
      <c r="C236" s="94" t="s">
        <v>51</v>
      </c>
      <c r="D236" s="35">
        <v>1</v>
      </c>
      <c r="E236" s="95"/>
      <c r="F236" s="95"/>
    </row>
    <row r="237" spans="1:6">
      <c r="A237" s="93" t="s">
        <v>594</v>
      </c>
      <c r="B237" s="74" t="s">
        <v>596</v>
      </c>
      <c r="C237" s="94" t="s">
        <v>51</v>
      </c>
      <c r="D237" s="35">
        <v>3</v>
      </c>
      <c r="E237" s="95"/>
      <c r="F237" s="95"/>
    </row>
    <row r="238" spans="1:6">
      <c r="A238" s="93" t="s">
        <v>1295</v>
      </c>
      <c r="B238" s="74" t="s">
        <v>597</v>
      </c>
      <c r="C238" s="94" t="s">
        <v>51</v>
      </c>
      <c r="D238" s="35">
        <v>1</v>
      </c>
      <c r="E238" s="35"/>
      <c r="F238" s="35"/>
    </row>
    <row r="239" spans="1:6" ht="30">
      <c r="A239" s="93" t="s">
        <v>620</v>
      </c>
      <c r="B239" s="74" t="s">
        <v>1300</v>
      </c>
      <c r="C239" s="94" t="s">
        <v>51</v>
      </c>
      <c r="D239" s="35">
        <v>1</v>
      </c>
      <c r="E239" s="496"/>
      <c r="F239" s="35">
        <f>(D239*E239)</f>
        <v>0</v>
      </c>
    </row>
    <row r="240" spans="1:6">
      <c r="A240" s="93" t="s">
        <v>306</v>
      </c>
      <c r="B240" s="74" t="s">
        <v>597</v>
      </c>
      <c r="C240" s="94" t="s">
        <v>51</v>
      </c>
      <c r="D240" s="35">
        <v>1</v>
      </c>
      <c r="E240" s="95"/>
      <c r="F240" s="95"/>
    </row>
    <row r="241" spans="1:6">
      <c r="A241" s="93" t="s">
        <v>312</v>
      </c>
      <c r="B241" s="74" t="s">
        <v>596</v>
      </c>
      <c r="C241" s="94" t="s">
        <v>51</v>
      </c>
      <c r="D241" s="35">
        <v>1</v>
      </c>
      <c r="E241" s="95"/>
      <c r="F241" s="95"/>
    </row>
    <row r="242" spans="1:6" ht="30.75" customHeight="1">
      <c r="A242" s="93" t="s">
        <v>1298</v>
      </c>
      <c r="B242" s="74" t="s">
        <v>1299</v>
      </c>
      <c r="C242" s="94" t="s">
        <v>51</v>
      </c>
      <c r="D242" s="35">
        <v>1</v>
      </c>
      <c r="E242" s="95"/>
      <c r="F242" s="95"/>
    </row>
    <row r="243" spans="1:6" ht="30">
      <c r="A243" s="93" t="s">
        <v>601</v>
      </c>
      <c r="B243" s="74" t="s">
        <v>1302</v>
      </c>
      <c r="C243" s="94" t="s">
        <v>51</v>
      </c>
      <c r="D243" s="35">
        <v>1</v>
      </c>
      <c r="E243" s="496"/>
      <c r="F243" s="35">
        <f>(D243*E243)</f>
        <v>0</v>
      </c>
    </row>
    <row r="244" spans="1:6">
      <c r="A244" s="93" t="s">
        <v>312</v>
      </c>
      <c r="B244" s="74" t="s">
        <v>596</v>
      </c>
      <c r="C244" s="94" t="s">
        <v>51</v>
      </c>
      <c r="D244" s="35">
        <v>1</v>
      </c>
      <c r="E244" s="95"/>
      <c r="F244" s="95"/>
    </row>
    <row r="245" spans="1:6" ht="30.75" customHeight="1">
      <c r="A245" s="93" t="s">
        <v>1298</v>
      </c>
      <c r="B245" s="74" t="s">
        <v>1299</v>
      </c>
      <c r="C245" s="94" t="s">
        <v>51</v>
      </c>
      <c r="D245" s="35">
        <v>1</v>
      </c>
      <c r="E245" s="95"/>
      <c r="F245" s="95"/>
    </row>
    <row r="246" spans="1:6" ht="45">
      <c r="A246" s="93" t="s">
        <v>603</v>
      </c>
      <c r="B246" s="74" t="s">
        <v>1308</v>
      </c>
      <c r="C246" s="94" t="s">
        <v>51</v>
      </c>
      <c r="D246" s="35">
        <v>1</v>
      </c>
      <c r="E246" s="496"/>
      <c r="F246" s="35">
        <f>(D246*E246)</f>
        <v>0</v>
      </c>
    </row>
    <row r="247" spans="1:6">
      <c r="A247" s="93" t="s">
        <v>1303</v>
      </c>
      <c r="B247" s="74" t="s">
        <v>1306</v>
      </c>
      <c r="C247" s="94" t="s">
        <v>51</v>
      </c>
      <c r="D247" s="35">
        <v>1</v>
      </c>
      <c r="E247" s="95"/>
      <c r="F247" s="95"/>
    </row>
    <row r="248" spans="1:6">
      <c r="A248" s="93" t="s">
        <v>1304</v>
      </c>
      <c r="B248" s="74" t="s">
        <v>1307</v>
      </c>
      <c r="C248" s="94" t="s">
        <v>51</v>
      </c>
      <c r="D248" s="35">
        <v>1</v>
      </c>
      <c r="E248" s="95"/>
      <c r="F248" s="95"/>
    </row>
    <row r="249" spans="1:6">
      <c r="A249" s="93" t="s">
        <v>1305</v>
      </c>
      <c r="B249" s="74" t="s">
        <v>596</v>
      </c>
      <c r="C249" s="94" t="s">
        <v>51</v>
      </c>
      <c r="D249" s="35">
        <v>2</v>
      </c>
      <c r="E249" s="95"/>
      <c r="F249" s="95"/>
    </row>
    <row r="250" spans="1:6">
      <c r="A250" s="93" t="s">
        <v>304</v>
      </c>
      <c r="B250" s="74" t="s">
        <v>597</v>
      </c>
      <c r="C250" s="94" t="s">
        <v>51</v>
      </c>
      <c r="D250" s="35">
        <v>1</v>
      </c>
      <c r="E250" s="95"/>
      <c r="F250" s="95"/>
    </row>
    <row r="251" spans="1:6" ht="30">
      <c r="A251" s="93" t="s">
        <v>604</v>
      </c>
      <c r="B251" s="74" t="s">
        <v>1311</v>
      </c>
      <c r="C251" s="94" t="s">
        <v>51</v>
      </c>
      <c r="D251" s="35">
        <v>1</v>
      </c>
      <c r="E251" s="496"/>
      <c r="F251" s="35">
        <f>(D251*E251)</f>
        <v>0</v>
      </c>
    </row>
    <row r="252" spans="1:6">
      <c r="A252" s="93" t="s">
        <v>308</v>
      </c>
      <c r="B252" s="74" t="s">
        <v>611</v>
      </c>
      <c r="C252" s="94" t="s">
        <v>51</v>
      </c>
      <c r="D252" s="35">
        <v>2</v>
      </c>
      <c r="E252" s="95"/>
      <c r="F252" s="95"/>
    </row>
    <row r="253" spans="1:6">
      <c r="A253" s="93" t="s">
        <v>612</v>
      </c>
      <c r="B253" s="74" t="s">
        <v>596</v>
      </c>
      <c r="C253" s="94" t="s">
        <v>51</v>
      </c>
      <c r="D253" s="35">
        <v>1</v>
      </c>
      <c r="E253" s="95"/>
      <c r="F253" s="95"/>
    </row>
    <row r="254" spans="1:6" ht="30">
      <c r="A254" s="93" t="s">
        <v>605</v>
      </c>
      <c r="B254" s="74" t="s">
        <v>1318</v>
      </c>
      <c r="C254" s="94" t="s">
        <v>51</v>
      </c>
      <c r="D254" s="35">
        <v>2</v>
      </c>
      <c r="E254" s="496"/>
      <c r="F254" s="35">
        <f>(D254*E254)</f>
        <v>0</v>
      </c>
    </row>
    <row r="255" spans="1:6">
      <c r="A255" s="93" t="s">
        <v>306</v>
      </c>
      <c r="B255" s="74" t="s">
        <v>597</v>
      </c>
      <c r="C255" s="94" t="s">
        <v>51</v>
      </c>
      <c r="D255" s="35">
        <v>2</v>
      </c>
      <c r="E255" s="95"/>
      <c r="F255" s="95"/>
    </row>
    <row r="256" spans="1:6">
      <c r="A256" s="93" t="s">
        <v>312</v>
      </c>
      <c r="B256" s="74" t="s">
        <v>596</v>
      </c>
      <c r="C256" s="94" t="s">
        <v>51</v>
      </c>
      <c r="D256" s="35">
        <v>1</v>
      </c>
      <c r="E256" s="95"/>
      <c r="F256" s="95"/>
    </row>
    <row r="257" spans="1:6" ht="30">
      <c r="A257" s="93" t="s">
        <v>610</v>
      </c>
      <c r="B257" s="74" t="s">
        <v>1315</v>
      </c>
      <c r="C257" s="94" t="s">
        <v>51</v>
      </c>
      <c r="D257" s="35">
        <v>1</v>
      </c>
      <c r="E257" s="496"/>
      <c r="F257" s="35">
        <f>(D257*E257)</f>
        <v>0</v>
      </c>
    </row>
    <row r="258" spans="1:6">
      <c r="A258" s="93" t="s">
        <v>303</v>
      </c>
      <c r="B258" s="74" t="s">
        <v>607</v>
      </c>
      <c r="C258" s="94" t="s">
        <v>51</v>
      </c>
      <c r="D258" s="35">
        <v>1</v>
      </c>
      <c r="E258" s="95"/>
      <c r="F258" s="95"/>
    </row>
    <row r="259" spans="1:6">
      <c r="A259" s="93" t="s">
        <v>1314</v>
      </c>
      <c r="B259" s="74" t="s">
        <v>606</v>
      </c>
      <c r="C259" s="94" t="s">
        <v>51</v>
      </c>
      <c r="D259" s="35">
        <v>1</v>
      </c>
      <c r="E259" s="95"/>
      <c r="F259" s="95"/>
    </row>
    <row r="260" spans="1:6" ht="30">
      <c r="A260" s="93" t="s">
        <v>613</v>
      </c>
      <c r="B260" s="74" t="s">
        <v>1316</v>
      </c>
      <c r="C260" s="94" t="s">
        <v>51</v>
      </c>
      <c r="D260" s="35">
        <v>1</v>
      </c>
      <c r="E260" s="496"/>
      <c r="F260" s="35">
        <f>(D260*E260)</f>
        <v>0</v>
      </c>
    </row>
    <row r="261" spans="1:6">
      <c r="A261" s="93" t="s">
        <v>594</v>
      </c>
      <c r="B261" s="74" t="s">
        <v>596</v>
      </c>
      <c r="C261" s="94" t="s">
        <v>51</v>
      </c>
      <c r="D261" s="35">
        <v>1</v>
      </c>
      <c r="E261" s="95"/>
      <c r="F261" s="95"/>
    </row>
    <row r="262" spans="1:6">
      <c r="A262" s="93" t="s">
        <v>1295</v>
      </c>
      <c r="B262" s="74" t="s">
        <v>597</v>
      </c>
      <c r="C262" s="94" t="s">
        <v>51</v>
      </c>
      <c r="D262" s="35">
        <v>1</v>
      </c>
      <c r="E262" s="95"/>
      <c r="F262" s="95"/>
    </row>
    <row r="263" spans="1:6" ht="30">
      <c r="A263" s="93" t="s">
        <v>614</v>
      </c>
      <c r="B263" s="74" t="s">
        <v>1320</v>
      </c>
      <c r="C263" s="94" t="s">
        <v>51</v>
      </c>
      <c r="D263" s="35">
        <v>2</v>
      </c>
      <c r="E263" s="496"/>
      <c r="F263" s="35">
        <f>(D263*E263)</f>
        <v>0</v>
      </c>
    </row>
    <row r="264" spans="1:6">
      <c r="A264" s="93" t="s">
        <v>312</v>
      </c>
      <c r="B264" s="74" t="s">
        <v>596</v>
      </c>
      <c r="C264" s="94" t="s">
        <v>51</v>
      </c>
      <c r="D264" s="35">
        <v>1</v>
      </c>
      <c r="E264" s="95"/>
      <c r="F264" s="95"/>
    </row>
    <row r="265" spans="1:6">
      <c r="A265" s="93" t="s">
        <v>306</v>
      </c>
      <c r="B265" s="74" t="s">
        <v>597</v>
      </c>
      <c r="C265" s="94" t="s">
        <v>51</v>
      </c>
      <c r="D265" s="35">
        <v>1</v>
      </c>
      <c r="E265" s="95"/>
      <c r="F265" s="95"/>
    </row>
    <row r="266" spans="1:6" ht="60">
      <c r="A266" s="93" t="s">
        <v>615</v>
      </c>
      <c r="B266" s="74" t="s">
        <v>1323</v>
      </c>
      <c r="C266" s="94" t="s">
        <v>51</v>
      </c>
      <c r="D266" s="35">
        <v>1</v>
      </c>
      <c r="E266" s="496"/>
      <c r="F266" s="35">
        <f>(D266*E266)</f>
        <v>0</v>
      </c>
    </row>
    <row r="267" spans="1:6">
      <c r="A267" s="93" t="s">
        <v>1322</v>
      </c>
      <c r="B267" s="74" t="s">
        <v>597</v>
      </c>
      <c r="C267" s="94" t="s">
        <v>51</v>
      </c>
      <c r="D267" s="35">
        <v>2</v>
      </c>
      <c r="E267" s="95"/>
      <c r="F267" s="95"/>
    </row>
    <row r="268" spans="1:6">
      <c r="A268" s="93" t="s">
        <v>312</v>
      </c>
      <c r="B268" s="74" t="s">
        <v>596</v>
      </c>
      <c r="C268" s="94" t="s">
        <v>51</v>
      </c>
      <c r="D268" s="35">
        <v>4</v>
      </c>
      <c r="E268" s="95"/>
      <c r="F268" s="95"/>
    </row>
    <row r="269" spans="1:6" ht="30">
      <c r="A269" s="93" t="s">
        <v>616</v>
      </c>
      <c r="B269" s="74" t="s">
        <v>1313</v>
      </c>
      <c r="C269" s="94" t="s">
        <v>51</v>
      </c>
      <c r="D269" s="35">
        <v>1</v>
      </c>
      <c r="E269" s="496"/>
      <c r="F269" s="35">
        <f>(D269*E269)</f>
        <v>0</v>
      </c>
    </row>
    <row r="270" spans="1:6">
      <c r="A270" s="93" t="s">
        <v>304</v>
      </c>
      <c r="B270" s="74" t="s">
        <v>597</v>
      </c>
      <c r="C270" s="94" t="s">
        <v>51</v>
      </c>
      <c r="D270" s="35">
        <v>1</v>
      </c>
      <c r="E270" s="95"/>
      <c r="F270" s="95"/>
    </row>
    <row r="271" spans="1:6">
      <c r="A271" s="93" t="s">
        <v>1312</v>
      </c>
      <c r="B271" s="74" t="s">
        <v>596</v>
      </c>
      <c r="C271" s="94" t="s">
        <v>51</v>
      </c>
      <c r="D271" s="35">
        <v>1</v>
      </c>
      <c r="E271" s="95"/>
      <c r="F271" s="95"/>
    </row>
    <row r="272" spans="1:6">
      <c r="A272" s="93" t="s">
        <v>301</v>
      </c>
      <c r="B272" s="74" t="s">
        <v>597</v>
      </c>
      <c r="C272" s="94" t="s">
        <v>51</v>
      </c>
      <c r="D272" s="35">
        <v>1</v>
      </c>
      <c r="E272" s="95"/>
      <c r="F272" s="95"/>
    </row>
    <row r="273" spans="1:6" ht="30">
      <c r="A273" s="93" t="s">
        <v>616</v>
      </c>
      <c r="B273" s="74" t="s">
        <v>1317</v>
      </c>
      <c r="C273" s="94" t="s">
        <v>51</v>
      </c>
      <c r="D273" s="35">
        <v>2</v>
      </c>
      <c r="E273" s="496"/>
      <c r="F273" s="35">
        <f>(D273*E273)</f>
        <v>0</v>
      </c>
    </row>
    <row r="274" spans="1:6">
      <c r="A274" s="93" t="s">
        <v>1294</v>
      </c>
      <c r="B274" s="74" t="s">
        <v>597</v>
      </c>
      <c r="C274" s="94" t="s">
        <v>51</v>
      </c>
      <c r="D274" s="35">
        <v>1</v>
      </c>
      <c r="E274" s="95"/>
      <c r="F274" s="95"/>
    </row>
    <row r="275" spans="1:6">
      <c r="A275" s="93" t="s">
        <v>594</v>
      </c>
      <c r="B275" s="74" t="s">
        <v>596</v>
      </c>
      <c r="C275" s="94" t="s">
        <v>51</v>
      </c>
      <c r="D275" s="35">
        <v>1</v>
      </c>
      <c r="E275" s="95"/>
      <c r="F275" s="95"/>
    </row>
    <row r="276" spans="1:6">
      <c r="A276" s="93" t="s">
        <v>1295</v>
      </c>
      <c r="B276" s="74" t="s">
        <v>597</v>
      </c>
      <c r="C276" s="94" t="s">
        <v>51</v>
      </c>
      <c r="D276" s="35">
        <v>1</v>
      </c>
      <c r="E276" s="95"/>
      <c r="F276" s="95"/>
    </row>
    <row r="277" spans="1:6" ht="30">
      <c r="A277" s="93" t="s">
        <v>617</v>
      </c>
      <c r="B277" s="74" t="s">
        <v>1326</v>
      </c>
      <c r="C277" s="94" t="s">
        <v>51</v>
      </c>
      <c r="D277" s="35">
        <v>2</v>
      </c>
      <c r="E277" s="496"/>
      <c r="F277" s="35">
        <f>(D277*E277)</f>
        <v>0</v>
      </c>
    </row>
    <row r="278" spans="1:6" ht="30">
      <c r="A278" s="93" t="s">
        <v>301</v>
      </c>
      <c r="B278" s="74" t="s">
        <v>639</v>
      </c>
      <c r="C278" s="94" t="s">
        <v>51</v>
      </c>
      <c r="D278" s="35">
        <v>1</v>
      </c>
      <c r="E278" s="95"/>
      <c r="F278" s="95"/>
    </row>
    <row r="279" spans="1:6" ht="30">
      <c r="A279" s="93" t="s">
        <v>1327</v>
      </c>
      <c r="B279" s="74" t="s">
        <v>640</v>
      </c>
      <c r="C279" s="94" t="s">
        <v>51</v>
      </c>
      <c r="D279" s="35">
        <v>3</v>
      </c>
      <c r="E279" s="95"/>
      <c r="F279" s="95"/>
    </row>
    <row r="280" spans="1:6" ht="30">
      <c r="A280" s="93" t="s">
        <v>592</v>
      </c>
      <c r="B280" s="74" t="s">
        <v>639</v>
      </c>
      <c r="C280" s="94" t="s">
        <v>51</v>
      </c>
      <c r="D280" s="35">
        <v>1</v>
      </c>
      <c r="E280" s="95"/>
      <c r="F280" s="95"/>
    </row>
    <row r="281" spans="1:6" ht="45">
      <c r="A281" s="93" t="s">
        <v>618</v>
      </c>
      <c r="B281" s="74" t="s">
        <v>1330</v>
      </c>
      <c r="C281" s="94" t="s">
        <v>51</v>
      </c>
      <c r="D281" s="35">
        <v>1</v>
      </c>
      <c r="E281" s="496"/>
      <c r="F281" s="35">
        <f>(D281*E281)</f>
        <v>0</v>
      </c>
    </row>
    <row r="282" spans="1:6" ht="30">
      <c r="A282" s="93" t="s">
        <v>592</v>
      </c>
      <c r="B282" s="74" t="s">
        <v>639</v>
      </c>
      <c r="C282" s="94" t="s">
        <v>51</v>
      </c>
      <c r="D282" s="35">
        <v>1</v>
      </c>
      <c r="E282" s="95"/>
      <c r="F282" s="95"/>
    </row>
    <row r="283" spans="1:6" ht="30">
      <c r="A283" s="93" t="s">
        <v>1327</v>
      </c>
      <c r="B283" s="74" t="s">
        <v>640</v>
      </c>
      <c r="C283" s="94" t="s">
        <v>51</v>
      </c>
      <c r="D283" s="35">
        <v>4</v>
      </c>
      <c r="E283" s="95"/>
      <c r="F283" s="95"/>
    </row>
    <row r="284" spans="1:6" ht="30">
      <c r="A284" s="93" t="s">
        <v>301</v>
      </c>
      <c r="B284" s="74" t="s">
        <v>639</v>
      </c>
      <c r="C284" s="94" t="s">
        <v>51</v>
      </c>
      <c r="D284" s="35">
        <v>1</v>
      </c>
      <c r="E284" s="95"/>
      <c r="F284" s="95"/>
    </row>
    <row r="285" spans="1:6" ht="60">
      <c r="A285" s="93" t="s">
        <v>595</v>
      </c>
      <c r="B285" s="74" t="s">
        <v>1296</v>
      </c>
      <c r="C285" s="94" t="s">
        <v>51</v>
      </c>
      <c r="D285" s="35">
        <v>1</v>
      </c>
      <c r="E285" s="496"/>
      <c r="F285" s="35">
        <f t="shared" ref="F285:F290" si="1">(D285*E285)</f>
        <v>0</v>
      </c>
    </row>
    <row r="286" spans="1:6" ht="60">
      <c r="A286" s="93" t="s">
        <v>602</v>
      </c>
      <c r="B286" s="74" t="s">
        <v>1297</v>
      </c>
      <c r="C286" s="94" t="s">
        <v>51</v>
      </c>
      <c r="D286" s="35">
        <v>1</v>
      </c>
      <c r="E286" s="496"/>
      <c r="F286" s="35">
        <f t="shared" si="1"/>
        <v>0</v>
      </c>
    </row>
    <row r="287" spans="1:6" ht="30">
      <c r="A287" s="93" t="s">
        <v>307</v>
      </c>
      <c r="B287" s="96" t="s">
        <v>1321</v>
      </c>
      <c r="C287" s="94" t="s">
        <v>51</v>
      </c>
      <c r="D287" s="35">
        <v>5</v>
      </c>
      <c r="E287" s="496"/>
      <c r="F287" s="35">
        <f t="shared" si="1"/>
        <v>0</v>
      </c>
    </row>
    <row r="288" spans="1:6" ht="45">
      <c r="A288" s="93" t="s">
        <v>310</v>
      </c>
      <c r="B288" s="96" t="s">
        <v>1329</v>
      </c>
      <c r="C288" s="94" t="s">
        <v>51</v>
      </c>
      <c r="D288" s="35">
        <v>2</v>
      </c>
      <c r="E288" s="496"/>
      <c r="F288" s="35">
        <f t="shared" si="1"/>
        <v>0</v>
      </c>
    </row>
    <row r="289" spans="1:6" ht="30">
      <c r="A289" s="93" t="s">
        <v>305</v>
      </c>
      <c r="B289" s="74" t="s">
        <v>1328</v>
      </c>
      <c r="C289" s="94" t="s">
        <v>51</v>
      </c>
      <c r="D289" s="35">
        <v>1</v>
      </c>
      <c r="E289" s="496"/>
      <c r="F289" s="35">
        <f t="shared" si="1"/>
        <v>0</v>
      </c>
    </row>
    <row r="290" spans="1:6" ht="30">
      <c r="A290" s="93" t="s">
        <v>1301</v>
      </c>
      <c r="B290" s="74" t="s">
        <v>1319</v>
      </c>
      <c r="C290" s="94" t="s">
        <v>51</v>
      </c>
      <c r="D290" s="35">
        <v>3</v>
      </c>
      <c r="E290" s="496"/>
      <c r="F290" s="35">
        <f t="shared" si="1"/>
        <v>0</v>
      </c>
    </row>
    <row r="291" spans="1:6">
      <c r="A291" s="86"/>
      <c r="B291" s="89"/>
      <c r="C291" s="97"/>
      <c r="D291" s="98"/>
      <c r="E291" s="98"/>
      <c r="F291" s="98"/>
    </row>
    <row r="292" spans="1:6" ht="75.75" customHeight="1">
      <c r="A292" s="86" t="s">
        <v>299</v>
      </c>
      <c r="B292" s="89" t="s">
        <v>756</v>
      </c>
      <c r="C292" s="87"/>
      <c r="D292" s="87"/>
      <c r="E292" s="87"/>
      <c r="F292" s="87"/>
    </row>
    <row r="293" spans="1:6" ht="30">
      <c r="A293" s="86"/>
      <c r="B293" s="89" t="s">
        <v>622</v>
      </c>
      <c r="C293" s="87"/>
      <c r="D293" s="87"/>
      <c r="E293" s="87"/>
      <c r="F293" s="87"/>
    </row>
    <row r="294" spans="1:6" ht="60">
      <c r="A294" s="86"/>
      <c r="B294" s="89" t="s">
        <v>623</v>
      </c>
      <c r="C294" s="87"/>
      <c r="D294" s="87"/>
      <c r="E294" s="87"/>
      <c r="F294" s="87"/>
    </row>
    <row r="295" spans="1:6" ht="60">
      <c r="A295" s="86"/>
      <c r="B295" s="89" t="s">
        <v>624</v>
      </c>
      <c r="C295" s="87"/>
      <c r="D295" s="87"/>
      <c r="E295" s="497"/>
      <c r="F295" s="87"/>
    </row>
    <row r="296" spans="1:6" ht="75">
      <c r="A296" s="86"/>
      <c r="B296" s="89" t="s">
        <v>1284</v>
      </c>
      <c r="C296" s="87"/>
      <c r="D296" s="87"/>
      <c r="E296" s="87"/>
      <c r="F296" s="87"/>
    </row>
    <row r="297" spans="1:6" ht="90.75" customHeight="1">
      <c r="A297" s="86"/>
      <c r="B297" s="89" t="s">
        <v>626</v>
      </c>
      <c r="C297" s="87"/>
      <c r="D297" s="87"/>
      <c r="E297" s="87"/>
      <c r="F297" s="87"/>
    </row>
    <row r="298" spans="1:6" s="40" customFormat="1" ht="75">
      <c r="A298" s="90"/>
      <c r="B298" s="89" t="s">
        <v>629</v>
      </c>
      <c r="C298" s="91"/>
      <c r="D298" s="92"/>
      <c r="E298" s="92"/>
      <c r="F298" s="92"/>
    </row>
    <row r="299" spans="1:6" ht="47.25" customHeight="1">
      <c r="A299" s="86"/>
      <c r="B299" s="89" t="s">
        <v>300</v>
      </c>
      <c r="C299" s="87"/>
      <c r="D299" s="87"/>
      <c r="E299" s="87"/>
      <c r="F299" s="87"/>
    </row>
    <row r="300" spans="1:6" ht="30">
      <c r="A300" s="86"/>
      <c r="B300" s="89" t="s">
        <v>54</v>
      </c>
      <c r="C300" s="87"/>
      <c r="D300" s="87"/>
      <c r="E300" s="87"/>
      <c r="F300" s="87"/>
    </row>
    <row r="301" spans="1:6" ht="45">
      <c r="A301" s="93" t="s">
        <v>761</v>
      </c>
      <c r="B301" s="74" t="s">
        <v>1325</v>
      </c>
      <c r="C301" s="94" t="s">
        <v>51</v>
      </c>
      <c r="D301" s="35">
        <v>3</v>
      </c>
      <c r="E301" s="496"/>
      <c r="F301" s="35">
        <f>(D301*E301)</f>
        <v>0</v>
      </c>
    </row>
    <row r="302" spans="1:6" ht="45">
      <c r="A302" s="93" t="s">
        <v>760</v>
      </c>
      <c r="B302" s="74" t="s">
        <v>1324</v>
      </c>
      <c r="C302" s="94" t="s">
        <v>51</v>
      </c>
      <c r="D302" s="35">
        <v>1</v>
      </c>
      <c r="E302" s="496"/>
      <c r="F302" s="35">
        <f>(D302*E302)</f>
        <v>0</v>
      </c>
    </row>
    <row r="303" spans="1:6">
      <c r="A303" s="93" t="s">
        <v>758</v>
      </c>
      <c r="B303" s="74" t="s">
        <v>1309</v>
      </c>
      <c r="C303" s="94" t="s">
        <v>51</v>
      </c>
      <c r="D303" s="35">
        <v>2</v>
      </c>
      <c r="E303" s="496"/>
      <c r="F303" s="35">
        <f>(D303*E303)</f>
        <v>0</v>
      </c>
    </row>
    <row r="304" spans="1:6">
      <c r="A304" s="93" t="s">
        <v>759</v>
      </c>
      <c r="B304" s="74" t="s">
        <v>1310</v>
      </c>
      <c r="C304" s="94" t="s">
        <v>51</v>
      </c>
      <c r="D304" s="35">
        <v>1</v>
      </c>
      <c r="E304" s="496"/>
      <c r="F304" s="35">
        <f>(D304*E304)</f>
        <v>0</v>
      </c>
    </row>
    <row r="305" spans="1:6" ht="45">
      <c r="A305" s="93" t="s">
        <v>757</v>
      </c>
      <c r="B305" s="74" t="s">
        <v>1291</v>
      </c>
      <c r="C305" s="94" t="s">
        <v>51</v>
      </c>
      <c r="D305" s="35">
        <v>1</v>
      </c>
      <c r="E305" s="496"/>
      <c r="F305" s="35">
        <f>(D305*E305)</f>
        <v>0</v>
      </c>
    </row>
    <row r="306" spans="1:6">
      <c r="A306" s="99"/>
      <c r="B306" s="13"/>
      <c r="C306" s="100"/>
      <c r="D306" s="95"/>
      <c r="E306" s="95"/>
      <c r="F306" s="95"/>
    </row>
    <row r="307" spans="1:6" ht="107.25" customHeight="1">
      <c r="A307" s="99"/>
      <c r="B307" s="13" t="s">
        <v>1286</v>
      </c>
      <c r="C307" s="100"/>
      <c r="D307" s="95"/>
      <c r="E307" s="95"/>
      <c r="F307" s="95"/>
    </row>
    <row r="308" spans="1:6" ht="120">
      <c r="A308" s="99"/>
      <c r="B308" s="13" t="s">
        <v>1287</v>
      </c>
      <c r="C308" s="100"/>
      <c r="D308" s="95"/>
      <c r="E308" s="95"/>
      <c r="F308" s="95"/>
    </row>
    <row r="309" spans="1:6" ht="135">
      <c r="A309" s="99"/>
      <c r="B309" s="13" t="s">
        <v>1288</v>
      </c>
      <c r="C309" s="100"/>
      <c r="D309" s="95"/>
      <c r="E309" s="95"/>
      <c r="F309" s="95"/>
    </row>
    <row r="310" spans="1:6" ht="30">
      <c r="A310" s="93" t="s">
        <v>1290</v>
      </c>
      <c r="B310" s="74" t="s">
        <v>1289</v>
      </c>
      <c r="C310" s="94" t="s">
        <v>51</v>
      </c>
      <c r="D310" s="35">
        <v>1</v>
      </c>
      <c r="E310" s="496"/>
      <c r="F310" s="35">
        <f>(D310*E310)</f>
        <v>0</v>
      </c>
    </row>
    <row r="311" spans="1:6">
      <c r="A311" s="36"/>
      <c r="B311" s="10"/>
      <c r="C311" s="11"/>
      <c r="D311" s="12"/>
      <c r="E311" s="12"/>
      <c r="F311" s="12"/>
    </row>
    <row r="312" spans="1:6" ht="120">
      <c r="A312" s="20"/>
      <c r="B312" s="72" t="s">
        <v>646</v>
      </c>
      <c r="C312" s="25"/>
      <c r="D312" s="23"/>
      <c r="E312" s="23"/>
      <c r="F312" s="23"/>
    </row>
    <row r="313" spans="1:6" ht="60">
      <c r="A313" s="20"/>
      <c r="B313" s="72" t="s">
        <v>641</v>
      </c>
      <c r="C313" s="25"/>
      <c r="D313" s="23"/>
      <c r="E313" s="23"/>
      <c r="F313" s="23"/>
    </row>
    <row r="314" spans="1:6" ht="30">
      <c r="A314" s="20"/>
      <c r="B314" s="72" t="s">
        <v>643</v>
      </c>
      <c r="C314" s="25"/>
      <c r="D314" s="23"/>
      <c r="E314" s="23"/>
      <c r="F314" s="23"/>
    </row>
    <row r="315" spans="1:6" ht="30">
      <c r="A315" s="20"/>
      <c r="B315" s="72" t="s">
        <v>642</v>
      </c>
      <c r="C315" s="25"/>
      <c r="D315" s="23"/>
      <c r="E315" s="23"/>
      <c r="F315" s="23"/>
    </row>
    <row r="316" spans="1:6">
      <c r="A316" s="24" t="s">
        <v>644</v>
      </c>
      <c r="B316" s="34" t="s">
        <v>645</v>
      </c>
      <c r="C316" s="6" t="s">
        <v>51</v>
      </c>
      <c r="D316" s="7">
        <v>14</v>
      </c>
      <c r="E316" s="492"/>
      <c r="F316" s="7">
        <f>(D316*E316)</f>
        <v>0</v>
      </c>
    </row>
    <row r="317" spans="1:6">
      <c r="A317" s="20"/>
      <c r="B317" s="72"/>
      <c r="C317" s="25"/>
      <c r="D317" s="23"/>
      <c r="E317" s="23"/>
      <c r="F317" s="23"/>
    </row>
    <row r="318" spans="1:6" s="40" customFormat="1" ht="135">
      <c r="A318" s="37" t="s">
        <v>627</v>
      </c>
      <c r="B318" s="72" t="s">
        <v>638</v>
      </c>
      <c r="C318" s="45"/>
      <c r="D318" s="46"/>
      <c r="E318" s="46"/>
      <c r="F318" s="46"/>
    </row>
    <row r="319" spans="1:6" s="40" customFormat="1">
      <c r="A319" s="37"/>
      <c r="B319" s="72" t="s">
        <v>628</v>
      </c>
      <c r="C319" s="45"/>
      <c r="D319" s="46"/>
      <c r="E319" s="46"/>
      <c r="F319" s="46"/>
    </row>
    <row r="320" spans="1:6" s="40" customFormat="1" ht="75">
      <c r="A320" s="37"/>
      <c r="B320" s="72" t="s">
        <v>629</v>
      </c>
      <c r="C320" s="45"/>
      <c r="D320" s="46"/>
      <c r="E320" s="46"/>
      <c r="F320" s="46"/>
    </row>
    <row r="321" spans="1:6" s="40" customFormat="1" ht="111.75" customHeight="1">
      <c r="A321" s="37"/>
      <c r="B321" s="72" t="s">
        <v>630</v>
      </c>
      <c r="C321" s="45"/>
      <c r="D321" s="46"/>
      <c r="E321" s="46"/>
      <c r="F321" s="46"/>
    </row>
    <row r="322" spans="1:6" s="40" customFormat="1" ht="90.75" customHeight="1">
      <c r="A322" s="37"/>
      <c r="B322" s="72" t="s">
        <v>631</v>
      </c>
      <c r="C322" s="45"/>
      <c r="D322" s="46"/>
      <c r="E322" s="46"/>
      <c r="F322" s="46"/>
    </row>
    <row r="323" spans="1:6" s="40" customFormat="1" ht="90">
      <c r="A323" s="37"/>
      <c r="B323" s="72" t="s">
        <v>632</v>
      </c>
      <c r="C323" s="45"/>
      <c r="D323" s="46"/>
      <c r="E323" s="46"/>
      <c r="F323" s="46"/>
    </row>
    <row r="324" spans="1:6" s="40" customFormat="1" ht="105">
      <c r="A324" s="37"/>
      <c r="B324" s="72" t="s">
        <v>633</v>
      </c>
      <c r="C324" s="45"/>
      <c r="D324" s="46"/>
      <c r="E324" s="46"/>
      <c r="F324" s="46"/>
    </row>
    <row r="325" spans="1:6" s="40" customFormat="1" ht="90">
      <c r="A325" s="37"/>
      <c r="B325" s="72" t="s">
        <v>634</v>
      </c>
      <c r="C325" s="45"/>
      <c r="D325" s="46"/>
      <c r="E325" s="46"/>
      <c r="F325" s="46"/>
    </row>
    <row r="326" spans="1:6" s="40" customFormat="1" ht="90" customHeight="1">
      <c r="A326" s="37"/>
      <c r="B326" s="72" t="s">
        <v>635</v>
      </c>
      <c r="C326" s="45"/>
      <c r="D326" s="46"/>
      <c r="E326" s="46"/>
      <c r="F326" s="46"/>
    </row>
    <row r="327" spans="1:6" s="40" customFormat="1" ht="90">
      <c r="A327" s="37"/>
      <c r="B327" s="72" t="s">
        <v>636</v>
      </c>
      <c r="C327" s="45"/>
      <c r="D327" s="46"/>
      <c r="E327" s="46"/>
      <c r="F327" s="46"/>
    </row>
    <row r="328" spans="1:6" s="40" customFormat="1" ht="49.5" customHeight="1">
      <c r="A328" s="37"/>
      <c r="B328" s="72" t="s">
        <v>637</v>
      </c>
      <c r="C328" s="45"/>
      <c r="D328" s="46"/>
      <c r="E328" s="46"/>
      <c r="F328" s="46"/>
    </row>
    <row r="329" spans="1:6" s="40" customFormat="1" ht="121.5" customHeight="1">
      <c r="A329" s="5" t="s">
        <v>316</v>
      </c>
      <c r="B329" s="4" t="s">
        <v>647</v>
      </c>
      <c r="C329" s="43" t="s">
        <v>51</v>
      </c>
      <c r="D329" s="41">
        <v>1</v>
      </c>
      <c r="E329" s="498"/>
      <c r="F329" s="41">
        <f t="shared" ref="F329:F334" si="2">(D329*E329)</f>
        <v>0</v>
      </c>
    </row>
    <row r="330" spans="1:6" s="40" customFormat="1" ht="75.75" customHeight="1">
      <c r="A330" s="5" t="s">
        <v>648</v>
      </c>
      <c r="B330" s="4" t="s">
        <v>649</v>
      </c>
      <c r="C330" s="43" t="s">
        <v>51</v>
      </c>
      <c r="D330" s="41">
        <v>1</v>
      </c>
      <c r="E330" s="498"/>
      <c r="F330" s="41">
        <f t="shared" si="2"/>
        <v>0</v>
      </c>
    </row>
    <row r="331" spans="1:6" s="40" customFormat="1" ht="45">
      <c r="A331" s="5" t="s">
        <v>650</v>
      </c>
      <c r="B331" s="4" t="s">
        <v>651</v>
      </c>
      <c r="C331" s="43" t="s">
        <v>51</v>
      </c>
      <c r="D331" s="41">
        <v>1</v>
      </c>
      <c r="E331" s="498"/>
      <c r="F331" s="41">
        <f t="shared" si="2"/>
        <v>0</v>
      </c>
    </row>
    <row r="332" spans="1:6" s="40" customFormat="1" ht="45">
      <c r="A332" s="5" t="s">
        <v>317</v>
      </c>
      <c r="B332" s="4" t="s">
        <v>652</v>
      </c>
      <c r="C332" s="43" t="s">
        <v>51</v>
      </c>
      <c r="D332" s="41">
        <v>1</v>
      </c>
      <c r="E332" s="498"/>
      <c r="F332" s="41">
        <f t="shared" si="2"/>
        <v>0</v>
      </c>
    </row>
    <row r="333" spans="1:6" s="40" customFormat="1" ht="90">
      <c r="A333" s="44" t="s">
        <v>654</v>
      </c>
      <c r="B333" s="4" t="s">
        <v>653</v>
      </c>
      <c r="C333" s="43" t="s">
        <v>51</v>
      </c>
      <c r="D333" s="41">
        <v>1</v>
      </c>
      <c r="E333" s="498"/>
      <c r="F333" s="41">
        <f t="shared" si="2"/>
        <v>0</v>
      </c>
    </row>
    <row r="334" spans="1:6" s="40" customFormat="1" ht="45">
      <c r="A334" s="5" t="s">
        <v>655</v>
      </c>
      <c r="B334" s="4" t="s">
        <v>656</v>
      </c>
      <c r="C334" s="43" t="s">
        <v>51</v>
      </c>
      <c r="D334" s="41">
        <v>2</v>
      </c>
      <c r="E334" s="498"/>
      <c r="F334" s="41">
        <f t="shared" si="2"/>
        <v>0</v>
      </c>
    </row>
    <row r="335" spans="1:6">
      <c r="A335" s="20"/>
      <c r="B335" s="72"/>
      <c r="C335" s="25"/>
      <c r="D335" s="23"/>
      <c r="E335" s="23"/>
      <c r="F335" s="23"/>
    </row>
    <row r="336" spans="1:6" ht="60">
      <c r="A336" s="20" t="s">
        <v>318</v>
      </c>
      <c r="B336" s="72" t="s">
        <v>657</v>
      </c>
    </row>
    <row r="337" spans="1:6" ht="75">
      <c r="A337" s="20"/>
      <c r="B337" s="72" t="s">
        <v>319</v>
      </c>
    </row>
    <row r="338" spans="1:6" ht="75">
      <c r="A338" s="20"/>
      <c r="B338" s="72" t="s">
        <v>320</v>
      </c>
    </row>
    <row r="339" spans="1:6" ht="30">
      <c r="A339" s="20"/>
      <c r="B339" s="72" t="s">
        <v>321</v>
      </c>
      <c r="E339" s="494"/>
    </row>
    <row r="340" spans="1:6" ht="75">
      <c r="A340" s="20"/>
      <c r="B340" s="72" t="s">
        <v>322</v>
      </c>
    </row>
    <row r="341" spans="1:6" ht="47.25" customHeight="1">
      <c r="A341" s="20"/>
      <c r="B341" s="72" t="s">
        <v>323</v>
      </c>
    </row>
    <row r="342" spans="1:6" ht="30">
      <c r="A342" s="20"/>
      <c r="B342" s="72" t="s">
        <v>324</v>
      </c>
    </row>
    <row r="343" spans="1:6" ht="91.5" customHeight="1">
      <c r="A343" s="20"/>
      <c r="B343" s="72" t="s">
        <v>658</v>
      </c>
    </row>
    <row r="344" spans="1:6">
      <c r="A344" s="24" t="s">
        <v>661</v>
      </c>
      <c r="B344" s="4" t="s">
        <v>662</v>
      </c>
      <c r="C344" s="6" t="s">
        <v>51</v>
      </c>
      <c r="D344" s="7">
        <v>3</v>
      </c>
      <c r="E344" s="492"/>
      <c r="F344" s="7">
        <f t="shared" ref="F344:F358" si="3">(D344*E344)</f>
        <v>0</v>
      </c>
    </row>
    <row r="345" spans="1:6" ht="30">
      <c r="A345" s="24" t="s">
        <v>664</v>
      </c>
      <c r="B345" s="4" t="s">
        <v>665</v>
      </c>
      <c r="C345" s="6" t="s">
        <v>51</v>
      </c>
      <c r="D345" s="7">
        <v>1</v>
      </c>
      <c r="E345" s="492"/>
      <c r="F345" s="7">
        <f t="shared" si="3"/>
        <v>0</v>
      </c>
    </row>
    <row r="346" spans="1:6">
      <c r="A346" s="24" t="s">
        <v>666</v>
      </c>
      <c r="B346" s="4" t="s">
        <v>667</v>
      </c>
      <c r="C346" s="6" t="s">
        <v>51</v>
      </c>
      <c r="D346" s="7">
        <v>3</v>
      </c>
      <c r="E346" s="492"/>
      <c r="F346" s="7">
        <f t="shared" si="3"/>
        <v>0</v>
      </c>
    </row>
    <row r="347" spans="1:6">
      <c r="A347" s="24" t="s">
        <v>671</v>
      </c>
      <c r="B347" s="4" t="s">
        <v>672</v>
      </c>
      <c r="C347" s="6" t="s">
        <v>51</v>
      </c>
      <c r="D347" s="7">
        <v>5</v>
      </c>
      <c r="E347" s="492"/>
      <c r="F347" s="7">
        <f t="shared" si="3"/>
        <v>0</v>
      </c>
    </row>
    <row r="348" spans="1:6">
      <c r="A348" s="24" t="s">
        <v>674</v>
      </c>
      <c r="B348" s="4" t="s">
        <v>662</v>
      </c>
      <c r="C348" s="6" t="s">
        <v>51</v>
      </c>
      <c r="D348" s="7">
        <v>1</v>
      </c>
      <c r="E348" s="492"/>
      <c r="F348" s="7">
        <f t="shared" si="3"/>
        <v>0</v>
      </c>
    </row>
    <row r="349" spans="1:6">
      <c r="A349" s="24" t="s">
        <v>325</v>
      </c>
      <c r="B349" s="4" t="s">
        <v>673</v>
      </c>
      <c r="C349" s="6" t="s">
        <v>51</v>
      </c>
      <c r="D349" s="7">
        <v>2</v>
      </c>
      <c r="E349" s="492"/>
      <c r="F349" s="7">
        <f t="shared" si="3"/>
        <v>0</v>
      </c>
    </row>
    <row r="350" spans="1:6">
      <c r="A350" s="24" t="s">
        <v>659</v>
      </c>
      <c r="B350" s="4" t="s">
        <v>660</v>
      </c>
      <c r="C350" s="6" t="s">
        <v>51</v>
      </c>
      <c r="D350" s="7">
        <v>4</v>
      </c>
      <c r="E350" s="492"/>
      <c r="F350" s="7">
        <f t="shared" si="3"/>
        <v>0</v>
      </c>
    </row>
    <row r="351" spans="1:6" ht="15.75" customHeight="1">
      <c r="A351" s="24" t="s">
        <v>326</v>
      </c>
      <c r="B351" s="4" t="s">
        <v>684</v>
      </c>
      <c r="C351" s="6" t="s">
        <v>51</v>
      </c>
      <c r="D351" s="7">
        <v>5</v>
      </c>
      <c r="E351" s="492"/>
      <c r="F351" s="7">
        <f t="shared" si="3"/>
        <v>0</v>
      </c>
    </row>
    <row r="352" spans="1:6" ht="30.75" customHeight="1">
      <c r="A352" s="24" t="s">
        <v>685</v>
      </c>
      <c r="B352" s="4" t="s">
        <v>686</v>
      </c>
      <c r="C352" s="6" t="s">
        <v>51</v>
      </c>
      <c r="D352" s="7">
        <v>1</v>
      </c>
      <c r="E352" s="492"/>
      <c r="F352" s="7">
        <f t="shared" si="3"/>
        <v>0</v>
      </c>
    </row>
    <row r="353" spans="1:6">
      <c r="A353" s="24" t="s">
        <v>327</v>
      </c>
      <c r="B353" s="4" t="s">
        <v>691</v>
      </c>
      <c r="C353" s="6" t="s">
        <v>51</v>
      </c>
      <c r="D353" s="7">
        <v>1</v>
      </c>
      <c r="E353" s="492"/>
      <c r="F353" s="7">
        <f t="shared" si="3"/>
        <v>0</v>
      </c>
    </row>
    <row r="354" spans="1:6">
      <c r="A354" s="24" t="s">
        <v>668</v>
      </c>
      <c r="B354" s="4" t="s">
        <v>669</v>
      </c>
      <c r="C354" s="6" t="s">
        <v>51</v>
      </c>
      <c r="D354" s="7">
        <v>3</v>
      </c>
      <c r="E354" s="492"/>
      <c r="F354" s="7">
        <f t="shared" si="3"/>
        <v>0</v>
      </c>
    </row>
    <row r="355" spans="1:6">
      <c r="A355" s="24" t="s">
        <v>328</v>
      </c>
      <c r="B355" s="4" t="s">
        <v>688</v>
      </c>
      <c r="C355" s="6" t="s">
        <v>51</v>
      </c>
      <c r="D355" s="7">
        <v>5</v>
      </c>
      <c r="E355" s="492"/>
      <c r="F355" s="7">
        <f t="shared" si="3"/>
        <v>0</v>
      </c>
    </row>
    <row r="356" spans="1:6" ht="30">
      <c r="A356" s="24" t="s">
        <v>692</v>
      </c>
      <c r="B356" s="4" t="s">
        <v>693</v>
      </c>
      <c r="C356" s="6" t="s">
        <v>51</v>
      </c>
      <c r="D356" s="7">
        <v>1</v>
      </c>
      <c r="E356" s="492"/>
      <c r="F356" s="7">
        <f t="shared" si="3"/>
        <v>0</v>
      </c>
    </row>
    <row r="357" spans="1:6">
      <c r="A357" s="24" t="s">
        <v>663</v>
      </c>
      <c r="B357" s="4" t="s">
        <v>689</v>
      </c>
      <c r="C357" s="6" t="s">
        <v>51</v>
      </c>
      <c r="D357" s="7">
        <v>15</v>
      </c>
      <c r="E357" s="492"/>
      <c r="F357" s="7">
        <f t="shared" si="3"/>
        <v>0</v>
      </c>
    </row>
    <row r="358" spans="1:6" ht="30">
      <c r="A358" s="24" t="s">
        <v>329</v>
      </c>
      <c r="B358" s="4" t="s">
        <v>694</v>
      </c>
      <c r="C358" s="6" t="s">
        <v>51</v>
      </c>
      <c r="D358" s="7">
        <v>4</v>
      </c>
      <c r="E358" s="492"/>
      <c r="F358" s="7">
        <f t="shared" si="3"/>
        <v>0</v>
      </c>
    </row>
    <row r="359" spans="1:6">
      <c r="A359" s="36"/>
      <c r="B359" s="10"/>
      <c r="C359" s="11"/>
      <c r="D359" s="12"/>
      <c r="E359" s="12"/>
      <c r="F359" s="12"/>
    </row>
    <row r="360" spans="1:6" ht="75" customHeight="1">
      <c r="A360" s="36"/>
      <c r="B360" s="10" t="s">
        <v>678</v>
      </c>
      <c r="C360" s="11"/>
      <c r="D360" s="12"/>
      <c r="E360" s="12"/>
      <c r="F360" s="12"/>
    </row>
    <row r="361" spans="1:6">
      <c r="A361" s="36"/>
      <c r="B361" s="10" t="s">
        <v>675</v>
      </c>
      <c r="C361" s="11"/>
      <c r="D361" s="12"/>
      <c r="E361" s="12"/>
      <c r="F361" s="12"/>
    </row>
    <row r="362" spans="1:6" ht="30">
      <c r="A362" s="36"/>
      <c r="B362" s="10" t="s">
        <v>676</v>
      </c>
      <c r="C362" s="11"/>
      <c r="D362" s="12"/>
      <c r="E362" s="12"/>
      <c r="F362" s="12"/>
    </row>
    <row r="363" spans="1:6" ht="75">
      <c r="A363" s="36"/>
      <c r="B363" s="10" t="s">
        <v>677</v>
      </c>
      <c r="C363" s="11"/>
      <c r="D363" s="499"/>
      <c r="E363" s="12"/>
      <c r="F363" s="12"/>
    </row>
    <row r="364" spans="1:6" ht="105">
      <c r="A364" s="36"/>
      <c r="B364" s="10" t="s">
        <v>679</v>
      </c>
      <c r="C364" s="11"/>
      <c r="D364" s="12"/>
      <c r="E364" s="12"/>
      <c r="F364" s="12"/>
    </row>
    <row r="365" spans="1:6" ht="90">
      <c r="A365" s="36"/>
      <c r="B365" s="10" t="s">
        <v>680</v>
      </c>
      <c r="C365" s="11"/>
      <c r="D365" s="12"/>
      <c r="E365" s="12"/>
      <c r="F365" s="12"/>
    </row>
    <row r="366" spans="1:6" ht="165">
      <c r="A366" s="36"/>
      <c r="B366" s="10" t="s">
        <v>681</v>
      </c>
      <c r="C366" s="11"/>
      <c r="D366" s="12"/>
      <c r="E366" s="12"/>
      <c r="F366" s="12"/>
    </row>
    <row r="367" spans="1:6" ht="45">
      <c r="A367" s="36"/>
      <c r="B367" s="10" t="s">
        <v>637</v>
      </c>
      <c r="C367" s="11"/>
      <c r="D367" s="12"/>
      <c r="E367" s="12"/>
      <c r="F367" s="12"/>
    </row>
    <row r="368" spans="1:6" ht="30">
      <c r="A368" s="24" t="s">
        <v>309</v>
      </c>
      <c r="B368" s="4" t="s">
        <v>682</v>
      </c>
      <c r="C368" s="6" t="s">
        <v>51</v>
      </c>
      <c r="D368" s="7">
        <v>1</v>
      </c>
      <c r="E368" s="492"/>
      <c r="F368" s="7">
        <f>(D368*E368)</f>
        <v>0</v>
      </c>
    </row>
    <row r="369" spans="1:6" s="40" customFormat="1">
      <c r="A369" s="5" t="s">
        <v>670</v>
      </c>
      <c r="B369" s="34" t="s">
        <v>695</v>
      </c>
      <c r="C369" s="43" t="s">
        <v>51</v>
      </c>
      <c r="D369" s="41">
        <v>2</v>
      </c>
      <c r="E369" s="498"/>
      <c r="F369" s="41">
        <f>(D369*E369)</f>
        <v>0</v>
      </c>
    </row>
    <row r="370" spans="1:6" ht="45">
      <c r="A370" s="24" t="s">
        <v>315</v>
      </c>
      <c r="B370" s="4" t="s">
        <v>683</v>
      </c>
      <c r="C370" s="6" t="s">
        <v>51</v>
      </c>
      <c r="D370" s="7">
        <v>2</v>
      </c>
      <c r="E370" s="492"/>
      <c r="F370" s="7">
        <f>(D370*E370)</f>
        <v>0</v>
      </c>
    </row>
    <row r="371" spans="1:6" ht="30">
      <c r="A371" s="24" t="s">
        <v>313</v>
      </c>
      <c r="B371" s="4" t="s">
        <v>687</v>
      </c>
      <c r="C371" s="6" t="s">
        <v>51</v>
      </c>
      <c r="D371" s="7">
        <v>1</v>
      </c>
      <c r="E371" s="492"/>
      <c r="F371" s="7">
        <f>(D371*E371)</f>
        <v>0</v>
      </c>
    </row>
    <row r="372" spans="1:6" ht="30">
      <c r="A372" s="24" t="s">
        <v>314</v>
      </c>
      <c r="B372" s="4" t="s">
        <v>690</v>
      </c>
      <c r="C372" s="6" t="s">
        <v>51</v>
      </c>
      <c r="D372" s="7">
        <v>1</v>
      </c>
      <c r="E372" s="492"/>
      <c r="F372" s="7">
        <f>(D372*E372)</f>
        <v>0</v>
      </c>
    </row>
    <row r="373" spans="1:6">
      <c r="A373" s="20"/>
      <c r="B373" s="72"/>
    </row>
    <row r="374" spans="1:6" ht="60">
      <c r="A374" s="20"/>
      <c r="B374" s="72" t="s">
        <v>711</v>
      </c>
    </row>
    <row r="375" spans="1:6" ht="75">
      <c r="A375" s="20"/>
      <c r="B375" s="72" t="s">
        <v>709</v>
      </c>
    </row>
    <row r="376" spans="1:6" ht="63" customHeight="1">
      <c r="A376" s="20"/>
      <c r="B376" s="72" t="s">
        <v>710</v>
      </c>
    </row>
    <row r="377" spans="1:6">
      <c r="A377" s="24" t="s">
        <v>714</v>
      </c>
      <c r="B377" s="4" t="s">
        <v>715</v>
      </c>
      <c r="C377" s="6" t="s">
        <v>51</v>
      </c>
      <c r="D377" s="7">
        <v>2</v>
      </c>
      <c r="E377" s="492"/>
      <c r="F377" s="7">
        <f>(D377*E377)</f>
        <v>0</v>
      </c>
    </row>
    <row r="378" spans="1:6">
      <c r="A378" s="24" t="s">
        <v>716</v>
      </c>
      <c r="B378" s="4" t="s">
        <v>717</v>
      </c>
      <c r="C378" s="6" t="s">
        <v>51</v>
      </c>
      <c r="D378" s="7">
        <v>1</v>
      </c>
      <c r="E378" s="492"/>
      <c r="F378" s="7">
        <f>(D378*E378)</f>
        <v>0</v>
      </c>
    </row>
    <row r="379" spans="1:6">
      <c r="A379" s="24" t="s">
        <v>713</v>
      </c>
      <c r="B379" s="4" t="s">
        <v>712</v>
      </c>
      <c r="C379" s="6" t="s">
        <v>51</v>
      </c>
      <c r="D379" s="7">
        <v>1</v>
      </c>
      <c r="E379" s="492"/>
      <c r="F379" s="7">
        <f>(D379*E379)</f>
        <v>0</v>
      </c>
    </row>
    <row r="380" spans="1:6">
      <c r="A380" s="20"/>
      <c r="B380" s="72"/>
    </row>
    <row r="381" spans="1:6" ht="63" customHeight="1">
      <c r="A381" s="20" t="s">
        <v>331</v>
      </c>
      <c r="B381" s="72" t="s">
        <v>696</v>
      </c>
    </row>
    <row r="382" spans="1:6" ht="105">
      <c r="A382" s="24" t="s">
        <v>698</v>
      </c>
      <c r="B382" s="4" t="s">
        <v>697</v>
      </c>
      <c r="C382" s="6" t="s">
        <v>129</v>
      </c>
      <c r="D382" s="7">
        <v>52.48</v>
      </c>
      <c r="E382" s="492"/>
      <c r="F382" s="7">
        <f>(D382*E382)</f>
        <v>0</v>
      </c>
    </row>
    <row r="383" spans="1:6" ht="45">
      <c r="A383" s="20"/>
      <c r="B383" s="72" t="s">
        <v>330</v>
      </c>
    </row>
    <row r="384" spans="1:6">
      <c r="A384" s="24" t="s">
        <v>332</v>
      </c>
      <c r="B384" s="4" t="s">
        <v>83</v>
      </c>
      <c r="C384" s="6" t="s">
        <v>51</v>
      </c>
      <c r="D384" s="7">
        <v>9</v>
      </c>
      <c r="E384" s="492"/>
      <c r="F384" s="7">
        <f>(D384*E384)</f>
        <v>0</v>
      </c>
    </row>
    <row r="385" spans="1:6">
      <c r="A385" s="20"/>
      <c r="B385" s="72"/>
    </row>
    <row r="386" spans="1:6" ht="180">
      <c r="A386" s="20"/>
      <c r="B386" s="72" t="s">
        <v>708</v>
      </c>
    </row>
    <row r="387" spans="1:6" ht="135">
      <c r="A387" s="20"/>
      <c r="B387" s="72" t="s">
        <v>703</v>
      </c>
    </row>
    <row r="388" spans="1:6" ht="90">
      <c r="A388" s="20"/>
      <c r="B388" s="72" t="s">
        <v>704</v>
      </c>
    </row>
    <row r="389" spans="1:6" ht="136.5" customHeight="1">
      <c r="A389" s="20"/>
      <c r="B389" s="72" t="s">
        <v>705</v>
      </c>
    </row>
    <row r="390" spans="1:6" ht="165">
      <c r="A390" s="20"/>
      <c r="B390" s="72" t="s">
        <v>706</v>
      </c>
    </row>
    <row r="391" spans="1:6" ht="105">
      <c r="A391" s="20"/>
      <c r="B391" s="72" t="s">
        <v>707</v>
      </c>
    </row>
    <row r="392" spans="1:6" ht="30">
      <c r="A392" s="24"/>
      <c r="B392" s="4" t="s">
        <v>54</v>
      </c>
      <c r="C392" s="6" t="s">
        <v>51</v>
      </c>
      <c r="D392" s="7">
        <v>5</v>
      </c>
      <c r="E392" s="492"/>
      <c r="F392" s="7">
        <f>(D392*E392)</f>
        <v>0</v>
      </c>
    </row>
    <row r="393" spans="1:6">
      <c r="A393" s="20"/>
      <c r="B393" s="72"/>
    </row>
    <row r="394" spans="1:6" ht="75">
      <c r="A394" s="20" t="s">
        <v>333</v>
      </c>
      <c r="B394" s="72" t="s">
        <v>699</v>
      </c>
    </row>
    <row r="395" spans="1:6" ht="30">
      <c r="A395" s="20"/>
      <c r="B395" s="72" t="s">
        <v>334</v>
      </c>
    </row>
    <row r="396" spans="1:6" ht="30">
      <c r="A396" s="20"/>
      <c r="B396" s="72" t="s">
        <v>54</v>
      </c>
    </row>
    <row r="397" spans="1:6" ht="30">
      <c r="A397" s="24" t="s">
        <v>335</v>
      </c>
      <c r="B397" s="4" t="s">
        <v>719</v>
      </c>
      <c r="C397" s="6" t="s">
        <v>51</v>
      </c>
      <c r="D397" s="7">
        <v>4</v>
      </c>
      <c r="E397" s="492"/>
      <c r="F397" s="7">
        <f t="shared" ref="F397:F409" si="4">(D397*E397)</f>
        <v>0</v>
      </c>
    </row>
    <row r="398" spans="1:6">
      <c r="A398" s="24" t="s">
        <v>336</v>
      </c>
      <c r="B398" s="4" t="s">
        <v>590</v>
      </c>
      <c r="C398" s="6" t="s">
        <v>51</v>
      </c>
      <c r="D398" s="7">
        <v>6</v>
      </c>
      <c r="E398" s="492"/>
      <c r="F398" s="7">
        <f t="shared" si="4"/>
        <v>0</v>
      </c>
    </row>
    <row r="399" spans="1:6">
      <c r="A399" s="24" t="s">
        <v>336</v>
      </c>
      <c r="B399" s="4" t="s">
        <v>611</v>
      </c>
      <c r="C399" s="6" t="s">
        <v>51</v>
      </c>
      <c r="D399" s="7">
        <v>2</v>
      </c>
      <c r="E399" s="492"/>
      <c r="F399" s="7">
        <f t="shared" si="4"/>
        <v>0</v>
      </c>
    </row>
    <row r="400" spans="1:6">
      <c r="A400" s="24" t="s">
        <v>336</v>
      </c>
      <c r="B400" s="4" t="s">
        <v>597</v>
      </c>
      <c r="C400" s="6" t="s">
        <v>51</v>
      </c>
      <c r="D400" s="7">
        <v>14</v>
      </c>
      <c r="E400" s="492"/>
      <c r="F400" s="7">
        <f t="shared" si="4"/>
        <v>0</v>
      </c>
    </row>
    <row r="401" spans="1:6">
      <c r="A401" s="24" t="s">
        <v>336</v>
      </c>
      <c r="B401" s="4" t="s">
        <v>701</v>
      </c>
      <c r="C401" s="6" t="s">
        <v>51</v>
      </c>
      <c r="D401" s="7">
        <v>4</v>
      </c>
      <c r="E401" s="492"/>
      <c r="F401" s="7">
        <f t="shared" si="4"/>
        <v>0</v>
      </c>
    </row>
    <row r="402" spans="1:6">
      <c r="A402" s="24" t="s">
        <v>336</v>
      </c>
      <c r="B402" s="4" t="s">
        <v>609</v>
      </c>
      <c r="C402" s="6" t="s">
        <v>51</v>
      </c>
      <c r="D402" s="7">
        <v>1</v>
      </c>
      <c r="E402" s="492"/>
      <c r="F402" s="7">
        <f t="shared" si="4"/>
        <v>0</v>
      </c>
    </row>
    <row r="403" spans="1:6" ht="15.75" customHeight="1">
      <c r="A403" s="24" t="s">
        <v>335</v>
      </c>
      <c r="B403" s="4" t="s">
        <v>718</v>
      </c>
      <c r="C403" s="6" t="s">
        <v>51</v>
      </c>
      <c r="D403" s="7">
        <v>1</v>
      </c>
      <c r="E403" s="492"/>
      <c r="F403" s="7">
        <f t="shared" si="4"/>
        <v>0</v>
      </c>
    </row>
    <row r="404" spans="1:6">
      <c r="A404" s="24" t="s">
        <v>336</v>
      </c>
      <c r="B404" s="4" t="s">
        <v>700</v>
      </c>
      <c r="C404" s="6" t="s">
        <v>51</v>
      </c>
      <c r="D404" s="7">
        <v>8</v>
      </c>
      <c r="E404" s="492"/>
      <c r="F404" s="7">
        <f t="shared" si="4"/>
        <v>0</v>
      </c>
    </row>
    <row r="405" spans="1:6">
      <c r="A405" s="24" t="s">
        <v>336</v>
      </c>
      <c r="B405" s="4" t="s">
        <v>591</v>
      </c>
      <c r="C405" s="6" t="s">
        <v>51</v>
      </c>
      <c r="D405" s="7">
        <v>3</v>
      </c>
      <c r="E405" s="492"/>
      <c r="F405" s="7">
        <f t="shared" si="4"/>
        <v>0</v>
      </c>
    </row>
    <row r="406" spans="1:6">
      <c r="A406" s="24" t="s">
        <v>336</v>
      </c>
      <c r="B406" s="4" t="s">
        <v>596</v>
      </c>
      <c r="C406" s="6" t="s">
        <v>51</v>
      </c>
      <c r="D406" s="7">
        <v>14</v>
      </c>
      <c r="E406" s="492"/>
      <c r="F406" s="7">
        <f t="shared" si="4"/>
        <v>0</v>
      </c>
    </row>
    <row r="407" spans="1:6">
      <c r="A407" s="24" t="s">
        <v>336</v>
      </c>
      <c r="B407" s="4" t="s">
        <v>593</v>
      </c>
      <c r="C407" s="6" t="s">
        <v>51</v>
      </c>
      <c r="D407" s="7">
        <v>10</v>
      </c>
      <c r="E407" s="492"/>
      <c r="F407" s="7">
        <f t="shared" si="4"/>
        <v>0</v>
      </c>
    </row>
    <row r="408" spans="1:6">
      <c r="A408" s="24" t="s">
        <v>336</v>
      </c>
      <c r="B408" s="4" t="s">
        <v>608</v>
      </c>
      <c r="C408" s="6" t="s">
        <v>51</v>
      </c>
      <c r="D408" s="7">
        <v>2</v>
      </c>
      <c r="E408" s="492"/>
      <c r="F408" s="7">
        <f t="shared" si="4"/>
        <v>0</v>
      </c>
    </row>
    <row r="409" spans="1:6">
      <c r="A409" s="24" t="s">
        <v>336</v>
      </c>
      <c r="B409" s="4" t="s">
        <v>702</v>
      </c>
      <c r="C409" s="6" t="s">
        <v>51</v>
      </c>
      <c r="D409" s="7">
        <v>1</v>
      </c>
      <c r="E409" s="492"/>
      <c r="F409" s="7">
        <f t="shared" si="4"/>
        <v>0</v>
      </c>
    </row>
    <row r="410" spans="1:6">
      <c r="A410" s="20"/>
      <c r="B410" s="72"/>
    </row>
    <row r="411" spans="1:6" s="85" customFormat="1" ht="15.75" thickBot="1">
      <c r="A411" s="26"/>
      <c r="B411" s="27" t="s">
        <v>337</v>
      </c>
      <c r="C411" s="28"/>
      <c r="D411" s="28"/>
      <c r="E411" s="483">
        <f>SUM(F198:F410)</f>
        <v>0</v>
      </c>
      <c r="F411" s="483"/>
    </row>
    <row r="412" spans="1:6" ht="15.75" thickTop="1">
      <c r="A412" s="20"/>
      <c r="B412" s="32"/>
    </row>
    <row r="413" spans="1:6">
      <c r="A413" s="20"/>
    </row>
    <row r="414" spans="1:6">
      <c r="A414" s="17" t="s">
        <v>338</v>
      </c>
      <c r="B414" s="18" t="s">
        <v>339</v>
      </c>
      <c r="C414" s="19" t="s">
        <v>24</v>
      </c>
      <c r="D414" s="19" t="s">
        <v>25</v>
      </c>
      <c r="E414" s="19" t="s">
        <v>26</v>
      </c>
      <c r="F414" s="19" t="s">
        <v>27</v>
      </c>
    </row>
    <row r="415" spans="1:6">
      <c r="A415" s="20"/>
    </row>
    <row r="416" spans="1:6" ht="63.75" customHeight="1">
      <c r="A416" s="20"/>
      <c r="B416" s="479" t="s">
        <v>340</v>
      </c>
      <c r="C416" s="479"/>
      <c r="D416" s="479"/>
      <c r="E416" s="479"/>
      <c r="F416" s="479"/>
    </row>
    <row r="417" spans="1:6" ht="91.5" customHeight="1">
      <c r="A417" s="20"/>
      <c r="B417" s="479" t="s">
        <v>341</v>
      </c>
      <c r="C417" s="479"/>
      <c r="D417" s="479"/>
      <c r="E417" s="479"/>
      <c r="F417" s="479"/>
    </row>
    <row r="418" spans="1:6" ht="62.25" customHeight="1">
      <c r="A418" s="20"/>
      <c r="B418" s="479" t="s">
        <v>342</v>
      </c>
      <c r="C418" s="479"/>
      <c r="D418" s="479"/>
      <c r="E418" s="479"/>
      <c r="F418" s="479"/>
    </row>
    <row r="419" spans="1:6" ht="91.5" customHeight="1">
      <c r="A419" s="20"/>
      <c r="B419" s="479" t="s">
        <v>343</v>
      </c>
      <c r="C419" s="479"/>
      <c r="D419" s="479"/>
      <c r="E419" s="479"/>
      <c r="F419" s="479"/>
    </row>
    <row r="420" spans="1:6" ht="77.25" customHeight="1">
      <c r="A420" s="20"/>
      <c r="B420" s="479" t="s">
        <v>344</v>
      </c>
      <c r="C420" s="479"/>
      <c r="D420" s="479"/>
      <c r="E420" s="479"/>
      <c r="F420" s="479"/>
    </row>
    <row r="421" spans="1:6" ht="123" customHeight="1">
      <c r="A421" s="20"/>
      <c r="B421" s="479" t="s">
        <v>345</v>
      </c>
      <c r="C421" s="479"/>
      <c r="D421" s="479"/>
      <c r="E421" s="479"/>
      <c r="F421" s="479"/>
    </row>
    <row r="422" spans="1:6" ht="106.5" customHeight="1">
      <c r="A422" s="20"/>
      <c r="B422" s="479" t="s">
        <v>346</v>
      </c>
      <c r="C422" s="479"/>
      <c r="D422" s="479"/>
      <c r="E422" s="479"/>
      <c r="F422" s="479"/>
    </row>
    <row r="423" spans="1:6" ht="123" customHeight="1">
      <c r="A423" s="20"/>
      <c r="B423" s="479" t="s">
        <v>347</v>
      </c>
      <c r="C423" s="479"/>
      <c r="D423" s="479"/>
      <c r="E423" s="479"/>
      <c r="F423" s="479"/>
    </row>
    <row r="424" spans="1:6" ht="92.25" customHeight="1">
      <c r="A424" s="20"/>
      <c r="B424" s="479" t="s">
        <v>348</v>
      </c>
      <c r="C424" s="479"/>
      <c r="D424" s="479"/>
      <c r="E424" s="479"/>
      <c r="F424" s="479"/>
    </row>
    <row r="425" spans="1:6" ht="75.75" customHeight="1">
      <c r="A425" s="20"/>
      <c r="B425" s="479" t="s">
        <v>349</v>
      </c>
      <c r="C425" s="479"/>
      <c r="D425" s="479"/>
      <c r="E425" s="479"/>
      <c r="F425" s="479"/>
    </row>
    <row r="426" spans="1:6">
      <c r="A426" s="20"/>
    </row>
    <row r="427" spans="1:6" ht="45">
      <c r="A427" s="20" t="s">
        <v>350</v>
      </c>
      <c r="B427" s="72" t="s">
        <v>351</v>
      </c>
    </row>
    <row r="428" spans="1:6" ht="93" customHeight="1">
      <c r="A428" s="20"/>
      <c r="B428" s="72" t="s">
        <v>352</v>
      </c>
    </row>
    <row r="429" spans="1:6" ht="150">
      <c r="A429" s="24"/>
      <c r="B429" s="4" t="s">
        <v>1341</v>
      </c>
      <c r="C429" s="6" t="s">
        <v>129</v>
      </c>
      <c r="D429" s="7">
        <v>72</v>
      </c>
      <c r="E429" s="492"/>
      <c r="F429" s="7">
        <f>(D429*E429)</f>
        <v>0</v>
      </c>
    </row>
    <row r="430" spans="1:6">
      <c r="A430" s="20"/>
    </row>
    <row r="431" spans="1:6" ht="45">
      <c r="A431" s="20" t="s">
        <v>353</v>
      </c>
      <c r="B431" s="72" t="s">
        <v>351</v>
      </c>
    </row>
    <row r="432" spans="1:6" ht="93" customHeight="1">
      <c r="A432" s="20"/>
      <c r="B432" s="72" t="s">
        <v>352</v>
      </c>
    </row>
    <row r="433" spans="1:6" ht="150">
      <c r="A433" s="24"/>
      <c r="B433" s="4" t="s">
        <v>1342</v>
      </c>
      <c r="C433" s="6" t="s">
        <v>129</v>
      </c>
      <c r="D433" s="7">
        <v>99.14</v>
      </c>
      <c r="E433" s="492"/>
      <c r="F433" s="7">
        <f>(D433*E433)</f>
        <v>0</v>
      </c>
    </row>
    <row r="434" spans="1:6">
      <c r="A434" s="20"/>
    </row>
    <row r="435" spans="1:6" ht="93" customHeight="1">
      <c r="A435" s="20" t="s">
        <v>354</v>
      </c>
      <c r="B435" s="72" t="s">
        <v>355</v>
      </c>
    </row>
    <row r="436" spans="1:6" ht="33" customHeight="1">
      <c r="A436" s="20"/>
      <c r="B436" s="72" t="s">
        <v>356</v>
      </c>
    </row>
    <row r="437" spans="1:6" ht="120">
      <c r="A437" s="24"/>
      <c r="B437" s="4" t="s">
        <v>357</v>
      </c>
      <c r="C437" s="6" t="s">
        <v>129</v>
      </c>
      <c r="D437" s="7">
        <v>41.48</v>
      </c>
      <c r="E437" s="492"/>
      <c r="F437" s="7">
        <f>(D437*E437)</f>
        <v>0</v>
      </c>
    </row>
    <row r="438" spans="1:6">
      <c r="A438" s="24" t="s">
        <v>358</v>
      </c>
      <c r="B438" s="4" t="s">
        <v>359</v>
      </c>
      <c r="C438" s="6" t="s">
        <v>52</v>
      </c>
      <c r="D438" s="7">
        <v>75.900000000000006</v>
      </c>
      <c r="E438" s="492"/>
      <c r="F438" s="7">
        <f>(D438*E438)</f>
        <v>0</v>
      </c>
    </row>
    <row r="439" spans="1:6">
      <c r="A439" s="24" t="s">
        <v>360</v>
      </c>
      <c r="B439" s="4" t="s">
        <v>361</v>
      </c>
      <c r="C439" s="6" t="s">
        <v>52</v>
      </c>
      <c r="D439" s="7">
        <v>18.899999999999999</v>
      </c>
      <c r="E439" s="492"/>
      <c r="F439" s="7">
        <f>(D439*E439)</f>
        <v>0</v>
      </c>
    </row>
    <row r="440" spans="1:6" ht="30">
      <c r="A440" s="20"/>
      <c r="B440" s="30" t="s">
        <v>54</v>
      </c>
    </row>
    <row r="441" spans="1:6">
      <c r="A441" s="20"/>
    </row>
    <row r="442" spans="1:6" ht="120">
      <c r="A442" s="20" t="s">
        <v>278</v>
      </c>
      <c r="B442" s="30" t="s">
        <v>362</v>
      </c>
    </row>
    <row r="443" spans="1:6" ht="105">
      <c r="A443" s="24"/>
      <c r="B443" s="4" t="s">
        <v>1343</v>
      </c>
      <c r="C443" s="6" t="s">
        <v>129</v>
      </c>
      <c r="D443" s="7">
        <v>93.75</v>
      </c>
      <c r="E443" s="492"/>
      <c r="F443" s="7">
        <f>(D443*E443)</f>
        <v>0</v>
      </c>
    </row>
    <row r="444" spans="1:6">
      <c r="A444" s="20"/>
    </row>
    <row r="445" spans="1:6" ht="75.75" customHeight="1">
      <c r="A445" s="20" t="s">
        <v>363</v>
      </c>
      <c r="B445" s="48" t="s">
        <v>364</v>
      </c>
    </row>
    <row r="446" spans="1:6" ht="60">
      <c r="A446" s="20"/>
      <c r="B446" s="30" t="s">
        <v>365</v>
      </c>
    </row>
    <row r="447" spans="1:6" ht="75">
      <c r="A447" s="24"/>
      <c r="B447" s="4" t="s">
        <v>366</v>
      </c>
      <c r="C447" s="6" t="s">
        <v>129</v>
      </c>
      <c r="D447" s="7">
        <v>434.8</v>
      </c>
      <c r="E447" s="492"/>
      <c r="F447" s="7">
        <f>(D447*E447)</f>
        <v>0</v>
      </c>
    </row>
    <row r="448" spans="1:6">
      <c r="A448" s="20"/>
    </row>
    <row r="449" spans="1:6" ht="60">
      <c r="A449" s="20" t="s">
        <v>367</v>
      </c>
      <c r="B449" s="30" t="s">
        <v>368</v>
      </c>
    </row>
    <row r="450" spans="1:6" ht="30">
      <c r="A450" s="20"/>
      <c r="B450" s="30" t="s">
        <v>369</v>
      </c>
    </row>
    <row r="451" spans="1:6" ht="60">
      <c r="A451" s="20"/>
      <c r="B451" s="30" t="s">
        <v>365</v>
      </c>
    </row>
    <row r="452" spans="1:6" ht="75">
      <c r="A452" s="24"/>
      <c r="B452" s="4" t="s">
        <v>366</v>
      </c>
      <c r="C452" s="6" t="s">
        <v>129</v>
      </c>
      <c r="D452" s="7">
        <v>121</v>
      </c>
      <c r="E452" s="492"/>
      <c r="F452" s="7">
        <f>(D452*E452)</f>
        <v>0</v>
      </c>
    </row>
    <row r="453" spans="1:6">
      <c r="A453" s="20"/>
      <c r="B453" s="30"/>
    </row>
    <row r="454" spans="1:6" s="85" customFormat="1" ht="15.75" thickBot="1">
      <c r="A454" s="26"/>
      <c r="B454" s="27" t="s">
        <v>370</v>
      </c>
      <c r="C454" s="28"/>
      <c r="D454" s="28"/>
      <c r="E454" s="483">
        <f>SUM(F415:F453)</f>
        <v>0</v>
      </c>
      <c r="F454" s="483"/>
    </row>
    <row r="455" spans="1:6" ht="15.75" thickTop="1">
      <c r="A455" s="20"/>
    </row>
    <row r="456" spans="1:6">
      <c r="A456" s="20"/>
    </row>
    <row r="457" spans="1:6">
      <c r="A457" s="17" t="s">
        <v>371</v>
      </c>
      <c r="B457" s="18" t="s">
        <v>763</v>
      </c>
      <c r="C457" s="19" t="s">
        <v>24</v>
      </c>
      <c r="D457" s="19" t="s">
        <v>25</v>
      </c>
      <c r="E457" s="19" t="s">
        <v>26</v>
      </c>
      <c r="F457" s="19" t="s">
        <v>27</v>
      </c>
    </row>
    <row r="458" spans="1:6">
      <c r="A458" s="20"/>
    </row>
    <row r="459" spans="1:6" ht="62.25" customHeight="1">
      <c r="A459" s="20"/>
      <c r="B459" s="479" t="s">
        <v>372</v>
      </c>
      <c r="C459" s="479"/>
      <c r="D459" s="479"/>
      <c r="E459" s="479"/>
      <c r="F459" s="479"/>
    </row>
    <row r="460" spans="1:6" ht="106.5" customHeight="1">
      <c r="A460" s="20"/>
      <c r="B460" s="479" t="s">
        <v>373</v>
      </c>
      <c r="C460" s="479"/>
      <c r="D460" s="479"/>
      <c r="E460" s="479"/>
      <c r="F460" s="479"/>
    </row>
    <row r="461" spans="1:6" ht="92.25" customHeight="1">
      <c r="A461" s="20"/>
      <c r="B461" s="479" t="s">
        <v>374</v>
      </c>
      <c r="C461" s="479"/>
      <c r="D461" s="479"/>
      <c r="E461" s="479"/>
      <c r="F461" s="479"/>
    </row>
    <row r="462" spans="1:6">
      <c r="A462" s="20"/>
    </row>
    <row r="463" spans="1:6" ht="60">
      <c r="A463" s="20" t="s">
        <v>375</v>
      </c>
      <c r="B463" s="72" t="s">
        <v>376</v>
      </c>
    </row>
    <row r="464" spans="1:6" ht="105">
      <c r="A464" s="20"/>
      <c r="B464" s="72" t="s">
        <v>377</v>
      </c>
    </row>
    <row r="465" spans="1:6" ht="78" customHeight="1">
      <c r="A465" s="20"/>
      <c r="B465" s="72" t="s">
        <v>378</v>
      </c>
    </row>
    <row r="466" spans="1:6" ht="75">
      <c r="A466" s="20"/>
      <c r="B466" s="72" t="s">
        <v>379</v>
      </c>
    </row>
    <row r="467" spans="1:6" ht="45">
      <c r="A467" s="20"/>
      <c r="B467" s="72" t="s">
        <v>380</v>
      </c>
      <c r="C467" s="25"/>
      <c r="D467" s="23"/>
      <c r="E467" s="23"/>
      <c r="F467" s="23"/>
    </row>
    <row r="468" spans="1:6" ht="60">
      <c r="A468" s="20"/>
      <c r="B468" s="72" t="s">
        <v>381</v>
      </c>
    </row>
    <row r="469" spans="1:6" ht="30">
      <c r="A469" s="24"/>
      <c r="B469" s="4" t="s">
        <v>54</v>
      </c>
      <c r="C469" s="6" t="s">
        <v>129</v>
      </c>
      <c r="D469" s="35">
        <v>1737.41</v>
      </c>
      <c r="E469" s="492"/>
      <c r="F469" s="7">
        <f>(D469*E469)</f>
        <v>0</v>
      </c>
    </row>
    <row r="470" spans="1:6">
      <c r="A470" s="20"/>
    </row>
    <row r="471" spans="1:6" ht="93.75" customHeight="1">
      <c r="A471" s="20"/>
      <c r="B471" s="72" t="s">
        <v>764</v>
      </c>
    </row>
    <row r="472" spans="1:6" ht="60">
      <c r="A472" s="24"/>
      <c r="B472" s="4" t="s">
        <v>556</v>
      </c>
      <c r="C472" s="6" t="s">
        <v>129</v>
      </c>
      <c r="D472" s="35">
        <v>168.89</v>
      </c>
      <c r="E472" s="492"/>
      <c r="F472" s="7">
        <f>(D472*E472)</f>
        <v>0</v>
      </c>
    </row>
    <row r="473" spans="1:6">
      <c r="A473" s="20"/>
    </row>
    <row r="474" spans="1:6" ht="90">
      <c r="A474" s="20"/>
      <c r="B474" s="72" t="s">
        <v>765</v>
      </c>
    </row>
    <row r="475" spans="1:6" ht="30">
      <c r="A475" s="24"/>
      <c r="B475" s="4" t="s">
        <v>54</v>
      </c>
      <c r="C475" s="6" t="s">
        <v>129</v>
      </c>
      <c r="D475" s="35">
        <v>55</v>
      </c>
      <c r="E475" s="492"/>
      <c r="F475" s="7">
        <f>(D475*E475)</f>
        <v>0</v>
      </c>
    </row>
    <row r="476" spans="1:6">
      <c r="A476" s="20"/>
    </row>
    <row r="477" spans="1:6" s="85" customFormat="1" ht="15.75" thickBot="1">
      <c r="A477" s="26"/>
      <c r="B477" s="27" t="s">
        <v>762</v>
      </c>
      <c r="C477" s="28"/>
      <c r="D477" s="28"/>
      <c r="E477" s="483">
        <f>SUM(F458:F476)</f>
        <v>0</v>
      </c>
      <c r="F477" s="483"/>
    </row>
    <row r="478" spans="1:6" ht="15.75" thickTop="1">
      <c r="A478" s="20"/>
      <c r="B478" s="33"/>
    </row>
    <row r="479" spans="1:6">
      <c r="A479" s="20"/>
    </row>
    <row r="480" spans="1:6">
      <c r="A480" s="17" t="s">
        <v>382</v>
      </c>
      <c r="B480" s="18" t="s">
        <v>383</v>
      </c>
      <c r="C480" s="19" t="s">
        <v>24</v>
      </c>
      <c r="D480" s="19" t="s">
        <v>25</v>
      </c>
      <c r="E480" s="19" t="s">
        <v>26</v>
      </c>
      <c r="F480" s="19" t="s">
        <v>27</v>
      </c>
    </row>
    <row r="481" spans="1:6">
      <c r="A481" s="20"/>
    </row>
    <row r="482" spans="1:6" ht="90.75" customHeight="1">
      <c r="A482" s="20"/>
      <c r="B482" s="479" t="s">
        <v>384</v>
      </c>
      <c r="C482" s="479"/>
      <c r="D482" s="479"/>
      <c r="E482" s="479"/>
      <c r="F482" s="479"/>
    </row>
    <row r="483" spans="1:6" ht="60.75" customHeight="1">
      <c r="A483" s="20"/>
      <c r="B483" s="479" t="s">
        <v>385</v>
      </c>
      <c r="C483" s="479"/>
      <c r="D483" s="479"/>
      <c r="E483" s="479"/>
      <c r="F483" s="479"/>
    </row>
    <row r="484" spans="1:6" ht="121.5" customHeight="1">
      <c r="A484" s="20"/>
      <c r="B484" s="479" t="s">
        <v>386</v>
      </c>
      <c r="C484" s="479"/>
      <c r="D484" s="479"/>
      <c r="E484" s="479"/>
      <c r="F484" s="479"/>
    </row>
    <row r="485" spans="1:6" ht="90" customHeight="1">
      <c r="A485" s="20"/>
      <c r="B485" s="479" t="s">
        <v>387</v>
      </c>
      <c r="C485" s="479"/>
      <c r="D485" s="479"/>
      <c r="E485" s="479"/>
      <c r="F485" s="479"/>
    </row>
    <row r="486" spans="1:6" ht="105.75" customHeight="1">
      <c r="A486" s="20"/>
      <c r="B486" s="479" t="s">
        <v>388</v>
      </c>
      <c r="C486" s="479"/>
      <c r="D486" s="479"/>
      <c r="E486" s="479"/>
      <c r="F486" s="479"/>
    </row>
    <row r="487" spans="1:6" ht="90" customHeight="1">
      <c r="A487" s="20"/>
      <c r="B487" s="479" t="s">
        <v>389</v>
      </c>
      <c r="C487" s="479"/>
      <c r="D487" s="479"/>
      <c r="E487" s="479"/>
      <c r="F487" s="479"/>
    </row>
    <row r="488" spans="1:6" ht="91.5" customHeight="1">
      <c r="A488" s="20"/>
      <c r="B488" s="479" t="s">
        <v>390</v>
      </c>
      <c r="C488" s="479"/>
      <c r="D488" s="479"/>
      <c r="E488" s="479"/>
      <c r="F488" s="479"/>
    </row>
    <row r="489" spans="1:6" ht="61.5" customHeight="1">
      <c r="A489" s="20"/>
      <c r="B489" s="479" t="s">
        <v>391</v>
      </c>
      <c r="C489" s="479"/>
      <c r="D489" s="479"/>
      <c r="E489" s="479"/>
      <c r="F489" s="479"/>
    </row>
    <row r="490" spans="1:6">
      <c r="A490" s="20"/>
    </row>
    <row r="491" spans="1:6">
      <c r="A491" s="20"/>
      <c r="B491" s="22" t="s">
        <v>392</v>
      </c>
    </row>
    <row r="492" spans="1:6" ht="90">
      <c r="A492" s="20" t="s">
        <v>395</v>
      </c>
      <c r="B492" s="72" t="s">
        <v>396</v>
      </c>
    </row>
    <row r="493" spans="1:6" ht="60.75" customHeight="1">
      <c r="A493" s="20"/>
      <c r="B493" s="72" t="s">
        <v>397</v>
      </c>
    </row>
    <row r="494" spans="1:6" ht="60">
      <c r="A494" s="20"/>
      <c r="B494" s="72" t="s">
        <v>393</v>
      </c>
    </row>
    <row r="495" spans="1:6" ht="60">
      <c r="A495" s="24"/>
      <c r="B495" s="4" t="s">
        <v>394</v>
      </c>
      <c r="C495" s="6" t="s">
        <v>129</v>
      </c>
      <c r="D495" s="7">
        <v>33.81</v>
      </c>
      <c r="E495" s="492"/>
      <c r="F495" s="7">
        <f>(D495*E495)</f>
        <v>0</v>
      </c>
    </row>
    <row r="496" spans="1:6">
      <c r="A496" s="20"/>
    </row>
    <row r="497" spans="1:6" ht="91.5" customHeight="1">
      <c r="A497" s="20" t="s">
        <v>398</v>
      </c>
      <c r="B497" s="72" t="s">
        <v>399</v>
      </c>
    </row>
    <row r="498" spans="1:6" ht="64.5" customHeight="1">
      <c r="A498" s="20"/>
      <c r="B498" s="72" t="s">
        <v>400</v>
      </c>
    </row>
    <row r="499" spans="1:6" ht="60">
      <c r="A499" s="20"/>
      <c r="B499" s="72" t="s">
        <v>393</v>
      </c>
    </row>
    <row r="500" spans="1:6" ht="60">
      <c r="A500" s="24"/>
      <c r="B500" s="4" t="s">
        <v>394</v>
      </c>
      <c r="C500" s="6" t="s">
        <v>129</v>
      </c>
      <c r="D500" s="7">
        <v>125.17</v>
      </c>
      <c r="E500" s="492"/>
      <c r="F500" s="7">
        <f>(D500*E500)</f>
        <v>0</v>
      </c>
    </row>
    <row r="501" spans="1:6">
      <c r="A501" s="20"/>
    </row>
    <row r="502" spans="1:6" ht="91.5" customHeight="1">
      <c r="A502" s="20" t="s">
        <v>401</v>
      </c>
      <c r="B502" s="72" t="s">
        <v>399</v>
      </c>
    </row>
    <row r="503" spans="1:6" ht="63" customHeight="1">
      <c r="A503" s="20"/>
      <c r="B503" s="72" t="s">
        <v>400</v>
      </c>
    </row>
    <row r="504" spans="1:6" ht="60">
      <c r="A504" s="20"/>
      <c r="B504" s="72" t="s">
        <v>393</v>
      </c>
    </row>
    <row r="505" spans="1:6" ht="60">
      <c r="A505" s="24"/>
      <c r="B505" s="4" t="s">
        <v>394</v>
      </c>
      <c r="C505" s="6" t="s">
        <v>129</v>
      </c>
      <c r="D505" s="7">
        <v>292.07</v>
      </c>
      <c r="E505" s="492"/>
      <c r="F505" s="7">
        <f>(D505*E505)</f>
        <v>0</v>
      </c>
    </row>
    <row r="506" spans="1:6">
      <c r="A506" s="20"/>
    </row>
    <row r="507" spans="1:6" ht="60">
      <c r="A507" s="20" t="s">
        <v>402</v>
      </c>
      <c r="B507" s="72" t="s">
        <v>403</v>
      </c>
    </row>
    <row r="508" spans="1:6" ht="60">
      <c r="A508" s="20"/>
      <c r="B508" s="72" t="s">
        <v>404</v>
      </c>
    </row>
    <row r="509" spans="1:6" ht="60">
      <c r="A509" s="20"/>
      <c r="B509" s="72" t="s">
        <v>405</v>
      </c>
    </row>
    <row r="510" spans="1:6" ht="30">
      <c r="A510" s="20"/>
      <c r="B510" s="72" t="s">
        <v>406</v>
      </c>
    </row>
    <row r="511" spans="1:6" ht="60">
      <c r="A511" s="24"/>
      <c r="B511" s="4" t="s">
        <v>407</v>
      </c>
      <c r="C511" s="6" t="s">
        <v>129</v>
      </c>
      <c r="D511" s="7">
        <v>7.08</v>
      </c>
      <c r="E511" s="492"/>
      <c r="F511" s="7">
        <f>(D511*E511)</f>
        <v>0</v>
      </c>
    </row>
    <row r="512" spans="1:6">
      <c r="A512" s="20"/>
      <c r="B512" s="72"/>
    </row>
    <row r="513" spans="1:6" ht="45">
      <c r="A513" s="20" t="s">
        <v>408</v>
      </c>
      <c r="B513" s="72" t="s">
        <v>409</v>
      </c>
    </row>
    <row r="514" spans="1:6" ht="77.25" customHeight="1">
      <c r="A514" s="20"/>
      <c r="B514" s="72" t="s">
        <v>410</v>
      </c>
    </row>
    <row r="515" spans="1:6" ht="64.5" customHeight="1">
      <c r="A515" s="20"/>
      <c r="B515" s="72" t="s">
        <v>411</v>
      </c>
    </row>
    <row r="516" spans="1:6" ht="33.75" customHeight="1">
      <c r="A516" s="20"/>
      <c r="B516" s="72" t="s">
        <v>406</v>
      </c>
    </row>
    <row r="517" spans="1:6" ht="60">
      <c r="A517" s="24"/>
      <c r="B517" s="4" t="s">
        <v>407</v>
      </c>
      <c r="C517" s="6" t="s">
        <v>129</v>
      </c>
      <c r="D517" s="7">
        <v>84.25</v>
      </c>
      <c r="E517" s="492"/>
      <c r="F517" s="7">
        <f>(D517*E517)</f>
        <v>0</v>
      </c>
    </row>
    <row r="518" spans="1:6">
      <c r="A518" s="20"/>
      <c r="B518" s="72"/>
    </row>
    <row r="519" spans="1:6">
      <c r="A519" s="20"/>
      <c r="B519" s="31" t="s">
        <v>412</v>
      </c>
    </row>
    <row r="520" spans="1:6" ht="45">
      <c r="A520" s="20" t="s">
        <v>413</v>
      </c>
      <c r="B520" s="72" t="s">
        <v>414</v>
      </c>
    </row>
    <row r="521" spans="1:6" ht="93.75" customHeight="1">
      <c r="A521" s="36" t="s">
        <v>415</v>
      </c>
      <c r="B521" s="10" t="s">
        <v>416</v>
      </c>
    </row>
    <row r="522" spans="1:6" ht="60">
      <c r="A522" s="20"/>
      <c r="B522" s="72" t="s">
        <v>417</v>
      </c>
    </row>
    <row r="523" spans="1:6" ht="75">
      <c r="A523" s="24"/>
      <c r="B523" s="4" t="s">
        <v>418</v>
      </c>
      <c r="C523" s="6" t="s">
        <v>129</v>
      </c>
      <c r="D523" s="7">
        <v>272.70999999999998</v>
      </c>
      <c r="E523" s="492"/>
      <c r="F523" s="7">
        <f>(D523*E523)</f>
        <v>0</v>
      </c>
    </row>
    <row r="524" spans="1:6" ht="75">
      <c r="A524" s="36" t="s">
        <v>419</v>
      </c>
      <c r="B524" s="10" t="s">
        <v>420</v>
      </c>
    </row>
    <row r="525" spans="1:6" ht="60">
      <c r="A525" s="20"/>
      <c r="B525" s="72" t="s">
        <v>421</v>
      </c>
    </row>
    <row r="526" spans="1:6" ht="75.75" customHeight="1">
      <c r="A526" s="24"/>
      <c r="B526" s="4" t="s">
        <v>422</v>
      </c>
      <c r="C526" s="6" t="s">
        <v>129</v>
      </c>
      <c r="D526" s="7">
        <v>108.7</v>
      </c>
      <c r="E526" s="492"/>
      <c r="F526" s="7">
        <f>(D526*E526)</f>
        <v>0</v>
      </c>
    </row>
    <row r="527" spans="1:6" ht="30">
      <c r="A527" s="20"/>
      <c r="B527" s="72" t="s">
        <v>423</v>
      </c>
    </row>
    <row r="528" spans="1:6" ht="45">
      <c r="A528" s="20"/>
      <c r="B528" s="72" t="s">
        <v>424</v>
      </c>
    </row>
    <row r="529" spans="1:6">
      <c r="A529" s="20"/>
    </row>
    <row r="530" spans="1:6" ht="45">
      <c r="A530" s="20" t="s">
        <v>425</v>
      </c>
      <c r="B530" s="72" t="s">
        <v>426</v>
      </c>
    </row>
    <row r="531" spans="1:6" ht="75">
      <c r="A531" s="20"/>
      <c r="B531" s="72" t="s">
        <v>427</v>
      </c>
    </row>
    <row r="532" spans="1:6" ht="45">
      <c r="A532" s="20"/>
      <c r="B532" s="72" t="s">
        <v>428</v>
      </c>
    </row>
    <row r="533" spans="1:6" ht="30">
      <c r="A533" s="20"/>
      <c r="B533" s="72" t="s">
        <v>429</v>
      </c>
    </row>
    <row r="534" spans="1:6" ht="121.5" customHeight="1">
      <c r="A534" s="24"/>
      <c r="B534" s="4" t="s">
        <v>1352</v>
      </c>
      <c r="C534" s="6" t="s">
        <v>129</v>
      </c>
      <c r="D534" s="7">
        <v>419.11</v>
      </c>
      <c r="E534" s="492"/>
      <c r="F534" s="7">
        <f>(D534*E534)</f>
        <v>0</v>
      </c>
    </row>
    <row r="535" spans="1:6">
      <c r="A535" s="20"/>
    </row>
    <row r="536" spans="1:6" s="40" customFormat="1" ht="90.75" customHeight="1">
      <c r="A536" s="37" t="s">
        <v>557</v>
      </c>
      <c r="B536" s="72" t="s">
        <v>558</v>
      </c>
      <c r="C536" s="38"/>
      <c r="D536" s="39"/>
      <c r="E536" s="39"/>
      <c r="F536" s="39"/>
    </row>
    <row r="537" spans="1:6" s="40" customFormat="1" ht="78" customHeight="1">
      <c r="A537" s="37" t="s">
        <v>559</v>
      </c>
      <c r="B537" s="72" t="s">
        <v>560</v>
      </c>
      <c r="C537" s="38"/>
      <c r="D537" s="39"/>
      <c r="E537" s="39"/>
      <c r="F537" s="39"/>
    </row>
    <row r="538" spans="1:6" s="40" customFormat="1" ht="105">
      <c r="A538" s="37"/>
      <c r="B538" s="72" t="s">
        <v>442</v>
      </c>
      <c r="C538" s="38"/>
      <c r="D538" s="39"/>
      <c r="E538" s="39"/>
      <c r="F538" s="39"/>
    </row>
    <row r="539" spans="1:6" s="40" customFormat="1" ht="78" customHeight="1">
      <c r="A539" s="5"/>
      <c r="B539" s="4" t="s">
        <v>443</v>
      </c>
      <c r="C539" s="6" t="s">
        <v>129</v>
      </c>
      <c r="D539" s="41">
        <v>99.14</v>
      </c>
      <c r="E539" s="498"/>
      <c r="F539" s="41">
        <f>(D539*E539)</f>
        <v>0</v>
      </c>
    </row>
    <row r="540" spans="1:6" s="40" customFormat="1" ht="122.25" customHeight="1">
      <c r="A540" s="37" t="s">
        <v>561</v>
      </c>
      <c r="B540" s="72" t="s">
        <v>562</v>
      </c>
      <c r="C540" s="25"/>
      <c r="D540" s="42"/>
      <c r="E540" s="42"/>
      <c r="F540" s="42"/>
    </row>
    <row r="541" spans="1:6" s="40" customFormat="1" ht="77.25" customHeight="1">
      <c r="A541" s="5"/>
      <c r="B541" s="4" t="s">
        <v>422</v>
      </c>
      <c r="C541" s="6" t="s">
        <v>129</v>
      </c>
      <c r="D541" s="41">
        <v>48.5</v>
      </c>
      <c r="E541" s="498"/>
      <c r="F541" s="41">
        <f>(D541*E541)</f>
        <v>0</v>
      </c>
    </row>
    <row r="542" spans="1:6" s="40" customFormat="1" ht="75">
      <c r="A542" s="37"/>
      <c r="B542" s="72" t="s">
        <v>563</v>
      </c>
      <c r="C542" s="25"/>
      <c r="D542" s="42"/>
      <c r="E542" s="42"/>
      <c r="F542" s="42"/>
    </row>
    <row r="543" spans="1:6" s="40" customFormat="1">
      <c r="A543" s="37"/>
      <c r="B543" s="72"/>
      <c r="C543" s="38"/>
      <c r="D543" s="39"/>
      <c r="E543" s="39"/>
      <c r="F543" s="39"/>
    </row>
    <row r="544" spans="1:6" s="40" customFormat="1" ht="91.5" customHeight="1">
      <c r="A544" s="37" t="s">
        <v>564</v>
      </c>
      <c r="B544" s="72" t="s">
        <v>570</v>
      </c>
      <c r="C544" s="38"/>
      <c r="D544" s="39"/>
      <c r="E544" s="39"/>
      <c r="F544" s="39"/>
    </row>
    <row r="545" spans="1:6" s="40" customFormat="1" ht="105.75" customHeight="1">
      <c r="A545" s="37" t="s">
        <v>559</v>
      </c>
      <c r="B545" s="72" t="s">
        <v>565</v>
      </c>
      <c r="C545" s="38"/>
      <c r="D545" s="39"/>
      <c r="E545" s="39"/>
      <c r="F545" s="39"/>
    </row>
    <row r="546" spans="1:6" s="40" customFormat="1" ht="90.75" customHeight="1">
      <c r="A546" s="37"/>
      <c r="B546" s="72" t="s">
        <v>566</v>
      </c>
      <c r="C546" s="38"/>
      <c r="D546" s="39"/>
      <c r="E546" s="39"/>
      <c r="F546" s="39"/>
    </row>
    <row r="547" spans="1:6" s="40" customFormat="1" ht="153" customHeight="1">
      <c r="A547" s="5"/>
      <c r="B547" s="4" t="s">
        <v>567</v>
      </c>
      <c r="C547" s="6" t="s">
        <v>129</v>
      </c>
      <c r="D547" s="41">
        <v>782.82</v>
      </c>
      <c r="E547" s="498"/>
      <c r="F547" s="41">
        <f>(D547*E547)</f>
        <v>0</v>
      </c>
    </row>
    <row r="548" spans="1:6" s="40" customFormat="1" ht="138.75" customHeight="1">
      <c r="A548" s="5" t="s">
        <v>561</v>
      </c>
      <c r="B548" s="4" t="s">
        <v>568</v>
      </c>
      <c r="C548" s="6" t="s">
        <v>52</v>
      </c>
      <c r="D548" s="41">
        <v>591.69000000000005</v>
      </c>
      <c r="E548" s="498"/>
      <c r="F548" s="41">
        <f>(D548*E548)</f>
        <v>0</v>
      </c>
    </row>
    <row r="549" spans="1:6" s="40" customFormat="1" ht="107.25" customHeight="1">
      <c r="A549" s="37" t="s">
        <v>569</v>
      </c>
      <c r="B549" s="72" t="s">
        <v>434</v>
      </c>
      <c r="C549" s="25"/>
      <c r="D549" s="42"/>
      <c r="E549" s="42"/>
      <c r="F549" s="42"/>
    </row>
    <row r="550" spans="1:6" s="40" customFormat="1" ht="75" customHeight="1">
      <c r="A550" s="5"/>
      <c r="B550" s="4" t="s">
        <v>422</v>
      </c>
      <c r="C550" s="6" t="s">
        <v>129</v>
      </c>
      <c r="D550" s="41">
        <v>195.7</v>
      </c>
      <c r="E550" s="498"/>
      <c r="F550" s="41">
        <f>(D550*E550)</f>
        <v>0</v>
      </c>
    </row>
    <row r="551" spans="1:6" s="40" customFormat="1" ht="75">
      <c r="A551" s="37"/>
      <c r="B551" s="72" t="s">
        <v>563</v>
      </c>
      <c r="C551" s="25"/>
      <c r="D551" s="42"/>
      <c r="E551" s="42"/>
      <c r="F551" s="42"/>
    </row>
    <row r="552" spans="1:6" s="40" customFormat="1">
      <c r="A552" s="37"/>
      <c r="B552" s="72"/>
      <c r="C552" s="38"/>
      <c r="D552" s="39"/>
      <c r="E552" s="39"/>
      <c r="F552" s="39"/>
    </row>
    <row r="553" spans="1:6" ht="45">
      <c r="A553" s="20" t="s">
        <v>431</v>
      </c>
      <c r="B553" s="72" t="s">
        <v>432</v>
      </c>
    </row>
    <row r="554" spans="1:6" ht="60">
      <c r="A554" s="20"/>
      <c r="B554" s="72" t="s">
        <v>433</v>
      </c>
    </row>
    <row r="555" spans="1:6" ht="106.5" customHeight="1">
      <c r="A555" s="20"/>
      <c r="B555" s="72" t="s">
        <v>434</v>
      </c>
    </row>
    <row r="556" spans="1:6" ht="105">
      <c r="A556" s="24"/>
      <c r="B556" s="4" t="s">
        <v>1351</v>
      </c>
      <c r="C556" s="6" t="s">
        <v>129</v>
      </c>
      <c r="D556" s="7">
        <v>29.68</v>
      </c>
      <c r="E556" s="492"/>
      <c r="F556" s="7">
        <f>(D556*E556)</f>
        <v>0</v>
      </c>
    </row>
    <row r="557" spans="1:6">
      <c r="A557" s="20"/>
      <c r="B557" s="72"/>
    </row>
    <row r="558" spans="1:6" ht="45">
      <c r="A558" s="20" t="s">
        <v>435</v>
      </c>
      <c r="B558" s="72" t="s">
        <v>436</v>
      </c>
    </row>
    <row r="559" spans="1:6" ht="60">
      <c r="A559" s="20"/>
      <c r="B559" s="72" t="s">
        <v>433</v>
      </c>
    </row>
    <row r="560" spans="1:6" ht="123" customHeight="1">
      <c r="A560" s="20"/>
      <c r="B560" s="72" t="s">
        <v>437</v>
      </c>
    </row>
    <row r="561" spans="1:6" ht="105">
      <c r="A561" s="24"/>
      <c r="B561" s="4" t="s">
        <v>1351</v>
      </c>
      <c r="C561" s="6" t="s">
        <v>129</v>
      </c>
      <c r="D561" s="7">
        <v>96.75</v>
      </c>
      <c r="E561" s="492"/>
      <c r="F561" s="7">
        <f>(D561*E561)</f>
        <v>0</v>
      </c>
    </row>
    <row r="562" spans="1:6">
      <c r="A562" s="20"/>
      <c r="B562" s="72"/>
    </row>
    <row r="563" spans="1:6" ht="60">
      <c r="A563" s="20" t="s">
        <v>438</v>
      </c>
      <c r="B563" s="72" t="s">
        <v>439</v>
      </c>
    </row>
    <row r="564" spans="1:6" ht="77.25" customHeight="1">
      <c r="A564" s="20" t="s">
        <v>440</v>
      </c>
      <c r="B564" s="72" t="s">
        <v>441</v>
      </c>
    </row>
    <row r="565" spans="1:6" ht="105">
      <c r="A565" s="20"/>
      <c r="B565" s="72" t="s">
        <v>442</v>
      </c>
    </row>
    <row r="566" spans="1:6" ht="75.75" customHeight="1">
      <c r="A566" s="24"/>
      <c r="B566" s="4" t="s">
        <v>443</v>
      </c>
      <c r="C566" s="6" t="s">
        <v>129</v>
      </c>
      <c r="D566" s="7">
        <v>11.09</v>
      </c>
      <c r="E566" s="492"/>
      <c r="F566" s="7">
        <f>(D566*E566)</f>
        <v>0</v>
      </c>
    </row>
    <row r="567" spans="1:6" ht="105">
      <c r="A567" s="20" t="s">
        <v>444</v>
      </c>
      <c r="B567" s="72" t="s">
        <v>434</v>
      </c>
    </row>
    <row r="568" spans="1:6" ht="78" customHeight="1">
      <c r="A568" s="24"/>
      <c r="B568" s="4" t="s">
        <v>422</v>
      </c>
      <c r="C568" s="6" t="s">
        <v>129</v>
      </c>
      <c r="D568" s="7">
        <v>9.2799999999999994</v>
      </c>
      <c r="E568" s="492"/>
      <c r="F568" s="7">
        <f>(D568*E568)</f>
        <v>0</v>
      </c>
    </row>
    <row r="569" spans="1:6" ht="75">
      <c r="A569" s="20"/>
      <c r="B569" s="72" t="s">
        <v>445</v>
      </c>
    </row>
    <row r="570" spans="1:6" ht="90">
      <c r="A570" s="20"/>
      <c r="B570" s="72" t="s">
        <v>430</v>
      </c>
      <c r="C570" s="25"/>
      <c r="D570" s="23"/>
      <c r="E570" s="23"/>
      <c r="F570" s="23"/>
    </row>
    <row r="571" spans="1:6" ht="45">
      <c r="A571" s="20"/>
      <c r="B571" s="72" t="s">
        <v>424</v>
      </c>
    </row>
    <row r="572" spans="1:6">
      <c r="A572" s="20"/>
    </row>
    <row r="573" spans="1:6" s="85" customFormat="1" ht="15.75" thickBot="1">
      <c r="A573" s="26"/>
      <c r="B573" s="27" t="s">
        <v>446</v>
      </c>
      <c r="C573" s="28"/>
      <c r="D573" s="28"/>
      <c r="E573" s="483">
        <f>SUM(F481:F572)</f>
        <v>0</v>
      </c>
      <c r="F573" s="483"/>
    </row>
    <row r="574" spans="1:6" ht="15.75" thickTop="1">
      <c r="A574" s="20"/>
      <c r="B574" s="33"/>
    </row>
    <row r="575" spans="1:6">
      <c r="A575" s="20"/>
    </row>
    <row r="576" spans="1:6">
      <c r="A576" s="17" t="s">
        <v>447</v>
      </c>
      <c r="B576" s="18" t="s">
        <v>448</v>
      </c>
      <c r="C576" s="19" t="s">
        <v>24</v>
      </c>
      <c r="D576" s="19" t="s">
        <v>25</v>
      </c>
      <c r="E576" s="19" t="s">
        <v>26</v>
      </c>
      <c r="F576" s="19" t="s">
        <v>27</v>
      </c>
    </row>
    <row r="577" spans="1:6">
      <c r="A577" s="20"/>
    </row>
    <row r="578" spans="1:6" ht="137.25" customHeight="1">
      <c r="A578" s="20"/>
      <c r="B578" s="479" t="s">
        <v>449</v>
      </c>
      <c r="C578" s="479"/>
      <c r="D578" s="479"/>
      <c r="E578" s="479"/>
      <c r="F578" s="479"/>
    </row>
    <row r="579" spans="1:6" ht="94.5" customHeight="1">
      <c r="A579" s="20"/>
      <c r="B579" s="479" t="s">
        <v>450</v>
      </c>
      <c r="C579" s="479"/>
      <c r="D579" s="479"/>
      <c r="E579" s="479"/>
      <c r="F579" s="479"/>
    </row>
    <row r="580" spans="1:6" ht="93" customHeight="1">
      <c r="A580" s="20"/>
      <c r="B580" s="479" t="s">
        <v>451</v>
      </c>
      <c r="C580" s="479"/>
      <c r="D580" s="479"/>
      <c r="E580" s="479"/>
      <c r="F580" s="479"/>
    </row>
    <row r="581" spans="1:6" ht="121.5" customHeight="1">
      <c r="A581" s="20"/>
      <c r="B581" s="479" t="s">
        <v>452</v>
      </c>
      <c r="C581" s="479"/>
      <c r="D581" s="479"/>
      <c r="E581" s="479"/>
      <c r="F581" s="479"/>
    </row>
    <row r="582" spans="1:6" ht="90" customHeight="1">
      <c r="A582" s="20"/>
      <c r="B582" s="479" t="s">
        <v>453</v>
      </c>
      <c r="C582" s="479"/>
      <c r="D582" s="479"/>
      <c r="E582" s="479"/>
      <c r="F582" s="479"/>
    </row>
    <row r="583" spans="1:6" ht="77.25" customHeight="1">
      <c r="A583" s="20"/>
      <c r="B583" s="479" t="s">
        <v>454</v>
      </c>
      <c r="C583" s="479"/>
      <c r="D583" s="479"/>
      <c r="E583" s="479"/>
      <c r="F583" s="479"/>
    </row>
    <row r="584" spans="1:6" ht="60.75" customHeight="1">
      <c r="A584" s="20"/>
      <c r="B584" s="479" t="s">
        <v>455</v>
      </c>
      <c r="C584" s="479"/>
      <c r="D584" s="479"/>
      <c r="E584" s="479"/>
      <c r="F584" s="479"/>
    </row>
    <row r="585" spans="1:6" ht="76.5" customHeight="1">
      <c r="A585" s="20"/>
      <c r="B585" s="479" t="s">
        <v>456</v>
      </c>
      <c r="C585" s="479"/>
      <c r="D585" s="479"/>
      <c r="E585" s="479"/>
      <c r="F585" s="479"/>
    </row>
    <row r="586" spans="1:6" ht="91.5" customHeight="1">
      <c r="A586" s="20"/>
      <c r="B586" s="479" t="s">
        <v>457</v>
      </c>
      <c r="C586" s="479"/>
      <c r="D586" s="479"/>
      <c r="E586" s="479"/>
      <c r="F586" s="479"/>
    </row>
    <row r="587" spans="1:6" ht="75.75" customHeight="1">
      <c r="A587" s="20"/>
      <c r="B587" s="479" t="s">
        <v>458</v>
      </c>
      <c r="C587" s="479"/>
      <c r="D587" s="479"/>
      <c r="E587" s="479"/>
      <c r="F587" s="479"/>
    </row>
    <row r="588" spans="1:6" ht="106.5" customHeight="1">
      <c r="A588" s="20"/>
      <c r="B588" s="479" t="s">
        <v>459</v>
      </c>
      <c r="C588" s="479"/>
      <c r="D588" s="479"/>
      <c r="E588" s="479"/>
      <c r="F588" s="479"/>
    </row>
    <row r="589" spans="1:6" ht="121.5" customHeight="1">
      <c r="A589" s="20"/>
      <c r="B589" s="479" t="s">
        <v>460</v>
      </c>
      <c r="C589" s="479"/>
      <c r="D589" s="479"/>
      <c r="E589" s="479"/>
      <c r="F589" s="479"/>
    </row>
    <row r="590" spans="1:6">
      <c r="A590" s="20"/>
    </row>
    <row r="591" spans="1:6" ht="78.75" customHeight="1">
      <c r="A591" s="20" t="s">
        <v>461</v>
      </c>
      <c r="B591" s="72" t="s">
        <v>462</v>
      </c>
    </row>
    <row r="592" spans="1:6" ht="78" customHeight="1">
      <c r="A592" s="24"/>
      <c r="B592" s="4" t="s">
        <v>572</v>
      </c>
      <c r="C592" s="6" t="s">
        <v>129</v>
      </c>
      <c r="D592" s="7">
        <v>3384.81</v>
      </c>
      <c r="E592" s="492"/>
      <c r="F592" s="7">
        <f>(D592*E592)</f>
        <v>0</v>
      </c>
    </row>
    <row r="593" spans="1:6">
      <c r="A593" s="20"/>
    </row>
    <row r="594" spans="1:6" ht="78.75" customHeight="1">
      <c r="A594" s="20" t="s">
        <v>463</v>
      </c>
      <c r="B594" s="72" t="s">
        <v>464</v>
      </c>
    </row>
    <row r="595" spans="1:6" ht="75.75" customHeight="1">
      <c r="A595" s="24"/>
      <c r="B595" s="4" t="s">
        <v>572</v>
      </c>
      <c r="C595" s="6" t="s">
        <v>129</v>
      </c>
      <c r="D595" s="7">
        <v>62.77</v>
      </c>
      <c r="E595" s="492"/>
      <c r="F595" s="7">
        <f>(D595*E595)</f>
        <v>0</v>
      </c>
    </row>
    <row r="596" spans="1:6">
      <c r="A596" s="20"/>
    </row>
    <row r="597" spans="1:6" ht="105.75" customHeight="1">
      <c r="A597" s="24" t="s">
        <v>465</v>
      </c>
      <c r="B597" s="4" t="s">
        <v>1350</v>
      </c>
      <c r="C597" s="6" t="s">
        <v>129</v>
      </c>
      <c r="D597" s="7">
        <v>2400.19</v>
      </c>
      <c r="E597" s="492"/>
      <c r="F597" s="7">
        <f>(D597*E597)</f>
        <v>0</v>
      </c>
    </row>
    <row r="598" spans="1:6">
      <c r="A598" s="20"/>
    </row>
    <row r="599" spans="1:6" ht="60">
      <c r="A599" s="20" t="s">
        <v>466</v>
      </c>
      <c r="B599" s="72" t="s">
        <v>467</v>
      </c>
    </row>
    <row r="600" spans="1:6" ht="90">
      <c r="A600" s="24"/>
      <c r="B600" s="4" t="s">
        <v>571</v>
      </c>
      <c r="C600" s="6" t="s">
        <v>129</v>
      </c>
      <c r="D600" s="7">
        <v>2751.18</v>
      </c>
      <c r="E600" s="492"/>
      <c r="F600" s="7">
        <f>(D600*E600)</f>
        <v>0</v>
      </c>
    </row>
    <row r="601" spans="1:6">
      <c r="A601" s="20"/>
    </row>
    <row r="602" spans="1:6">
      <c r="A602" s="20"/>
      <c r="B602" s="31" t="s">
        <v>468</v>
      </c>
    </row>
    <row r="603" spans="1:6" ht="75">
      <c r="A603" s="24" t="s">
        <v>469</v>
      </c>
      <c r="B603" s="4" t="s">
        <v>470</v>
      </c>
      <c r="C603" s="6" t="s">
        <v>34</v>
      </c>
      <c r="D603" s="7">
        <v>1</v>
      </c>
      <c r="E603" s="492"/>
      <c r="F603" s="7">
        <f>(D603*E603)</f>
        <v>0</v>
      </c>
    </row>
    <row r="604" spans="1:6">
      <c r="A604" s="20"/>
    </row>
    <row r="605" spans="1:6" s="85" customFormat="1" ht="15.75" thickBot="1">
      <c r="A605" s="26"/>
      <c r="B605" s="27" t="s">
        <v>471</v>
      </c>
      <c r="C605" s="28"/>
      <c r="D605" s="28"/>
      <c r="E605" s="483">
        <f>SUM(F577:F604)</f>
        <v>0</v>
      </c>
      <c r="F605" s="483"/>
    </row>
    <row r="606" spans="1:6" ht="15.75" thickTop="1">
      <c r="A606" s="20"/>
    </row>
    <row r="607" spans="1:6">
      <c r="A607" s="20"/>
    </row>
    <row r="608" spans="1:6">
      <c r="A608" s="17" t="s">
        <v>472</v>
      </c>
      <c r="B608" s="18" t="s">
        <v>473</v>
      </c>
      <c r="C608" s="19" t="s">
        <v>24</v>
      </c>
      <c r="D608" s="19" t="s">
        <v>25</v>
      </c>
      <c r="E608" s="19" t="s">
        <v>26</v>
      </c>
      <c r="F608" s="19" t="s">
        <v>27</v>
      </c>
    </row>
    <row r="609" spans="1:6">
      <c r="A609" s="20"/>
    </row>
    <row r="610" spans="1:6" ht="77.25" customHeight="1">
      <c r="A610" s="20"/>
      <c r="B610" s="479" t="s">
        <v>474</v>
      </c>
      <c r="C610" s="479"/>
      <c r="D610" s="479"/>
      <c r="E610" s="479"/>
      <c r="F610" s="479"/>
    </row>
    <row r="611" spans="1:6" ht="91.5" customHeight="1">
      <c r="A611" s="20"/>
      <c r="B611" s="479" t="s">
        <v>475</v>
      </c>
      <c r="C611" s="479"/>
      <c r="D611" s="479"/>
      <c r="E611" s="479"/>
      <c r="F611" s="479"/>
    </row>
    <row r="612" spans="1:6" ht="91.5" customHeight="1">
      <c r="A612" s="20"/>
      <c r="B612" s="479" t="s">
        <v>476</v>
      </c>
      <c r="C612" s="479"/>
      <c r="D612" s="479"/>
      <c r="E612" s="479"/>
      <c r="F612" s="479"/>
    </row>
    <row r="613" spans="1:6">
      <c r="A613" s="20"/>
    </row>
    <row r="614" spans="1:6" ht="75">
      <c r="A614" s="20" t="s">
        <v>477</v>
      </c>
      <c r="B614" s="72" t="s">
        <v>573</v>
      </c>
    </row>
    <row r="615" spans="1:6" ht="75">
      <c r="A615" s="24"/>
      <c r="B615" s="4" t="s">
        <v>574</v>
      </c>
      <c r="C615" s="6" t="s">
        <v>129</v>
      </c>
      <c r="D615" s="7">
        <v>1260</v>
      </c>
      <c r="E615" s="492"/>
      <c r="F615" s="7">
        <f>(D615*E615)</f>
        <v>0</v>
      </c>
    </row>
    <row r="616" spans="1:6">
      <c r="A616" s="20"/>
    </row>
    <row r="617" spans="1:6" ht="30">
      <c r="A617" s="20" t="s">
        <v>478</v>
      </c>
      <c r="B617" s="72" t="s">
        <v>479</v>
      </c>
    </row>
    <row r="618" spans="1:6" ht="45" customHeight="1">
      <c r="A618" s="20" t="s">
        <v>480</v>
      </c>
      <c r="B618" s="72" t="s">
        <v>481</v>
      </c>
    </row>
    <row r="619" spans="1:6" ht="30">
      <c r="A619" s="20"/>
      <c r="B619" s="72" t="s">
        <v>482</v>
      </c>
    </row>
    <row r="620" spans="1:6" ht="75">
      <c r="A620" s="20"/>
      <c r="B620" s="72" t="s">
        <v>483</v>
      </c>
    </row>
    <row r="621" spans="1:6" ht="60">
      <c r="A621" s="20"/>
      <c r="B621" s="72" t="s">
        <v>484</v>
      </c>
    </row>
    <row r="622" spans="1:6" ht="30">
      <c r="A622" s="20"/>
      <c r="B622" s="72" t="s">
        <v>485</v>
      </c>
    </row>
    <row r="623" spans="1:6" ht="75">
      <c r="A623" s="20"/>
      <c r="B623" s="72" t="s">
        <v>486</v>
      </c>
    </row>
    <row r="624" spans="1:6" ht="60">
      <c r="A624" s="20"/>
      <c r="B624" s="72" t="s">
        <v>487</v>
      </c>
    </row>
    <row r="625" spans="1:6" ht="91.5" customHeight="1">
      <c r="A625" s="20"/>
      <c r="B625" s="72" t="s">
        <v>488</v>
      </c>
    </row>
    <row r="626" spans="1:6" ht="60" customHeight="1">
      <c r="A626" s="20"/>
      <c r="B626" s="72" t="s">
        <v>489</v>
      </c>
    </row>
    <row r="627" spans="1:6" ht="75">
      <c r="A627" s="20"/>
      <c r="B627" s="72" t="s">
        <v>490</v>
      </c>
    </row>
    <row r="628" spans="1:6" ht="30">
      <c r="A628" s="20"/>
      <c r="B628" s="72" t="s">
        <v>491</v>
      </c>
    </row>
    <row r="629" spans="1:6" ht="105">
      <c r="A629" s="20"/>
      <c r="B629" s="72" t="s">
        <v>492</v>
      </c>
    </row>
    <row r="630" spans="1:6" ht="60">
      <c r="A630" s="20"/>
      <c r="B630" s="72" t="s">
        <v>493</v>
      </c>
    </row>
    <row r="631" spans="1:6" ht="30">
      <c r="A631" s="20"/>
      <c r="B631" s="72" t="s">
        <v>494</v>
      </c>
    </row>
    <row r="632" spans="1:6" ht="60">
      <c r="A632" s="20"/>
      <c r="B632" s="72" t="s">
        <v>495</v>
      </c>
    </row>
    <row r="633" spans="1:6" ht="92.25" customHeight="1">
      <c r="A633" s="36"/>
      <c r="B633" s="10" t="s">
        <v>496</v>
      </c>
    </row>
    <row r="634" spans="1:6" ht="77.25" customHeight="1">
      <c r="A634" s="20"/>
      <c r="B634" s="72" t="s">
        <v>497</v>
      </c>
    </row>
    <row r="635" spans="1:6" ht="75">
      <c r="A635" s="24"/>
      <c r="B635" s="4" t="s">
        <v>498</v>
      </c>
      <c r="C635" s="6" t="s">
        <v>129</v>
      </c>
      <c r="D635" s="7">
        <v>898.13</v>
      </c>
      <c r="E635" s="492"/>
      <c r="F635" s="7">
        <f>(D635*E635)</f>
        <v>0</v>
      </c>
    </row>
    <row r="636" spans="1:6" ht="75">
      <c r="A636" s="20"/>
      <c r="B636" s="72" t="s">
        <v>499</v>
      </c>
    </row>
    <row r="637" spans="1:6" ht="30">
      <c r="A637" s="20"/>
      <c r="B637" s="72" t="s">
        <v>491</v>
      </c>
    </row>
    <row r="638" spans="1:6" ht="90">
      <c r="A638" s="20"/>
      <c r="B638" s="72" t="s">
        <v>500</v>
      </c>
    </row>
    <row r="639" spans="1:6" ht="60">
      <c r="A639" s="20"/>
      <c r="B639" s="72" t="s">
        <v>501</v>
      </c>
    </row>
    <row r="640" spans="1:6" ht="75">
      <c r="A640" s="20"/>
      <c r="B640" s="72" t="s">
        <v>502</v>
      </c>
    </row>
    <row r="641" spans="1:6" ht="90">
      <c r="A641" s="24"/>
      <c r="B641" s="4" t="s">
        <v>503</v>
      </c>
      <c r="C641" s="6" t="s">
        <v>129</v>
      </c>
      <c r="D641" s="7">
        <v>16.21</v>
      </c>
      <c r="E641" s="492"/>
      <c r="F641" s="7">
        <f>(D641*E641)</f>
        <v>0</v>
      </c>
    </row>
    <row r="642" spans="1:6" ht="45">
      <c r="A642" s="20" t="s">
        <v>504</v>
      </c>
      <c r="B642" s="30" t="s">
        <v>505</v>
      </c>
    </row>
    <row r="643" spans="1:6" ht="60">
      <c r="A643" s="20"/>
      <c r="B643" s="30" t="s">
        <v>506</v>
      </c>
    </row>
    <row r="644" spans="1:6" ht="30">
      <c r="A644" s="20"/>
      <c r="B644" s="72" t="s">
        <v>507</v>
      </c>
    </row>
    <row r="645" spans="1:6" ht="45">
      <c r="A645" s="24"/>
      <c r="B645" s="4" t="s">
        <v>508</v>
      </c>
      <c r="C645" s="6" t="s">
        <v>129</v>
      </c>
      <c r="D645" s="7">
        <v>101.15</v>
      </c>
      <c r="E645" s="492"/>
      <c r="F645" s="7">
        <f>(D645*E645)</f>
        <v>0</v>
      </c>
    </row>
    <row r="646" spans="1:6" ht="30">
      <c r="A646" s="24"/>
      <c r="B646" s="4" t="s">
        <v>575</v>
      </c>
      <c r="C646" s="6" t="s">
        <v>52</v>
      </c>
      <c r="D646" s="7">
        <v>22.44</v>
      </c>
      <c r="E646" s="492"/>
      <c r="F646" s="7">
        <f>(D646*E646)</f>
        <v>0</v>
      </c>
    </row>
    <row r="647" spans="1:6" ht="30">
      <c r="A647" s="20"/>
      <c r="B647" s="30" t="s">
        <v>54</v>
      </c>
      <c r="C647" s="25"/>
    </row>
    <row r="648" spans="1:6" ht="15.75" customHeight="1">
      <c r="A648" s="20"/>
    </row>
    <row r="649" spans="1:6" s="85" customFormat="1" ht="15.75" thickBot="1">
      <c r="A649" s="26"/>
      <c r="B649" s="27" t="s">
        <v>509</v>
      </c>
      <c r="C649" s="28"/>
      <c r="D649" s="28"/>
      <c r="E649" s="483">
        <f>SUM(F613:F648)</f>
        <v>0</v>
      </c>
      <c r="F649" s="483"/>
    </row>
    <row r="650" spans="1:6" ht="15.75" thickTop="1">
      <c r="A650" s="20"/>
    </row>
    <row r="651" spans="1:6">
      <c r="A651" s="20"/>
    </row>
    <row r="652" spans="1:6">
      <c r="A652" s="17" t="s">
        <v>510</v>
      </c>
      <c r="B652" s="18" t="s">
        <v>511</v>
      </c>
      <c r="C652" s="19" t="s">
        <v>24</v>
      </c>
      <c r="D652" s="19" t="s">
        <v>25</v>
      </c>
      <c r="E652" s="19" t="s">
        <v>26</v>
      </c>
      <c r="F652" s="19" t="s">
        <v>27</v>
      </c>
    </row>
    <row r="653" spans="1:6">
      <c r="A653" s="20"/>
    </row>
    <row r="654" spans="1:6" ht="45">
      <c r="A654" s="20" t="s">
        <v>512</v>
      </c>
      <c r="B654" s="72" t="s">
        <v>513</v>
      </c>
    </row>
    <row r="655" spans="1:6" ht="91.5" customHeight="1">
      <c r="A655" s="20"/>
      <c r="B655" s="72" t="s">
        <v>514</v>
      </c>
    </row>
    <row r="656" spans="1:6" ht="31.5" customHeight="1">
      <c r="A656" s="20"/>
      <c r="B656" s="72" t="s">
        <v>515</v>
      </c>
    </row>
    <row r="657" spans="1:6" ht="105">
      <c r="A657" s="20"/>
      <c r="B657" s="72" t="s">
        <v>577</v>
      </c>
    </row>
    <row r="658" spans="1:6">
      <c r="A658" s="24" t="s">
        <v>516</v>
      </c>
      <c r="B658" s="4" t="s">
        <v>580</v>
      </c>
      <c r="C658" s="6" t="s">
        <v>51</v>
      </c>
      <c r="D658" s="7">
        <v>1</v>
      </c>
      <c r="E658" s="492"/>
      <c r="F658" s="7">
        <f>(D658*E658)</f>
        <v>0</v>
      </c>
    </row>
    <row r="659" spans="1:6">
      <c r="A659" s="24" t="s">
        <v>517</v>
      </c>
      <c r="B659" s="4" t="s">
        <v>578</v>
      </c>
      <c r="C659" s="6" t="s">
        <v>51</v>
      </c>
      <c r="D659" s="7">
        <v>1</v>
      </c>
      <c r="E659" s="492"/>
      <c r="F659" s="7">
        <f>(D659*E659)</f>
        <v>0</v>
      </c>
    </row>
    <row r="660" spans="1:6">
      <c r="A660" s="20"/>
    </row>
    <row r="661" spans="1:6" ht="45">
      <c r="A661" s="20" t="s">
        <v>518</v>
      </c>
      <c r="B661" s="72" t="s">
        <v>519</v>
      </c>
    </row>
    <row r="662" spans="1:6" ht="92.25" customHeight="1">
      <c r="A662" s="20"/>
      <c r="B662" s="72" t="s">
        <v>520</v>
      </c>
    </row>
    <row r="663" spans="1:6" ht="31.5" customHeight="1">
      <c r="A663" s="20"/>
      <c r="B663" s="72" t="s">
        <v>515</v>
      </c>
    </row>
    <row r="664" spans="1:6" ht="90.75" customHeight="1">
      <c r="A664" s="20"/>
      <c r="B664" s="72" t="s">
        <v>576</v>
      </c>
    </row>
    <row r="665" spans="1:6">
      <c r="A665" s="24"/>
      <c r="B665" s="4" t="s">
        <v>579</v>
      </c>
      <c r="C665" s="6" t="s">
        <v>51</v>
      </c>
      <c r="D665" s="7">
        <v>1</v>
      </c>
      <c r="E665" s="492"/>
      <c r="F665" s="7">
        <f>(D665*E665)</f>
        <v>0</v>
      </c>
    </row>
    <row r="666" spans="1:6">
      <c r="A666" s="24"/>
      <c r="B666" s="4" t="s">
        <v>581</v>
      </c>
      <c r="C666" s="6" t="s">
        <v>51</v>
      </c>
      <c r="D666" s="7">
        <v>1</v>
      </c>
      <c r="E666" s="492"/>
      <c r="F666" s="7">
        <f>(D666*E666)</f>
        <v>0</v>
      </c>
    </row>
    <row r="667" spans="1:6">
      <c r="A667" s="20"/>
      <c r="B667" s="72"/>
    </row>
    <row r="668" spans="1:6" s="85" customFormat="1" ht="15.75" thickBot="1">
      <c r="A668" s="26"/>
      <c r="B668" s="27" t="s">
        <v>521</v>
      </c>
      <c r="C668" s="28"/>
      <c r="D668" s="28"/>
      <c r="E668" s="483">
        <f>SUM(F653:F667)</f>
        <v>0</v>
      </c>
      <c r="F668" s="483"/>
    </row>
    <row r="669" spans="1:6" ht="15.75" thickTop="1">
      <c r="A669" s="20"/>
    </row>
    <row r="670" spans="1:6">
      <c r="A670" s="20"/>
    </row>
    <row r="671" spans="1:6">
      <c r="A671" s="17" t="s">
        <v>522</v>
      </c>
      <c r="B671" s="18" t="s">
        <v>523</v>
      </c>
      <c r="C671" s="19" t="s">
        <v>24</v>
      </c>
      <c r="D671" s="19" t="s">
        <v>25</v>
      </c>
      <c r="E671" s="19" t="s">
        <v>26</v>
      </c>
      <c r="F671" s="19" t="s">
        <v>27</v>
      </c>
    </row>
    <row r="672" spans="1:6">
      <c r="A672" s="20"/>
    </row>
    <row r="673" spans="1:6" ht="75.75" customHeight="1">
      <c r="A673" s="20"/>
      <c r="B673" s="479" t="s">
        <v>524</v>
      </c>
      <c r="C673" s="479"/>
      <c r="D673" s="479"/>
      <c r="E673" s="479"/>
      <c r="F673" s="479"/>
    </row>
    <row r="674" spans="1:6">
      <c r="A674" s="20"/>
    </row>
    <row r="675" spans="1:6" ht="75">
      <c r="A675" s="20" t="s">
        <v>525</v>
      </c>
      <c r="B675" s="72" t="s">
        <v>1345</v>
      </c>
    </row>
    <row r="676" spans="1:6">
      <c r="A676" s="24" t="s">
        <v>526</v>
      </c>
      <c r="B676" s="4" t="s">
        <v>588</v>
      </c>
      <c r="C676" s="6" t="s">
        <v>51</v>
      </c>
      <c r="D676" s="7">
        <v>12</v>
      </c>
      <c r="E676" s="492"/>
      <c r="F676" s="7">
        <f>(D676*E676)</f>
        <v>0</v>
      </c>
    </row>
    <row r="677" spans="1:6">
      <c r="A677" s="24" t="s">
        <v>527</v>
      </c>
      <c r="B677" s="4" t="s">
        <v>587</v>
      </c>
      <c r="C677" s="6" t="s">
        <v>51</v>
      </c>
      <c r="D677" s="7">
        <v>2</v>
      </c>
      <c r="E677" s="492"/>
      <c r="F677" s="7">
        <f>(D677*E677)</f>
        <v>0</v>
      </c>
    </row>
    <row r="678" spans="1:6">
      <c r="A678" s="20"/>
    </row>
    <row r="679" spans="1:6" ht="75">
      <c r="A679" s="24" t="s">
        <v>528</v>
      </c>
      <c r="B679" s="4" t="s">
        <v>1344</v>
      </c>
      <c r="C679" s="6" t="s">
        <v>34</v>
      </c>
      <c r="D679" s="7">
        <v>1</v>
      </c>
      <c r="E679" s="492"/>
      <c r="F679" s="7">
        <f>(D679*E679)</f>
        <v>0</v>
      </c>
    </row>
    <row r="680" spans="1:6">
      <c r="A680" s="20"/>
    </row>
    <row r="681" spans="1:6" ht="60">
      <c r="A681" s="20" t="s">
        <v>529</v>
      </c>
      <c r="B681" s="72" t="s">
        <v>530</v>
      </c>
    </row>
    <row r="682" spans="1:6" ht="60">
      <c r="A682" s="24"/>
      <c r="B682" s="4" t="s">
        <v>1349</v>
      </c>
      <c r="C682" s="6" t="s">
        <v>34</v>
      </c>
      <c r="D682" s="7">
        <v>1</v>
      </c>
      <c r="E682" s="492"/>
      <c r="F682" s="7">
        <f>(D682*E682)</f>
        <v>0</v>
      </c>
    </row>
    <row r="683" spans="1:6">
      <c r="A683" s="20"/>
    </row>
    <row r="684" spans="1:6" s="85" customFormat="1" ht="15.75" thickBot="1">
      <c r="A684" s="26"/>
      <c r="B684" s="27" t="s">
        <v>531</v>
      </c>
      <c r="C684" s="28"/>
      <c r="D684" s="28"/>
      <c r="E684" s="483">
        <f>SUM(F672:F683)</f>
        <v>0</v>
      </c>
      <c r="F684" s="483"/>
    </row>
    <row r="685" spans="1:6" ht="15.75" thickTop="1">
      <c r="A685" s="20"/>
    </row>
    <row r="686" spans="1:6">
      <c r="A686" s="20"/>
    </row>
    <row r="687" spans="1:6">
      <c r="A687" s="17" t="s">
        <v>532</v>
      </c>
      <c r="B687" s="18" t="s">
        <v>533</v>
      </c>
      <c r="C687" s="19" t="s">
        <v>24</v>
      </c>
      <c r="D687" s="19" t="s">
        <v>25</v>
      </c>
      <c r="E687" s="19" t="s">
        <v>26</v>
      </c>
      <c r="F687" s="19" t="s">
        <v>27</v>
      </c>
    </row>
    <row r="688" spans="1:6">
      <c r="A688" s="20"/>
    </row>
    <row r="689" spans="1:6" ht="121.5" customHeight="1">
      <c r="A689" s="20"/>
      <c r="B689" s="479" t="s">
        <v>534</v>
      </c>
      <c r="C689" s="479"/>
      <c r="D689" s="479"/>
      <c r="E689" s="479"/>
      <c r="F689" s="479"/>
    </row>
    <row r="690" spans="1:6" ht="107.25" customHeight="1">
      <c r="A690" s="20"/>
      <c r="B690" s="479" t="s">
        <v>535</v>
      </c>
      <c r="C690" s="479"/>
      <c r="D690" s="479"/>
      <c r="E690" s="479"/>
      <c r="F690" s="479"/>
    </row>
    <row r="691" spans="1:6" ht="108" customHeight="1">
      <c r="A691" s="20"/>
      <c r="B691" s="479" t="s">
        <v>536</v>
      </c>
      <c r="C691" s="479"/>
      <c r="D691" s="479"/>
      <c r="E691" s="479"/>
      <c r="F691" s="479"/>
    </row>
    <row r="692" spans="1:6" ht="76.5" customHeight="1">
      <c r="A692" s="20"/>
      <c r="B692" s="479" t="s">
        <v>537</v>
      </c>
      <c r="C692" s="479"/>
      <c r="D692" s="479"/>
      <c r="E692" s="479"/>
      <c r="F692" s="479"/>
    </row>
    <row r="693" spans="1:6" ht="91.5" customHeight="1">
      <c r="A693" s="20"/>
      <c r="B693" s="479" t="s">
        <v>538</v>
      </c>
      <c r="C693" s="479"/>
      <c r="D693" s="479"/>
      <c r="E693" s="479"/>
      <c r="F693" s="479"/>
    </row>
    <row r="694" spans="1:6" ht="122.25" customHeight="1">
      <c r="A694" s="20"/>
      <c r="B694" s="479" t="s">
        <v>539</v>
      </c>
      <c r="C694" s="479"/>
      <c r="D694" s="479"/>
      <c r="E694" s="479"/>
      <c r="F694" s="479"/>
    </row>
    <row r="695" spans="1:6">
      <c r="A695" s="20"/>
    </row>
    <row r="696" spans="1:6" ht="120">
      <c r="A696" s="20" t="s">
        <v>540</v>
      </c>
      <c r="B696" s="72" t="s">
        <v>582</v>
      </c>
    </row>
    <row r="697" spans="1:6" ht="91.5" customHeight="1">
      <c r="A697" s="20"/>
      <c r="B697" s="72" t="s">
        <v>583</v>
      </c>
    </row>
    <row r="698" spans="1:6" ht="90">
      <c r="A698" s="20"/>
      <c r="B698" s="72" t="s">
        <v>584</v>
      </c>
    </row>
    <row r="699" spans="1:6" ht="120">
      <c r="A699" s="20"/>
      <c r="B699" s="72" t="s">
        <v>585</v>
      </c>
    </row>
    <row r="700" spans="1:6" ht="105">
      <c r="A700" s="24"/>
      <c r="B700" s="4" t="s">
        <v>586</v>
      </c>
      <c r="C700" s="6" t="s">
        <v>34</v>
      </c>
      <c r="D700" s="7">
        <v>1</v>
      </c>
      <c r="E700" s="492"/>
      <c r="F700" s="7">
        <f>(D700*E700)</f>
        <v>0</v>
      </c>
    </row>
    <row r="701" spans="1:6">
      <c r="A701" s="20"/>
    </row>
    <row r="702" spans="1:6" s="85" customFormat="1" ht="15.75" thickBot="1">
      <c r="A702" s="26"/>
      <c r="B702" s="27" t="s">
        <v>541</v>
      </c>
      <c r="C702" s="28"/>
      <c r="D702" s="28"/>
      <c r="E702" s="483">
        <f>SUM(F688:F701)</f>
        <v>0</v>
      </c>
      <c r="F702" s="483"/>
    </row>
    <row r="703" spans="1:6" ht="15.75" thickTop="1">
      <c r="A703" s="20"/>
    </row>
    <row r="704" spans="1:6">
      <c r="A704" s="20"/>
    </row>
    <row r="705" spans="1:6">
      <c r="A705" s="17" t="s">
        <v>542</v>
      </c>
      <c r="B705" s="18" t="s">
        <v>543</v>
      </c>
      <c r="C705" s="19" t="s">
        <v>24</v>
      </c>
      <c r="D705" s="19" t="s">
        <v>25</v>
      </c>
      <c r="E705" s="19" t="s">
        <v>26</v>
      </c>
      <c r="F705" s="19" t="s">
        <v>27</v>
      </c>
    </row>
    <row r="706" spans="1:6">
      <c r="A706" s="20"/>
    </row>
    <row r="707" spans="1:6" ht="45">
      <c r="A707" s="24" t="s">
        <v>544</v>
      </c>
      <c r="B707" s="4" t="s">
        <v>1348</v>
      </c>
      <c r="C707" s="6" t="s">
        <v>34</v>
      </c>
      <c r="D707" s="7">
        <v>1</v>
      </c>
      <c r="E707" s="492"/>
      <c r="F707" s="7">
        <f>(D707*E707)</f>
        <v>0</v>
      </c>
    </row>
    <row r="708" spans="1:6">
      <c r="A708" s="20"/>
    </row>
    <row r="709" spans="1:6" ht="45">
      <c r="A709" s="24" t="s">
        <v>545</v>
      </c>
      <c r="B709" s="4" t="s">
        <v>1347</v>
      </c>
      <c r="C709" s="6" t="s">
        <v>34</v>
      </c>
      <c r="D709" s="7">
        <v>1</v>
      </c>
      <c r="E709" s="492"/>
      <c r="F709" s="7">
        <f>(D709*E709)</f>
        <v>0</v>
      </c>
    </row>
    <row r="710" spans="1:6">
      <c r="A710" s="20"/>
    </row>
    <row r="711" spans="1:6" ht="60">
      <c r="A711" s="24" t="s">
        <v>546</v>
      </c>
      <c r="B711" s="34" t="s">
        <v>1346</v>
      </c>
      <c r="C711" s="6" t="s">
        <v>34</v>
      </c>
      <c r="D711" s="7">
        <v>1</v>
      </c>
      <c r="E711" s="492"/>
      <c r="F711" s="7">
        <f>(D711*E711)</f>
        <v>0</v>
      </c>
    </row>
    <row r="712" spans="1:6">
      <c r="A712" s="20"/>
    </row>
    <row r="713" spans="1:6" s="85" customFormat="1" ht="15.75" thickBot="1">
      <c r="A713" s="26"/>
      <c r="B713" s="27" t="s">
        <v>547</v>
      </c>
      <c r="C713" s="28"/>
      <c r="D713" s="28"/>
      <c r="E713" s="483">
        <f>SUM(F706:F712)</f>
        <v>0</v>
      </c>
      <c r="F713" s="483"/>
    </row>
    <row r="714" spans="1:6" ht="15.75" thickTop="1"/>
  </sheetData>
  <sheetProtection algorithmName="SHA-512" hashValue="M1eyiVYEGJiM/8n+0K1acGlm1yaKtjqX/v+4If/pxZPdP/peaQBAyngdCnlV85LLXWAq+Qj/h70M47csvpvXhw==" saltValue="QK0x0nB+C39HEi8iZs/jSg==" spinCount="100000" sheet="1" objects="1" scenarios="1"/>
  <mergeCells count="104">
    <mergeCell ref="B2:F2"/>
    <mergeCell ref="B25:F25"/>
    <mergeCell ref="B26:F26"/>
    <mergeCell ref="B27:F27"/>
    <mergeCell ref="B39:F39"/>
    <mergeCell ref="C7:E7"/>
    <mergeCell ref="C21:E21"/>
    <mergeCell ref="C8:E8"/>
    <mergeCell ref="C9:E9"/>
    <mergeCell ref="C10:E10"/>
    <mergeCell ref="C11:E11"/>
    <mergeCell ref="C12:E12"/>
    <mergeCell ref="C13:E13"/>
    <mergeCell ref="C14:E14"/>
    <mergeCell ref="C15:E15"/>
    <mergeCell ref="C16:E16"/>
    <mergeCell ref="C17:E17"/>
    <mergeCell ref="C18:E18"/>
    <mergeCell ref="C19:E19"/>
    <mergeCell ref="E131:F131"/>
    <mergeCell ref="B136:F136"/>
    <mergeCell ref="B137:F137"/>
    <mergeCell ref="B138:F138"/>
    <mergeCell ref="B208:F208"/>
    <mergeCell ref="B139:F139"/>
    <mergeCell ref="E194:F194"/>
    <mergeCell ref="B199:F199"/>
    <mergeCell ref="B200:F200"/>
    <mergeCell ref="B201:F201"/>
    <mergeCell ref="B202:F202"/>
    <mergeCell ref="B203:F203"/>
    <mergeCell ref="B204:F204"/>
    <mergeCell ref="B205:F205"/>
    <mergeCell ref="B206:F206"/>
    <mergeCell ref="B207:F207"/>
    <mergeCell ref="B40:F40"/>
    <mergeCell ref="B41:F41"/>
    <mergeCell ref="B42:F42"/>
    <mergeCell ref="B43:F43"/>
    <mergeCell ref="B33:F33"/>
    <mergeCell ref="B34:F34"/>
    <mergeCell ref="B36:F36"/>
    <mergeCell ref="B37:F37"/>
    <mergeCell ref="B38:F38"/>
    <mergeCell ref="B35:F35"/>
    <mergeCell ref="B424:F424"/>
    <mergeCell ref="B209:F209"/>
    <mergeCell ref="B210:F210"/>
    <mergeCell ref="B211:F211"/>
    <mergeCell ref="B212:F212"/>
    <mergeCell ref="B213:F213"/>
    <mergeCell ref="B214:F214"/>
    <mergeCell ref="B419:F419"/>
    <mergeCell ref="B420:F420"/>
    <mergeCell ref="B421:F421"/>
    <mergeCell ref="B422:F422"/>
    <mergeCell ref="B423:F423"/>
    <mergeCell ref="E411:F411"/>
    <mergeCell ref="B416:F416"/>
    <mergeCell ref="B417:F417"/>
    <mergeCell ref="B418:F418"/>
    <mergeCell ref="B487:F487"/>
    <mergeCell ref="B425:F425"/>
    <mergeCell ref="E454:F454"/>
    <mergeCell ref="B459:F459"/>
    <mergeCell ref="B460:F460"/>
    <mergeCell ref="B461:F461"/>
    <mergeCell ref="E477:F477"/>
    <mergeCell ref="B482:F482"/>
    <mergeCell ref="B483:F483"/>
    <mergeCell ref="B484:F484"/>
    <mergeCell ref="B485:F485"/>
    <mergeCell ref="B486:F486"/>
    <mergeCell ref="B586:F586"/>
    <mergeCell ref="B488:F488"/>
    <mergeCell ref="B489:F489"/>
    <mergeCell ref="E573:F573"/>
    <mergeCell ref="B578:F578"/>
    <mergeCell ref="B579:F579"/>
    <mergeCell ref="B580:F580"/>
    <mergeCell ref="B581:F581"/>
    <mergeCell ref="B582:F582"/>
    <mergeCell ref="B583:F583"/>
    <mergeCell ref="B584:F584"/>
    <mergeCell ref="B585:F585"/>
    <mergeCell ref="E713:F713"/>
    <mergeCell ref="B690:F690"/>
    <mergeCell ref="B691:F691"/>
    <mergeCell ref="B692:F692"/>
    <mergeCell ref="B693:F693"/>
    <mergeCell ref="B694:F694"/>
    <mergeCell ref="E702:F702"/>
    <mergeCell ref="B689:F689"/>
    <mergeCell ref="B587:F587"/>
    <mergeCell ref="B588:F588"/>
    <mergeCell ref="B589:F589"/>
    <mergeCell ref="E605:F605"/>
    <mergeCell ref="B610:F610"/>
    <mergeCell ref="B611:F611"/>
    <mergeCell ref="B612:F612"/>
    <mergeCell ref="E649:F649"/>
    <mergeCell ref="E668:F668"/>
    <mergeCell ref="B673:F673"/>
    <mergeCell ref="E684:F684"/>
  </mergeCells>
  <pageMargins left="0.98425196850393704" right="0.59055118110236227" top="0.59055118110236227" bottom="0.59055118110236227" header="0.31496062992125984" footer="0.31496062992125984"/>
  <pageSetup paperSize="9" orientation="portrait" r:id="rId1"/>
  <headerFooter>
    <oddHeader>&amp;L&amp;"-,Krepko"&amp;9&amp;K00-049MISEL, projektiranje in inženiring d.o.o.</oddHeader>
    <oddFooter>&amp;L&amp;"-,Krepko"&amp;9&amp;K00-049POŠ DOLENJE NEMŠKA VAS&amp;R&amp;"-,Krepko"&amp;9&amp;K00-049&amp;P/&amp;N</oddFooter>
  </headerFooter>
  <rowBreaks count="1" manualBreakCount="1">
    <brk id="456"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214"/>
  <sheetViews>
    <sheetView view="pageBreakPreview" topLeftCell="A199" zoomScaleNormal="100" zoomScaleSheetLayoutView="100" workbookViewId="0">
      <selection activeCell="I209" sqref="I209"/>
    </sheetView>
  </sheetViews>
  <sheetFormatPr defaultRowHeight="15"/>
  <cols>
    <col min="1" max="1" width="6.42578125" style="8" customWidth="1"/>
    <col min="2" max="2" width="47.85546875" style="8" customWidth="1"/>
    <col min="3" max="3" width="3.28515625" style="8" customWidth="1"/>
    <col min="4" max="4" width="10" style="8" customWidth="1"/>
    <col min="5" max="5" width="8.85546875" style="8" customWidth="1"/>
    <col min="6" max="6" width="9.7109375" style="8" bestFit="1" customWidth="1"/>
    <col min="7" max="16384" width="9.140625" style="8"/>
  </cols>
  <sheetData>
    <row r="2" spans="1:6" ht="16.5" thickBot="1">
      <c r="A2" s="59" t="s">
        <v>926</v>
      </c>
      <c r="B2" s="481" t="s">
        <v>927</v>
      </c>
      <c r="C2" s="481"/>
      <c r="D2" s="481"/>
      <c r="E2" s="481"/>
      <c r="F2" s="481"/>
    </row>
    <row r="5" spans="1:6" ht="15.75" thickBot="1">
      <c r="A5" s="60"/>
      <c r="B5" s="61" t="s">
        <v>928</v>
      </c>
    </row>
    <row r="7" spans="1:6">
      <c r="A7" s="8" t="str">
        <f>(A23)</f>
        <v>1.</v>
      </c>
      <c r="B7" s="8" t="str">
        <f>(B23)</f>
        <v>ZEMELJSKA DELA</v>
      </c>
      <c r="C7" s="484">
        <f>(F66)</f>
        <v>0</v>
      </c>
      <c r="D7" s="484"/>
    </row>
    <row r="8" spans="1:6">
      <c r="A8" s="8" t="str">
        <f>(A69)</f>
        <v>2.</v>
      </c>
      <c r="B8" s="8" t="str">
        <f>(B69)</f>
        <v>KANALIZACIJA</v>
      </c>
      <c r="C8" s="484">
        <f>(F151)</f>
        <v>0</v>
      </c>
      <c r="D8" s="484"/>
    </row>
    <row r="9" spans="1:6">
      <c r="A9" s="8" t="str">
        <f>(A154)</f>
        <v>3.</v>
      </c>
      <c r="B9" s="8" t="str">
        <f>(B154)</f>
        <v>ASFALTERSKA DELA IN TLAKOVANJE</v>
      </c>
      <c r="C9" s="484">
        <f>(E200)</f>
        <v>0</v>
      </c>
      <c r="D9" s="484"/>
    </row>
    <row r="10" spans="1:6">
      <c r="A10" s="8" t="str">
        <f>(A203)</f>
        <v>4.</v>
      </c>
      <c r="B10" s="8" t="str">
        <f>(B203)</f>
        <v>OPREMA</v>
      </c>
      <c r="C10" s="484">
        <f>(F213)</f>
        <v>0</v>
      </c>
      <c r="D10" s="484"/>
    </row>
    <row r="11" spans="1:6">
      <c r="A11" s="8" t="s">
        <v>371</v>
      </c>
      <c r="B11" s="8" t="s">
        <v>769</v>
      </c>
      <c r="C11" s="484">
        <f>(SUM(C7:D10)/100)*10</f>
        <v>0</v>
      </c>
      <c r="D11" s="484"/>
    </row>
    <row r="12" spans="1:6">
      <c r="C12" s="474"/>
      <c r="D12" s="474"/>
    </row>
    <row r="13" spans="1:6" ht="15.75" thickBot="1">
      <c r="A13" s="62"/>
      <c r="B13" s="63" t="s">
        <v>21</v>
      </c>
      <c r="C13" s="485">
        <f>SUM(C7:D12)</f>
        <v>0</v>
      </c>
      <c r="D13" s="485"/>
    </row>
    <row r="17" spans="1:6" ht="60.75" customHeight="1">
      <c r="B17" s="479" t="s">
        <v>28</v>
      </c>
      <c r="C17" s="479"/>
      <c r="D17" s="479"/>
      <c r="E17" s="479"/>
      <c r="F17" s="479"/>
    </row>
    <row r="18" spans="1:6" ht="32.25" customHeight="1">
      <c r="B18" s="479" t="s">
        <v>29</v>
      </c>
      <c r="C18" s="479"/>
      <c r="D18" s="479"/>
      <c r="E18" s="479"/>
      <c r="F18" s="479"/>
    </row>
    <row r="19" spans="1:6" ht="31.5" customHeight="1">
      <c r="B19" s="479" t="s">
        <v>30</v>
      </c>
      <c r="C19" s="479"/>
      <c r="D19" s="479"/>
      <c r="E19" s="479"/>
      <c r="F19" s="479"/>
    </row>
    <row r="23" spans="1:6" s="40" customFormat="1">
      <c r="A23" s="18" t="s">
        <v>22</v>
      </c>
      <c r="B23" s="18" t="s">
        <v>94</v>
      </c>
      <c r="C23" s="49" t="s">
        <v>24</v>
      </c>
      <c r="D23" s="49" t="s">
        <v>25</v>
      </c>
      <c r="E23" s="49" t="s">
        <v>26</v>
      </c>
      <c r="F23" s="49" t="s">
        <v>27</v>
      </c>
    </row>
    <row r="24" spans="1:6" s="40" customFormat="1"/>
    <row r="25" spans="1:6" s="40" customFormat="1" ht="108" customHeight="1">
      <c r="B25" s="479" t="s">
        <v>95</v>
      </c>
      <c r="C25" s="479"/>
      <c r="D25" s="479"/>
      <c r="E25" s="479"/>
      <c r="F25" s="479"/>
    </row>
    <row r="26" spans="1:6" s="40" customFormat="1" ht="136.5" customHeight="1">
      <c r="B26" s="479" t="s">
        <v>96</v>
      </c>
      <c r="C26" s="479"/>
      <c r="D26" s="479"/>
      <c r="E26" s="479"/>
      <c r="F26" s="479"/>
    </row>
    <row r="27" spans="1:6" s="40" customFormat="1" ht="138" customHeight="1">
      <c r="A27" s="37"/>
      <c r="B27" s="479" t="s">
        <v>97</v>
      </c>
      <c r="C27" s="479"/>
      <c r="D27" s="479"/>
      <c r="E27" s="479"/>
      <c r="F27" s="479"/>
    </row>
    <row r="28" spans="1:6" s="40" customFormat="1">
      <c r="A28" s="37"/>
    </row>
    <row r="29" spans="1:6" s="40" customFormat="1" ht="89.25" customHeight="1">
      <c r="A29" s="5" t="s">
        <v>35</v>
      </c>
      <c r="B29" s="4" t="s">
        <v>930</v>
      </c>
      <c r="C29" s="475" t="s">
        <v>34</v>
      </c>
      <c r="D29" s="41">
        <v>1</v>
      </c>
      <c r="E29" s="498"/>
      <c r="F29" s="41">
        <f>(D29*E29)</f>
        <v>0</v>
      </c>
    </row>
    <row r="30" spans="1:6" s="40" customFormat="1">
      <c r="A30" s="37"/>
    </row>
    <row r="31" spans="1:6" s="40" customFormat="1" ht="90">
      <c r="A31" s="5" t="s">
        <v>206</v>
      </c>
      <c r="B31" s="4" t="s">
        <v>931</v>
      </c>
      <c r="C31" s="475" t="s">
        <v>879</v>
      </c>
      <c r="D31" s="41">
        <v>296.60000000000002</v>
      </c>
      <c r="E31" s="498"/>
      <c r="F31" s="41">
        <f>(D31*E31)</f>
        <v>0</v>
      </c>
    </row>
    <row r="32" spans="1:6" s="40" customFormat="1">
      <c r="A32" s="37"/>
    </row>
    <row r="33" spans="1:6" s="40" customFormat="1" ht="78.75" customHeight="1">
      <c r="A33" s="5" t="s">
        <v>208</v>
      </c>
      <c r="B33" s="4" t="s">
        <v>932</v>
      </c>
      <c r="C33" s="475" t="s">
        <v>51</v>
      </c>
      <c r="D33" s="41">
        <v>22</v>
      </c>
      <c r="E33" s="498"/>
      <c r="F33" s="41">
        <f>(D33*E33)</f>
        <v>0</v>
      </c>
    </row>
    <row r="34" spans="1:6" s="40" customFormat="1">
      <c r="A34" s="37"/>
    </row>
    <row r="35" spans="1:6" s="40" customFormat="1" ht="78.75" customHeight="1">
      <c r="A35" s="5" t="s">
        <v>210</v>
      </c>
      <c r="B35" s="34" t="s">
        <v>933</v>
      </c>
      <c r="C35" s="475" t="s">
        <v>51</v>
      </c>
      <c r="D35" s="41">
        <v>26</v>
      </c>
      <c r="E35" s="498"/>
      <c r="F35" s="41">
        <f>(D35*E35)</f>
        <v>0</v>
      </c>
    </row>
    <row r="36" spans="1:6" s="40" customFormat="1">
      <c r="A36" s="37"/>
    </row>
    <row r="37" spans="1:6" s="55" customFormat="1" ht="93.75" customHeight="1">
      <c r="A37" s="54" t="s">
        <v>217</v>
      </c>
      <c r="B37" s="473" t="s">
        <v>935</v>
      </c>
      <c r="C37" s="15"/>
      <c r="D37" s="16"/>
      <c r="E37" s="16"/>
      <c r="F37" s="16"/>
    </row>
    <row r="38" spans="1:6" s="40" customFormat="1" ht="16.5" customHeight="1">
      <c r="A38" s="5" t="s">
        <v>559</v>
      </c>
      <c r="B38" s="4" t="s">
        <v>100</v>
      </c>
      <c r="C38" s="475" t="s">
        <v>879</v>
      </c>
      <c r="D38" s="41">
        <v>526.77</v>
      </c>
      <c r="E38" s="498"/>
      <c r="F38" s="41">
        <f>(D38*E38)</f>
        <v>0</v>
      </c>
    </row>
    <row r="39" spans="1:6" s="40" customFormat="1" ht="16.5" customHeight="1">
      <c r="A39" s="5" t="s">
        <v>561</v>
      </c>
      <c r="B39" s="4" t="s">
        <v>101</v>
      </c>
      <c r="C39" s="475" t="s">
        <v>879</v>
      </c>
      <c r="D39" s="41">
        <v>175.89</v>
      </c>
      <c r="E39" s="498"/>
      <c r="F39" s="41">
        <f>(D39*E39)</f>
        <v>0</v>
      </c>
    </row>
    <row r="40" spans="1:6" s="55" customFormat="1">
      <c r="A40" s="54"/>
      <c r="B40" s="473"/>
      <c r="C40" s="15"/>
      <c r="D40" s="16"/>
      <c r="E40" s="16"/>
      <c r="F40" s="16"/>
    </row>
    <row r="41" spans="1:6" s="40" customFormat="1" ht="60">
      <c r="A41" s="5" t="s">
        <v>220</v>
      </c>
      <c r="B41" s="4" t="s">
        <v>937</v>
      </c>
      <c r="C41" s="475" t="s">
        <v>929</v>
      </c>
      <c r="D41" s="41">
        <v>2250.62</v>
      </c>
      <c r="E41" s="498"/>
      <c r="F41" s="41">
        <f>(D41*E41)</f>
        <v>0</v>
      </c>
    </row>
    <row r="42" spans="1:6" s="55" customFormat="1">
      <c r="A42" s="54"/>
      <c r="B42" s="473"/>
      <c r="C42" s="25"/>
      <c r="D42" s="23"/>
      <c r="E42" s="23"/>
      <c r="F42" s="23"/>
    </row>
    <row r="43" spans="1:6" ht="106.5" customHeight="1">
      <c r="A43" s="9" t="s">
        <v>223</v>
      </c>
      <c r="B43" s="13" t="s">
        <v>1034</v>
      </c>
    </row>
    <row r="44" spans="1:6" ht="107.25" customHeight="1">
      <c r="A44" s="5"/>
      <c r="B44" s="4" t="s">
        <v>102</v>
      </c>
      <c r="C44" s="475" t="s">
        <v>129</v>
      </c>
      <c r="D44" s="7">
        <v>2250.62</v>
      </c>
      <c r="E44" s="492"/>
      <c r="F44" s="7">
        <f>(D44*E44)</f>
        <v>0</v>
      </c>
    </row>
    <row r="46" spans="1:6" s="55" customFormat="1" ht="30">
      <c r="A46" s="54" t="s">
        <v>226</v>
      </c>
      <c r="B46" s="473" t="s">
        <v>939</v>
      </c>
      <c r="C46" s="25"/>
      <c r="D46" s="23"/>
      <c r="E46" s="23"/>
      <c r="F46" s="23"/>
    </row>
    <row r="47" spans="1:6" s="55" customFormat="1" ht="60">
      <c r="A47" s="54"/>
      <c r="B47" s="473" t="s">
        <v>940</v>
      </c>
      <c r="C47" s="25"/>
      <c r="D47" s="23"/>
      <c r="E47" s="23"/>
      <c r="F47" s="23"/>
    </row>
    <row r="48" spans="1:6" s="55" customFormat="1" ht="45">
      <c r="A48" s="54"/>
      <c r="B48" s="473" t="s">
        <v>941</v>
      </c>
      <c r="C48" s="25"/>
      <c r="D48" s="23"/>
      <c r="E48" s="23"/>
      <c r="F48" s="23"/>
    </row>
    <row r="49" spans="1:6" s="40" customFormat="1" ht="30">
      <c r="A49" s="5"/>
      <c r="B49" s="4" t="s">
        <v>942</v>
      </c>
      <c r="C49" s="475" t="s">
        <v>879</v>
      </c>
      <c r="D49" s="41">
        <v>229.14</v>
      </c>
      <c r="E49" s="498"/>
      <c r="F49" s="41">
        <f>(D49*E49)</f>
        <v>0</v>
      </c>
    </row>
    <row r="50" spans="1:6" s="55" customFormat="1">
      <c r="A50" s="54"/>
      <c r="B50" s="473"/>
      <c r="C50" s="25"/>
      <c r="D50" s="23"/>
      <c r="E50" s="23"/>
      <c r="F50" s="23"/>
    </row>
    <row r="51" spans="1:6" s="40" customFormat="1" ht="105">
      <c r="A51" s="5" t="s">
        <v>229</v>
      </c>
      <c r="B51" s="4" t="s">
        <v>1015</v>
      </c>
      <c r="C51" s="475" t="s">
        <v>879</v>
      </c>
      <c r="D51" s="41">
        <v>298.87</v>
      </c>
      <c r="E51" s="498"/>
      <c r="F51" s="41">
        <f>(D51*E51)</f>
        <v>0</v>
      </c>
    </row>
    <row r="52" spans="1:6" s="55" customFormat="1">
      <c r="A52" s="54"/>
      <c r="B52" s="473"/>
      <c r="C52" s="25"/>
      <c r="D52" s="23"/>
      <c r="E52" s="23"/>
      <c r="F52" s="23"/>
    </row>
    <row r="53" spans="1:6" s="40" customFormat="1" ht="60">
      <c r="A53" s="5"/>
      <c r="B53" s="4" t="s">
        <v>1032</v>
      </c>
      <c r="C53" s="475" t="s">
        <v>879</v>
      </c>
      <c r="D53" s="41">
        <v>9.5</v>
      </c>
      <c r="E53" s="498"/>
      <c r="F53" s="41">
        <f>(D53*E53)</f>
        <v>0</v>
      </c>
    </row>
    <row r="54" spans="1:6" s="55" customFormat="1">
      <c r="A54" s="54"/>
      <c r="B54" s="473"/>
      <c r="C54" s="25"/>
      <c r="D54" s="23"/>
      <c r="E54" s="23"/>
      <c r="F54" s="23"/>
    </row>
    <row r="55" spans="1:6" s="40" customFormat="1" ht="122.25" customHeight="1">
      <c r="A55" s="5" t="s">
        <v>232</v>
      </c>
      <c r="B55" s="4" t="s">
        <v>945</v>
      </c>
      <c r="C55" s="475" t="s">
        <v>879</v>
      </c>
      <c r="D55" s="41">
        <v>33</v>
      </c>
      <c r="E55" s="498"/>
      <c r="F55" s="41">
        <f>(D55*E55)</f>
        <v>0</v>
      </c>
    </row>
    <row r="56" spans="1:6" s="55" customFormat="1">
      <c r="A56" s="54"/>
      <c r="B56" s="473"/>
      <c r="C56" s="15"/>
      <c r="D56" s="16"/>
      <c r="E56" s="16"/>
      <c r="F56" s="16"/>
    </row>
    <row r="57" spans="1:6" s="40" customFormat="1" ht="105">
      <c r="A57" s="5" t="s">
        <v>235</v>
      </c>
      <c r="B57" s="4" t="s">
        <v>947</v>
      </c>
      <c r="C57" s="475" t="s">
        <v>129</v>
      </c>
      <c r="D57" s="41">
        <v>307</v>
      </c>
      <c r="E57" s="498"/>
      <c r="F57" s="41">
        <f>(D57*E57)</f>
        <v>0</v>
      </c>
    </row>
    <row r="58" spans="1:6" s="55" customFormat="1">
      <c r="A58" s="54"/>
      <c r="B58" s="473"/>
      <c r="C58" s="15"/>
      <c r="D58" s="16"/>
      <c r="E58" s="16"/>
      <c r="F58" s="16"/>
    </row>
    <row r="59" spans="1:6" s="55" customFormat="1" ht="90.75" customHeight="1">
      <c r="A59" s="54" t="s">
        <v>237</v>
      </c>
      <c r="B59" s="14" t="s">
        <v>949</v>
      </c>
    </row>
    <row r="60" spans="1:6" s="55" customFormat="1" ht="60">
      <c r="A60" s="54"/>
      <c r="B60" s="14" t="s">
        <v>950</v>
      </c>
    </row>
    <row r="61" spans="1:6" s="55" customFormat="1">
      <c r="A61" s="54"/>
      <c r="B61" s="14" t="s">
        <v>951</v>
      </c>
    </row>
    <row r="62" spans="1:6" s="40" customFormat="1">
      <c r="A62" s="5" t="s">
        <v>598</v>
      </c>
      <c r="B62" s="4" t="s">
        <v>1016</v>
      </c>
      <c r="C62" s="475" t="s">
        <v>51</v>
      </c>
      <c r="D62" s="41">
        <v>16</v>
      </c>
      <c r="E62" s="498"/>
      <c r="F62" s="41">
        <f>(D62*E62)</f>
        <v>0</v>
      </c>
    </row>
    <row r="63" spans="1:6" s="40" customFormat="1">
      <c r="A63" s="5" t="s">
        <v>599</v>
      </c>
      <c r="B63" s="4" t="s">
        <v>1017</v>
      </c>
      <c r="C63" s="475" t="s">
        <v>51</v>
      </c>
      <c r="D63" s="41">
        <v>12</v>
      </c>
      <c r="E63" s="498"/>
      <c r="F63" s="41">
        <f>(D63*E63)</f>
        <v>0</v>
      </c>
    </row>
    <row r="64" spans="1:6" s="55" customFormat="1" ht="30">
      <c r="A64" s="54"/>
      <c r="B64" s="473" t="s">
        <v>952</v>
      </c>
      <c r="C64" s="15"/>
      <c r="D64" s="16"/>
      <c r="E64" s="16"/>
      <c r="F64" s="16"/>
    </row>
    <row r="65" spans="1:6" s="40" customFormat="1">
      <c r="A65" s="37"/>
    </row>
    <row r="66" spans="1:6" s="53" customFormat="1" ht="15.75" thickBot="1">
      <c r="A66" s="50"/>
      <c r="B66" s="51" t="s">
        <v>98</v>
      </c>
      <c r="C66" s="50"/>
      <c r="D66" s="50"/>
      <c r="E66" s="50"/>
      <c r="F66" s="52">
        <f>SUM(F24:F65)</f>
        <v>0</v>
      </c>
    </row>
    <row r="67" spans="1:6" s="40" customFormat="1" ht="15.75" thickTop="1"/>
    <row r="68" spans="1:6" s="40" customFormat="1"/>
    <row r="69" spans="1:6" s="40" customFormat="1">
      <c r="A69" s="18" t="s">
        <v>256</v>
      </c>
      <c r="B69" s="18" t="s">
        <v>827</v>
      </c>
      <c r="C69" s="49" t="s">
        <v>24</v>
      </c>
      <c r="D69" s="49" t="s">
        <v>25</v>
      </c>
      <c r="E69" s="49" t="s">
        <v>26</v>
      </c>
      <c r="F69" s="49" t="s">
        <v>27</v>
      </c>
    </row>
    <row r="70" spans="1:6" s="40" customFormat="1"/>
    <row r="71" spans="1:6" s="40" customFormat="1" ht="108" customHeight="1">
      <c r="B71" s="479" t="s">
        <v>959</v>
      </c>
      <c r="C71" s="479"/>
      <c r="D71" s="479"/>
      <c r="E71" s="479"/>
      <c r="F71" s="479"/>
    </row>
    <row r="72" spans="1:6" s="40" customFormat="1" ht="107.25" customHeight="1">
      <c r="B72" s="479" t="s">
        <v>960</v>
      </c>
      <c r="C72" s="479"/>
      <c r="D72" s="479"/>
      <c r="E72" s="479"/>
      <c r="F72" s="479"/>
    </row>
    <row r="73" spans="1:6" s="40" customFormat="1" ht="108" customHeight="1">
      <c r="A73" s="37"/>
      <c r="B73" s="479" t="s">
        <v>830</v>
      </c>
      <c r="C73" s="479"/>
      <c r="D73" s="479"/>
      <c r="E73" s="479"/>
      <c r="F73" s="479"/>
    </row>
    <row r="74" spans="1:6" s="40" customFormat="1" ht="107.25" customHeight="1">
      <c r="A74" s="37"/>
      <c r="B74" s="479" t="s">
        <v>961</v>
      </c>
      <c r="C74" s="479"/>
      <c r="D74" s="479"/>
      <c r="E74" s="479"/>
      <c r="F74" s="479"/>
    </row>
    <row r="75" spans="1:6" s="40" customFormat="1" ht="107.25" customHeight="1">
      <c r="A75" s="37"/>
      <c r="B75" s="479" t="s">
        <v>832</v>
      </c>
      <c r="C75" s="479"/>
      <c r="D75" s="479"/>
      <c r="E75" s="479"/>
      <c r="F75" s="479"/>
    </row>
    <row r="76" spans="1:6" s="40" customFormat="1">
      <c r="A76" s="37"/>
    </row>
    <row r="77" spans="1:6" s="40" customFormat="1">
      <c r="A77" s="37"/>
      <c r="B77" s="56" t="s">
        <v>94</v>
      </c>
    </row>
    <row r="78" spans="1:6" s="40" customFormat="1">
      <c r="A78" s="37"/>
    </row>
    <row r="79" spans="1:6" s="55" customFormat="1" ht="92.25" customHeight="1">
      <c r="A79" s="54" t="s">
        <v>262</v>
      </c>
      <c r="B79" s="473" t="s">
        <v>963</v>
      </c>
      <c r="C79" s="15"/>
      <c r="D79" s="16"/>
      <c r="E79" s="16"/>
      <c r="F79" s="16"/>
    </row>
    <row r="80" spans="1:6" s="40" customFormat="1" ht="60">
      <c r="A80" s="5"/>
      <c r="B80" s="4" t="s">
        <v>862</v>
      </c>
      <c r="C80" s="475" t="s">
        <v>879</v>
      </c>
      <c r="D80" s="41">
        <v>107.59</v>
      </c>
      <c r="E80" s="498"/>
      <c r="F80" s="41">
        <f>(D80*E80)</f>
        <v>0</v>
      </c>
    </row>
    <row r="81" spans="1:6" s="40" customFormat="1">
      <c r="A81" s="37"/>
    </row>
    <row r="82" spans="1:6" s="40" customFormat="1" ht="75">
      <c r="A82" s="5" t="s">
        <v>274</v>
      </c>
      <c r="B82" s="4" t="s">
        <v>965</v>
      </c>
      <c r="C82" s="475" t="s">
        <v>879</v>
      </c>
      <c r="D82" s="41">
        <v>12</v>
      </c>
      <c r="E82" s="498"/>
      <c r="F82" s="41">
        <f>(D82*E82)</f>
        <v>0</v>
      </c>
    </row>
    <row r="83" spans="1:6" s="40" customFormat="1">
      <c r="A83" s="37"/>
    </row>
    <row r="84" spans="1:6" s="40" customFormat="1" ht="90">
      <c r="A84" s="5" t="s">
        <v>276</v>
      </c>
      <c r="B84" s="4" t="s">
        <v>967</v>
      </c>
      <c r="C84" s="475" t="s">
        <v>129</v>
      </c>
      <c r="D84" s="41">
        <v>62</v>
      </c>
      <c r="E84" s="498"/>
      <c r="F84" s="41">
        <f>(D84*E84)</f>
        <v>0</v>
      </c>
    </row>
    <row r="85" spans="1:6" s="40" customFormat="1">
      <c r="A85" s="37"/>
    </row>
    <row r="86" spans="1:6" s="40" customFormat="1" ht="120.75" customHeight="1">
      <c r="A86" s="5" t="s">
        <v>277</v>
      </c>
      <c r="B86" s="4" t="s">
        <v>969</v>
      </c>
      <c r="C86" s="475" t="s">
        <v>879</v>
      </c>
      <c r="D86" s="41">
        <v>30.75</v>
      </c>
      <c r="E86" s="498"/>
      <c r="F86" s="41">
        <f>(D86*E86)</f>
        <v>0</v>
      </c>
    </row>
    <row r="87" spans="1:6" s="40" customFormat="1">
      <c r="A87" s="37"/>
    </row>
    <row r="88" spans="1:6" s="40" customFormat="1" ht="105">
      <c r="A88" s="5" t="s">
        <v>934</v>
      </c>
      <c r="B88" s="4" t="s">
        <v>971</v>
      </c>
      <c r="C88" s="475" t="s">
        <v>879</v>
      </c>
      <c r="D88" s="41">
        <v>43.05</v>
      </c>
      <c r="E88" s="498"/>
      <c r="F88" s="41">
        <f>(D88*E88)</f>
        <v>0</v>
      </c>
    </row>
    <row r="89" spans="1:6" s="40" customFormat="1">
      <c r="A89" s="37"/>
    </row>
    <row r="90" spans="1:6" s="40" customFormat="1" ht="45">
      <c r="A90" s="5" t="s">
        <v>936</v>
      </c>
      <c r="B90" s="4" t="s">
        <v>973</v>
      </c>
      <c r="C90" s="475" t="s">
        <v>879</v>
      </c>
      <c r="D90" s="41">
        <v>8</v>
      </c>
      <c r="E90" s="498"/>
      <c r="F90" s="41">
        <f>(D90*E90)</f>
        <v>0</v>
      </c>
    </row>
    <row r="91" spans="1:6" s="40" customFormat="1">
      <c r="A91" s="37"/>
    </row>
    <row r="92" spans="1:6" s="40" customFormat="1" ht="75">
      <c r="A92" s="5" t="s">
        <v>938</v>
      </c>
      <c r="B92" s="4" t="s">
        <v>975</v>
      </c>
      <c r="C92" s="475" t="s">
        <v>879</v>
      </c>
      <c r="D92" s="41">
        <v>53.2</v>
      </c>
      <c r="E92" s="498"/>
      <c r="F92" s="41">
        <f>(D92*E92)</f>
        <v>0</v>
      </c>
    </row>
    <row r="93" spans="1:6" s="40" customFormat="1">
      <c r="A93" s="37"/>
    </row>
    <row r="94" spans="1:6" s="40" customFormat="1">
      <c r="A94" s="37"/>
      <c r="B94" s="56" t="s">
        <v>854</v>
      </c>
    </row>
    <row r="95" spans="1:6" s="40" customFormat="1">
      <c r="A95" s="37"/>
    </row>
    <row r="96" spans="1:6" s="55" customFormat="1" ht="152.25" customHeight="1">
      <c r="A96" s="54" t="s">
        <v>627</v>
      </c>
      <c r="B96" s="473" t="s">
        <v>977</v>
      </c>
      <c r="C96" s="15"/>
      <c r="D96" s="16"/>
      <c r="E96" s="16"/>
      <c r="F96" s="16"/>
    </row>
    <row r="97" spans="1:7" s="40" customFormat="1" ht="75">
      <c r="A97" s="5"/>
      <c r="B97" s="4" t="s">
        <v>978</v>
      </c>
      <c r="C97" s="43" t="s">
        <v>52</v>
      </c>
      <c r="D97" s="41">
        <v>40</v>
      </c>
      <c r="E97" s="498"/>
      <c r="F97" s="41">
        <f>(D97*E97)</f>
        <v>0</v>
      </c>
    </row>
    <row r="98" spans="1:7" s="40" customFormat="1">
      <c r="A98" s="37"/>
      <c r="B98" s="473"/>
      <c r="C98" s="57"/>
      <c r="D98" s="42"/>
      <c r="E98" s="42"/>
      <c r="F98" s="42"/>
    </row>
    <row r="99" spans="1:7" s="40" customFormat="1" ht="60">
      <c r="A99" s="37" t="s">
        <v>943</v>
      </c>
      <c r="B99" s="473" t="s">
        <v>871</v>
      </c>
      <c r="C99" s="57"/>
      <c r="D99" s="42"/>
      <c r="E99" s="42"/>
      <c r="F99" s="42"/>
    </row>
    <row r="100" spans="1:7" s="40" customFormat="1" ht="60">
      <c r="A100" s="37"/>
      <c r="B100" s="473" t="s">
        <v>856</v>
      </c>
      <c r="C100" s="57"/>
      <c r="D100" s="42"/>
      <c r="E100" s="42"/>
      <c r="F100" s="42"/>
    </row>
    <row r="101" spans="1:7" s="40" customFormat="1" ht="62.25" customHeight="1">
      <c r="A101" s="37"/>
      <c r="B101" s="473" t="s">
        <v>903</v>
      </c>
      <c r="C101" s="57"/>
      <c r="D101" s="42"/>
      <c r="E101" s="42"/>
      <c r="F101" s="42"/>
    </row>
    <row r="102" spans="1:7" s="40" customFormat="1" ht="30">
      <c r="A102" s="5" t="s">
        <v>559</v>
      </c>
      <c r="B102" s="4" t="s">
        <v>876</v>
      </c>
      <c r="C102" s="475" t="s">
        <v>52</v>
      </c>
      <c r="D102" s="41">
        <v>39.380000000000003</v>
      </c>
      <c r="E102" s="498"/>
      <c r="F102" s="41">
        <f>(D102*E102)</f>
        <v>0</v>
      </c>
      <c r="G102" s="40">
        <f>(13.1+1+1+13.55+13.5+4)</f>
        <v>46.15</v>
      </c>
    </row>
    <row r="103" spans="1:7" s="40" customFormat="1" ht="30">
      <c r="A103" s="5" t="s">
        <v>561</v>
      </c>
      <c r="B103" s="4" t="s">
        <v>904</v>
      </c>
      <c r="C103" s="475" t="s">
        <v>52</v>
      </c>
      <c r="D103" s="41">
        <v>40.15</v>
      </c>
      <c r="E103" s="498"/>
      <c r="F103" s="41">
        <f>(D103*E103)</f>
        <v>0</v>
      </c>
      <c r="G103" s="40">
        <f>(14+12.6+1)</f>
        <v>27.6</v>
      </c>
    </row>
    <row r="104" spans="1:7" s="40" customFormat="1" ht="30">
      <c r="A104" s="5" t="s">
        <v>569</v>
      </c>
      <c r="B104" s="4" t="s">
        <v>980</v>
      </c>
      <c r="C104" s="475" t="s">
        <v>52</v>
      </c>
      <c r="D104" s="41">
        <v>37.68</v>
      </c>
      <c r="E104" s="498"/>
      <c r="F104" s="41">
        <f>(D104*E104)</f>
        <v>0</v>
      </c>
    </row>
    <row r="105" spans="1:7" s="40" customFormat="1">
      <c r="A105" s="37"/>
      <c r="B105" s="473"/>
      <c r="C105" s="57"/>
      <c r="D105" s="42"/>
      <c r="E105" s="42"/>
      <c r="F105" s="42"/>
    </row>
    <row r="106" spans="1:7" s="40" customFormat="1" ht="105">
      <c r="A106" s="5" t="s">
        <v>944</v>
      </c>
      <c r="B106" s="4" t="s">
        <v>982</v>
      </c>
      <c r="C106" s="475" t="s">
        <v>52</v>
      </c>
      <c r="D106" s="41">
        <v>157.21</v>
      </c>
      <c r="E106" s="498"/>
      <c r="F106" s="41">
        <f>(D106*E106)</f>
        <v>0</v>
      </c>
    </row>
    <row r="107" spans="1:7" s="40" customFormat="1">
      <c r="A107" s="37"/>
      <c r="B107" s="473"/>
      <c r="C107" s="57"/>
      <c r="D107" s="42"/>
      <c r="E107" s="42"/>
      <c r="F107" s="42"/>
    </row>
    <row r="108" spans="1:7" s="40" customFormat="1" ht="60">
      <c r="A108" s="5" t="s">
        <v>946</v>
      </c>
      <c r="B108" s="4" t="s">
        <v>984</v>
      </c>
      <c r="C108" s="475" t="s">
        <v>879</v>
      </c>
      <c r="D108" s="41">
        <v>2.4</v>
      </c>
      <c r="E108" s="498"/>
      <c r="F108" s="41">
        <f>(D108*E108)</f>
        <v>0</v>
      </c>
    </row>
    <row r="109" spans="1:7" s="40" customFormat="1">
      <c r="A109" s="37"/>
      <c r="B109" s="473"/>
      <c r="C109" s="57"/>
      <c r="D109" s="42"/>
      <c r="E109" s="42"/>
      <c r="F109" s="42"/>
    </row>
    <row r="110" spans="1:7" s="40" customFormat="1" ht="105">
      <c r="A110" s="37" t="s">
        <v>948</v>
      </c>
      <c r="B110" s="473" t="s">
        <v>909</v>
      </c>
      <c r="C110" s="57"/>
      <c r="D110" s="42"/>
      <c r="E110" s="42"/>
      <c r="F110" s="42"/>
    </row>
    <row r="111" spans="1:7" s="77" customFormat="1">
      <c r="A111" s="73" t="s">
        <v>559</v>
      </c>
      <c r="B111" s="74" t="s">
        <v>1172</v>
      </c>
      <c r="C111" s="75" t="s">
        <v>51</v>
      </c>
      <c r="D111" s="76">
        <v>1</v>
      </c>
      <c r="E111" s="500"/>
      <c r="F111" s="76">
        <f>(D111*E111)</f>
        <v>0</v>
      </c>
    </row>
    <row r="112" spans="1:7" s="77" customFormat="1">
      <c r="A112" s="73" t="s">
        <v>561</v>
      </c>
      <c r="B112" s="74" t="s">
        <v>1171</v>
      </c>
      <c r="C112" s="75" t="s">
        <v>51</v>
      </c>
      <c r="D112" s="76">
        <v>1</v>
      </c>
      <c r="E112" s="500"/>
      <c r="F112" s="76">
        <f>(D112*E112)</f>
        <v>0</v>
      </c>
    </row>
    <row r="113" spans="1:6" s="77" customFormat="1">
      <c r="A113" s="73" t="s">
        <v>569</v>
      </c>
      <c r="B113" s="74" t="s">
        <v>1170</v>
      </c>
      <c r="C113" s="75" t="s">
        <v>51</v>
      </c>
      <c r="D113" s="76">
        <v>1</v>
      </c>
      <c r="E113" s="500"/>
      <c r="F113" s="76">
        <f>(D113*E113)</f>
        <v>0</v>
      </c>
    </row>
    <row r="114" spans="1:6" s="77" customFormat="1">
      <c r="A114" s="73" t="s">
        <v>1175</v>
      </c>
      <c r="B114" s="74" t="s">
        <v>1173</v>
      </c>
      <c r="C114" s="75" t="s">
        <v>51</v>
      </c>
      <c r="D114" s="76">
        <v>1</v>
      </c>
      <c r="E114" s="500"/>
      <c r="F114" s="76">
        <f>(D114*E114)</f>
        <v>0</v>
      </c>
    </row>
    <row r="115" spans="1:6" s="40" customFormat="1">
      <c r="A115" s="37"/>
      <c r="B115" s="473"/>
      <c r="C115" s="57"/>
      <c r="D115" s="42"/>
      <c r="E115" s="42"/>
      <c r="F115" s="42"/>
    </row>
    <row r="116" spans="1:6" s="40" customFormat="1" ht="105">
      <c r="A116" s="37" t="s">
        <v>1035</v>
      </c>
      <c r="B116" s="473" t="s">
        <v>986</v>
      </c>
      <c r="C116" s="57"/>
      <c r="D116" s="42"/>
      <c r="E116" s="42"/>
      <c r="F116" s="42"/>
    </row>
    <row r="117" spans="1:6" s="40" customFormat="1" ht="45">
      <c r="A117" s="37"/>
      <c r="B117" s="473" t="s">
        <v>921</v>
      </c>
    </row>
    <row r="118" spans="1:6" s="77" customFormat="1" ht="17.25" customHeight="1">
      <c r="A118" s="73" t="s">
        <v>559</v>
      </c>
      <c r="B118" s="74" t="s">
        <v>1169</v>
      </c>
      <c r="C118" s="75" t="s">
        <v>51</v>
      </c>
      <c r="D118" s="76">
        <v>4</v>
      </c>
      <c r="E118" s="500"/>
      <c r="F118" s="76">
        <f>(D118*E118)</f>
        <v>0</v>
      </c>
    </row>
    <row r="119" spans="1:6" s="40" customFormat="1">
      <c r="A119" s="37"/>
      <c r="B119" s="473"/>
      <c r="C119" s="57"/>
      <c r="D119" s="42"/>
      <c r="E119" s="42"/>
      <c r="F119" s="42"/>
    </row>
    <row r="120" spans="1:6" s="40" customFormat="1" ht="75">
      <c r="A120" s="5" t="s">
        <v>1036</v>
      </c>
      <c r="B120" s="4" t="s">
        <v>987</v>
      </c>
      <c r="C120" s="43" t="s">
        <v>51</v>
      </c>
      <c r="D120" s="41">
        <v>4</v>
      </c>
      <c r="E120" s="498"/>
      <c r="F120" s="41">
        <f>(D120*E120)</f>
        <v>0</v>
      </c>
    </row>
    <row r="121" spans="1:6" s="40" customFormat="1">
      <c r="A121" s="37"/>
      <c r="B121" s="473"/>
      <c r="C121" s="57"/>
      <c r="D121" s="42"/>
      <c r="E121" s="42"/>
      <c r="F121" s="42"/>
    </row>
    <row r="122" spans="1:6" s="40" customFormat="1" ht="75">
      <c r="A122" s="37" t="s">
        <v>1037</v>
      </c>
      <c r="B122" s="473" t="s">
        <v>1166</v>
      </c>
      <c r="C122" s="57"/>
      <c r="D122" s="42"/>
      <c r="E122" s="42"/>
      <c r="F122" s="42"/>
    </row>
    <row r="123" spans="1:6" s="40" customFormat="1" ht="30">
      <c r="A123" s="5" t="s">
        <v>559</v>
      </c>
      <c r="B123" s="4" t="s">
        <v>1154</v>
      </c>
      <c r="C123" s="43" t="s">
        <v>51</v>
      </c>
      <c r="D123" s="41">
        <v>8</v>
      </c>
      <c r="E123" s="498"/>
      <c r="F123" s="41">
        <f>(D123*E123)</f>
        <v>0</v>
      </c>
    </row>
    <row r="124" spans="1:6" s="40" customFormat="1" ht="30">
      <c r="A124" s="5" t="s">
        <v>561</v>
      </c>
      <c r="B124" s="4" t="s">
        <v>1155</v>
      </c>
      <c r="C124" s="43" t="s">
        <v>51</v>
      </c>
      <c r="D124" s="41">
        <v>28</v>
      </c>
      <c r="E124" s="498"/>
      <c r="F124" s="41">
        <f>(D124*E124)</f>
        <v>0</v>
      </c>
    </row>
    <row r="125" spans="1:6" s="40" customFormat="1">
      <c r="A125" s="5" t="s">
        <v>569</v>
      </c>
      <c r="B125" s="4" t="s">
        <v>1156</v>
      </c>
      <c r="C125" s="43" t="s">
        <v>51</v>
      </c>
      <c r="D125" s="41">
        <v>4</v>
      </c>
      <c r="E125" s="498"/>
      <c r="F125" s="41">
        <f>(D125*E125)</f>
        <v>0</v>
      </c>
    </row>
    <row r="126" spans="1:6" s="40" customFormat="1">
      <c r="A126" s="37"/>
      <c r="B126" s="473" t="s">
        <v>1157</v>
      </c>
      <c r="C126" s="57"/>
      <c r="D126" s="42"/>
      <c r="E126" s="42"/>
      <c r="F126" s="42"/>
    </row>
    <row r="127" spans="1:6" s="40" customFormat="1">
      <c r="A127" s="5" t="s">
        <v>1175</v>
      </c>
      <c r="B127" s="4" t="s">
        <v>1156</v>
      </c>
      <c r="C127" s="43" t="s">
        <v>51</v>
      </c>
      <c r="D127" s="41">
        <v>4</v>
      </c>
      <c r="E127" s="498"/>
      <c r="F127" s="41">
        <f>(D127*E127)</f>
        <v>0</v>
      </c>
    </row>
    <row r="128" spans="1:6" s="40" customFormat="1">
      <c r="A128" s="5" t="s">
        <v>1277</v>
      </c>
      <c r="B128" s="4" t="s">
        <v>1158</v>
      </c>
      <c r="C128" s="43" t="s">
        <v>51</v>
      </c>
      <c r="D128" s="41">
        <v>4</v>
      </c>
      <c r="E128" s="498"/>
      <c r="F128" s="41">
        <f>(D128*E128)</f>
        <v>0</v>
      </c>
    </row>
    <row r="129" spans="1:6" s="40" customFormat="1">
      <c r="A129" s="5" t="s">
        <v>1278</v>
      </c>
      <c r="B129" s="4" t="s">
        <v>1159</v>
      </c>
      <c r="C129" s="43" t="s">
        <v>51</v>
      </c>
      <c r="D129" s="41">
        <v>4</v>
      </c>
      <c r="E129" s="498"/>
      <c r="F129" s="41">
        <f>(D129*E129)</f>
        <v>0</v>
      </c>
    </row>
    <row r="130" spans="1:6" s="40" customFormat="1">
      <c r="A130" s="37"/>
      <c r="B130" s="473" t="s">
        <v>1160</v>
      </c>
      <c r="C130" s="57"/>
      <c r="D130" s="42"/>
      <c r="E130" s="42"/>
      <c r="F130" s="42"/>
    </row>
    <row r="131" spans="1:6" s="40" customFormat="1">
      <c r="A131" s="5" t="s">
        <v>1279</v>
      </c>
      <c r="B131" s="4" t="s">
        <v>1161</v>
      </c>
      <c r="C131" s="43" t="s">
        <v>51</v>
      </c>
      <c r="D131" s="41">
        <v>1</v>
      </c>
      <c r="E131" s="498"/>
      <c r="F131" s="41">
        <f>(D131*E131)</f>
        <v>0</v>
      </c>
    </row>
    <row r="132" spans="1:6" s="40" customFormat="1">
      <c r="A132" s="5" t="s">
        <v>1280</v>
      </c>
      <c r="B132" s="4" t="s">
        <v>1156</v>
      </c>
      <c r="C132" s="43" t="s">
        <v>51</v>
      </c>
      <c r="D132" s="41">
        <v>4</v>
      </c>
      <c r="E132" s="498"/>
      <c r="F132" s="41">
        <f>(D132*E132)</f>
        <v>0</v>
      </c>
    </row>
    <row r="133" spans="1:6" s="40" customFormat="1">
      <c r="A133" s="5" t="s">
        <v>1281</v>
      </c>
      <c r="B133" s="4" t="s">
        <v>1162</v>
      </c>
      <c r="C133" s="43" t="s">
        <v>51</v>
      </c>
      <c r="D133" s="41">
        <v>1</v>
      </c>
      <c r="E133" s="498"/>
      <c r="F133" s="41">
        <f>(D133*E133)</f>
        <v>0</v>
      </c>
    </row>
    <row r="134" spans="1:6" s="40" customFormat="1">
      <c r="A134" s="5" t="s">
        <v>1282</v>
      </c>
      <c r="B134" s="4" t="s">
        <v>1163</v>
      </c>
      <c r="C134" s="43" t="s">
        <v>51</v>
      </c>
      <c r="D134" s="41">
        <v>1</v>
      </c>
      <c r="E134" s="498"/>
      <c r="F134" s="41">
        <f>(D134*E134)</f>
        <v>0</v>
      </c>
    </row>
    <row r="135" spans="1:6" s="40" customFormat="1">
      <c r="A135" s="37"/>
      <c r="B135" s="473" t="s">
        <v>1164</v>
      </c>
      <c r="C135" s="57"/>
      <c r="D135" s="42"/>
      <c r="E135" s="42"/>
      <c r="F135" s="42"/>
    </row>
    <row r="136" spans="1:6" s="40" customFormat="1">
      <c r="A136" s="5" t="s">
        <v>1283</v>
      </c>
      <c r="B136" s="4" t="s">
        <v>1156</v>
      </c>
      <c r="C136" s="43" t="s">
        <v>51</v>
      </c>
      <c r="D136" s="41">
        <v>1</v>
      </c>
      <c r="E136" s="498"/>
      <c r="F136" s="41">
        <f>(D136*E136)</f>
        <v>0</v>
      </c>
    </row>
    <row r="137" spans="1:6" s="40" customFormat="1" ht="30">
      <c r="A137" s="37"/>
      <c r="B137" s="473" t="s">
        <v>1165</v>
      </c>
      <c r="C137" s="57"/>
      <c r="D137" s="42"/>
      <c r="E137" s="42"/>
      <c r="F137" s="42"/>
    </row>
    <row r="138" spans="1:6" s="40" customFormat="1">
      <c r="A138" s="37"/>
      <c r="B138" s="473"/>
      <c r="C138" s="57"/>
      <c r="D138" s="42"/>
      <c r="E138" s="42"/>
      <c r="F138" s="42"/>
    </row>
    <row r="139" spans="1:6" s="40" customFormat="1" ht="90">
      <c r="A139" s="5" t="s">
        <v>1038</v>
      </c>
      <c r="B139" s="4" t="s">
        <v>1167</v>
      </c>
      <c r="C139" s="43" t="s">
        <v>51</v>
      </c>
      <c r="D139" s="41">
        <v>1</v>
      </c>
      <c r="E139" s="498"/>
      <c r="F139" s="41">
        <f>(D139*E139)</f>
        <v>0</v>
      </c>
    </row>
    <row r="140" spans="1:6" s="40" customFormat="1">
      <c r="A140" s="37"/>
      <c r="B140" s="473"/>
      <c r="C140" s="57"/>
      <c r="D140" s="42"/>
      <c r="E140" s="42"/>
      <c r="F140" s="42"/>
    </row>
    <row r="141" spans="1:6" s="40" customFormat="1" ht="180">
      <c r="A141" s="5" t="s">
        <v>1039</v>
      </c>
      <c r="B141" s="4" t="s">
        <v>1174</v>
      </c>
      <c r="C141" s="43" t="s">
        <v>51</v>
      </c>
      <c r="D141" s="41">
        <v>1</v>
      </c>
      <c r="E141" s="498"/>
      <c r="F141" s="41">
        <f>(D141*E141)</f>
        <v>0</v>
      </c>
    </row>
    <row r="142" spans="1:6" s="40" customFormat="1">
      <c r="A142" s="37"/>
      <c r="B142" s="473"/>
      <c r="C142" s="57"/>
      <c r="D142" s="42"/>
      <c r="E142" s="42"/>
      <c r="F142" s="42"/>
    </row>
    <row r="143" spans="1:6" s="40" customFormat="1" ht="150">
      <c r="A143" s="5" t="s">
        <v>1040</v>
      </c>
      <c r="B143" s="4" t="s">
        <v>988</v>
      </c>
      <c r="C143" s="43" t="s">
        <v>34</v>
      </c>
      <c r="D143" s="41">
        <v>2</v>
      </c>
      <c r="E143" s="498"/>
      <c r="F143" s="41">
        <f>(D143*E143)</f>
        <v>0</v>
      </c>
    </row>
    <row r="144" spans="1:6" s="40" customFormat="1">
      <c r="A144" s="37"/>
      <c r="B144" s="473"/>
      <c r="C144" s="57"/>
      <c r="D144" s="42"/>
      <c r="E144" s="42"/>
      <c r="F144" s="42"/>
    </row>
    <row r="145" spans="1:6" s="40" customFormat="1" ht="182.25" customHeight="1">
      <c r="A145" s="5" t="s">
        <v>1048</v>
      </c>
      <c r="B145" s="4" t="s">
        <v>1168</v>
      </c>
      <c r="C145" s="43" t="s">
        <v>51</v>
      </c>
      <c r="D145" s="41">
        <v>1</v>
      </c>
      <c r="E145" s="498"/>
      <c r="F145" s="41">
        <f>(D145*E145)</f>
        <v>0</v>
      </c>
    </row>
    <row r="146" spans="1:6" s="40" customFormat="1">
      <c r="A146" s="37"/>
      <c r="B146" s="473"/>
      <c r="C146" s="57"/>
      <c r="D146" s="42"/>
      <c r="E146" s="42"/>
      <c r="F146" s="42"/>
    </row>
    <row r="147" spans="1:6" s="40" customFormat="1" ht="105">
      <c r="A147" s="5" t="s">
        <v>1049</v>
      </c>
      <c r="B147" s="4" t="s">
        <v>924</v>
      </c>
      <c r="C147" s="43" t="s">
        <v>52</v>
      </c>
      <c r="D147" s="41">
        <v>157.21</v>
      </c>
      <c r="E147" s="498"/>
      <c r="F147" s="41">
        <f>(D147*E147)</f>
        <v>0</v>
      </c>
    </row>
    <row r="148" spans="1:6" s="40" customFormat="1">
      <c r="A148" s="37"/>
      <c r="B148" s="473"/>
      <c r="C148" s="57"/>
      <c r="D148" s="42"/>
      <c r="E148" s="42"/>
      <c r="F148" s="42"/>
    </row>
    <row r="149" spans="1:6" s="40" customFormat="1" ht="75">
      <c r="A149" s="5" t="s">
        <v>1050</v>
      </c>
      <c r="B149" s="4" t="s">
        <v>989</v>
      </c>
      <c r="C149" s="43" t="s">
        <v>34</v>
      </c>
      <c r="D149" s="41">
        <v>1</v>
      </c>
      <c r="E149" s="498"/>
      <c r="F149" s="41">
        <f>(D149*E149)</f>
        <v>0</v>
      </c>
    </row>
    <row r="150" spans="1:6" s="40" customFormat="1">
      <c r="A150" s="37"/>
    </row>
    <row r="151" spans="1:6" s="53" customFormat="1" ht="16.5" customHeight="1" thickBot="1">
      <c r="A151" s="50"/>
      <c r="B151" s="51" t="s">
        <v>857</v>
      </c>
      <c r="C151" s="50"/>
      <c r="D151" s="50"/>
      <c r="E151" s="50"/>
      <c r="F151" s="52">
        <f>SUM(F70:F150)</f>
        <v>0</v>
      </c>
    </row>
    <row r="152" spans="1:6" s="40" customFormat="1" ht="15.75" thickTop="1"/>
    <row r="153" spans="1:6" s="40" customFormat="1"/>
    <row r="154" spans="1:6" s="40" customFormat="1">
      <c r="A154" s="18" t="s">
        <v>280</v>
      </c>
      <c r="B154" s="18" t="s">
        <v>990</v>
      </c>
      <c r="C154" s="49" t="s">
        <v>24</v>
      </c>
      <c r="D154" s="49" t="s">
        <v>25</v>
      </c>
      <c r="E154" s="49" t="s">
        <v>26</v>
      </c>
      <c r="F154" s="49" t="s">
        <v>27</v>
      </c>
    </row>
    <row r="155" spans="1:6" s="40" customFormat="1"/>
    <row r="156" spans="1:6" s="40" customFormat="1" ht="108.75" customHeight="1">
      <c r="A156" s="37" t="s">
        <v>299</v>
      </c>
      <c r="B156" s="473" t="s">
        <v>991</v>
      </c>
      <c r="C156" s="57"/>
      <c r="D156" s="42"/>
      <c r="E156" s="42"/>
      <c r="F156" s="42"/>
    </row>
    <row r="157" spans="1:6" s="40" customFormat="1" ht="45">
      <c r="A157" s="5"/>
      <c r="B157" s="4" t="s">
        <v>992</v>
      </c>
      <c r="C157" s="43" t="s">
        <v>52</v>
      </c>
      <c r="D157" s="41">
        <v>531.53</v>
      </c>
      <c r="E157" s="498"/>
      <c r="F157" s="41">
        <f>(D157*E157)</f>
        <v>0</v>
      </c>
    </row>
    <row r="158" spans="1:6" s="40" customFormat="1"/>
    <row r="159" spans="1:6" s="40" customFormat="1" ht="108.75" customHeight="1">
      <c r="A159" s="37" t="s">
        <v>953</v>
      </c>
      <c r="B159" s="473" t="s">
        <v>993</v>
      </c>
      <c r="C159" s="57"/>
      <c r="D159" s="42"/>
      <c r="E159" s="42"/>
      <c r="F159" s="42"/>
    </row>
    <row r="160" spans="1:6" s="40" customFormat="1" ht="60">
      <c r="A160" s="5"/>
      <c r="B160" s="4" t="s">
        <v>994</v>
      </c>
      <c r="C160" s="43" t="s">
        <v>52</v>
      </c>
      <c r="D160" s="41">
        <v>459.89</v>
      </c>
      <c r="E160" s="498"/>
      <c r="F160" s="41">
        <f>(D160*E160)</f>
        <v>0</v>
      </c>
    </row>
    <row r="161" spans="1:6" s="40" customFormat="1"/>
    <row r="162" spans="1:6" s="40" customFormat="1" ht="92.25" customHeight="1">
      <c r="A162" s="37" t="s">
        <v>954</v>
      </c>
      <c r="B162" s="473" t="s">
        <v>995</v>
      </c>
      <c r="C162" s="57"/>
      <c r="D162" s="42"/>
      <c r="E162" s="42"/>
      <c r="F162" s="42"/>
    </row>
    <row r="163" spans="1:6" s="40" customFormat="1" ht="60">
      <c r="A163" s="5"/>
      <c r="B163" s="4" t="s">
        <v>994</v>
      </c>
      <c r="C163" s="43" t="s">
        <v>52</v>
      </c>
      <c r="D163" s="41">
        <v>114.97</v>
      </c>
      <c r="E163" s="498"/>
      <c r="F163" s="41">
        <f>(D163*E163)</f>
        <v>0</v>
      </c>
    </row>
    <row r="164" spans="1:6" s="40" customFormat="1"/>
    <row r="165" spans="1:6" s="40" customFormat="1" ht="31.5" customHeight="1">
      <c r="A165" s="37" t="s">
        <v>955</v>
      </c>
      <c r="B165" s="473" t="s">
        <v>996</v>
      </c>
      <c r="C165" s="57"/>
      <c r="D165" s="42"/>
      <c r="E165" s="42"/>
      <c r="F165" s="42"/>
    </row>
    <row r="166" spans="1:6" s="40" customFormat="1" ht="33.75" customHeight="1">
      <c r="A166" s="37"/>
      <c r="B166" s="473" t="s">
        <v>997</v>
      </c>
      <c r="C166" s="57"/>
      <c r="D166" s="42"/>
      <c r="E166" s="42"/>
      <c r="F166" s="42"/>
    </row>
    <row r="167" spans="1:6" s="40" customFormat="1" ht="31.5" customHeight="1">
      <c r="A167" s="37"/>
      <c r="B167" s="473" t="s">
        <v>998</v>
      </c>
      <c r="C167" s="57"/>
      <c r="D167" s="42"/>
      <c r="E167" s="42"/>
      <c r="F167" s="42"/>
    </row>
    <row r="168" spans="1:6" s="40" customFormat="1" ht="45.75" customHeight="1">
      <c r="A168" s="37"/>
      <c r="B168" s="473" t="s">
        <v>999</v>
      </c>
      <c r="C168" s="57"/>
      <c r="D168" s="42"/>
      <c r="E168" s="42"/>
      <c r="F168" s="42"/>
    </row>
    <row r="169" spans="1:6" s="40" customFormat="1" ht="76.5" customHeight="1">
      <c r="A169" s="5"/>
      <c r="B169" s="4" t="s">
        <v>1000</v>
      </c>
      <c r="C169" s="43" t="s">
        <v>129</v>
      </c>
      <c r="D169" s="41">
        <v>1743.91</v>
      </c>
      <c r="E169" s="498"/>
      <c r="F169" s="41">
        <f>(D169*E169)</f>
        <v>0</v>
      </c>
    </row>
    <row r="170" spans="1:6" s="40" customFormat="1"/>
    <row r="171" spans="1:6" s="40" customFormat="1" ht="46.5" customHeight="1">
      <c r="A171" s="37" t="s">
        <v>956</v>
      </c>
      <c r="B171" s="473" t="s">
        <v>1001</v>
      </c>
      <c r="C171" s="57"/>
      <c r="D171" s="42"/>
      <c r="E171" s="42"/>
      <c r="F171" s="42"/>
    </row>
    <row r="172" spans="1:6" s="40" customFormat="1" ht="31.5" customHeight="1">
      <c r="A172" s="37"/>
      <c r="B172" s="473" t="s">
        <v>1002</v>
      </c>
      <c r="C172" s="57"/>
      <c r="D172" s="42"/>
      <c r="E172" s="42"/>
      <c r="F172" s="42"/>
    </row>
    <row r="173" spans="1:6" s="40" customFormat="1" ht="31.5" customHeight="1">
      <c r="A173" s="37"/>
      <c r="B173" s="473" t="s">
        <v>1003</v>
      </c>
      <c r="C173" s="57"/>
      <c r="D173" s="42"/>
      <c r="E173" s="42"/>
      <c r="F173" s="42"/>
    </row>
    <row r="174" spans="1:6" s="40" customFormat="1" ht="78.75" customHeight="1">
      <c r="A174" s="5"/>
      <c r="B174" s="4" t="s">
        <v>1000</v>
      </c>
      <c r="C174" s="43" t="s">
        <v>129</v>
      </c>
      <c r="D174" s="41">
        <v>996.24</v>
      </c>
      <c r="E174" s="498"/>
      <c r="F174" s="41">
        <f>(D174*E174)</f>
        <v>0</v>
      </c>
    </row>
    <row r="175" spans="1:6" s="40" customFormat="1">
      <c r="A175" s="37"/>
      <c r="B175" s="473"/>
      <c r="C175" s="57"/>
      <c r="D175" s="42"/>
      <c r="E175" s="42"/>
      <c r="F175" s="42"/>
    </row>
    <row r="176" spans="1:6" s="40" customFormat="1" ht="105">
      <c r="A176" s="37" t="s">
        <v>318</v>
      </c>
      <c r="B176" s="473" t="s">
        <v>1019</v>
      </c>
      <c r="C176" s="57"/>
      <c r="D176" s="42"/>
      <c r="E176" s="42"/>
      <c r="F176" s="42"/>
    </row>
    <row r="177" spans="1:6" s="40" customFormat="1" ht="123.75" customHeight="1">
      <c r="A177" s="5"/>
      <c r="B177" s="4" t="s">
        <v>1018</v>
      </c>
      <c r="C177" s="43" t="s">
        <v>129</v>
      </c>
      <c r="D177" s="41">
        <v>62.81</v>
      </c>
      <c r="E177" s="498"/>
      <c r="F177" s="41">
        <f>(D177*E177)</f>
        <v>0</v>
      </c>
    </row>
    <row r="178" spans="1:6" s="40" customFormat="1">
      <c r="A178" s="37"/>
      <c r="B178" s="473"/>
      <c r="C178" s="57"/>
      <c r="D178" s="42"/>
      <c r="E178" s="42"/>
      <c r="F178" s="42"/>
    </row>
    <row r="179" spans="1:6" s="40" customFormat="1" ht="150">
      <c r="A179" s="37" t="s">
        <v>957</v>
      </c>
      <c r="B179" s="473" t="s">
        <v>1020</v>
      </c>
      <c r="C179" s="57"/>
      <c r="D179" s="42"/>
      <c r="E179" s="42"/>
      <c r="F179" s="42"/>
    </row>
    <row r="180" spans="1:6" s="40" customFormat="1" ht="90" customHeight="1">
      <c r="A180" s="5"/>
      <c r="B180" s="4" t="s">
        <v>1021</v>
      </c>
      <c r="C180" s="43" t="s">
        <v>129</v>
      </c>
      <c r="D180" s="41">
        <v>933.43</v>
      </c>
      <c r="E180" s="498"/>
      <c r="F180" s="102">
        <f>(D180*E180)</f>
        <v>0</v>
      </c>
    </row>
    <row r="181" spans="1:6" s="40" customFormat="1">
      <c r="A181" s="37"/>
      <c r="B181" s="473"/>
      <c r="C181" s="57"/>
      <c r="D181" s="42"/>
      <c r="E181" s="42"/>
      <c r="F181" s="42"/>
    </row>
    <row r="182" spans="1:6" ht="30">
      <c r="A182" s="37" t="s">
        <v>331</v>
      </c>
      <c r="B182" s="58" t="s">
        <v>1031</v>
      </c>
      <c r="C182" s="25"/>
      <c r="D182" s="23"/>
      <c r="E182" s="23"/>
      <c r="F182" s="23"/>
    </row>
    <row r="183" spans="1:6" ht="75">
      <c r="A183" s="37"/>
      <c r="B183" s="473" t="s">
        <v>1027</v>
      </c>
      <c r="C183" s="25"/>
      <c r="D183" s="23"/>
      <c r="E183" s="23"/>
      <c r="F183" s="23"/>
    </row>
    <row r="184" spans="1:6" ht="60">
      <c r="A184" s="37"/>
      <c r="B184" s="473" t="s">
        <v>1028</v>
      </c>
      <c r="C184" s="25"/>
      <c r="D184" s="23"/>
      <c r="E184" s="23"/>
      <c r="F184" s="23"/>
    </row>
    <row r="185" spans="1:6" ht="75">
      <c r="A185" s="37"/>
      <c r="B185" s="473" t="s">
        <v>1029</v>
      </c>
      <c r="C185" s="25"/>
      <c r="D185" s="23"/>
      <c r="E185" s="23"/>
      <c r="F185" s="23"/>
    </row>
    <row r="186" spans="1:6" ht="75">
      <c r="A186" s="5"/>
      <c r="B186" s="4" t="s">
        <v>1030</v>
      </c>
      <c r="C186" s="475" t="s">
        <v>129</v>
      </c>
      <c r="D186" s="7">
        <v>715.96</v>
      </c>
      <c r="E186" s="492"/>
      <c r="F186" s="7">
        <f>(D186*E186)</f>
        <v>0</v>
      </c>
    </row>
    <row r="187" spans="1:6" s="40" customFormat="1">
      <c r="A187" s="37"/>
      <c r="B187" s="473"/>
      <c r="C187" s="57"/>
      <c r="D187" s="42"/>
      <c r="E187" s="42"/>
      <c r="F187" s="42"/>
    </row>
    <row r="188" spans="1:6" s="40" customFormat="1" ht="33" customHeight="1">
      <c r="A188" s="37" t="s">
        <v>333</v>
      </c>
      <c r="B188" s="473" t="s">
        <v>1004</v>
      </c>
      <c r="C188" s="57"/>
      <c r="D188" s="42"/>
      <c r="E188" s="42"/>
      <c r="F188" s="42"/>
    </row>
    <row r="189" spans="1:6" s="40" customFormat="1" ht="60.75" customHeight="1">
      <c r="A189" s="37"/>
      <c r="B189" s="473" t="s">
        <v>1005</v>
      </c>
      <c r="C189" s="57"/>
      <c r="D189" s="42"/>
      <c r="E189" s="42"/>
      <c r="F189" s="42"/>
    </row>
    <row r="190" spans="1:6" s="40" customFormat="1">
      <c r="A190" s="5" t="s">
        <v>559</v>
      </c>
      <c r="B190" s="4" t="s">
        <v>1006</v>
      </c>
      <c r="C190" s="43" t="s">
        <v>52</v>
      </c>
      <c r="D190" s="41">
        <v>178.2</v>
      </c>
      <c r="E190" s="498"/>
      <c r="F190" s="41">
        <f>(D190*E190)</f>
        <v>0</v>
      </c>
    </row>
    <row r="191" spans="1:6" s="40" customFormat="1" ht="62.25" customHeight="1">
      <c r="A191" s="37"/>
      <c r="B191" s="473" t="s">
        <v>1007</v>
      </c>
      <c r="C191" s="57"/>
      <c r="D191" s="42"/>
      <c r="E191" s="42"/>
      <c r="F191" s="42"/>
    </row>
    <row r="192" spans="1:6" s="40" customFormat="1">
      <c r="A192" s="5" t="s">
        <v>561</v>
      </c>
      <c r="B192" s="4" t="s">
        <v>1008</v>
      </c>
      <c r="C192" s="43" t="s">
        <v>52</v>
      </c>
      <c r="D192" s="41">
        <v>44.5</v>
      </c>
      <c r="E192" s="498"/>
      <c r="F192" s="41">
        <f>(D192*E192)</f>
        <v>0</v>
      </c>
    </row>
    <row r="193" spans="1:6" s="40" customFormat="1" ht="30">
      <c r="A193" s="37"/>
      <c r="B193" s="473" t="s">
        <v>54</v>
      </c>
      <c r="C193" s="57"/>
      <c r="D193" s="42"/>
      <c r="E193" s="42"/>
      <c r="F193" s="42"/>
    </row>
    <row r="194" spans="1:6" s="40" customFormat="1"/>
    <row r="195" spans="1:6" ht="78" customHeight="1">
      <c r="A195" s="5" t="s">
        <v>1041</v>
      </c>
      <c r="B195" s="4" t="s">
        <v>1022</v>
      </c>
      <c r="C195" s="475" t="s">
        <v>51</v>
      </c>
      <c r="D195" s="7">
        <v>5</v>
      </c>
      <c r="E195" s="492"/>
      <c r="F195" s="7">
        <f>(D195*E195)</f>
        <v>0</v>
      </c>
    </row>
    <row r="197" spans="1:6" ht="62.25" customHeight="1">
      <c r="A197" s="37" t="s">
        <v>1042</v>
      </c>
      <c r="B197" s="473" t="s">
        <v>1023</v>
      </c>
      <c r="C197" s="25"/>
      <c r="D197" s="23"/>
      <c r="E197" s="23"/>
      <c r="F197" s="23"/>
    </row>
    <row r="198" spans="1:6">
      <c r="A198" s="5"/>
      <c r="B198" s="4" t="s">
        <v>1024</v>
      </c>
      <c r="C198" s="475" t="s">
        <v>51</v>
      </c>
      <c r="D198" s="7">
        <v>5</v>
      </c>
      <c r="E198" s="492"/>
      <c r="F198" s="7">
        <f>(D198*E198)</f>
        <v>0</v>
      </c>
    </row>
    <row r="199" spans="1:6" s="40" customFormat="1"/>
    <row r="200" spans="1:6" s="53" customFormat="1" ht="16.5" customHeight="1" thickBot="1">
      <c r="A200" s="50"/>
      <c r="B200" s="51" t="s">
        <v>1009</v>
      </c>
      <c r="C200" s="50"/>
      <c r="D200" s="50"/>
      <c r="E200" s="487">
        <f>SUM(F155:F199)</f>
        <v>0</v>
      </c>
      <c r="F200" s="487"/>
    </row>
    <row r="201" spans="1:6" s="40" customFormat="1" ht="15.75" thickTop="1"/>
    <row r="202" spans="1:6" s="40" customFormat="1"/>
    <row r="203" spans="1:6" s="40" customFormat="1">
      <c r="A203" s="18" t="s">
        <v>338</v>
      </c>
      <c r="B203" s="18" t="s">
        <v>1010</v>
      </c>
      <c r="C203" s="49" t="s">
        <v>24</v>
      </c>
      <c r="D203" s="49" t="s">
        <v>25</v>
      </c>
      <c r="E203" s="49" t="s">
        <v>26</v>
      </c>
      <c r="F203" s="49" t="s">
        <v>27</v>
      </c>
    </row>
    <row r="204" spans="1:6" s="40" customFormat="1"/>
    <row r="205" spans="1:6" s="40" customFormat="1" ht="60">
      <c r="A205" s="37" t="s">
        <v>350</v>
      </c>
      <c r="B205" s="473" t="s">
        <v>1011</v>
      </c>
      <c r="C205" s="57"/>
      <c r="D205" s="42"/>
      <c r="E205" s="42"/>
      <c r="F205" s="42"/>
    </row>
    <row r="206" spans="1:6" s="40" customFormat="1" ht="75" customHeight="1">
      <c r="A206" s="5"/>
      <c r="B206" s="4" t="s">
        <v>1012</v>
      </c>
      <c r="C206" s="43" t="s">
        <v>51</v>
      </c>
      <c r="D206" s="41">
        <v>2</v>
      </c>
      <c r="E206" s="498"/>
      <c r="F206" s="41">
        <f>(D206*E206)</f>
        <v>0</v>
      </c>
    </row>
    <row r="207" spans="1:6" s="40" customFormat="1"/>
    <row r="208" spans="1:6" s="40" customFormat="1" ht="105">
      <c r="A208" s="37" t="s">
        <v>353</v>
      </c>
      <c r="B208" s="473" t="s">
        <v>1026</v>
      </c>
      <c r="C208" s="57"/>
      <c r="D208" s="42"/>
      <c r="E208" s="42"/>
      <c r="F208" s="42"/>
    </row>
    <row r="209" spans="1:6" s="40" customFormat="1" ht="75">
      <c r="A209" s="5"/>
      <c r="B209" s="4" t="s">
        <v>1025</v>
      </c>
      <c r="C209" s="43" t="s">
        <v>51</v>
      </c>
      <c r="D209" s="41">
        <v>2</v>
      </c>
      <c r="E209" s="498"/>
      <c r="F209" s="41">
        <f>(D209*E209)</f>
        <v>0</v>
      </c>
    </row>
    <row r="210" spans="1:6" s="40" customFormat="1"/>
    <row r="211" spans="1:6" s="40" customFormat="1" ht="45">
      <c r="A211" s="5" t="s">
        <v>958</v>
      </c>
      <c r="B211" s="4" t="s">
        <v>1013</v>
      </c>
      <c r="C211" s="43" t="s">
        <v>34</v>
      </c>
      <c r="D211" s="41">
        <v>1</v>
      </c>
      <c r="E211" s="498"/>
      <c r="F211" s="41">
        <f>(D211*E211)</f>
        <v>0</v>
      </c>
    </row>
    <row r="212" spans="1:6" s="40" customFormat="1"/>
    <row r="213" spans="1:6" s="53" customFormat="1" ht="16.5" customHeight="1" thickBot="1">
      <c r="A213" s="50"/>
      <c r="B213" s="51" t="s">
        <v>1014</v>
      </c>
      <c r="C213" s="50"/>
      <c r="D213" s="50"/>
      <c r="E213" s="50"/>
      <c r="F213" s="52">
        <f>SUM(F204:F212)</f>
        <v>0</v>
      </c>
    </row>
    <row r="214" spans="1:6" ht="15.75" thickTop="1"/>
  </sheetData>
  <sheetProtection algorithmName="SHA-512" hashValue="OOgYe8ehQQ88Cd+9mN1p327P7sxn8PDH+eh+tZCATNyUDJ5Rqhxm9i8WbOTNxGhOJV7xu0jEeUwwModDEzafhw==" saltValue="s7ZswT+KqeO9eqdLgIA0+w==" spinCount="100000" sheet="1" objects="1" scenarios="1"/>
  <mergeCells count="19">
    <mergeCell ref="E200:F200"/>
    <mergeCell ref="B74:F74"/>
    <mergeCell ref="B75:F75"/>
    <mergeCell ref="B71:F71"/>
    <mergeCell ref="B72:F72"/>
    <mergeCell ref="B73:F73"/>
    <mergeCell ref="B25:F25"/>
    <mergeCell ref="B26:F26"/>
    <mergeCell ref="B27:F27"/>
    <mergeCell ref="C11:D11"/>
    <mergeCell ref="C13:D13"/>
    <mergeCell ref="B17:F17"/>
    <mergeCell ref="B18:F18"/>
    <mergeCell ref="B19:F19"/>
    <mergeCell ref="B2:F2"/>
    <mergeCell ref="C7:D7"/>
    <mergeCell ref="C8:D8"/>
    <mergeCell ref="C9:D9"/>
    <mergeCell ref="C10:D10"/>
  </mergeCells>
  <pageMargins left="0.98425196850393704" right="0.59055118110236227" top="0.59055118110236227" bottom="0.59055118110236227" header="0.31496062992125984" footer="0.31496062992125984"/>
  <pageSetup paperSize="9" scale="99" orientation="portrait" r:id="rId1"/>
  <headerFooter>
    <oddHeader>&amp;L&amp;"-,Krepko"&amp;9&amp;K00-049MISEL, projektiranje in inženiring d.o.o.</oddHeader>
    <oddFooter>&amp;L&amp;"-,Krepko"&amp;9&amp;K00-049POŠ DOLENJE NEMŠKA VAS&amp;R&amp;"-,Krepko"&amp;9&amp;K00-049&amp;P/&amp;N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3:G2136"/>
  <sheetViews>
    <sheetView view="pageBreakPreview" topLeftCell="A2109" zoomScale="85" zoomScaleNormal="100" zoomScaleSheetLayoutView="85" workbookViewId="0">
      <selection activeCell="E2141" sqref="E2141"/>
    </sheetView>
  </sheetViews>
  <sheetFormatPr defaultRowHeight="15"/>
  <cols>
    <col min="2" max="2" width="51.7109375" customWidth="1"/>
    <col min="4" max="4" width="13.85546875" customWidth="1"/>
    <col min="6" max="6" width="11.7109375" customWidth="1"/>
    <col min="7" max="7" width="10.42578125" customWidth="1"/>
  </cols>
  <sheetData>
    <row r="13" spans="1:6" ht="15.75" thickBot="1">
      <c r="A13" s="103" t="s">
        <v>1362</v>
      </c>
      <c r="B13" s="104" t="s">
        <v>1363</v>
      </c>
      <c r="C13" s="105"/>
      <c r="D13" s="105"/>
      <c r="E13" s="105"/>
      <c r="F13" s="105"/>
    </row>
    <row r="14" spans="1:6">
      <c r="A14" s="106"/>
      <c r="B14" s="107"/>
      <c r="C14" s="108"/>
      <c r="D14" s="109"/>
      <c r="E14" s="109"/>
      <c r="F14" s="109"/>
    </row>
    <row r="15" spans="1:6">
      <c r="A15" s="106"/>
      <c r="B15" s="110"/>
      <c r="C15" s="108"/>
      <c r="D15" s="109"/>
      <c r="E15" s="109"/>
      <c r="F15" s="109"/>
    </row>
    <row r="16" spans="1:6">
      <c r="A16" s="106"/>
      <c r="B16" s="110"/>
      <c r="C16" s="108"/>
      <c r="D16" s="109"/>
      <c r="E16" s="109"/>
      <c r="F16" s="109"/>
    </row>
    <row r="17" spans="1:6" ht="15.75" thickBot="1">
      <c r="A17" s="488" t="s">
        <v>2644</v>
      </c>
      <c r="B17" s="488"/>
      <c r="C17" s="108"/>
      <c r="D17" s="109"/>
      <c r="E17" s="109"/>
      <c r="F17" s="109"/>
    </row>
    <row r="18" spans="1:6">
      <c r="A18" s="106"/>
      <c r="B18" s="110"/>
      <c r="C18" s="108"/>
      <c r="D18" s="109"/>
      <c r="E18" s="109"/>
      <c r="F18" s="109"/>
    </row>
    <row r="19" spans="1:6">
      <c r="A19" s="111" t="str">
        <f>A67</f>
        <v>1.</v>
      </c>
      <c r="B19" s="111" t="str">
        <f>B67</f>
        <v>OGREVANJE IN HLAJENJE</v>
      </c>
      <c r="C19" s="489">
        <f>F642</f>
        <v>0</v>
      </c>
      <c r="D19" s="489"/>
      <c r="E19" s="109"/>
      <c r="F19" s="109"/>
    </row>
    <row r="20" spans="1:6">
      <c r="A20" s="111" t="str">
        <f>A645</f>
        <v>2.</v>
      </c>
      <c r="B20" s="111" t="str">
        <f>B645</f>
        <v>VODOVOD</v>
      </c>
      <c r="C20" s="490">
        <f>F1143</f>
        <v>0</v>
      </c>
      <c r="D20" s="490"/>
      <c r="E20" s="109"/>
      <c r="F20" s="109"/>
    </row>
    <row r="21" spans="1:6">
      <c r="A21" s="111" t="str">
        <f>A1146</f>
        <v>3.</v>
      </c>
      <c r="B21" s="111" t="str">
        <f>B1146</f>
        <v>PREZRAČEVANJE</v>
      </c>
      <c r="C21" s="108"/>
      <c r="D21" s="109">
        <f>F2092</f>
        <v>0</v>
      </c>
      <c r="E21" s="109"/>
      <c r="F21" s="109"/>
    </row>
    <row r="22" spans="1:6">
      <c r="A22" s="111" t="str">
        <f>A2094</f>
        <v>4.</v>
      </c>
      <c r="B22" s="111" t="str">
        <f>B2094</f>
        <v>PLINSKA INŠTALACIJA</v>
      </c>
      <c r="C22" s="108"/>
      <c r="D22" s="109">
        <f>F2126</f>
        <v>0</v>
      </c>
      <c r="E22" s="109"/>
      <c r="F22" s="109"/>
    </row>
    <row r="23" spans="1:6">
      <c r="A23" s="111" t="str">
        <f>A2129</f>
        <v>5.</v>
      </c>
      <c r="B23" s="111" t="str">
        <f>B2129</f>
        <v>PID, PROJEKTANTSKI NADZOR</v>
      </c>
      <c r="C23" s="108"/>
      <c r="D23" s="109">
        <f>F2135</f>
        <v>0</v>
      </c>
      <c r="E23" s="109"/>
      <c r="F23" s="109"/>
    </row>
    <row r="24" spans="1:6">
      <c r="A24" s="106"/>
      <c r="B24" s="110"/>
      <c r="C24" s="108"/>
      <c r="D24" s="109"/>
      <c r="E24" s="109"/>
      <c r="F24" s="109"/>
    </row>
    <row r="25" spans="1:6" ht="15.75" thickBot="1">
      <c r="A25" s="112"/>
      <c r="B25" s="113" t="s">
        <v>21</v>
      </c>
      <c r="C25" s="491">
        <f>SUM(C19:D24)</f>
        <v>0</v>
      </c>
      <c r="D25" s="491"/>
      <c r="E25" s="109"/>
      <c r="F25" s="109"/>
    </row>
    <row r="26" spans="1:6" ht="15.75" thickTop="1">
      <c r="A26" s="106"/>
      <c r="B26" s="110"/>
      <c r="C26" s="108"/>
      <c r="D26" s="109"/>
      <c r="E26" s="109"/>
      <c r="F26" s="109"/>
    </row>
    <row r="27" spans="1:6">
      <c r="A27" s="106"/>
      <c r="B27" s="110"/>
      <c r="C27" s="108"/>
      <c r="D27" s="109"/>
      <c r="E27" s="109"/>
      <c r="F27" s="109"/>
    </row>
    <row r="28" spans="1:6">
      <c r="A28" s="106"/>
      <c r="B28" s="110" t="s">
        <v>17</v>
      </c>
      <c r="C28" s="108"/>
      <c r="D28" s="109"/>
      <c r="E28" s="109"/>
      <c r="F28" s="109"/>
    </row>
    <row r="29" spans="1:6">
      <c r="A29" s="106"/>
      <c r="B29" s="110"/>
      <c r="C29" s="108"/>
      <c r="D29" s="109"/>
      <c r="E29" s="109"/>
      <c r="F29" s="109"/>
    </row>
    <row r="30" spans="1:6" ht="105">
      <c r="A30" s="106"/>
      <c r="B30" s="114" t="s">
        <v>1364</v>
      </c>
      <c r="C30" s="115"/>
      <c r="D30" s="115"/>
      <c r="E30" s="115"/>
      <c r="F30" s="115"/>
    </row>
    <row r="31" spans="1:6">
      <c r="A31" s="106"/>
      <c r="B31" s="114"/>
      <c r="C31" s="115"/>
      <c r="D31" s="115"/>
      <c r="E31" s="115"/>
      <c r="F31" s="115"/>
    </row>
    <row r="32" spans="1:6" ht="60">
      <c r="A32" s="106"/>
      <c r="B32" s="114" t="s">
        <v>1365</v>
      </c>
      <c r="C32" s="115"/>
      <c r="D32" s="115"/>
      <c r="E32" s="115"/>
      <c r="F32" s="115"/>
    </row>
    <row r="33" spans="1:6">
      <c r="A33" s="106"/>
      <c r="B33" s="114"/>
      <c r="C33" s="115"/>
      <c r="D33" s="115"/>
      <c r="E33" s="115"/>
      <c r="F33" s="115"/>
    </row>
    <row r="34" spans="1:6" ht="105">
      <c r="A34" s="106"/>
      <c r="B34" s="114" t="s">
        <v>1366</v>
      </c>
      <c r="C34" s="115"/>
      <c r="D34" s="115"/>
      <c r="E34" s="115"/>
      <c r="F34" s="115"/>
    </row>
    <row r="35" spans="1:6">
      <c r="A35" s="106"/>
      <c r="B35" s="114"/>
      <c r="C35" s="115"/>
      <c r="D35" s="115"/>
      <c r="E35" s="115"/>
      <c r="F35" s="115"/>
    </row>
    <row r="36" spans="1:6" ht="45">
      <c r="A36" s="106"/>
      <c r="B36" s="114" t="s">
        <v>1367</v>
      </c>
      <c r="C36" s="115"/>
      <c r="D36" s="115"/>
      <c r="E36" s="115"/>
      <c r="F36" s="115"/>
    </row>
    <row r="37" spans="1:6">
      <c r="A37" s="106"/>
      <c r="B37" s="114"/>
      <c r="C37" s="115"/>
      <c r="D37" s="115"/>
      <c r="E37" s="115"/>
      <c r="F37" s="115"/>
    </row>
    <row r="38" spans="1:6" ht="75">
      <c r="A38" s="106"/>
      <c r="B38" s="114" t="s">
        <v>1368</v>
      </c>
      <c r="C38" s="115"/>
      <c r="D38" s="115"/>
      <c r="E38" s="115"/>
      <c r="F38" s="115"/>
    </row>
    <row r="39" spans="1:6">
      <c r="A39" s="106"/>
      <c r="B39" s="114"/>
      <c r="C39" s="115"/>
      <c r="D39" s="115"/>
      <c r="E39" s="115"/>
      <c r="F39" s="115"/>
    </row>
    <row r="40" spans="1:6" ht="75">
      <c r="A40" s="106"/>
      <c r="B40" s="114" t="s">
        <v>1369</v>
      </c>
      <c r="C40" s="115"/>
      <c r="D40" s="115"/>
      <c r="E40" s="115"/>
      <c r="F40" s="115"/>
    </row>
    <row r="41" spans="1:6">
      <c r="A41" s="106"/>
      <c r="B41" s="114"/>
      <c r="C41" s="115"/>
      <c r="D41" s="115"/>
      <c r="E41" s="115"/>
      <c r="F41" s="115"/>
    </row>
    <row r="42" spans="1:6">
      <c r="A42" s="106"/>
      <c r="B42" s="114" t="s">
        <v>1370</v>
      </c>
      <c r="C42" s="115"/>
      <c r="D42" s="115"/>
      <c r="E42" s="115"/>
      <c r="F42" s="115"/>
    </row>
    <row r="43" spans="1:6">
      <c r="A43" s="106"/>
      <c r="B43" s="114"/>
      <c r="C43" s="115"/>
      <c r="D43" s="115"/>
      <c r="E43" s="115"/>
      <c r="F43" s="115"/>
    </row>
    <row r="44" spans="1:6" ht="135">
      <c r="A44" s="106"/>
      <c r="B44" s="114" t="s">
        <v>1371</v>
      </c>
      <c r="C44" s="115"/>
      <c r="D44" s="115"/>
      <c r="E44" s="115"/>
      <c r="F44" s="115"/>
    </row>
    <row r="45" spans="1:6">
      <c r="A45" s="106"/>
      <c r="B45" s="114"/>
      <c r="C45" s="115"/>
      <c r="D45" s="115"/>
      <c r="E45" s="115"/>
      <c r="F45" s="115"/>
    </row>
    <row r="46" spans="1:6" ht="60">
      <c r="A46" s="106"/>
      <c r="B46" s="114" t="s">
        <v>1372</v>
      </c>
      <c r="C46" s="115"/>
      <c r="D46" s="115"/>
      <c r="E46" s="115"/>
      <c r="F46" s="115"/>
    </row>
    <row r="47" spans="1:6">
      <c r="A47" s="106"/>
      <c r="B47" s="114"/>
      <c r="C47" s="115"/>
      <c r="D47" s="115"/>
      <c r="E47" s="115"/>
      <c r="F47" s="115"/>
    </row>
    <row r="48" spans="1:6" ht="75">
      <c r="A48" s="106"/>
      <c r="B48" s="114" t="s">
        <v>1373</v>
      </c>
      <c r="C48" s="115"/>
      <c r="D48" s="115"/>
      <c r="E48" s="115"/>
      <c r="F48" s="115"/>
    </row>
    <row r="49" spans="1:6">
      <c r="A49" s="106"/>
      <c r="B49" s="114"/>
      <c r="C49" s="115"/>
      <c r="D49" s="115"/>
      <c r="E49" s="115"/>
      <c r="F49" s="115"/>
    </row>
    <row r="50" spans="1:6" ht="60">
      <c r="A50" s="106"/>
      <c r="B50" s="114" t="s">
        <v>1374</v>
      </c>
      <c r="C50" s="115"/>
      <c r="D50" s="115"/>
      <c r="E50" s="115"/>
      <c r="F50" s="115"/>
    </row>
    <row r="51" spans="1:6">
      <c r="A51" s="106"/>
      <c r="B51" s="114"/>
      <c r="C51" s="115"/>
      <c r="D51" s="115"/>
      <c r="E51" s="115"/>
      <c r="F51" s="115"/>
    </row>
    <row r="52" spans="1:6" ht="30">
      <c r="A52" s="106"/>
      <c r="B52" s="114" t="s">
        <v>1375</v>
      </c>
      <c r="C52" s="115"/>
      <c r="D52" s="115"/>
      <c r="E52" s="115"/>
      <c r="F52" s="115"/>
    </row>
    <row r="53" spans="1:6">
      <c r="A53" s="106"/>
      <c r="B53" s="114"/>
      <c r="C53" s="115"/>
      <c r="D53" s="115"/>
      <c r="E53" s="115"/>
      <c r="F53" s="115"/>
    </row>
    <row r="54" spans="1:6" ht="90">
      <c r="A54" s="106"/>
      <c r="B54" s="114" t="s">
        <v>1376</v>
      </c>
      <c r="C54" s="115"/>
      <c r="D54" s="115"/>
      <c r="E54" s="115"/>
      <c r="F54" s="115"/>
    </row>
    <row r="55" spans="1:6">
      <c r="A55" s="106"/>
      <c r="B55" s="114"/>
      <c r="C55" s="115"/>
      <c r="D55" s="115"/>
      <c r="E55" s="115"/>
      <c r="F55" s="115"/>
    </row>
    <row r="56" spans="1:6" ht="45">
      <c r="A56" s="106"/>
      <c r="B56" s="114" t="s">
        <v>1377</v>
      </c>
      <c r="C56" s="115"/>
      <c r="D56" s="115"/>
      <c r="E56" s="115"/>
      <c r="F56" s="115"/>
    </row>
    <row r="57" spans="1:6">
      <c r="A57" s="106"/>
      <c r="B57" s="114"/>
      <c r="C57" s="115"/>
      <c r="D57" s="115"/>
      <c r="E57" s="115"/>
      <c r="F57" s="115"/>
    </row>
    <row r="58" spans="1:6" ht="30">
      <c r="A58" s="106"/>
      <c r="B58" s="114" t="s">
        <v>1378</v>
      </c>
      <c r="C58" s="115"/>
      <c r="D58" s="115"/>
      <c r="E58" s="115"/>
      <c r="F58" s="115"/>
    </row>
    <row r="59" spans="1:6">
      <c r="A59" s="106"/>
      <c r="B59" s="114"/>
      <c r="C59" s="115"/>
      <c r="D59" s="115"/>
      <c r="E59" s="115"/>
      <c r="F59" s="115"/>
    </row>
    <row r="60" spans="1:6" ht="30">
      <c r="A60" s="106"/>
      <c r="B60" s="114" t="s">
        <v>1379</v>
      </c>
      <c r="C60" s="115"/>
      <c r="D60" s="115"/>
      <c r="E60" s="115"/>
      <c r="F60" s="115"/>
    </row>
    <row r="61" spans="1:6">
      <c r="A61" s="106"/>
      <c r="B61" s="114"/>
      <c r="C61" s="115"/>
      <c r="D61" s="115"/>
      <c r="E61" s="115"/>
      <c r="F61" s="115"/>
    </row>
    <row r="62" spans="1:6" ht="45">
      <c r="A62" s="106"/>
      <c r="B62" s="114" t="s">
        <v>1380</v>
      </c>
      <c r="C62" s="115"/>
      <c r="D62" s="115"/>
      <c r="E62" s="115"/>
      <c r="F62" s="115"/>
    </row>
    <row r="63" spans="1:6">
      <c r="A63" s="106"/>
      <c r="B63" s="114"/>
      <c r="C63" s="115"/>
      <c r="D63" s="115"/>
      <c r="E63" s="115"/>
      <c r="F63" s="115"/>
    </row>
    <row r="64" spans="1:6" ht="30">
      <c r="A64" s="106"/>
      <c r="B64" s="114" t="s">
        <v>1381</v>
      </c>
      <c r="C64" s="115"/>
      <c r="D64" s="115"/>
      <c r="E64" s="115"/>
      <c r="F64" s="115"/>
    </row>
    <row r="65" spans="1:6" ht="60">
      <c r="A65" s="106"/>
      <c r="B65" s="114" t="s">
        <v>1382</v>
      </c>
      <c r="C65" s="115"/>
      <c r="D65" s="115"/>
      <c r="E65" s="115"/>
      <c r="F65" s="115"/>
    </row>
    <row r="66" spans="1:6">
      <c r="A66" s="106"/>
      <c r="B66" s="114"/>
      <c r="C66" s="115"/>
      <c r="D66" s="115"/>
      <c r="E66" s="115"/>
      <c r="F66" s="115"/>
    </row>
    <row r="67" spans="1:6">
      <c r="A67" s="116" t="s">
        <v>22</v>
      </c>
      <c r="B67" s="117" t="s">
        <v>1383</v>
      </c>
      <c r="C67" s="118" t="s">
        <v>24</v>
      </c>
      <c r="D67" s="119" t="s">
        <v>25</v>
      </c>
      <c r="E67" s="119" t="s">
        <v>26</v>
      </c>
      <c r="F67" s="119" t="s">
        <v>27</v>
      </c>
    </row>
    <row r="68" spans="1:6">
      <c r="A68" s="106"/>
      <c r="B68" s="110"/>
      <c r="C68" s="108"/>
      <c r="D68" s="109"/>
      <c r="E68" s="109"/>
      <c r="F68" s="109"/>
    </row>
    <row r="69" spans="1:6">
      <c r="A69" s="120"/>
      <c r="B69" s="121" t="s">
        <v>1384</v>
      </c>
      <c r="C69" s="108"/>
      <c r="D69" s="108"/>
      <c r="E69" s="122"/>
      <c r="F69" s="122"/>
    </row>
    <row r="70" spans="1:6">
      <c r="A70" s="120"/>
      <c r="B70" s="121"/>
      <c r="C70" s="108"/>
      <c r="D70" s="108"/>
      <c r="E70" s="122"/>
      <c r="F70" s="122"/>
    </row>
    <row r="71" spans="1:6" ht="120">
      <c r="A71" s="123">
        <v>1.01</v>
      </c>
      <c r="B71" s="114" t="s">
        <v>1385</v>
      </c>
      <c r="C71" s="124"/>
      <c r="D71" s="124"/>
      <c r="E71" s="122"/>
      <c r="F71" s="122"/>
    </row>
    <row r="72" spans="1:6">
      <c r="A72" s="125"/>
      <c r="B72" s="114" t="s">
        <v>1386</v>
      </c>
      <c r="C72" s="124"/>
      <c r="D72" s="124"/>
      <c r="E72" s="122"/>
      <c r="F72" s="122"/>
    </row>
    <row r="73" spans="1:6" ht="30">
      <c r="A73" s="125"/>
      <c r="B73" s="114" t="s">
        <v>1387</v>
      </c>
      <c r="C73" s="124"/>
      <c r="D73" s="124"/>
      <c r="E73" s="122"/>
      <c r="F73" s="122"/>
    </row>
    <row r="74" spans="1:6">
      <c r="A74" s="125"/>
      <c r="B74" s="114" t="s">
        <v>1388</v>
      </c>
      <c r="C74" s="124"/>
      <c r="D74" s="124"/>
      <c r="E74" s="122"/>
      <c r="F74" s="122"/>
    </row>
    <row r="75" spans="1:6">
      <c r="A75" s="125"/>
      <c r="B75" s="114" t="s">
        <v>1389</v>
      </c>
      <c r="C75" s="124"/>
      <c r="D75" s="124"/>
      <c r="E75" s="122"/>
      <c r="F75" s="122"/>
    </row>
    <row r="76" spans="1:6" ht="165">
      <c r="A76" s="125"/>
      <c r="B76" s="114" t="s">
        <v>1390</v>
      </c>
      <c r="C76" s="124"/>
      <c r="D76" s="124"/>
      <c r="E76" s="122"/>
      <c r="F76" s="122"/>
    </row>
    <row r="77" spans="1:6" ht="120">
      <c r="A77" s="125"/>
      <c r="B77" s="114" t="s">
        <v>1391</v>
      </c>
      <c r="C77" s="124"/>
      <c r="D77" s="124"/>
      <c r="E77" s="122"/>
      <c r="F77" s="122"/>
    </row>
    <row r="78" spans="1:6">
      <c r="A78" s="126"/>
      <c r="B78" s="114" t="s">
        <v>1392</v>
      </c>
      <c r="C78" s="124"/>
      <c r="D78" s="124"/>
      <c r="E78" s="122"/>
      <c r="F78" s="122"/>
    </row>
    <row r="79" spans="1:6">
      <c r="A79" s="126"/>
      <c r="B79" s="114" t="s">
        <v>1393</v>
      </c>
      <c r="C79" s="124"/>
      <c r="D79" s="124"/>
      <c r="E79" s="122"/>
      <c r="F79" s="122"/>
    </row>
    <row r="80" spans="1:6">
      <c r="A80" s="126"/>
      <c r="B80" s="114" t="s">
        <v>1394</v>
      </c>
      <c r="C80" s="124"/>
      <c r="D80" s="124"/>
      <c r="E80" s="122"/>
      <c r="F80" s="122"/>
    </row>
    <row r="81" spans="1:6">
      <c r="A81" s="126"/>
      <c r="B81" s="114" t="s">
        <v>1395</v>
      </c>
      <c r="C81" s="124"/>
      <c r="D81" s="124"/>
      <c r="E81" s="122"/>
      <c r="F81" s="122"/>
    </row>
    <row r="82" spans="1:6">
      <c r="A82" s="126"/>
      <c r="B82" s="114" t="s">
        <v>1396</v>
      </c>
      <c r="C82" s="108" t="s">
        <v>1397</v>
      </c>
      <c r="D82" s="109">
        <v>1</v>
      </c>
      <c r="E82" s="501"/>
      <c r="F82" s="109">
        <f>D82*E82</f>
        <v>0</v>
      </c>
    </row>
    <row r="83" spans="1:6">
      <c r="A83" s="127"/>
      <c r="B83" s="114" t="s">
        <v>1398</v>
      </c>
      <c r="C83" s="124"/>
      <c r="D83" s="124"/>
      <c r="E83" s="122"/>
      <c r="F83" s="122"/>
    </row>
    <row r="84" spans="1:6">
      <c r="A84" s="126"/>
      <c r="B84" s="114" t="s">
        <v>1399</v>
      </c>
      <c r="C84" s="124"/>
      <c r="D84" s="124"/>
      <c r="E84" s="122"/>
      <c r="F84" s="122"/>
    </row>
    <row r="85" spans="1:6">
      <c r="A85" s="125"/>
      <c r="B85" s="114"/>
      <c r="C85" s="124"/>
      <c r="D85" s="124"/>
      <c r="E85" s="122"/>
      <c r="F85" s="122"/>
    </row>
    <row r="86" spans="1:6" ht="165">
      <c r="A86" s="123">
        <f>MAX($A$56:A85)+0.01</f>
        <v>1.02</v>
      </c>
      <c r="B86" s="114" t="s">
        <v>1400</v>
      </c>
      <c r="C86" s="124"/>
      <c r="D86" s="124"/>
      <c r="E86" s="122"/>
      <c r="F86" s="122"/>
    </row>
    <row r="87" spans="1:6">
      <c r="A87" s="126"/>
      <c r="B87" s="114" t="s">
        <v>1401</v>
      </c>
      <c r="C87" s="124"/>
      <c r="D87" s="124"/>
      <c r="E87" s="122"/>
      <c r="F87" s="122"/>
    </row>
    <row r="88" spans="1:6">
      <c r="A88" s="126"/>
      <c r="B88" s="114" t="s">
        <v>1396</v>
      </c>
      <c r="C88" s="108" t="s">
        <v>1397</v>
      </c>
      <c r="D88" s="109">
        <v>1</v>
      </c>
      <c r="E88" s="501"/>
      <c r="F88" s="109">
        <f>D88*E88</f>
        <v>0</v>
      </c>
    </row>
    <row r="89" spans="1:6">
      <c r="A89" s="127"/>
      <c r="B89" s="114" t="s">
        <v>1402</v>
      </c>
      <c r="C89" s="124"/>
      <c r="D89" s="124"/>
      <c r="E89" s="122"/>
      <c r="F89" s="122"/>
    </row>
    <row r="90" spans="1:6">
      <c r="A90" s="126"/>
      <c r="B90" s="114" t="s">
        <v>1399</v>
      </c>
      <c r="C90" s="124"/>
      <c r="D90" s="124"/>
      <c r="E90" s="122"/>
      <c r="F90" s="122"/>
    </row>
    <row r="91" spans="1:6">
      <c r="A91" s="126"/>
      <c r="B91" s="114"/>
      <c r="C91" s="124"/>
      <c r="D91" s="124"/>
      <c r="E91" s="122"/>
      <c r="F91" s="122"/>
    </row>
    <row r="92" spans="1:6" ht="45">
      <c r="A92" s="123">
        <f>MAX($A$56:A91)+0.01</f>
        <v>1.03</v>
      </c>
      <c r="B92" s="114" t="s">
        <v>1403</v>
      </c>
      <c r="C92" s="128"/>
      <c r="D92" s="128"/>
      <c r="E92" s="129"/>
      <c r="F92" s="130"/>
    </row>
    <row r="93" spans="1:6">
      <c r="A93" s="125"/>
      <c r="B93" s="114" t="s">
        <v>1404</v>
      </c>
      <c r="C93" s="128"/>
      <c r="D93" s="128"/>
      <c r="E93" s="129"/>
      <c r="F93" s="130"/>
    </row>
    <row r="94" spans="1:6">
      <c r="A94" s="131"/>
      <c r="B94" s="114" t="s">
        <v>1405</v>
      </c>
      <c r="C94" s="132"/>
      <c r="D94" s="132"/>
      <c r="E94" s="122"/>
      <c r="F94" s="122"/>
    </row>
    <row r="95" spans="1:6">
      <c r="A95" s="131"/>
      <c r="B95" s="114" t="s">
        <v>1406</v>
      </c>
      <c r="C95" s="132"/>
      <c r="D95" s="132"/>
      <c r="E95" s="122"/>
      <c r="F95" s="122"/>
    </row>
    <row r="96" spans="1:6">
      <c r="A96" s="131"/>
      <c r="B96" s="114" t="s">
        <v>1407</v>
      </c>
      <c r="C96" s="132"/>
      <c r="D96" s="132"/>
      <c r="E96" s="122"/>
      <c r="F96" s="122"/>
    </row>
    <row r="97" spans="1:6">
      <c r="A97" s="131"/>
      <c r="B97" s="114" t="s">
        <v>1408</v>
      </c>
      <c r="C97" s="132"/>
      <c r="D97" s="132"/>
      <c r="E97" s="122"/>
      <c r="F97" s="122"/>
    </row>
    <row r="98" spans="1:6" ht="45">
      <c r="A98" s="131"/>
      <c r="B98" s="133" t="s">
        <v>1409</v>
      </c>
      <c r="C98" s="108" t="s">
        <v>1397</v>
      </c>
      <c r="D98" s="109">
        <v>1</v>
      </c>
      <c r="E98" s="501"/>
      <c r="F98" s="109">
        <f>D98*E98</f>
        <v>0</v>
      </c>
    </row>
    <row r="99" spans="1:6">
      <c r="A99" s="127"/>
      <c r="B99" s="114" t="s">
        <v>1410</v>
      </c>
      <c r="C99" s="124"/>
      <c r="D99" s="124"/>
      <c r="E99" s="122"/>
      <c r="F99" s="122"/>
    </row>
    <row r="100" spans="1:6">
      <c r="A100" s="134"/>
      <c r="B100" s="114" t="s">
        <v>1399</v>
      </c>
      <c r="C100" s="135"/>
      <c r="D100" s="135"/>
      <c r="E100" s="136"/>
      <c r="F100" s="137"/>
    </row>
    <row r="101" spans="1:6">
      <c r="A101" s="126"/>
      <c r="B101" s="114"/>
      <c r="C101" s="124"/>
      <c r="D101" s="124"/>
      <c r="E101" s="122"/>
      <c r="F101" s="122"/>
    </row>
    <row r="102" spans="1:6" ht="30">
      <c r="A102" s="123">
        <f>MAX($A$56:A101)+0.01</f>
        <v>1.04</v>
      </c>
      <c r="B102" s="114" t="s">
        <v>1411</v>
      </c>
      <c r="C102" s="108" t="s">
        <v>1397</v>
      </c>
      <c r="D102" s="109">
        <v>1</v>
      </c>
      <c r="E102" s="501"/>
      <c r="F102" s="109">
        <f>D102*E102</f>
        <v>0</v>
      </c>
    </row>
    <row r="103" spans="1:6">
      <c r="A103" s="138"/>
      <c r="B103" s="114"/>
      <c r="C103" s="108"/>
      <c r="D103" s="108"/>
      <c r="E103" s="139"/>
      <c r="F103" s="139"/>
    </row>
    <row r="104" spans="1:6" ht="90">
      <c r="A104" s="123">
        <f>MAX($A$56:A103)+0.01</f>
        <v>1.05</v>
      </c>
      <c r="B104" s="114" t="s">
        <v>1412</v>
      </c>
      <c r="C104" s="108" t="s">
        <v>1397</v>
      </c>
      <c r="D104" s="109">
        <v>1</v>
      </c>
      <c r="E104" s="501"/>
      <c r="F104" s="109">
        <f>D104*E104</f>
        <v>0</v>
      </c>
    </row>
    <row r="105" spans="1:6">
      <c r="A105" s="138"/>
      <c r="B105" s="114"/>
      <c r="C105" s="108"/>
      <c r="D105" s="108"/>
      <c r="E105" s="139"/>
      <c r="F105" s="139"/>
    </row>
    <row r="106" spans="1:6" ht="75">
      <c r="A106" s="123">
        <f>MAX($A$56:A105)+0.01</f>
        <v>1.06</v>
      </c>
      <c r="B106" s="114" t="s">
        <v>1413</v>
      </c>
      <c r="C106" s="108" t="s">
        <v>1397</v>
      </c>
      <c r="D106" s="109">
        <v>1</v>
      </c>
      <c r="E106" s="501"/>
      <c r="F106" s="109">
        <f>D106*E106</f>
        <v>0</v>
      </c>
    </row>
    <row r="107" spans="1:6">
      <c r="A107" s="123"/>
      <c r="B107" s="114"/>
      <c r="C107" s="108"/>
      <c r="D107" s="109"/>
      <c r="E107" s="109"/>
      <c r="F107" s="109"/>
    </row>
    <row r="108" spans="1:6" ht="120">
      <c r="A108" s="123">
        <f>MAX($A$56:A107)+0.01</f>
        <v>1.07</v>
      </c>
      <c r="B108" s="114" t="s">
        <v>1414</v>
      </c>
      <c r="C108" s="108"/>
      <c r="D108" s="109"/>
      <c r="E108" s="109"/>
      <c r="F108" s="109"/>
    </row>
    <row r="109" spans="1:6">
      <c r="A109" s="123"/>
      <c r="B109" s="114" t="s">
        <v>1415</v>
      </c>
      <c r="C109" s="108" t="s">
        <v>51</v>
      </c>
      <c r="D109" s="109">
        <v>1</v>
      </c>
      <c r="E109" s="501"/>
      <c r="F109" s="109">
        <f>D109*E109</f>
        <v>0</v>
      </c>
    </row>
    <row r="110" spans="1:6">
      <c r="A110" s="123"/>
      <c r="B110" s="114" t="s">
        <v>1416</v>
      </c>
      <c r="C110" s="108" t="s">
        <v>51</v>
      </c>
      <c r="D110" s="109">
        <v>1</v>
      </c>
      <c r="E110" s="501"/>
      <c r="F110" s="109">
        <f>D110*E110</f>
        <v>0</v>
      </c>
    </row>
    <row r="111" spans="1:6">
      <c r="A111" s="123"/>
      <c r="B111" s="114" t="s">
        <v>1417</v>
      </c>
      <c r="C111" s="108" t="s">
        <v>51</v>
      </c>
      <c r="D111" s="109">
        <v>1</v>
      </c>
      <c r="E111" s="501"/>
      <c r="F111" s="109">
        <f>D111*E111</f>
        <v>0</v>
      </c>
    </row>
    <row r="112" spans="1:6">
      <c r="A112" s="123"/>
      <c r="B112" s="114" t="s">
        <v>1418</v>
      </c>
      <c r="C112" s="108"/>
      <c r="D112" s="109"/>
      <c r="E112" s="109"/>
      <c r="F112" s="109"/>
    </row>
    <row r="113" spans="1:6">
      <c r="A113" s="123"/>
      <c r="B113" s="114" t="s">
        <v>1399</v>
      </c>
      <c r="C113" s="108"/>
      <c r="D113" s="109"/>
      <c r="E113" s="109"/>
      <c r="F113" s="109"/>
    </row>
    <row r="114" spans="1:6">
      <c r="A114" s="123"/>
      <c r="B114" s="114"/>
      <c r="C114" s="108"/>
      <c r="D114" s="109"/>
      <c r="E114" s="109"/>
      <c r="F114" s="109"/>
    </row>
    <row r="115" spans="1:6" ht="105">
      <c r="A115" s="123">
        <f>MAX($A$56:A114)+0.01</f>
        <v>1.08</v>
      </c>
      <c r="B115" s="114" t="s">
        <v>1419</v>
      </c>
      <c r="C115" s="108" t="s">
        <v>51</v>
      </c>
      <c r="D115" s="109">
        <v>3</v>
      </c>
      <c r="E115" s="501"/>
      <c r="F115" s="109">
        <f>D115*E115</f>
        <v>0</v>
      </c>
    </row>
    <row r="116" spans="1:6">
      <c r="A116" s="123"/>
      <c r="B116" s="114" t="s">
        <v>1420</v>
      </c>
      <c r="C116" s="108"/>
      <c r="D116" s="109"/>
      <c r="E116" s="109"/>
      <c r="F116" s="109"/>
    </row>
    <row r="117" spans="1:6">
      <c r="A117" s="123"/>
      <c r="B117" s="114" t="s">
        <v>1399</v>
      </c>
      <c r="C117" s="108"/>
      <c r="D117" s="109"/>
      <c r="E117" s="109"/>
      <c r="F117" s="109"/>
    </row>
    <row r="118" spans="1:6">
      <c r="A118" s="123"/>
      <c r="B118" s="114"/>
      <c r="C118" s="108"/>
      <c r="D118" s="109"/>
      <c r="E118" s="109"/>
      <c r="F118" s="109"/>
    </row>
    <row r="119" spans="1:6" ht="75">
      <c r="A119" s="123">
        <f>MAX($A$56:A118)+0.01</f>
        <v>1.0900000000000001</v>
      </c>
      <c r="B119" s="114" t="s">
        <v>1421</v>
      </c>
      <c r="C119" s="108" t="s">
        <v>1397</v>
      </c>
      <c r="D119" s="109">
        <v>4</v>
      </c>
      <c r="E119" s="501"/>
      <c r="F119" s="109">
        <f>+E119*D119</f>
        <v>0</v>
      </c>
    </row>
    <row r="120" spans="1:6" ht="30">
      <c r="A120" s="140"/>
      <c r="B120" s="114" t="s">
        <v>1422</v>
      </c>
      <c r="C120" s="108"/>
      <c r="D120" s="109"/>
      <c r="E120" s="109"/>
      <c r="F120" s="109"/>
    </row>
    <row r="121" spans="1:6">
      <c r="A121" s="140"/>
      <c r="B121" s="114"/>
      <c r="C121" s="108"/>
      <c r="D121" s="109"/>
      <c r="E121" s="109"/>
      <c r="F121" s="109"/>
    </row>
    <row r="122" spans="1:6" ht="105">
      <c r="A122" s="123">
        <f>MAX($A$56:A121)+0.01</f>
        <v>1.1000000000000001</v>
      </c>
      <c r="B122" s="114" t="s">
        <v>1423</v>
      </c>
      <c r="C122" s="108" t="s">
        <v>1397</v>
      </c>
      <c r="D122" s="109">
        <v>1</v>
      </c>
      <c r="E122" s="501"/>
      <c r="F122" s="109">
        <f>+E122*D122</f>
        <v>0</v>
      </c>
    </row>
    <row r="123" spans="1:6" ht="30">
      <c r="A123" s="140"/>
      <c r="B123" s="114" t="s">
        <v>1424</v>
      </c>
      <c r="C123" s="108"/>
      <c r="D123" s="109"/>
      <c r="E123" s="109"/>
      <c r="F123" s="109"/>
    </row>
    <row r="124" spans="1:6">
      <c r="A124" s="140"/>
      <c r="B124" s="114"/>
      <c r="C124" s="108"/>
      <c r="D124" s="109"/>
      <c r="E124" s="109"/>
      <c r="F124" s="109"/>
    </row>
    <row r="125" spans="1:6" ht="75">
      <c r="A125" s="123">
        <f>MAX($A$56:A124)+0.01</f>
        <v>1.1100000000000001</v>
      </c>
      <c r="B125" s="114" t="s">
        <v>1425</v>
      </c>
      <c r="C125" s="108" t="s">
        <v>1397</v>
      </c>
      <c r="D125" s="109">
        <v>9</v>
      </c>
      <c r="E125" s="501"/>
      <c r="F125" s="109">
        <f>+E125*D125</f>
        <v>0</v>
      </c>
    </row>
    <row r="126" spans="1:6">
      <c r="A126" s="141"/>
      <c r="B126" s="114"/>
      <c r="C126" s="108"/>
      <c r="D126" s="109"/>
      <c r="E126" s="109"/>
      <c r="F126" s="109"/>
    </row>
    <row r="127" spans="1:6" ht="75">
      <c r="A127" s="123">
        <f>MAX($A$56:A126)+0.01</f>
        <v>1.1200000000000001</v>
      </c>
      <c r="B127" s="114" t="s">
        <v>1426</v>
      </c>
      <c r="C127" s="108" t="s">
        <v>1397</v>
      </c>
      <c r="D127" s="109">
        <v>2</v>
      </c>
      <c r="E127" s="501"/>
      <c r="F127" s="109">
        <f>+E127*D127</f>
        <v>0</v>
      </c>
    </row>
    <row r="128" spans="1:6" ht="30">
      <c r="A128" s="140"/>
      <c r="B128" s="114" t="s">
        <v>1422</v>
      </c>
      <c r="C128" s="108"/>
      <c r="D128" s="109"/>
      <c r="E128" s="109"/>
      <c r="F128" s="109"/>
    </row>
    <row r="129" spans="1:6">
      <c r="A129" s="141"/>
      <c r="B129" s="114"/>
      <c r="C129" s="108"/>
      <c r="D129" s="109"/>
      <c r="E129" s="109"/>
      <c r="F129" s="109"/>
    </row>
    <row r="130" spans="1:6" ht="105">
      <c r="A130" s="123">
        <f>MAX($A$56:A129)+0.01</f>
        <v>1.1300000000000001</v>
      </c>
      <c r="B130" s="114" t="s">
        <v>1427</v>
      </c>
      <c r="C130" s="108" t="s">
        <v>1397</v>
      </c>
      <c r="D130" s="109">
        <v>2</v>
      </c>
      <c r="E130" s="501"/>
      <c r="F130" s="109">
        <f>+E130*D130</f>
        <v>0</v>
      </c>
    </row>
    <row r="131" spans="1:6">
      <c r="A131" s="140"/>
      <c r="B131" s="114"/>
      <c r="C131" s="108"/>
      <c r="D131" s="109"/>
      <c r="E131" s="109"/>
      <c r="F131" s="109"/>
    </row>
    <row r="132" spans="1:6" ht="150">
      <c r="A132" s="123">
        <f>MAX($A$56:A131)+0.01</f>
        <v>1.1400000000000001</v>
      </c>
      <c r="B132" s="114" t="s">
        <v>1428</v>
      </c>
      <c r="C132" s="108" t="s">
        <v>1397</v>
      </c>
      <c r="D132" s="109">
        <v>1</v>
      </c>
      <c r="E132" s="501"/>
      <c r="F132" s="109">
        <f>D132*E132</f>
        <v>0</v>
      </c>
    </row>
    <row r="133" spans="1:6">
      <c r="A133" s="140"/>
      <c r="B133" s="114"/>
      <c r="C133" s="108"/>
      <c r="D133" s="109"/>
      <c r="E133" s="109"/>
      <c r="F133" s="109"/>
    </row>
    <row r="134" spans="1:6">
      <c r="A134" s="123"/>
      <c r="B134" s="121" t="s">
        <v>1429</v>
      </c>
      <c r="C134" s="108"/>
      <c r="D134" s="109"/>
      <c r="E134" s="109"/>
      <c r="F134" s="109"/>
    </row>
    <row r="135" spans="1:6">
      <c r="A135" s="123"/>
      <c r="B135" s="114"/>
      <c r="C135" s="108"/>
      <c r="D135" s="109"/>
      <c r="E135" s="109"/>
      <c r="F135" s="109"/>
    </row>
    <row r="136" spans="1:6" ht="255">
      <c r="A136" s="123">
        <f>MAX($A$56:A135)+0.01</f>
        <v>1.1500000000000001</v>
      </c>
      <c r="B136" s="114" t="s">
        <v>1430</v>
      </c>
      <c r="C136" s="142"/>
      <c r="D136" s="143"/>
      <c r="E136" s="144"/>
      <c r="F136" s="144"/>
    </row>
    <row r="137" spans="1:6">
      <c r="A137" s="145"/>
      <c r="B137" s="114" t="s">
        <v>1431</v>
      </c>
      <c r="C137" s="142"/>
      <c r="D137" s="143"/>
      <c r="E137" s="144"/>
      <c r="F137" s="144"/>
    </row>
    <row r="138" spans="1:6" ht="45">
      <c r="A138" s="146"/>
      <c r="B138" s="114" t="s">
        <v>1432</v>
      </c>
      <c r="C138" s="142"/>
      <c r="D138" s="143"/>
      <c r="E138" s="144"/>
      <c r="F138" s="144"/>
    </row>
    <row r="139" spans="1:6">
      <c r="A139" s="146"/>
      <c r="B139" s="114" t="s">
        <v>1433</v>
      </c>
      <c r="C139" s="142"/>
      <c r="D139" s="143"/>
      <c r="E139" s="144"/>
      <c r="F139" s="144"/>
    </row>
    <row r="140" spans="1:6" ht="45">
      <c r="A140" s="146"/>
      <c r="B140" s="114" t="s">
        <v>1434</v>
      </c>
      <c r="C140" s="142"/>
      <c r="D140" s="143"/>
      <c r="E140" s="144"/>
      <c r="F140" s="144"/>
    </row>
    <row r="141" spans="1:6">
      <c r="A141" s="146"/>
      <c r="B141" s="114" t="s">
        <v>1435</v>
      </c>
      <c r="C141" s="142"/>
      <c r="D141" s="143"/>
      <c r="E141" s="144"/>
      <c r="F141" s="144"/>
    </row>
    <row r="142" spans="1:6" ht="165">
      <c r="A142" s="146"/>
      <c r="B142" s="114" t="s">
        <v>1436</v>
      </c>
      <c r="C142" s="142"/>
      <c r="D142" s="143"/>
      <c r="E142" s="144"/>
      <c r="F142" s="144"/>
    </row>
    <row r="143" spans="1:6">
      <c r="A143" s="146"/>
      <c r="B143" s="114" t="s">
        <v>1437</v>
      </c>
      <c r="C143" s="142"/>
      <c r="D143" s="143"/>
      <c r="E143" s="144"/>
      <c r="F143" s="144"/>
    </row>
    <row r="144" spans="1:6" ht="90">
      <c r="A144" s="146"/>
      <c r="B144" s="114" t="s">
        <v>1438</v>
      </c>
      <c r="C144" s="142"/>
      <c r="D144" s="143"/>
      <c r="E144" s="144"/>
      <c r="F144" s="144"/>
    </row>
    <row r="145" spans="1:6">
      <c r="A145" s="146"/>
      <c r="B145" s="114" t="s">
        <v>1439</v>
      </c>
      <c r="C145" s="142"/>
      <c r="D145" s="143"/>
      <c r="E145" s="144"/>
      <c r="F145" s="144"/>
    </row>
    <row r="146" spans="1:6" ht="75">
      <c r="A146" s="146"/>
      <c r="B146" s="114" t="s">
        <v>1440</v>
      </c>
      <c r="C146" s="142"/>
      <c r="D146" s="143"/>
      <c r="E146" s="144"/>
      <c r="F146" s="144"/>
    </row>
    <row r="147" spans="1:6">
      <c r="A147" s="146"/>
      <c r="B147" s="114" t="s">
        <v>1441</v>
      </c>
      <c r="C147" s="142"/>
      <c r="D147" s="143"/>
      <c r="E147" s="144"/>
      <c r="F147" s="144"/>
    </row>
    <row r="148" spans="1:6" ht="150">
      <c r="A148" s="146"/>
      <c r="B148" s="114" t="s">
        <v>1442</v>
      </c>
      <c r="C148" s="142"/>
      <c r="D148" s="143"/>
      <c r="E148" s="144"/>
      <c r="F148" s="144"/>
    </row>
    <row r="149" spans="1:6">
      <c r="A149" s="146"/>
      <c r="B149" s="114" t="s">
        <v>1443</v>
      </c>
      <c r="C149" s="142"/>
      <c r="D149" s="143"/>
      <c r="E149" s="144"/>
      <c r="F149" s="144"/>
    </row>
    <row r="150" spans="1:6" ht="135">
      <c r="A150" s="146"/>
      <c r="B150" s="114" t="s">
        <v>1444</v>
      </c>
      <c r="C150" s="142"/>
      <c r="D150" s="143"/>
      <c r="E150" s="144"/>
      <c r="F150" s="144"/>
    </row>
    <row r="151" spans="1:6">
      <c r="A151" s="146"/>
      <c r="B151" s="114" t="s">
        <v>1445</v>
      </c>
      <c r="C151" s="142"/>
      <c r="D151" s="143"/>
      <c r="E151" s="144"/>
      <c r="F151" s="144"/>
    </row>
    <row r="152" spans="1:6" ht="90">
      <c r="A152" s="146"/>
      <c r="B152" s="114" t="s">
        <v>1446</v>
      </c>
      <c r="C152" s="142"/>
      <c r="D152" s="143"/>
      <c r="E152" s="144"/>
      <c r="F152" s="144"/>
    </row>
    <row r="153" spans="1:6">
      <c r="A153" s="146"/>
      <c r="B153" s="114" t="s">
        <v>1447</v>
      </c>
      <c r="C153" s="142"/>
      <c r="D153" s="143"/>
      <c r="E153" s="144"/>
      <c r="F153" s="144"/>
    </row>
    <row r="154" spans="1:6" ht="45">
      <c r="A154" s="146"/>
      <c r="B154" s="114" t="s">
        <v>1448</v>
      </c>
      <c r="C154" s="142"/>
      <c r="D154" s="143"/>
      <c r="E154" s="144"/>
      <c r="F154" s="144"/>
    </row>
    <row r="155" spans="1:6">
      <c r="A155" s="146"/>
      <c r="B155" s="114" t="s">
        <v>1449</v>
      </c>
      <c r="C155" s="142"/>
      <c r="D155" s="143"/>
      <c r="E155" s="144"/>
      <c r="F155" s="144"/>
    </row>
    <row r="156" spans="1:6">
      <c r="A156" s="146"/>
      <c r="B156" s="114" t="s">
        <v>1450</v>
      </c>
      <c r="C156" s="142"/>
      <c r="D156" s="143"/>
      <c r="E156" s="144"/>
      <c r="F156" s="144"/>
    </row>
    <row r="157" spans="1:6">
      <c r="A157" s="146"/>
      <c r="B157" s="114" t="s">
        <v>1451</v>
      </c>
      <c r="C157" s="147"/>
      <c r="D157" s="147"/>
      <c r="E157" s="147"/>
      <c r="F157" s="147"/>
    </row>
    <row r="158" spans="1:6">
      <c r="A158" s="8"/>
      <c r="B158" s="114" t="s">
        <v>1452</v>
      </c>
      <c r="C158" s="8"/>
      <c r="D158" s="148"/>
      <c r="E158" s="148"/>
      <c r="F158" s="148"/>
    </row>
    <row r="159" spans="1:6">
      <c r="A159" s="8"/>
      <c r="B159" s="114" t="s">
        <v>1453</v>
      </c>
      <c r="C159" s="8"/>
      <c r="D159" s="148"/>
      <c r="E159" s="148"/>
      <c r="F159" s="148"/>
    </row>
    <row r="160" spans="1:6">
      <c r="A160" s="8"/>
      <c r="B160" s="114" t="s">
        <v>1454</v>
      </c>
      <c r="C160" s="8"/>
      <c r="D160" s="148"/>
      <c r="E160" s="148"/>
      <c r="F160" s="148"/>
    </row>
    <row r="161" spans="1:6">
      <c r="A161" s="8"/>
      <c r="B161" s="114" t="s">
        <v>1455</v>
      </c>
      <c r="C161" s="8"/>
      <c r="D161" s="8"/>
      <c r="E161" s="8"/>
      <c r="F161" s="8"/>
    </row>
    <row r="162" spans="1:6">
      <c r="A162" s="8"/>
      <c r="B162" s="114" t="s">
        <v>1456</v>
      </c>
      <c r="C162" s="8"/>
      <c r="D162" s="8"/>
      <c r="E162" s="8"/>
      <c r="F162" s="8"/>
    </row>
    <row r="163" spans="1:6">
      <c r="A163" s="8"/>
      <c r="B163" s="114" t="s">
        <v>1457</v>
      </c>
      <c r="C163" s="8"/>
      <c r="D163" s="8"/>
      <c r="E163" s="8"/>
      <c r="F163" s="8"/>
    </row>
    <row r="164" spans="1:6">
      <c r="A164" s="8"/>
      <c r="B164" s="114" t="s">
        <v>1458</v>
      </c>
      <c r="C164" s="8"/>
      <c r="D164" s="8"/>
      <c r="E164" s="8"/>
      <c r="F164" s="8"/>
    </row>
    <row r="165" spans="1:6">
      <c r="A165" s="8"/>
      <c r="B165" s="114" t="s">
        <v>1459</v>
      </c>
      <c r="C165" s="8"/>
      <c r="D165" s="8"/>
      <c r="E165" s="8"/>
      <c r="F165" s="8"/>
    </row>
    <row r="166" spans="1:6">
      <c r="A166" s="8"/>
      <c r="B166" s="114" t="s">
        <v>1460</v>
      </c>
      <c r="C166" s="8"/>
      <c r="D166" s="8"/>
      <c r="E166" s="8"/>
      <c r="F166" s="8"/>
    </row>
    <row r="167" spans="1:6">
      <c r="A167" s="8"/>
      <c r="B167" s="114" t="s">
        <v>1461</v>
      </c>
      <c r="C167" s="8"/>
      <c r="D167" s="8"/>
      <c r="E167" s="8"/>
      <c r="F167" s="8"/>
    </row>
    <row r="168" spans="1:6">
      <c r="A168" s="8"/>
      <c r="B168" s="114" t="s">
        <v>1462</v>
      </c>
      <c r="C168" s="8"/>
      <c r="D168" s="8"/>
      <c r="E168" s="8"/>
      <c r="F168" s="8"/>
    </row>
    <row r="169" spans="1:6" ht="30">
      <c r="A169" s="8"/>
      <c r="B169" s="114" t="s">
        <v>1463</v>
      </c>
      <c r="C169" s="8"/>
      <c r="D169" s="8"/>
      <c r="E169" s="8"/>
      <c r="F169" s="8"/>
    </row>
    <row r="170" spans="1:6">
      <c r="A170" s="8"/>
      <c r="B170" s="114" t="s">
        <v>1464</v>
      </c>
      <c r="C170" s="8"/>
      <c r="D170" s="8"/>
      <c r="E170" s="8"/>
      <c r="F170" s="8"/>
    </row>
    <row r="171" spans="1:6">
      <c r="A171" s="8"/>
      <c r="B171" s="114" t="s">
        <v>1465</v>
      </c>
      <c r="C171" s="8"/>
      <c r="D171" s="8"/>
      <c r="E171" s="8"/>
      <c r="F171" s="8"/>
    </row>
    <row r="172" spans="1:6">
      <c r="A172" s="8"/>
      <c r="B172" s="114" t="s">
        <v>1466</v>
      </c>
      <c r="C172" s="8"/>
      <c r="D172" s="8"/>
      <c r="E172" s="8"/>
      <c r="F172" s="8"/>
    </row>
    <row r="173" spans="1:6">
      <c r="A173" s="8"/>
      <c r="B173" s="114" t="s">
        <v>1467</v>
      </c>
      <c r="C173" s="8"/>
      <c r="D173" s="8"/>
      <c r="E173" s="8"/>
      <c r="F173" s="8"/>
    </row>
    <row r="174" spans="1:6">
      <c r="A174" s="8"/>
      <c r="B174" s="114" t="s">
        <v>1468</v>
      </c>
      <c r="C174" s="8"/>
      <c r="D174" s="8"/>
      <c r="E174" s="8"/>
      <c r="F174" s="8"/>
    </row>
    <row r="175" spans="1:6">
      <c r="A175" s="8"/>
      <c r="B175" s="114" t="s">
        <v>1469</v>
      </c>
      <c r="C175" s="8"/>
      <c r="D175" s="8"/>
      <c r="E175" s="8"/>
      <c r="F175" s="8"/>
    </row>
    <row r="176" spans="1:6">
      <c r="A176" s="8"/>
      <c r="B176" s="114" t="s">
        <v>1470</v>
      </c>
      <c r="C176" s="8"/>
      <c r="D176" s="8"/>
      <c r="E176" s="8"/>
      <c r="F176" s="8"/>
    </row>
    <row r="177" spans="1:6">
      <c r="A177" s="8"/>
      <c r="B177" s="114" t="s">
        <v>1471</v>
      </c>
      <c r="C177" s="8"/>
      <c r="D177" s="8"/>
      <c r="E177" s="8"/>
      <c r="F177" s="8"/>
    </row>
    <row r="178" spans="1:6" ht="60">
      <c r="A178" s="8"/>
      <c r="B178" s="114" t="s">
        <v>1472</v>
      </c>
      <c r="C178" s="8"/>
      <c r="D178" s="8"/>
      <c r="E178" s="8"/>
      <c r="F178" s="8"/>
    </row>
    <row r="179" spans="1:6" ht="30">
      <c r="A179" s="8"/>
      <c r="B179" s="114" t="s">
        <v>1473</v>
      </c>
      <c r="C179" s="8"/>
      <c r="D179" s="8"/>
      <c r="E179" s="8"/>
      <c r="F179" s="8"/>
    </row>
    <row r="180" spans="1:6" ht="30">
      <c r="A180" s="8"/>
      <c r="B180" s="114" t="s">
        <v>1474</v>
      </c>
      <c r="C180" s="8"/>
      <c r="D180" s="8"/>
      <c r="E180" s="8"/>
      <c r="F180" s="8"/>
    </row>
    <row r="181" spans="1:6" ht="30">
      <c r="A181" s="8"/>
      <c r="B181" s="114" t="s">
        <v>1475</v>
      </c>
      <c r="C181" s="8"/>
      <c r="D181" s="8"/>
      <c r="E181" s="8"/>
      <c r="F181" s="8"/>
    </row>
    <row r="182" spans="1:6" ht="30">
      <c r="A182" s="8"/>
      <c r="B182" s="114" t="s">
        <v>1476</v>
      </c>
      <c r="C182" s="8"/>
      <c r="D182" s="8"/>
      <c r="E182" s="8"/>
      <c r="F182" s="8"/>
    </row>
    <row r="183" spans="1:6" ht="30">
      <c r="A183" s="8"/>
      <c r="B183" s="114" t="s">
        <v>1477</v>
      </c>
      <c r="C183" s="8"/>
      <c r="D183" s="8"/>
      <c r="E183" s="8"/>
      <c r="F183" s="8"/>
    </row>
    <row r="184" spans="1:6">
      <c r="A184" s="8"/>
      <c r="B184" s="114" t="s">
        <v>1478</v>
      </c>
      <c r="C184" s="8"/>
      <c r="D184" s="8"/>
      <c r="E184" s="8"/>
      <c r="F184" s="8"/>
    </row>
    <row r="185" spans="1:6" ht="30">
      <c r="A185" s="8"/>
      <c r="B185" s="114" t="s">
        <v>1479</v>
      </c>
      <c r="C185" s="8"/>
      <c r="D185" s="8"/>
      <c r="E185" s="8"/>
      <c r="F185" s="8"/>
    </row>
    <row r="186" spans="1:6">
      <c r="A186" s="8"/>
      <c r="B186" s="114" t="s">
        <v>1480</v>
      </c>
      <c r="C186" s="8"/>
      <c r="D186" s="8"/>
      <c r="E186" s="8"/>
      <c r="F186" s="8"/>
    </row>
    <row r="187" spans="1:6" ht="30">
      <c r="A187" s="8"/>
      <c r="B187" s="114" t="s">
        <v>1481</v>
      </c>
      <c r="C187" s="8"/>
      <c r="D187" s="8"/>
      <c r="E187" s="8"/>
      <c r="F187" s="8"/>
    </row>
    <row r="188" spans="1:6">
      <c r="A188" s="8"/>
      <c r="B188" s="114" t="s">
        <v>1482</v>
      </c>
      <c r="C188" s="8"/>
      <c r="D188" s="8"/>
      <c r="E188" s="8"/>
      <c r="F188" s="8"/>
    </row>
    <row r="189" spans="1:6">
      <c r="A189" s="8"/>
      <c r="B189" s="114" t="s">
        <v>1483</v>
      </c>
      <c r="C189" s="8"/>
      <c r="D189" s="8"/>
      <c r="E189" s="8"/>
      <c r="F189" s="8"/>
    </row>
    <row r="190" spans="1:6">
      <c r="A190" s="8"/>
      <c r="B190" s="114" t="s">
        <v>1484</v>
      </c>
      <c r="C190" s="8"/>
      <c r="D190" s="8"/>
      <c r="E190" s="8"/>
      <c r="F190" s="8"/>
    </row>
    <row r="191" spans="1:6">
      <c r="A191" s="149"/>
      <c r="B191" s="114" t="s">
        <v>1485</v>
      </c>
      <c r="C191" s="150"/>
      <c r="D191" s="151"/>
      <c r="E191" s="152"/>
      <c r="F191" s="153"/>
    </row>
    <row r="192" spans="1:6">
      <c r="A192" s="149"/>
      <c r="B192" s="114" t="s">
        <v>1486</v>
      </c>
      <c r="C192" s="108" t="s">
        <v>1397</v>
      </c>
      <c r="D192" s="109">
        <v>1</v>
      </c>
      <c r="E192" s="501"/>
      <c r="F192" s="109">
        <f>D192*E192</f>
        <v>0</v>
      </c>
    </row>
    <row r="193" spans="1:6" ht="75">
      <c r="A193" s="154"/>
      <c r="B193" s="114" t="s">
        <v>1487</v>
      </c>
      <c r="C193" s="155"/>
      <c r="D193" s="155"/>
      <c r="E193" s="156"/>
      <c r="F193" s="157"/>
    </row>
    <row r="194" spans="1:6">
      <c r="A194" s="123"/>
      <c r="B194" s="114" t="s">
        <v>1488</v>
      </c>
      <c r="C194" s="108"/>
      <c r="D194" s="109"/>
      <c r="E194" s="109"/>
      <c r="F194" s="109"/>
    </row>
    <row r="195" spans="1:6">
      <c r="A195" s="123"/>
      <c r="B195" s="114" t="s">
        <v>1399</v>
      </c>
      <c r="C195" s="108"/>
      <c r="D195" s="109"/>
      <c r="E195" s="109"/>
      <c r="F195" s="109"/>
    </row>
    <row r="196" spans="1:6">
      <c r="A196" s="123"/>
      <c r="B196" s="114"/>
      <c r="C196" s="108"/>
      <c r="D196" s="109"/>
      <c r="E196" s="109"/>
      <c r="F196" s="109"/>
    </row>
    <row r="197" spans="1:6" ht="60">
      <c r="A197" s="123">
        <f>MAX($A$56:A196)+0.01</f>
        <v>1.1600000000000001</v>
      </c>
      <c r="B197" s="114" t="s">
        <v>1489</v>
      </c>
      <c r="C197" s="108" t="s">
        <v>1397</v>
      </c>
      <c r="D197" s="109">
        <v>1</v>
      </c>
      <c r="E197" s="501"/>
      <c r="F197" s="109">
        <f>D197*E197</f>
        <v>0</v>
      </c>
    </row>
    <row r="198" spans="1:6" ht="30">
      <c r="A198" s="123"/>
      <c r="B198" s="114" t="s">
        <v>1490</v>
      </c>
      <c r="C198" s="108"/>
      <c r="D198" s="109"/>
      <c r="E198" s="109"/>
      <c r="F198" s="109"/>
    </row>
    <row r="199" spans="1:6">
      <c r="A199" s="126"/>
      <c r="B199" s="114"/>
      <c r="C199" s="108"/>
      <c r="D199" s="158"/>
      <c r="E199" s="122"/>
      <c r="F199" s="122"/>
    </row>
    <row r="200" spans="1:6" ht="30">
      <c r="A200" s="123">
        <f>MAX($A$56:A199)+0.01</f>
        <v>1.1700000000000002</v>
      </c>
      <c r="B200" s="114" t="s">
        <v>1491</v>
      </c>
      <c r="C200" s="108"/>
      <c r="D200" s="158"/>
      <c r="E200" s="122"/>
      <c r="F200" s="122"/>
    </row>
    <row r="201" spans="1:6" ht="30">
      <c r="A201" s="154"/>
      <c r="B201" s="114" t="s">
        <v>1492</v>
      </c>
      <c r="C201" s="108"/>
      <c r="D201" s="158"/>
      <c r="E201" s="122"/>
      <c r="F201" s="122"/>
    </row>
    <row r="202" spans="1:6">
      <c r="A202" s="131"/>
      <c r="B202" s="114" t="s">
        <v>1493</v>
      </c>
      <c r="C202" s="108" t="s">
        <v>1397</v>
      </c>
      <c r="D202" s="109">
        <v>1</v>
      </c>
      <c r="E202" s="501"/>
      <c r="F202" s="109">
        <f>D202*E202</f>
        <v>0</v>
      </c>
    </row>
    <row r="203" spans="1:6">
      <c r="A203" s="123"/>
      <c r="B203" s="114"/>
      <c r="C203" s="108"/>
      <c r="D203" s="109"/>
      <c r="E203" s="109"/>
      <c r="F203" s="109"/>
    </row>
    <row r="204" spans="1:6" ht="30">
      <c r="A204" s="123">
        <f>MAX($A$56:A203)+0.01</f>
        <v>1.1800000000000002</v>
      </c>
      <c r="B204" s="114" t="s">
        <v>1494</v>
      </c>
      <c r="C204" s="108"/>
      <c r="D204" s="109"/>
      <c r="E204" s="109"/>
      <c r="F204" s="109"/>
    </row>
    <row r="205" spans="1:6">
      <c r="A205" s="123"/>
      <c r="B205" s="114" t="s">
        <v>1495</v>
      </c>
      <c r="C205" s="108" t="s">
        <v>51</v>
      </c>
      <c r="D205" s="109">
        <v>2</v>
      </c>
      <c r="E205" s="501"/>
      <c r="F205" s="109">
        <f>D205*E205</f>
        <v>0</v>
      </c>
    </row>
    <row r="206" spans="1:6">
      <c r="A206" s="123"/>
      <c r="B206" s="114"/>
      <c r="C206" s="108"/>
      <c r="D206" s="109"/>
      <c r="E206" s="109"/>
      <c r="F206" s="109"/>
    </row>
    <row r="207" spans="1:6">
      <c r="A207" s="123">
        <f>MAX($A$56:A206)+0.01</f>
        <v>1.1900000000000002</v>
      </c>
      <c r="B207" s="114" t="s">
        <v>1496</v>
      </c>
      <c r="C207" s="108"/>
      <c r="D207" s="109"/>
      <c r="E207" s="109"/>
      <c r="F207" s="109"/>
    </row>
    <row r="208" spans="1:6">
      <c r="A208" s="123"/>
      <c r="B208" s="114" t="s">
        <v>1497</v>
      </c>
      <c r="C208" s="108"/>
      <c r="D208" s="109"/>
      <c r="E208" s="109"/>
      <c r="F208" s="109"/>
    </row>
    <row r="209" spans="1:6" ht="60">
      <c r="A209" s="123"/>
      <c r="B209" s="114" t="s">
        <v>1498</v>
      </c>
      <c r="C209" s="108" t="s">
        <v>1397</v>
      </c>
      <c r="D209" s="109">
        <v>1</v>
      </c>
      <c r="E209" s="501"/>
      <c r="F209" s="109">
        <f>D209*E209</f>
        <v>0</v>
      </c>
    </row>
    <row r="210" spans="1:6">
      <c r="A210" s="123"/>
      <c r="B210" s="114" t="s">
        <v>1499</v>
      </c>
      <c r="C210" s="108" t="s">
        <v>51</v>
      </c>
      <c r="D210" s="109">
        <v>1</v>
      </c>
      <c r="E210" s="501"/>
      <c r="F210" s="109">
        <f t="shared" ref="F210:F218" si="0">D210*E210</f>
        <v>0</v>
      </c>
    </row>
    <row r="211" spans="1:6">
      <c r="A211" s="123"/>
      <c r="B211" s="114" t="s">
        <v>1500</v>
      </c>
      <c r="C211" s="108" t="s">
        <v>51</v>
      </c>
      <c r="D211" s="109">
        <v>3</v>
      </c>
      <c r="E211" s="501"/>
      <c r="F211" s="109">
        <f t="shared" si="0"/>
        <v>0</v>
      </c>
    </row>
    <row r="212" spans="1:6">
      <c r="A212" s="123"/>
      <c r="B212" s="114" t="s">
        <v>1501</v>
      </c>
      <c r="C212" s="108" t="s">
        <v>51</v>
      </c>
      <c r="D212" s="109">
        <v>1</v>
      </c>
      <c r="E212" s="501"/>
      <c r="F212" s="109">
        <f t="shared" si="0"/>
        <v>0</v>
      </c>
    </row>
    <row r="213" spans="1:6" ht="30">
      <c r="A213" s="123"/>
      <c r="B213" s="114" t="s">
        <v>1502</v>
      </c>
      <c r="C213" s="108" t="s">
        <v>51</v>
      </c>
      <c r="D213" s="109">
        <v>1</v>
      </c>
      <c r="E213" s="501"/>
      <c r="F213" s="109">
        <f t="shared" si="0"/>
        <v>0</v>
      </c>
    </row>
    <row r="214" spans="1:6">
      <c r="A214" s="123"/>
      <c r="B214" s="114" t="s">
        <v>1503</v>
      </c>
      <c r="C214" s="108" t="s">
        <v>51</v>
      </c>
      <c r="D214" s="109">
        <v>2</v>
      </c>
      <c r="E214" s="501"/>
      <c r="F214" s="109">
        <f t="shared" si="0"/>
        <v>0</v>
      </c>
    </row>
    <row r="215" spans="1:6">
      <c r="A215" s="123"/>
      <c r="B215" s="114" t="s">
        <v>1504</v>
      </c>
      <c r="C215" s="108" t="s">
        <v>1397</v>
      </c>
      <c r="D215" s="109">
        <v>1</v>
      </c>
      <c r="E215" s="501"/>
      <c r="F215" s="109">
        <f t="shared" si="0"/>
        <v>0</v>
      </c>
    </row>
    <row r="216" spans="1:6">
      <c r="A216" s="123"/>
      <c r="B216" s="114" t="s">
        <v>1505</v>
      </c>
      <c r="C216" s="108" t="s">
        <v>1397</v>
      </c>
      <c r="D216" s="109">
        <v>1</v>
      </c>
      <c r="E216" s="501"/>
      <c r="F216" s="109">
        <f t="shared" si="0"/>
        <v>0</v>
      </c>
    </row>
    <row r="217" spans="1:6">
      <c r="A217" s="123"/>
      <c r="B217" s="114" t="s">
        <v>1506</v>
      </c>
      <c r="C217" s="108" t="s">
        <v>1397</v>
      </c>
      <c r="D217" s="109">
        <v>1</v>
      </c>
      <c r="E217" s="501"/>
      <c r="F217" s="109">
        <f t="shared" si="0"/>
        <v>0</v>
      </c>
    </row>
    <row r="218" spans="1:6">
      <c r="A218" s="123"/>
      <c r="B218" s="114" t="s">
        <v>1507</v>
      </c>
      <c r="C218" s="108" t="s">
        <v>51</v>
      </c>
      <c r="D218" s="109">
        <v>1</v>
      </c>
      <c r="E218" s="501"/>
      <c r="F218" s="109">
        <f t="shared" si="0"/>
        <v>0</v>
      </c>
    </row>
    <row r="219" spans="1:6">
      <c r="A219" s="123"/>
      <c r="B219" s="114" t="s">
        <v>1508</v>
      </c>
      <c r="C219" s="108"/>
      <c r="D219" s="109"/>
      <c r="E219" s="109"/>
      <c r="F219" s="109"/>
    </row>
    <row r="220" spans="1:6">
      <c r="A220" s="123"/>
      <c r="B220" s="114" t="s">
        <v>1509</v>
      </c>
      <c r="C220" s="108" t="s">
        <v>51</v>
      </c>
      <c r="D220" s="109">
        <v>4</v>
      </c>
      <c r="E220" s="501"/>
      <c r="F220" s="109">
        <f>D220*E220</f>
        <v>0</v>
      </c>
    </row>
    <row r="221" spans="1:6">
      <c r="A221" s="123"/>
      <c r="B221" s="114" t="s">
        <v>1510</v>
      </c>
      <c r="C221" s="108"/>
      <c r="D221" s="109"/>
      <c r="E221" s="109"/>
      <c r="F221" s="109"/>
    </row>
    <row r="222" spans="1:6">
      <c r="A222" s="123"/>
      <c r="B222" s="114" t="s">
        <v>1511</v>
      </c>
      <c r="C222" s="108" t="s">
        <v>51</v>
      </c>
      <c r="D222" s="109">
        <v>1</v>
      </c>
      <c r="E222" s="501"/>
      <c r="F222" s="109">
        <f>D222*E222</f>
        <v>0</v>
      </c>
    </row>
    <row r="223" spans="1:6">
      <c r="A223" s="123"/>
      <c r="B223" s="114" t="s">
        <v>1512</v>
      </c>
      <c r="C223" s="108"/>
      <c r="D223" s="109"/>
      <c r="E223" s="109"/>
      <c r="F223" s="109"/>
    </row>
    <row r="224" spans="1:6" ht="105">
      <c r="A224" s="123"/>
      <c r="B224" s="114" t="s">
        <v>1513</v>
      </c>
      <c r="C224" s="108" t="s">
        <v>51</v>
      </c>
      <c r="D224" s="109">
        <v>1</v>
      </c>
      <c r="E224" s="501"/>
      <c r="F224" s="109">
        <f>D224*E224</f>
        <v>0</v>
      </c>
    </row>
    <row r="225" spans="1:6" ht="60">
      <c r="A225" s="123"/>
      <c r="B225" s="114" t="s">
        <v>1514</v>
      </c>
      <c r="C225" s="108" t="s">
        <v>51</v>
      </c>
      <c r="D225" s="109">
        <v>1</v>
      </c>
      <c r="E225" s="501"/>
      <c r="F225" s="109">
        <f>D225*E225</f>
        <v>0</v>
      </c>
    </row>
    <row r="226" spans="1:6">
      <c r="A226" s="123"/>
      <c r="B226" s="114"/>
      <c r="C226" s="108"/>
      <c r="D226" s="109"/>
      <c r="E226" s="109"/>
      <c r="F226" s="109"/>
    </row>
    <row r="227" spans="1:6" ht="45">
      <c r="A227" s="123">
        <f>MAX($A$56:A226)+0.01</f>
        <v>1.2000000000000002</v>
      </c>
      <c r="B227" s="114" t="s">
        <v>1515</v>
      </c>
      <c r="C227" s="108"/>
      <c r="D227" s="109"/>
      <c r="E227" s="109"/>
      <c r="F227" s="109"/>
    </row>
    <row r="228" spans="1:6">
      <c r="A228" s="123"/>
      <c r="B228" s="114" t="s">
        <v>1516</v>
      </c>
      <c r="C228" s="108"/>
      <c r="D228" s="109"/>
      <c r="E228" s="109"/>
      <c r="F228" s="109"/>
    </row>
    <row r="229" spans="1:6">
      <c r="A229" s="123"/>
      <c r="B229" s="114" t="s">
        <v>1517</v>
      </c>
      <c r="C229" s="108"/>
      <c r="D229" s="109"/>
      <c r="E229" s="109"/>
      <c r="F229" s="109"/>
    </row>
    <row r="230" spans="1:6">
      <c r="A230" s="123"/>
      <c r="B230" s="114" t="s">
        <v>1518</v>
      </c>
      <c r="C230" s="108"/>
      <c r="D230" s="109"/>
      <c r="E230" s="109"/>
      <c r="F230" s="109"/>
    </row>
    <row r="231" spans="1:6" ht="60">
      <c r="A231" s="123"/>
      <c r="B231" s="114" t="s">
        <v>1519</v>
      </c>
      <c r="C231" s="108"/>
      <c r="D231" s="109"/>
      <c r="E231" s="109"/>
      <c r="F231" s="109"/>
    </row>
    <row r="232" spans="1:6">
      <c r="A232" s="123"/>
      <c r="B232" s="114" t="s">
        <v>1520</v>
      </c>
      <c r="C232" s="108" t="s">
        <v>1397</v>
      </c>
      <c r="D232" s="109">
        <v>4</v>
      </c>
      <c r="E232" s="501"/>
      <c r="F232" s="109">
        <f>D232*E232</f>
        <v>0</v>
      </c>
    </row>
    <row r="233" spans="1:6">
      <c r="A233" s="123"/>
      <c r="B233" s="114"/>
      <c r="C233" s="108"/>
      <c r="D233" s="109"/>
      <c r="E233" s="109"/>
      <c r="F233" s="109"/>
    </row>
    <row r="234" spans="1:6" ht="135">
      <c r="A234" s="123">
        <f>MAX($A$56:A233)+0.01</f>
        <v>1.2100000000000002</v>
      </c>
      <c r="B234" s="114" t="s">
        <v>1521</v>
      </c>
      <c r="C234" s="108"/>
      <c r="D234" s="109"/>
      <c r="E234" s="109"/>
      <c r="F234" s="109"/>
    </row>
    <row r="235" spans="1:6">
      <c r="A235" s="123"/>
      <c r="B235" s="114" t="s">
        <v>1522</v>
      </c>
      <c r="C235" s="108" t="s">
        <v>1397</v>
      </c>
      <c r="D235" s="109">
        <v>1</v>
      </c>
      <c r="E235" s="501"/>
      <c r="F235" s="109">
        <f>D235*E235</f>
        <v>0</v>
      </c>
    </row>
    <row r="236" spans="1:6">
      <c r="A236" s="123"/>
      <c r="B236" s="114"/>
      <c r="C236" s="108"/>
      <c r="D236" s="109"/>
      <c r="E236" s="109"/>
      <c r="F236" s="109"/>
    </row>
    <row r="237" spans="1:6" ht="60">
      <c r="A237" s="123">
        <f>MAX($A$56:A236)+0.01</f>
        <v>1.2200000000000002</v>
      </c>
      <c r="B237" s="114" t="s">
        <v>1523</v>
      </c>
      <c r="C237" s="108"/>
      <c r="D237" s="109"/>
      <c r="E237" s="109"/>
      <c r="F237" s="109"/>
    </row>
    <row r="238" spans="1:6">
      <c r="A238" s="123"/>
      <c r="B238" s="114"/>
      <c r="C238" s="108"/>
      <c r="D238" s="109"/>
      <c r="E238" s="109"/>
      <c r="F238" s="109"/>
    </row>
    <row r="239" spans="1:6">
      <c r="A239" s="123"/>
      <c r="B239" s="114" t="s">
        <v>1524</v>
      </c>
      <c r="C239" s="108"/>
      <c r="D239" s="109"/>
      <c r="E239" s="109"/>
      <c r="F239" s="109"/>
    </row>
    <row r="240" spans="1:6">
      <c r="A240" s="123"/>
      <c r="B240" s="114" t="s">
        <v>1525</v>
      </c>
      <c r="C240" s="108" t="s">
        <v>1397</v>
      </c>
      <c r="D240" s="109">
        <v>1</v>
      </c>
      <c r="E240" s="501"/>
      <c r="F240" s="109">
        <f>D240*E240</f>
        <v>0</v>
      </c>
    </row>
    <row r="241" spans="1:6">
      <c r="A241" s="123"/>
      <c r="B241" s="114" t="s">
        <v>1526</v>
      </c>
      <c r="C241" s="108"/>
      <c r="D241" s="109"/>
      <c r="E241" s="109"/>
      <c r="F241" s="109"/>
    </row>
    <row r="242" spans="1:6">
      <c r="A242" s="123"/>
      <c r="B242" s="114" t="s">
        <v>1399</v>
      </c>
      <c r="C242" s="108"/>
      <c r="D242" s="109"/>
      <c r="E242" s="109"/>
      <c r="F242" s="109"/>
    </row>
    <row r="243" spans="1:6">
      <c r="A243" s="123"/>
      <c r="B243" s="114"/>
      <c r="C243" s="108"/>
      <c r="D243" s="109"/>
      <c r="E243" s="109"/>
      <c r="F243" s="109"/>
    </row>
    <row r="244" spans="1:6">
      <c r="A244" s="123"/>
      <c r="B244" s="114" t="s">
        <v>1527</v>
      </c>
      <c r="C244" s="108"/>
      <c r="D244" s="109"/>
      <c r="E244" s="109"/>
      <c r="F244" s="109"/>
    </row>
    <row r="245" spans="1:6">
      <c r="A245" s="123"/>
      <c r="B245" s="114" t="s">
        <v>1525</v>
      </c>
      <c r="C245" s="108" t="s">
        <v>1397</v>
      </c>
      <c r="D245" s="109">
        <v>1</v>
      </c>
      <c r="E245" s="501"/>
      <c r="F245" s="109">
        <f>D245*E245</f>
        <v>0</v>
      </c>
    </row>
    <row r="246" spans="1:6">
      <c r="A246" s="123"/>
      <c r="B246" s="114" t="s">
        <v>1528</v>
      </c>
      <c r="C246" s="108"/>
      <c r="D246" s="109"/>
      <c r="E246" s="109"/>
      <c r="F246" s="109"/>
    </row>
    <row r="247" spans="1:6">
      <c r="A247" s="123"/>
      <c r="B247" s="114" t="s">
        <v>1399</v>
      </c>
      <c r="C247" s="108"/>
      <c r="D247" s="109"/>
      <c r="E247" s="109"/>
      <c r="F247" s="109"/>
    </row>
    <row r="248" spans="1:6">
      <c r="A248" s="123"/>
      <c r="B248" s="114"/>
      <c r="C248" s="108"/>
      <c r="D248" s="109"/>
      <c r="E248" s="109"/>
      <c r="F248" s="109"/>
    </row>
    <row r="249" spans="1:6">
      <c r="A249" s="123"/>
      <c r="B249" s="114" t="s">
        <v>1529</v>
      </c>
      <c r="C249" s="108"/>
      <c r="D249" s="109"/>
      <c r="E249" s="109"/>
      <c r="F249" s="109"/>
    </row>
    <row r="250" spans="1:6">
      <c r="A250" s="123"/>
      <c r="B250" s="114" t="s">
        <v>1525</v>
      </c>
      <c r="C250" s="108" t="s">
        <v>1397</v>
      </c>
      <c r="D250" s="109">
        <v>1</v>
      </c>
      <c r="E250" s="501"/>
      <c r="F250" s="109">
        <f>D250*E250</f>
        <v>0</v>
      </c>
    </row>
    <row r="251" spans="1:6">
      <c r="A251" s="123"/>
      <c r="B251" s="114" t="s">
        <v>1530</v>
      </c>
      <c r="C251" s="108"/>
      <c r="D251" s="109"/>
      <c r="E251" s="109"/>
      <c r="F251" s="109"/>
    </row>
    <row r="252" spans="1:6">
      <c r="A252" s="123"/>
      <c r="B252" s="114" t="s">
        <v>1399</v>
      </c>
      <c r="C252" s="108"/>
      <c r="D252" s="109"/>
      <c r="E252" s="109"/>
      <c r="F252" s="109"/>
    </row>
    <row r="253" spans="1:6">
      <c r="A253" s="123"/>
      <c r="B253" s="114"/>
      <c r="C253" s="108"/>
      <c r="D253" s="109"/>
      <c r="E253" s="109"/>
      <c r="F253" s="109"/>
    </row>
    <row r="254" spans="1:6" ht="30">
      <c r="A254" s="123">
        <f>MAX($A$56:A253)+0.01</f>
        <v>1.2300000000000002</v>
      </c>
      <c r="B254" s="114" t="s">
        <v>1531</v>
      </c>
      <c r="C254" s="108"/>
      <c r="D254" s="109"/>
      <c r="E254" s="109"/>
      <c r="F254" s="109"/>
    </row>
    <row r="255" spans="1:6">
      <c r="A255" s="123"/>
      <c r="B255" s="114" t="s">
        <v>1532</v>
      </c>
      <c r="C255" s="108" t="s">
        <v>1397</v>
      </c>
      <c r="D255" s="109">
        <v>1</v>
      </c>
      <c r="E255" s="501"/>
      <c r="F255" s="109">
        <f>D255*E255</f>
        <v>0</v>
      </c>
    </row>
    <row r="256" spans="1:6">
      <c r="A256" s="123"/>
      <c r="B256" s="114" t="s">
        <v>1533</v>
      </c>
      <c r="C256" s="108" t="s">
        <v>1397</v>
      </c>
      <c r="D256" s="109">
        <v>1</v>
      </c>
      <c r="E256" s="501"/>
      <c r="F256" s="109">
        <f>D256*E256</f>
        <v>0</v>
      </c>
    </row>
    <row r="257" spans="1:6">
      <c r="A257" s="123"/>
      <c r="B257" s="114"/>
      <c r="C257" s="108"/>
      <c r="D257" s="109"/>
      <c r="E257" s="109"/>
      <c r="F257" s="109"/>
    </row>
    <row r="258" spans="1:6" ht="45">
      <c r="A258" s="123">
        <f>MAX($A$56:A257)+0.01</f>
        <v>1.2400000000000002</v>
      </c>
      <c r="B258" s="114" t="s">
        <v>1534</v>
      </c>
      <c r="C258" s="108"/>
      <c r="D258" s="109"/>
      <c r="E258" s="109"/>
      <c r="F258" s="109"/>
    </row>
    <row r="259" spans="1:6" ht="45">
      <c r="A259" s="123"/>
      <c r="B259" s="114" t="s">
        <v>1535</v>
      </c>
      <c r="C259" s="108"/>
      <c r="D259" s="109"/>
      <c r="E259" s="109"/>
      <c r="F259" s="109"/>
    </row>
    <row r="260" spans="1:6">
      <c r="A260" s="123"/>
      <c r="B260" s="114" t="s">
        <v>1536</v>
      </c>
      <c r="C260" s="108"/>
      <c r="D260" s="109"/>
      <c r="E260" s="109"/>
      <c r="F260" s="109"/>
    </row>
    <row r="261" spans="1:6" ht="30">
      <c r="A261" s="123"/>
      <c r="B261" s="114" t="s">
        <v>1537</v>
      </c>
      <c r="C261" s="108"/>
      <c r="D261" s="109"/>
      <c r="E261" s="109"/>
      <c r="F261" s="109"/>
    </row>
    <row r="262" spans="1:6">
      <c r="A262" s="123"/>
      <c r="B262" s="114"/>
      <c r="C262" s="108"/>
      <c r="D262" s="109"/>
      <c r="E262" s="109"/>
      <c r="F262" s="109"/>
    </row>
    <row r="263" spans="1:6">
      <c r="A263" s="123"/>
      <c r="B263" s="114" t="s">
        <v>1538</v>
      </c>
      <c r="C263" s="108"/>
      <c r="D263" s="109"/>
      <c r="E263" s="109"/>
      <c r="F263" s="109"/>
    </row>
    <row r="264" spans="1:6">
      <c r="A264" s="123"/>
      <c r="B264" s="114" t="s">
        <v>1539</v>
      </c>
      <c r="C264" s="108"/>
      <c r="D264" s="109"/>
      <c r="E264" s="109"/>
      <c r="F264" s="109"/>
    </row>
    <row r="265" spans="1:6">
      <c r="A265" s="123"/>
      <c r="B265" s="114" t="s">
        <v>1540</v>
      </c>
      <c r="C265" s="108"/>
      <c r="D265" s="109"/>
      <c r="E265" s="109"/>
      <c r="F265" s="109"/>
    </row>
    <row r="266" spans="1:6">
      <c r="A266" s="123"/>
      <c r="B266" s="114" t="s">
        <v>1541</v>
      </c>
      <c r="C266" s="108"/>
      <c r="D266" s="109"/>
      <c r="E266" s="109"/>
      <c r="F266" s="109"/>
    </row>
    <row r="267" spans="1:6">
      <c r="A267" s="123"/>
      <c r="B267" s="115" t="s">
        <v>1542</v>
      </c>
      <c r="C267" s="108" t="s">
        <v>51</v>
      </c>
      <c r="D267" s="109">
        <v>2</v>
      </c>
      <c r="E267" s="501"/>
      <c r="F267" s="109">
        <f>D267*E267</f>
        <v>0</v>
      </c>
    </row>
    <row r="268" spans="1:6">
      <c r="A268" s="123"/>
      <c r="B268" s="114" t="s">
        <v>1399</v>
      </c>
      <c r="C268" s="108"/>
      <c r="D268" s="109"/>
      <c r="E268" s="109"/>
      <c r="F268" s="109"/>
    </row>
    <row r="269" spans="1:6">
      <c r="A269" s="123"/>
      <c r="B269" s="114"/>
      <c r="C269" s="108"/>
      <c r="D269" s="109"/>
      <c r="E269" s="109"/>
      <c r="F269" s="109"/>
    </row>
    <row r="270" spans="1:6">
      <c r="A270" s="123"/>
      <c r="B270" s="114" t="s">
        <v>1543</v>
      </c>
      <c r="C270" s="108"/>
      <c r="D270" s="109"/>
      <c r="E270" s="109"/>
      <c r="F270" s="109"/>
    </row>
    <row r="271" spans="1:6">
      <c r="A271" s="123"/>
      <c r="B271" s="114" t="s">
        <v>1544</v>
      </c>
      <c r="C271" s="108"/>
      <c r="D271" s="109"/>
      <c r="E271" s="109"/>
      <c r="F271" s="109"/>
    </row>
    <row r="272" spans="1:6">
      <c r="A272" s="123"/>
      <c r="B272" s="114" t="s">
        <v>1545</v>
      </c>
      <c r="C272" s="108"/>
      <c r="D272" s="109"/>
      <c r="E272" s="109"/>
      <c r="F272" s="109"/>
    </row>
    <row r="273" spans="1:6">
      <c r="A273" s="123"/>
      <c r="B273" s="114" t="s">
        <v>1541</v>
      </c>
      <c r="C273" s="108"/>
      <c r="D273" s="109"/>
      <c r="E273" s="109"/>
      <c r="F273" s="109"/>
    </row>
    <row r="274" spans="1:6">
      <c r="A274" s="123"/>
      <c r="B274" s="115" t="s">
        <v>1546</v>
      </c>
      <c r="C274" s="108" t="s">
        <v>51</v>
      </c>
      <c r="D274" s="109">
        <v>1</v>
      </c>
      <c r="E274" s="501"/>
      <c r="F274" s="109">
        <f>D274*E274</f>
        <v>0</v>
      </c>
    </row>
    <row r="275" spans="1:6">
      <c r="A275" s="123"/>
      <c r="B275" s="114" t="s">
        <v>1399</v>
      </c>
      <c r="C275" s="108"/>
      <c r="D275" s="109"/>
      <c r="E275" s="109"/>
      <c r="F275" s="109"/>
    </row>
    <row r="276" spans="1:6">
      <c r="A276" s="123"/>
      <c r="B276" s="114"/>
      <c r="C276" s="108"/>
      <c r="D276" s="109"/>
      <c r="E276" s="109"/>
      <c r="F276" s="109"/>
    </row>
    <row r="277" spans="1:6" ht="60">
      <c r="A277" s="123">
        <f>MAX($A$56:A276)+0.01</f>
        <v>1.2500000000000002</v>
      </c>
      <c r="B277" s="114" t="s">
        <v>1547</v>
      </c>
      <c r="C277" s="108"/>
      <c r="D277" s="109"/>
      <c r="E277" s="109"/>
      <c r="F277" s="109"/>
    </row>
    <row r="278" spans="1:6">
      <c r="A278" s="123"/>
      <c r="B278" s="114"/>
      <c r="C278" s="108"/>
      <c r="D278" s="109"/>
      <c r="E278" s="109"/>
      <c r="F278" s="109"/>
    </row>
    <row r="279" spans="1:6">
      <c r="A279" s="123"/>
      <c r="B279" s="114" t="s">
        <v>1548</v>
      </c>
      <c r="C279" s="108"/>
      <c r="D279" s="109"/>
      <c r="E279" s="109"/>
      <c r="F279" s="109"/>
    </row>
    <row r="280" spans="1:6">
      <c r="A280" s="123"/>
      <c r="B280" s="114" t="s">
        <v>1549</v>
      </c>
      <c r="C280" s="108"/>
      <c r="D280" s="109"/>
      <c r="E280" s="109"/>
      <c r="F280" s="109"/>
    </row>
    <row r="281" spans="1:6">
      <c r="A281" s="123"/>
      <c r="B281" s="114" t="s">
        <v>1541</v>
      </c>
      <c r="C281" s="108"/>
      <c r="D281" s="109"/>
      <c r="E281" s="109"/>
      <c r="F281" s="109"/>
    </row>
    <row r="282" spans="1:6">
      <c r="A282" s="123"/>
      <c r="B282" s="114" t="s">
        <v>1550</v>
      </c>
      <c r="C282" s="108" t="s">
        <v>1397</v>
      </c>
      <c r="D282" s="109">
        <v>1</v>
      </c>
      <c r="E282" s="501"/>
      <c r="F282" s="109">
        <f>D282*E282</f>
        <v>0</v>
      </c>
    </row>
    <row r="283" spans="1:6">
      <c r="A283" s="123"/>
      <c r="B283" s="114"/>
      <c r="C283" s="108"/>
      <c r="D283" s="109"/>
      <c r="E283" s="109"/>
      <c r="F283" s="109"/>
    </row>
    <row r="284" spans="1:6" ht="45">
      <c r="A284" s="123">
        <f>MAX($A$56:A283)+0.01</f>
        <v>1.2600000000000002</v>
      </c>
      <c r="B284" s="114" t="s">
        <v>1551</v>
      </c>
      <c r="C284" s="108"/>
      <c r="D284" s="109"/>
      <c r="E284" s="109"/>
      <c r="F284" s="109"/>
    </row>
    <row r="285" spans="1:6">
      <c r="A285" s="123"/>
      <c r="B285" s="114" t="s">
        <v>1552</v>
      </c>
      <c r="C285" s="108"/>
      <c r="D285" s="109"/>
      <c r="E285" s="109"/>
      <c r="F285" s="109"/>
    </row>
    <row r="286" spans="1:6">
      <c r="A286" s="123"/>
      <c r="B286" s="114" t="s">
        <v>1553</v>
      </c>
      <c r="C286" s="108"/>
      <c r="D286" s="109"/>
      <c r="E286" s="109"/>
      <c r="F286" s="109"/>
    </row>
    <row r="287" spans="1:6">
      <c r="A287" s="123"/>
      <c r="B287" s="114" t="s">
        <v>1554</v>
      </c>
      <c r="C287" s="108"/>
      <c r="D287" s="109"/>
      <c r="E287" s="109"/>
      <c r="F287" s="109"/>
    </row>
    <row r="288" spans="1:6">
      <c r="A288" s="159"/>
      <c r="B288" s="114" t="s">
        <v>1555</v>
      </c>
      <c r="C288" s="160"/>
      <c r="D288" s="160"/>
      <c r="E288" s="161"/>
      <c r="F288" s="162"/>
    </row>
    <row r="289" spans="1:6">
      <c r="A289" s="123"/>
      <c r="B289" s="114" t="s">
        <v>1556</v>
      </c>
      <c r="C289" s="108"/>
      <c r="D289" s="109"/>
      <c r="E289" s="109"/>
      <c r="F289" s="109"/>
    </row>
    <row r="290" spans="1:6">
      <c r="A290" s="123"/>
      <c r="B290" s="114" t="s">
        <v>1557</v>
      </c>
      <c r="C290" s="108"/>
      <c r="D290" s="109"/>
      <c r="E290" s="109"/>
      <c r="F290" s="109"/>
    </row>
    <row r="291" spans="1:6">
      <c r="A291" s="123"/>
      <c r="B291" s="114" t="s">
        <v>1558</v>
      </c>
      <c r="C291" s="108"/>
      <c r="D291" s="109"/>
      <c r="E291" s="109"/>
      <c r="F291" s="109"/>
    </row>
    <row r="292" spans="1:6">
      <c r="A292" s="123"/>
      <c r="B292" s="114" t="s">
        <v>1559</v>
      </c>
      <c r="C292" s="108"/>
      <c r="D292" s="109"/>
      <c r="E292" s="109"/>
      <c r="F292" s="109"/>
    </row>
    <row r="293" spans="1:6">
      <c r="A293" s="123"/>
      <c r="B293" s="114" t="s">
        <v>1560</v>
      </c>
      <c r="C293" s="108" t="s">
        <v>1397</v>
      </c>
      <c r="D293" s="109">
        <v>1</v>
      </c>
      <c r="E293" s="501"/>
      <c r="F293" s="109">
        <f>D293*E293</f>
        <v>0</v>
      </c>
    </row>
    <row r="294" spans="1:6">
      <c r="A294" s="123"/>
      <c r="B294" s="114" t="s">
        <v>1561</v>
      </c>
      <c r="C294" s="108"/>
      <c r="D294" s="109"/>
      <c r="E294" s="109"/>
      <c r="F294" s="109"/>
    </row>
    <row r="295" spans="1:6">
      <c r="A295" s="123"/>
      <c r="B295" s="114" t="s">
        <v>1399</v>
      </c>
      <c r="C295" s="108"/>
      <c r="D295" s="109"/>
      <c r="E295" s="109"/>
      <c r="F295" s="109"/>
    </row>
    <row r="296" spans="1:6">
      <c r="A296" s="123"/>
      <c r="B296" s="114"/>
      <c r="C296" s="108"/>
      <c r="D296" s="109"/>
      <c r="E296" s="109"/>
      <c r="F296" s="109"/>
    </row>
    <row r="297" spans="1:6" ht="45">
      <c r="A297" s="123">
        <f>MAX($A$56:A296)+0.01</f>
        <v>1.2700000000000002</v>
      </c>
      <c r="B297" s="114" t="s">
        <v>1551</v>
      </c>
      <c r="C297" s="108"/>
      <c r="D297" s="109"/>
      <c r="E297" s="109"/>
      <c r="F297" s="109"/>
    </row>
    <row r="298" spans="1:6">
      <c r="A298" s="123"/>
      <c r="B298" s="114" t="s">
        <v>1552</v>
      </c>
      <c r="C298" s="108"/>
      <c r="D298" s="109"/>
      <c r="E298" s="109"/>
      <c r="F298" s="109"/>
    </row>
    <row r="299" spans="1:6">
      <c r="A299" s="123"/>
      <c r="B299" s="114" t="s">
        <v>1562</v>
      </c>
      <c r="C299" s="108"/>
      <c r="D299" s="109"/>
      <c r="E299" s="109"/>
      <c r="F299" s="109"/>
    </row>
    <row r="300" spans="1:6">
      <c r="A300" s="123"/>
      <c r="B300" s="114" t="s">
        <v>1563</v>
      </c>
      <c r="C300" s="108"/>
      <c r="D300" s="109"/>
      <c r="E300" s="109"/>
      <c r="F300" s="109"/>
    </row>
    <row r="301" spans="1:6">
      <c r="A301" s="159"/>
      <c r="B301" s="114" t="s">
        <v>1555</v>
      </c>
      <c r="C301" s="160"/>
      <c r="D301" s="160"/>
      <c r="E301" s="161"/>
      <c r="F301" s="162"/>
    </row>
    <row r="302" spans="1:6">
      <c r="A302" s="123"/>
      <c r="B302" s="114" t="s">
        <v>1564</v>
      </c>
      <c r="C302" s="108"/>
      <c r="D302" s="109"/>
      <c r="E302" s="109"/>
      <c r="F302" s="109"/>
    </row>
    <row r="303" spans="1:6">
      <c r="A303" s="123"/>
      <c r="B303" s="114" t="s">
        <v>1565</v>
      </c>
      <c r="C303" s="108"/>
      <c r="D303" s="109"/>
      <c r="E303" s="109"/>
      <c r="F303" s="109"/>
    </row>
    <row r="304" spans="1:6">
      <c r="A304" s="123"/>
      <c r="B304" s="114" t="s">
        <v>1558</v>
      </c>
      <c r="C304" s="108"/>
      <c r="D304" s="109"/>
      <c r="E304" s="109"/>
      <c r="F304" s="109"/>
    </row>
    <row r="305" spans="1:6">
      <c r="A305" s="123"/>
      <c r="B305" s="114" t="s">
        <v>1566</v>
      </c>
      <c r="C305" s="108"/>
      <c r="D305" s="109"/>
      <c r="E305" s="109"/>
      <c r="F305" s="109"/>
    </row>
    <row r="306" spans="1:6">
      <c r="A306" s="123"/>
      <c r="B306" s="114" t="s">
        <v>1567</v>
      </c>
      <c r="C306" s="108" t="s">
        <v>1397</v>
      </c>
      <c r="D306" s="109">
        <v>1</v>
      </c>
      <c r="E306" s="501"/>
      <c r="F306" s="109">
        <f>D306*E306</f>
        <v>0</v>
      </c>
    </row>
    <row r="307" spans="1:6">
      <c r="A307" s="123"/>
      <c r="B307" s="114" t="s">
        <v>1568</v>
      </c>
      <c r="C307" s="108"/>
      <c r="D307" s="109"/>
      <c r="E307" s="109"/>
      <c r="F307" s="109"/>
    </row>
    <row r="308" spans="1:6">
      <c r="A308" s="123"/>
      <c r="B308" s="114" t="s">
        <v>1399</v>
      </c>
      <c r="C308" s="108"/>
      <c r="D308" s="109"/>
      <c r="E308" s="109"/>
      <c r="F308" s="109"/>
    </row>
    <row r="309" spans="1:6">
      <c r="A309" s="123"/>
      <c r="B309" s="114"/>
      <c r="C309" s="108"/>
      <c r="D309" s="109"/>
      <c r="E309" s="109"/>
      <c r="F309" s="109"/>
    </row>
    <row r="310" spans="1:6" ht="90">
      <c r="A310" s="123">
        <f>MAX($A$56:A309)+0.01</f>
        <v>1.2800000000000002</v>
      </c>
      <c r="B310" s="114" t="s">
        <v>1569</v>
      </c>
      <c r="C310" s="108"/>
      <c r="D310" s="109"/>
      <c r="E310" s="109"/>
      <c r="F310" s="109"/>
    </row>
    <row r="311" spans="1:6" ht="30">
      <c r="A311" s="123"/>
      <c r="B311" s="114" t="s">
        <v>1570</v>
      </c>
      <c r="C311" s="108"/>
      <c r="D311" s="109"/>
      <c r="E311" s="109"/>
      <c r="F311" s="109"/>
    </row>
    <row r="312" spans="1:6" ht="60">
      <c r="A312" s="123"/>
      <c r="B312" s="114" t="s">
        <v>1571</v>
      </c>
      <c r="C312" s="108"/>
      <c r="D312" s="109"/>
      <c r="E312" s="109"/>
      <c r="F312" s="109"/>
    </row>
    <row r="313" spans="1:6" ht="45">
      <c r="A313" s="123"/>
      <c r="B313" s="133" t="s">
        <v>1572</v>
      </c>
      <c r="C313" s="108"/>
      <c r="D313" s="109"/>
      <c r="E313" s="109"/>
      <c r="F313" s="109"/>
    </row>
    <row r="314" spans="1:6">
      <c r="A314" s="123"/>
      <c r="B314" s="114" t="s">
        <v>1573</v>
      </c>
      <c r="C314" s="108"/>
      <c r="D314" s="109"/>
      <c r="E314" s="109"/>
      <c r="F314" s="109"/>
    </row>
    <row r="315" spans="1:6">
      <c r="A315" s="123"/>
      <c r="B315" s="114" t="s">
        <v>1574</v>
      </c>
      <c r="C315" s="108"/>
      <c r="D315" s="109"/>
      <c r="E315" s="109"/>
      <c r="F315" s="109"/>
    </row>
    <row r="316" spans="1:6">
      <c r="A316" s="123"/>
      <c r="B316" s="114"/>
      <c r="C316" s="108"/>
      <c r="D316" s="109"/>
      <c r="E316" s="109"/>
      <c r="F316" s="109"/>
    </row>
    <row r="317" spans="1:6">
      <c r="A317" s="123"/>
      <c r="B317" s="114" t="s">
        <v>1575</v>
      </c>
      <c r="C317" s="108" t="s">
        <v>51</v>
      </c>
      <c r="D317" s="109">
        <v>1</v>
      </c>
      <c r="E317" s="501"/>
      <c r="F317" s="109">
        <f>D317*E317</f>
        <v>0</v>
      </c>
    </row>
    <row r="318" spans="1:6">
      <c r="A318" s="123"/>
      <c r="B318" s="114" t="s">
        <v>1576</v>
      </c>
      <c r="C318" s="108"/>
      <c r="D318" s="109"/>
      <c r="E318" s="109"/>
      <c r="F318" s="109"/>
    </row>
    <row r="319" spans="1:6">
      <c r="A319" s="123"/>
      <c r="B319" s="114" t="s">
        <v>1399</v>
      </c>
      <c r="C319" s="108"/>
      <c r="D319" s="109"/>
      <c r="E319" s="109"/>
      <c r="F319" s="109"/>
    </row>
    <row r="320" spans="1:6">
      <c r="A320" s="123"/>
      <c r="B320" s="114"/>
      <c r="C320" s="108"/>
      <c r="D320" s="109"/>
      <c r="E320" s="109"/>
      <c r="F320" s="109"/>
    </row>
    <row r="321" spans="1:6">
      <c r="A321" s="123"/>
      <c r="B321" s="114" t="s">
        <v>1577</v>
      </c>
      <c r="C321" s="108" t="s">
        <v>51</v>
      </c>
      <c r="D321" s="109">
        <v>1</v>
      </c>
      <c r="E321" s="501"/>
      <c r="F321" s="109">
        <f>D321*E321</f>
        <v>0</v>
      </c>
    </row>
    <row r="322" spans="1:6">
      <c r="A322" s="123"/>
      <c r="B322" s="114" t="s">
        <v>1578</v>
      </c>
      <c r="C322" s="108"/>
      <c r="D322" s="109"/>
      <c r="E322" s="109"/>
      <c r="F322" s="109"/>
    </row>
    <row r="323" spans="1:6">
      <c r="A323" s="123"/>
      <c r="B323" s="114" t="s">
        <v>1399</v>
      </c>
      <c r="C323" s="108"/>
      <c r="D323" s="109"/>
      <c r="E323" s="109"/>
      <c r="F323" s="109"/>
    </row>
    <row r="324" spans="1:6">
      <c r="A324" s="159"/>
      <c r="B324" s="163"/>
      <c r="C324" s="164"/>
      <c r="D324" s="128"/>
      <c r="E324" s="165"/>
      <c r="F324" s="166"/>
    </row>
    <row r="325" spans="1:6" ht="30">
      <c r="A325" s="123">
        <f>MAX($A$56:A324)+0.01</f>
        <v>1.2900000000000003</v>
      </c>
      <c r="B325" s="167" t="s">
        <v>1579</v>
      </c>
      <c r="C325" s="135"/>
      <c r="D325" s="135"/>
      <c r="E325" s="168"/>
      <c r="F325" s="169"/>
    </row>
    <row r="326" spans="1:6" ht="180">
      <c r="A326" s="170"/>
      <c r="B326" s="171" t="s">
        <v>1580</v>
      </c>
      <c r="C326" s="135"/>
      <c r="D326" s="135"/>
      <c r="E326" s="168"/>
      <c r="F326" s="169"/>
    </row>
    <row r="327" spans="1:6" ht="30">
      <c r="A327" s="170"/>
      <c r="B327" s="172" t="s">
        <v>1581</v>
      </c>
      <c r="C327" s="135"/>
      <c r="D327" s="135"/>
      <c r="E327" s="168"/>
      <c r="F327" s="169"/>
    </row>
    <row r="328" spans="1:6" ht="60">
      <c r="A328" s="170"/>
      <c r="B328" s="171" t="s">
        <v>1571</v>
      </c>
      <c r="C328" s="135"/>
      <c r="D328" s="135"/>
      <c r="E328" s="168"/>
      <c r="F328" s="169"/>
    </row>
    <row r="329" spans="1:6">
      <c r="A329" s="170"/>
      <c r="B329" s="167"/>
      <c r="C329" s="135"/>
      <c r="D329" s="135"/>
      <c r="E329" s="168"/>
      <c r="F329" s="169"/>
    </row>
    <row r="330" spans="1:6">
      <c r="A330" s="170"/>
      <c r="B330" s="167" t="s">
        <v>1582</v>
      </c>
      <c r="C330" s="108" t="s">
        <v>51</v>
      </c>
      <c r="D330" s="109">
        <v>1</v>
      </c>
      <c r="E330" s="501"/>
      <c r="F330" s="109">
        <f>D330*E330</f>
        <v>0</v>
      </c>
    </row>
    <row r="331" spans="1:6" ht="30">
      <c r="A331" s="170"/>
      <c r="B331" s="167" t="s">
        <v>1583</v>
      </c>
      <c r="C331" s="135"/>
      <c r="D331" s="135"/>
      <c r="E331" s="168"/>
      <c r="F331" s="169"/>
    </row>
    <row r="332" spans="1:6">
      <c r="A332" s="173"/>
      <c r="B332" s="174" t="s">
        <v>1399</v>
      </c>
      <c r="C332" s="175"/>
      <c r="D332" s="175"/>
      <c r="E332" s="176"/>
      <c r="F332" s="176"/>
    </row>
    <row r="333" spans="1:6">
      <c r="A333" s="123"/>
      <c r="B333" s="114"/>
      <c r="C333" s="108"/>
      <c r="D333" s="109"/>
      <c r="E333" s="109"/>
      <c r="F333" s="109"/>
    </row>
    <row r="334" spans="1:6" ht="45">
      <c r="A334" s="123">
        <f>MAX($A$56:A333)+0.01</f>
        <v>1.3000000000000003</v>
      </c>
      <c r="B334" s="114" t="s">
        <v>1584</v>
      </c>
      <c r="C334" s="108"/>
      <c r="D334" s="109"/>
      <c r="E334" s="109"/>
      <c r="F334" s="109"/>
    </row>
    <row r="335" spans="1:6">
      <c r="A335" s="123"/>
      <c r="B335" s="114" t="s">
        <v>1585</v>
      </c>
      <c r="C335" s="108"/>
      <c r="D335" s="109"/>
      <c r="E335" s="109"/>
      <c r="F335" s="109"/>
    </row>
    <row r="336" spans="1:6">
      <c r="A336" s="123"/>
      <c r="B336" s="114" t="s">
        <v>1586</v>
      </c>
      <c r="C336" s="108" t="s">
        <v>1397</v>
      </c>
      <c r="D336" s="109">
        <v>2</v>
      </c>
      <c r="E336" s="501"/>
      <c r="F336" s="109">
        <f>D336*E336</f>
        <v>0</v>
      </c>
    </row>
    <row r="337" spans="1:6">
      <c r="A337" s="123"/>
      <c r="B337" s="114" t="s">
        <v>1587</v>
      </c>
      <c r="C337" s="108"/>
      <c r="D337" s="109"/>
      <c r="E337" s="109"/>
      <c r="F337" s="109"/>
    </row>
    <row r="338" spans="1:6">
      <c r="A338" s="123"/>
      <c r="B338" s="114" t="s">
        <v>1399</v>
      </c>
      <c r="C338" s="108"/>
      <c r="D338" s="109"/>
      <c r="E338" s="109"/>
      <c r="F338" s="109"/>
    </row>
    <row r="339" spans="1:6">
      <c r="A339" s="123"/>
      <c r="B339" s="114"/>
      <c r="C339" s="108"/>
      <c r="D339" s="109"/>
      <c r="E339" s="109"/>
      <c r="F339" s="109"/>
    </row>
    <row r="340" spans="1:6" ht="45">
      <c r="A340" s="123">
        <f>MAX($A$56:A339)+0.01</f>
        <v>1.3100000000000003</v>
      </c>
      <c r="B340" s="114" t="s">
        <v>1584</v>
      </c>
      <c r="C340" s="108"/>
      <c r="D340" s="109"/>
      <c r="E340" s="109"/>
      <c r="F340" s="109"/>
    </row>
    <row r="341" spans="1:6">
      <c r="A341" s="123"/>
      <c r="B341" s="114" t="s">
        <v>1585</v>
      </c>
      <c r="C341" s="108"/>
      <c r="D341" s="109"/>
      <c r="E341" s="109"/>
      <c r="F341" s="109"/>
    </row>
    <row r="342" spans="1:6">
      <c r="A342" s="123"/>
      <c r="B342" s="114" t="s">
        <v>1586</v>
      </c>
      <c r="C342" s="108" t="s">
        <v>1397</v>
      </c>
      <c r="D342" s="109">
        <v>2</v>
      </c>
      <c r="E342" s="501"/>
      <c r="F342" s="109">
        <f>D342*E342</f>
        <v>0</v>
      </c>
    </row>
    <row r="343" spans="1:6">
      <c r="A343" s="123"/>
      <c r="B343" s="114" t="s">
        <v>1587</v>
      </c>
      <c r="C343" s="108"/>
      <c r="D343" s="109"/>
      <c r="E343" s="109"/>
      <c r="F343" s="109"/>
    </row>
    <row r="344" spans="1:6">
      <c r="A344" s="123"/>
      <c r="B344" s="114" t="s">
        <v>1399</v>
      </c>
      <c r="C344" s="108"/>
      <c r="D344" s="109"/>
      <c r="E344" s="109"/>
      <c r="F344" s="109"/>
    </row>
    <row r="345" spans="1:6">
      <c r="A345" s="123"/>
      <c r="B345" s="114"/>
      <c r="C345" s="108"/>
      <c r="D345" s="109"/>
      <c r="E345" s="109"/>
      <c r="F345" s="109"/>
    </row>
    <row r="346" spans="1:6" ht="45">
      <c r="A346" s="123">
        <f>MAX($A$56:A345)+0.01</f>
        <v>1.3200000000000003</v>
      </c>
      <c r="B346" s="114" t="s">
        <v>1588</v>
      </c>
      <c r="C346" s="108"/>
      <c r="D346" s="109"/>
      <c r="E346" s="109"/>
      <c r="F346" s="109"/>
    </row>
    <row r="347" spans="1:6">
      <c r="A347" s="123"/>
      <c r="B347" s="114" t="s">
        <v>1589</v>
      </c>
      <c r="C347" s="108"/>
      <c r="D347" s="109"/>
      <c r="E347" s="109"/>
      <c r="F347" s="109"/>
    </row>
    <row r="348" spans="1:6">
      <c r="A348" s="123"/>
      <c r="B348" s="114" t="s">
        <v>1586</v>
      </c>
      <c r="C348" s="108" t="s">
        <v>1397</v>
      </c>
      <c r="D348" s="109">
        <v>3</v>
      </c>
      <c r="E348" s="501"/>
      <c r="F348" s="109">
        <f>D348*E348</f>
        <v>0</v>
      </c>
    </row>
    <row r="349" spans="1:6">
      <c r="A349" s="123"/>
      <c r="B349" s="114" t="s">
        <v>1590</v>
      </c>
      <c r="C349" s="108"/>
      <c r="D349" s="109"/>
      <c r="E349" s="109"/>
      <c r="F349" s="109"/>
    </row>
    <row r="350" spans="1:6">
      <c r="A350" s="123"/>
      <c r="B350" s="114" t="s">
        <v>1399</v>
      </c>
      <c r="C350" s="108"/>
      <c r="D350" s="109"/>
      <c r="E350" s="109"/>
      <c r="F350" s="109"/>
    </row>
    <row r="351" spans="1:6">
      <c r="A351" s="123"/>
      <c r="B351" s="114"/>
      <c r="C351" s="108"/>
      <c r="D351" s="109"/>
      <c r="E351" s="109"/>
      <c r="F351" s="109"/>
    </row>
    <row r="352" spans="1:6" ht="45">
      <c r="A352" s="123">
        <f>MAX($A$56:A351)+0.01</f>
        <v>1.3300000000000003</v>
      </c>
      <c r="B352" s="114" t="s">
        <v>1591</v>
      </c>
      <c r="C352" s="108"/>
      <c r="D352" s="109"/>
      <c r="E352" s="109"/>
      <c r="F352" s="109"/>
    </row>
    <row r="353" spans="1:6">
      <c r="A353" s="123"/>
      <c r="B353" s="114" t="s">
        <v>1592</v>
      </c>
      <c r="C353" s="108" t="s">
        <v>1397</v>
      </c>
      <c r="D353" s="109">
        <v>13</v>
      </c>
      <c r="E353" s="501"/>
      <c r="F353" s="109">
        <f>D353*E353</f>
        <v>0</v>
      </c>
    </row>
    <row r="354" spans="1:6">
      <c r="A354" s="123"/>
      <c r="B354" s="114" t="s">
        <v>1593</v>
      </c>
      <c r="C354" s="108" t="s">
        <v>1397</v>
      </c>
      <c r="D354" s="109">
        <v>4</v>
      </c>
      <c r="E354" s="501"/>
      <c r="F354" s="109">
        <f>D354*E354</f>
        <v>0</v>
      </c>
    </row>
    <row r="355" spans="1:6">
      <c r="A355" s="123"/>
      <c r="B355" s="114"/>
      <c r="C355" s="108"/>
      <c r="D355" s="109"/>
      <c r="E355" s="109"/>
      <c r="F355" s="109"/>
    </row>
    <row r="356" spans="1:6" ht="45">
      <c r="A356" s="123">
        <f>MAX($A$56:A355)+0.01</f>
        <v>1.3400000000000003</v>
      </c>
      <c r="B356" s="114" t="s">
        <v>1594</v>
      </c>
      <c r="C356" s="108"/>
      <c r="D356" s="109"/>
      <c r="E356" s="109"/>
      <c r="F356" s="109"/>
    </row>
    <row r="357" spans="1:6">
      <c r="A357" s="123"/>
      <c r="B357" s="114" t="s">
        <v>1595</v>
      </c>
      <c r="C357" s="108" t="s">
        <v>51</v>
      </c>
      <c r="D357" s="109">
        <v>6</v>
      </c>
      <c r="E357" s="501"/>
      <c r="F357" s="109">
        <f>D357*E357</f>
        <v>0</v>
      </c>
    </row>
    <row r="358" spans="1:6">
      <c r="A358" s="123"/>
      <c r="B358" s="114"/>
      <c r="C358" s="108"/>
      <c r="D358" s="109"/>
      <c r="E358" s="109"/>
      <c r="F358" s="109"/>
    </row>
    <row r="359" spans="1:6" ht="45">
      <c r="A359" s="123">
        <f>MAX($A$56:A358)+0.01</f>
        <v>1.3500000000000003</v>
      </c>
      <c r="B359" s="114" t="s">
        <v>1596</v>
      </c>
      <c r="C359" s="108"/>
      <c r="D359" s="109"/>
      <c r="E359" s="109"/>
      <c r="F359" s="109"/>
    </row>
    <row r="360" spans="1:6">
      <c r="A360" s="123"/>
      <c r="B360" s="114" t="s">
        <v>1597</v>
      </c>
      <c r="C360" s="108" t="s">
        <v>51</v>
      </c>
      <c r="D360" s="109">
        <v>5</v>
      </c>
      <c r="E360" s="501"/>
      <c r="F360" s="109">
        <f>D360*E360</f>
        <v>0</v>
      </c>
    </row>
    <row r="361" spans="1:6">
      <c r="A361" s="123"/>
      <c r="B361" s="114" t="s">
        <v>1598</v>
      </c>
      <c r="C361" s="108" t="s">
        <v>51</v>
      </c>
      <c r="D361" s="109">
        <v>7</v>
      </c>
      <c r="E361" s="501"/>
      <c r="F361" s="109">
        <f>D361*E361</f>
        <v>0</v>
      </c>
    </row>
    <row r="362" spans="1:6">
      <c r="A362" s="123"/>
      <c r="B362" s="114"/>
      <c r="C362" s="108"/>
      <c r="D362" s="109"/>
      <c r="E362" s="109"/>
      <c r="F362" s="109"/>
    </row>
    <row r="363" spans="1:6" ht="30">
      <c r="A363" s="123">
        <f>MAX($A$56:A362)+0.01</f>
        <v>1.3600000000000003</v>
      </c>
      <c r="B363" s="114" t="s">
        <v>1599</v>
      </c>
      <c r="C363" s="108"/>
      <c r="D363" s="109"/>
      <c r="E363" s="109"/>
      <c r="F363" s="109"/>
    </row>
    <row r="364" spans="1:6">
      <c r="A364" s="123"/>
      <c r="B364" s="114" t="s">
        <v>1600</v>
      </c>
      <c r="C364" s="108"/>
      <c r="D364" s="109"/>
      <c r="E364" s="109"/>
      <c r="F364" s="109"/>
    </row>
    <row r="365" spans="1:6">
      <c r="A365" s="123"/>
      <c r="B365" s="114" t="s">
        <v>1601</v>
      </c>
      <c r="C365" s="108"/>
      <c r="D365" s="109"/>
      <c r="E365" s="109"/>
      <c r="F365" s="109"/>
    </row>
    <row r="366" spans="1:6">
      <c r="A366" s="123"/>
      <c r="B366" s="114" t="s">
        <v>1602</v>
      </c>
      <c r="C366" s="108"/>
      <c r="D366" s="109"/>
      <c r="E366" s="109"/>
      <c r="F366" s="109"/>
    </row>
    <row r="367" spans="1:6">
      <c r="A367" s="123"/>
      <c r="B367" s="114" t="s">
        <v>1603</v>
      </c>
      <c r="C367" s="108"/>
      <c r="D367" s="109"/>
      <c r="E367" s="109"/>
      <c r="F367" s="109"/>
    </row>
    <row r="368" spans="1:6">
      <c r="A368" s="123"/>
      <c r="B368" s="114" t="s">
        <v>1604</v>
      </c>
      <c r="C368" s="108"/>
      <c r="D368" s="109"/>
      <c r="E368" s="109"/>
      <c r="F368" s="109"/>
    </row>
    <row r="369" spans="1:6">
      <c r="A369" s="123"/>
      <c r="B369" s="114" t="s">
        <v>1605</v>
      </c>
      <c r="C369" s="108"/>
      <c r="D369" s="109"/>
      <c r="E369" s="109"/>
      <c r="F369" s="109"/>
    </row>
    <row r="370" spans="1:6">
      <c r="A370" s="123"/>
      <c r="B370" s="114" t="s">
        <v>1606</v>
      </c>
      <c r="C370" s="108"/>
      <c r="D370" s="109"/>
      <c r="E370" s="109"/>
      <c r="F370" s="109"/>
    </row>
    <row r="371" spans="1:6">
      <c r="A371" s="123"/>
      <c r="B371" s="114" t="s">
        <v>1607</v>
      </c>
      <c r="C371" s="108"/>
      <c r="D371" s="109"/>
      <c r="E371" s="109"/>
      <c r="F371" s="109"/>
    </row>
    <row r="372" spans="1:6">
      <c r="A372" s="123"/>
      <c r="B372" s="114" t="s">
        <v>1608</v>
      </c>
      <c r="C372" s="108"/>
      <c r="D372" s="109"/>
      <c r="E372" s="109"/>
      <c r="F372" s="109"/>
    </row>
    <row r="373" spans="1:6">
      <c r="A373" s="123"/>
      <c r="B373" s="114" t="s">
        <v>1609</v>
      </c>
      <c r="C373" s="108"/>
      <c r="D373" s="109"/>
      <c r="E373" s="109"/>
      <c r="F373" s="109"/>
    </row>
    <row r="374" spans="1:6" ht="30">
      <c r="A374" s="123"/>
      <c r="B374" s="114" t="s">
        <v>1610</v>
      </c>
      <c r="C374" s="108"/>
      <c r="D374" s="109"/>
      <c r="E374" s="109"/>
      <c r="F374" s="109"/>
    </row>
    <row r="375" spans="1:6" ht="30">
      <c r="A375" s="123"/>
      <c r="B375" s="114" t="s">
        <v>1611</v>
      </c>
      <c r="C375" s="108"/>
      <c r="D375" s="109"/>
      <c r="E375" s="109"/>
      <c r="F375" s="109"/>
    </row>
    <row r="376" spans="1:6" ht="30">
      <c r="A376" s="123"/>
      <c r="B376" s="114" t="s">
        <v>1612</v>
      </c>
      <c r="C376" s="108"/>
      <c r="D376" s="109"/>
      <c r="E376" s="109"/>
      <c r="F376" s="109"/>
    </row>
    <row r="377" spans="1:6">
      <c r="A377" s="123"/>
      <c r="B377" s="114" t="s">
        <v>1595</v>
      </c>
      <c r="C377" s="108" t="s">
        <v>51</v>
      </c>
      <c r="D377" s="109">
        <v>2</v>
      </c>
      <c r="E377" s="501"/>
      <c r="F377" s="109">
        <f>D377*E377</f>
        <v>0</v>
      </c>
    </row>
    <row r="378" spans="1:6">
      <c r="A378" s="123"/>
      <c r="B378" s="114" t="s">
        <v>1613</v>
      </c>
      <c r="C378" s="108"/>
      <c r="D378" s="109"/>
      <c r="E378" s="109"/>
      <c r="F378" s="109"/>
    </row>
    <row r="379" spans="1:6">
      <c r="A379" s="123"/>
      <c r="B379" s="114" t="s">
        <v>1399</v>
      </c>
      <c r="C379" s="108"/>
      <c r="D379" s="109"/>
      <c r="E379" s="109"/>
      <c r="F379" s="109"/>
    </row>
    <row r="380" spans="1:6">
      <c r="A380" s="123"/>
      <c r="B380" s="114"/>
      <c r="C380" s="108"/>
      <c r="D380" s="109"/>
      <c r="E380" s="109"/>
      <c r="F380" s="109"/>
    </row>
    <row r="381" spans="1:6" ht="60">
      <c r="A381" s="123">
        <f>MAX($A$56:A380)+0.01</f>
        <v>1.3700000000000003</v>
      </c>
      <c r="B381" s="114" t="s">
        <v>1614</v>
      </c>
      <c r="C381" s="108"/>
      <c r="D381" s="109"/>
      <c r="E381" s="109"/>
      <c r="F381" s="109"/>
    </row>
    <row r="382" spans="1:6">
      <c r="A382" s="123"/>
      <c r="B382" s="114" t="s">
        <v>1598</v>
      </c>
      <c r="C382" s="108" t="s">
        <v>51</v>
      </c>
      <c r="D382" s="109">
        <v>1</v>
      </c>
      <c r="E382" s="501"/>
      <c r="F382" s="109">
        <f>D382*E382</f>
        <v>0</v>
      </c>
    </row>
    <row r="383" spans="1:6">
      <c r="A383" s="123"/>
      <c r="B383" s="114" t="s">
        <v>1615</v>
      </c>
      <c r="C383" s="108"/>
      <c r="D383" s="109"/>
      <c r="E383" s="109"/>
      <c r="F383" s="109"/>
    </row>
    <row r="384" spans="1:6">
      <c r="A384" s="123"/>
      <c r="B384" s="114" t="s">
        <v>1399</v>
      </c>
      <c r="C384" s="108"/>
      <c r="D384" s="109"/>
      <c r="E384" s="109"/>
      <c r="F384" s="109"/>
    </row>
    <row r="385" spans="1:6">
      <c r="A385" s="123"/>
      <c r="B385" s="114"/>
      <c r="C385" s="108"/>
      <c r="D385" s="109"/>
      <c r="E385" s="109"/>
      <c r="F385" s="109"/>
    </row>
    <row r="386" spans="1:6" ht="45">
      <c r="A386" s="123">
        <f>MAX($A$56:A385)+0.01</f>
        <v>1.3800000000000003</v>
      </c>
      <c r="B386" s="114" t="s">
        <v>1616</v>
      </c>
      <c r="C386" s="108"/>
      <c r="D386" s="109"/>
      <c r="E386" s="109"/>
      <c r="F386" s="109"/>
    </row>
    <row r="387" spans="1:6">
      <c r="A387" s="123"/>
      <c r="B387" s="114" t="s">
        <v>1595</v>
      </c>
      <c r="C387" s="108" t="s">
        <v>51</v>
      </c>
      <c r="D387" s="109">
        <v>2</v>
      </c>
      <c r="E387" s="501"/>
      <c r="F387" s="109">
        <f>D387*E387</f>
        <v>0</v>
      </c>
    </row>
    <row r="388" spans="1:6">
      <c r="A388" s="123"/>
      <c r="B388" s="114"/>
      <c r="C388" s="108"/>
      <c r="D388" s="109"/>
      <c r="E388" s="109"/>
      <c r="F388" s="109"/>
    </row>
    <row r="389" spans="1:6" ht="45">
      <c r="A389" s="123">
        <f>MAX($A$56:A388)+0.01</f>
        <v>1.3900000000000003</v>
      </c>
      <c r="B389" s="114" t="s">
        <v>1617</v>
      </c>
      <c r="C389" s="108"/>
      <c r="D389" s="109"/>
      <c r="E389" s="109"/>
      <c r="F389" s="109"/>
    </row>
    <row r="390" spans="1:6">
      <c r="A390" s="123"/>
      <c r="B390" s="114" t="s">
        <v>1597</v>
      </c>
      <c r="C390" s="108" t="s">
        <v>51</v>
      </c>
      <c r="D390" s="109">
        <v>1</v>
      </c>
      <c r="E390" s="501"/>
      <c r="F390" s="109">
        <f>D390*E390</f>
        <v>0</v>
      </c>
    </row>
    <row r="391" spans="1:6">
      <c r="A391" s="123"/>
      <c r="B391" s="114" t="s">
        <v>1598</v>
      </c>
      <c r="C391" s="108" t="s">
        <v>51</v>
      </c>
      <c r="D391" s="109">
        <v>1</v>
      </c>
      <c r="E391" s="501"/>
      <c r="F391" s="109">
        <f>D391*E391</f>
        <v>0</v>
      </c>
    </row>
    <row r="392" spans="1:6">
      <c r="A392" s="123"/>
      <c r="B392" s="114"/>
      <c r="C392" s="108"/>
      <c r="D392" s="109"/>
      <c r="E392" s="109"/>
      <c r="F392" s="109"/>
    </row>
    <row r="393" spans="1:6" ht="30">
      <c r="A393" s="123">
        <f>MAX($A$56:A392)+0.01</f>
        <v>1.4000000000000004</v>
      </c>
      <c r="B393" s="114" t="s">
        <v>1618</v>
      </c>
      <c r="C393" s="108"/>
      <c r="D393" s="109"/>
      <c r="E393" s="109"/>
      <c r="F393" s="109"/>
    </row>
    <row r="394" spans="1:6">
      <c r="A394" s="123"/>
      <c r="B394" s="114" t="s">
        <v>1595</v>
      </c>
      <c r="C394" s="108" t="s">
        <v>51</v>
      </c>
      <c r="D394" s="109">
        <v>2</v>
      </c>
      <c r="E394" s="501"/>
      <c r="F394" s="109">
        <f>D394*E394</f>
        <v>0</v>
      </c>
    </row>
    <row r="395" spans="1:6">
      <c r="A395" s="123"/>
      <c r="B395" s="114"/>
      <c r="C395" s="108"/>
      <c r="D395" s="109"/>
      <c r="E395" s="109"/>
      <c r="F395" s="109"/>
    </row>
    <row r="396" spans="1:6" ht="45">
      <c r="A396" s="123">
        <f>MAX($A$56:A395)+0.01</f>
        <v>1.4100000000000004</v>
      </c>
      <c r="B396" s="114" t="s">
        <v>1619</v>
      </c>
      <c r="C396" s="108"/>
      <c r="D396" s="109"/>
      <c r="E396" s="109"/>
      <c r="F396" s="109"/>
    </row>
    <row r="397" spans="1:6">
      <c r="A397" s="123"/>
      <c r="B397" s="114" t="s">
        <v>1598</v>
      </c>
      <c r="C397" s="108" t="s">
        <v>51</v>
      </c>
      <c r="D397" s="109">
        <v>1</v>
      </c>
      <c r="E397" s="501"/>
      <c r="F397" s="109">
        <f>D397*E397</f>
        <v>0</v>
      </c>
    </row>
    <row r="398" spans="1:6">
      <c r="A398" s="123"/>
      <c r="B398" s="114"/>
      <c r="C398" s="108"/>
      <c r="D398" s="109"/>
      <c r="E398" s="109"/>
      <c r="F398" s="109"/>
    </row>
    <row r="399" spans="1:6" ht="180">
      <c r="A399" s="123">
        <f>MAX($A$56:A398)+0.01</f>
        <v>1.4200000000000004</v>
      </c>
      <c r="B399" s="114" t="s">
        <v>1620</v>
      </c>
      <c r="C399" s="108"/>
      <c r="D399" s="109"/>
      <c r="E399" s="109"/>
      <c r="F399" s="109"/>
    </row>
    <row r="400" spans="1:6" ht="165">
      <c r="A400" s="123"/>
      <c r="B400" s="114" t="s">
        <v>1621</v>
      </c>
      <c r="C400" s="108"/>
      <c r="D400" s="109"/>
      <c r="E400" s="109"/>
      <c r="F400" s="109"/>
    </row>
    <row r="401" spans="1:6">
      <c r="A401" s="123"/>
      <c r="B401" s="114" t="s">
        <v>1622</v>
      </c>
      <c r="C401" s="108" t="s">
        <v>1623</v>
      </c>
      <c r="D401" s="109">
        <v>415</v>
      </c>
      <c r="E401" s="501"/>
      <c r="F401" s="109">
        <f>D401*E401</f>
        <v>0</v>
      </c>
    </row>
    <row r="402" spans="1:6">
      <c r="A402" s="123"/>
      <c r="B402" s="114" t="s">
        <v>1624</v>
      </c>
      <c r="C402" s="108" t="s">
        <v>1623</v>
      </c>
      <c r="D402" s="109">
        <v>183</v>
      </c>
      <c r="E402" s="501"/>
      <c r="F402" s="109">
        <f>D402*E402</f>
        <v>0</v>
      </c>
    </row>
    <row r="403" spans="1:6">
      <c r="A403" s="123"/>
      <c r="B403" s="114" t="s">
        <v>1625</v>
      </c>
      <c r="C403" s="108" t="s">
        <v>1623</v>
      </c>
      <c r="D403" s="109">
        <v>15</v>
      </c>
      <c r="E403" s="501"/>
      <c r="F403" s="109">
        <f>D403*E403</f>
        <v>0</v>
      </c>
    </row>
    <row r="404" spans="1:6">
      <c r="A404" s="123"/>
      <c r="B404" s="114" t="s">
        <v>1626</v>
      </c>
      <c r="C404" s="108"/>
      <c r="D404" s="109"/>
      <c r="E404" s="109"/>
      <c r="F404" s="109"/>
    </row>
    <row r="405" spans="1:6">
      <c r="A405" s="123"/>
      <c r="B405" s="114"/>
      <c r="C405" s="108"/>
      <c r="D405" s="109"/>
      <c r="E405" s="109"/>
      <c r="F405" s="109"/>
    </row>
    <row r="406" spans="1:6" ht="60">
      <c r="A406" s="123">
        <f>MAX($A$56:A405)+0.01</f>
        <v>1.4300000000000004</v>
      </c>
      <c r="B406" s="114" t="s">
        <v>1627</v>
      </c>
      <c r="C406" s="108"/>
      <c r="D406" s="109"/>
      <c r="E406" s="109"/>
      <c r="F406" s="109"/>
    </row>
    <row r="407" spans="1:6" ht="150">
      <c r="A407" s="123"/>
      <c r="B407" s="114" t="s">
        <v>1628</v>
      </c>
      <c r="C407" s="108"/>
      <c r="D407" s="109"/>
      <c r="E407" s="109"/>
      <c r="F407" s="109"/>
    </row>
    <row r="408" spans="1:6">
      <c r="A408" s="123"/>
      <c r="B408" s="114" t="s">
        <v>1629</v>
      </c>
      <c r="C408" s="108" t="s">
        <v>1623</v>
      </c>
      <c r="D408" s="109">
        <v>317</v>
      </c>
      <c r="E408" s="501"/>
      <c r="F408" s="109">
        <f t="shared" ref="F408:F413" si="1">D408*E408</f>
        <v>0</v>
      </c>
    </row>
    <row r="409" spans="1:6">
      <c r="A409" s="123"/>
      <c r="B409" s="114" t="s">
        <v>1630</v>
      </c>
      <c r="C409" s="108" t="s">
        <v>1623</v>
      </c>
      <c r="D409" s="109">
        <v>132</v>
      </c>
      <c r="E409" s="501"/>
      <c r="F409" s="109">
        <f t="shared" si="1"/>
        <v>0</v>
      </c>
    </row>
    <row r="410" spans="1:6">
      <c r="A410" s="123"/>
      <c r="B410" s="114" t="s">
        <v>1631</v>
      </c>
      <c r="C410" s="108" t="s">
        <v>1623</v>
      </c>
      <c r="D410" s="109">
        <v>101</v>
      </c>
      <c r="E410" s="501"/>
      <c r="F410" s="109">
        <f t="shared" si="1"/>
        <v>0</v>
      </c>
    </row>
    <row r="411" spans="1:6">
      <c r="A411" s="123"/>
      <c r="B411" s="114" t="s">
        <v>1632</v>
      </c>
      <c r="C411" s="108" t="s">
        <v>1623</v>
      </c>
      <c r="D411" s="109">
        <v>115</v>
      </c>
      <c r="E411" s="501"/>
      <c r="F411" s="109">
        <f t="shared" si="1"/>
        <v>0</v>
      </c>
    </row>
    <row r="412" spans="1:6">
      <c r="A412" s="123"/>
      <c r="B412" s="114" t="s">
        <v>1633</v>
      </c>
      <c r="C412" s="108" t="s">
        <v>1623</v>
      </c>
      <c r="D412" s="109">
        <f>175+80</f>
        <v>255</v>
      </c>
      <c r="E412" s="501"/>
      <c r="F412" s="109">
        <f t="shared" si="1"/>
        <v>0</v>
      </c>
    </row>
    <row r="413" spans="1:6">
      <c r="A413" s="123"/>
      <c r="B413" s="114" t="s">
        <v>1634</v>
      </c>
      <c r="C413" s="108" t="s">
        <v>1623</v>
      </c>
      <c r="D413" s="109">
        <v>140</v>
      </c>
      <c r="E413" s="501"/>
      <c r="F413" s="109">
        <f t="shared" si="1"/>
        <v>0</v>
      </c>
    </row>
    <row r="414" spans="1:6">
      <c r="A414" s="123"/>
      <c r="B414" s="114" t="s">
        <v>1635</v>
      </c>
      <c r="C414" s="108"/>
      <c r="D414" s="109"/>
      <c r="E414" s="109"/>
      <c r="F414" s="109"/>
    </row>
    <row r="415" spans="1:6">
      <c r="A415" s="123"/>
      <c r="B415" s="114" t="s">
        <v>1399</v>
      </c>
      <c r="C415" s="108"/>
      <c r="D415" s="109"/>
      <c r="E415" s="109"/>
      <c r="F415" s="109"/>
    </row>
    <row r="416" spans="1:6">
      <c r="A416" s="123"/>
      <c r="B416" s="114"/>
      <c r="C416" s="108"/>
      <c r="D416" s="109"/>
      <c r="E416" s="109"/>
      <c r="F416" s="109"/>
    </row>
    <row r="417" spans="1:6" ht="90">
      <c r="A417" s="123">
        <f>MAX($A$56:A416)+0.01</f>
        <v>1.4400000000000004</v>
      </c>
      <c r="B417" s="114" t="s">
        <v>1636</v>
      </c>
      <c r="C417" s="108"/>
      <c r="D417" s="109"/>
      <c r="E417" s="109"/>
      <c r="F417" s="109"/>
    </row>
    <row r="418" spans="1:6" ht="165">
      <c r="A418" s="123"/>
      <c r="B418" s="114" t="s">
        <v>1637</v>
      </c>
      <c r="C418" s="108"/>
      <c r="D418" s="109"/>
      <c r="E418" s="109"/>
      <c r="F418" s="109"/>
    </row>
    <row r="419" spans="1:6">
      <c r="A419" s="123"/>
      <c r="B419" s="114" t="s">
        <v>1638</v>
      </c>
      <c r="C419" s="108" t="s">
        <v>1623</v>
      </c>
      <c r="D419" s="109">
        <f>51+26</f>
        <v>77</v>
      </c>
      <c r="E419" s="501"/>
      <c r="F419" s="109">
        <f>D419*E419</f>
        <v>0</v>
      </c>
    </row>
    <row r="420" spans="1:6">
      <c r="A420" s="123"/>
      <c r="B420" s="114" t="s">
        <v>1639</v>
      </c>
      <c r="C420" s="108" t="s">
        <v>1623</v>
      </c>
      <c r="D420" s="109">
        <f>24+144+26</f>
        <v>194</v>
      </c>
      <c r="E420" s="501"/>
      <c r="F420" s="109">
        <f>D420*E420</f>
        <v>0</v>
      </c>
    </row>
    <row r="421" spans="1:6">
      <c r="A421" s="123"/>
      <c r="B421" s="114"/>
      <c r="C421" s="108"/>
      <c r="D421" s="109"/>
      <c r="E421" s="109"/>
      <c r="F421" s="109"/>
    </row>
    <row r="422" spans="1:6" ht="45">
      <c r="A422" s="123">
        <f>MAX($A$56:A421)+0.01</f>
        <v>1.4500000000000004</v>
      </c>
      <c r="B422" s="114" t="s">
        <v>1640</v>
      </c>
      <c r="C422" s="108" t="s">
        <v>1641</v>
      </c>
      <c r="D422" s="109">
        <v>62</v>
      </c>
      <c r="E422" s="501"/>
      <c r="F422" s="109">
        <f>D422*E422</f>
        <v>0</v>
      </c>
    </row>
    <row r="423" spans="1:6" ht="45">
      <c r="A423" s="123"/>
      <c r="B423" s="114" t="s">
        <v>1642</v>
      </c>
      <c r="C423" s="108"/>
      <c r="D423" s="109"/>
      <c r="E423" s="109"/>
      <c r="F423" s="109"/>
    </row>
    <row r="424" spans="1:6" ht="45">
      <c r="A424" s="123"/>
      <c r="B424" s="114" t="s">
        <v>1643</v>
      </c>
      <c r="C424" s="108"/>
      <c r="D424" s="109"/>
      <c r="E424" s="109"/>
      <c r="F424" s="109"/>
    </row>
    <row r="425" spans="1:6">
      <c r="A425" s="123"/>
      <c r="B425" s="114"/>
      <c r="C425" s="108"/>
      <c r="D425" s="109"/>
      <c r="E425" s="109"/>
      <c r="F425" s="109"/>
    </row>
    <row r="426" spans="1:6" ht="105">
      <c r="A426" s="123">
        <f>MAX($A$56:A425)+0.01</f>
        <v>1.4600000000000004</v>
      </c>
      <c r="B426" s="114" t="s">
        <v>1644</v>
      </c>
      <c r="C426" s="108"/>
      <c r="D426" s="109"/>
      <c r="E426" s="109"/>
      <c r="F426" s="109"/>
    </row>
    <row r="427" spans="1:6" ht="75">
      <c r="A427" s="123"/>
      <c r="B427" s="114" t="s">
        <v>1645</v>
      </c>
      <c r="C427" s="108"/>
      <c r="D427" s="109"/>
      <c r="E427" s="109"/>
      <c r="F427" s="109"/>
    </row>
    <row r="428" spans="1:6">
      <c r="A428" s="123"/>
      <c r="B428" s="114" t="s">
        <v>1646</v>
      </c>
      <c r="C428" s="108"/>
      <c r="D428" s="109"/>
      <c r="E428" s="109"/>
      <c r="F428" s="109"/>
    </row>
    <row r="429" spans="1:6">
      <c r="A429" s="123"/>
      <c r="B429" s="114" t="s">
        <v>1629</v>
      </c>
      <c r="C429" s="108" t="s">
        <v>1623</v>
      </c>
      <c r="D429" s="109">
        <v>317</v>
      </c>
      <c r="E429" s="501"/>
      <c r="F429" s="109">
        <f>D429*E429</f>
        <v>0</v>
      </c>
    </row>
    <row r="430" spans="1:6">
      <c r="A430" s="123"/>
      <c r="B430" s="114" t="s">
        <v>1647</v>
      </c>
      <c r="C430" s="108"/>
      <c r="D430" s="109"/>
      <c r="E430" s="109"/>
      <c r="F430" s="109"/>
    </row>
    <row r="431" spans="1:6">
      <c r="A431" s="123"/>
      <c r="B431" s="114" t="s">
        <v>1648</v>
      </c>
      <c r="C431" s="108" t="s">
        <v>1623</v>
      </c>
      <c r="D431" s="109">
        <v>132</v>
      </c>
      <c r="E431" s="501"/>
      <c r="F431" s="109">
        <f>D431*E431</f>
        <v>0</v>
      </c>
    </row>
    <row r="432" spans="1:6">
      <c r="A432" s="123"/>
      <c r="B432" s="114" t="s">
        <v>1649</v>
      </c>
      <c r="C432" s="108"/>
      <c r="D432" s="109"/>
      <c r="E432" s="109"/>
      <c r="F432" s="109"/>
    </row>
    <row r="433" spans="1:6">
      <c r="A433" s="123"/>
      <c r="B433" s="114" t="s">
        <v>1631</v>
      </c>
      <c r="C433" s="108" t="s">
        <v>1623</v>
      </c>
      <c r="D433" s="109">
        <v>101</v>
      </c>
      <c r="E433" s="501"/>
      <c r="F433" s="109">
        <f>D433*E433</f>
        <v>0</v>
      </c>
    </row>
    <row r="434" spans="1:6">
      <c r="A434" s="123"/>
      <c r="B434" s="114" t="s">
        <v>1632</v>
      </c>
      <c r="C434" s="108" t="s">
        <v>1623</v>
      </c>
      <c r="D434" s="109">
        <v>115</v>
      </c>
      <c r="E434" s="501"/>
      <c r="F434" s="109">
        <f>D434*E434</f>
        <v>0</v>
      </c>
    </row>
    <row r="435" spans="1:6">
      <c r="A435" s="123"/>
      <c r="B435" s="114" t="s">
        <v>1650</v>
      </c>
      <c r="C435" s="108"/>
      <c r="D435" s="109"/>
      <c r="E435" s="109"/>
      <c r="F435" s="109"/>
    </row>
    <row r="436" spans="1:6">
      <c r="A436" s="123"/>
      <c r="B436" s="114" t="s">
        <v>1633</v>
      </c>
      <c r="C436" s="108" t="s">
        <v>1623</v>
      </c>
      <c r="D436" s="109">
        <v>255</v>
      </c>
      <c r="E436" s="501"/>
      <c r="F436" s="109">
        <f>D436*E436</f>
        <v>0</v>
      </c>
    </row>
    <row r="437" spans="1:6">
      <c r="A437" s="123"/>
      <c r="B437" s="114" t="s">
        <v>1634</v>
      </c>
      <c r="C437" s="108" t="s">
        <v>1623</v>
      </c>
      <c r="D437" s="109">
        <v>140</v>
      </c>
      <c r="E437" s="501"/>
      <c r="F437" s="109">
        <f>D437*E437</f>
        <v>0</v>
      </c>
    </row>
    <row r="438" spans="1:6">
      <c r="A438" s="123"/>
      <c r="B438" s="114" t="s">
        <v>1638</v>
      </c>
      <c r="C438" s="108" t="s">
        <v>1623</v>
      </c>
      <c r="D438" s="109">
        <v>77</v>
      </c>
      <c r="E438" s="501"/>
      <c r="F438" s="109">
        <f>D438*E438</f>
        <v>0</v>
      </c>
    </row>
    <row r="439" spans="1:6">
      <c r="A439" s="123"/>
      <c r="B439" s="114" t="s">
        <v>1639</v>
      </c>
      <c r="C439" s="108" t="s">
        <v>1623</v>
      </c>
      <c r="D439" s="109">
        <v>194</v>
      </c>
      <c r="E439" s="501"/>
      <c r="F439" s="109">
        <f>D439*E439</f>
        <v>0</v>
      </c>
    </row>
    <row r="440" spans="1:6">
      <c r="A440" s="123"/>
      <c r="B440" s="114" t="s">
        <v>1651</v>
      </c>
      <c r="C440" s="108"/>
      <c r="D440" s="109"/>
      <c r="E440" s="109"/>
      <c r="F440" s="109"/>
    </row>
    <row r="441" spans="1:6">
      <c r="A441" s="123"/>
      <c r="B441" s="114" t="s">
        <v>1399</v>
      </c>
      <c r="C441" s="108"/>
      <c r="D441" s="109"/>
      <c r="E441" s="109"/>
      <c r="F441" s="109"/>
    </row>
    <row r="442" spans="1:6">
      <c r="A442" s="123"/>
      <c r="B442" s="114"/>
      <c r="C442" s="108"/>
      <c r="D442" s="109"/>
      <c r="E442" s="109"/>
      <c r="F442" s="109"/>
    </row>
    <row r="443" spans="1:6" ht="120">
      <c r="A443" s="123">
        <f>MAX($A$56:A442)+0.01</f>
        <v>1.4700000000000004</v>
      </c>
      <c r="B443" s="114" t="s">
        <v>1652</v>
      </c>
      <c r="C443" s="108"/>
      <c r="D443" s="109"/>
      <c r="E443" s="109"/>
      <c r="F443" s="109"/>
    </row>
    <row r="444" spans="1:6" ht="75">
      <c r="A444" s="123"/>
      <c r="B444" s="114" t="s">
        <v>1645</v>
      </c>
      <c r="C444" s="108"/>
      <c r="D444" s="109"/>
      <c r="E444" s="109"/>
      <c r="F444" s="109"/>
    </row>
    <row r="445" spans="1:6">
      <c r="A445" s="123"/>
      <c r="B445" s="114" t="s">
        <v>1647</v>
      </c>
      <c r="C445" s="108"/>
      <c r="D445" s="109"/>
      <c r="E445" s="109"/>
      <c r="F445" s="109"/>
    </row>
    <row r="446" spans="1:6">
      <c r="A446" s="123"/>
      <c r="B446" s="114" t="s">
        <v>1633</v>
      </c>
      <c r="C446" s="108" t="s">
        <v>1641</v>
      </c>
      <c r="D446" s="109">
        <v>21</v>
      </c>
      <c r="E446" s="501"/>
      <c r="F446" s="109">
        <f>D446*E446</f>
        <v>0</v>
      </c>
    </row>
    <row r="447" spans="1:6">
      <c r="A447" s="123"/>
      <c r="B447" s="114" t="s">
        <v>1649</v>
      </c>
      <c r="C447" s="108"/>
      <c r="D447" s="109"/>
      <c r="E447" s="109"/>
      <c r="F447" s="109"/>
    </row>
    <row r="448" spans="1:6">
      <c r="A448" s="123"/>
      <c r="B448" s="114" t="s">
        <v>1638</v>
      </c>
      <c r="C448" s="108" t="s">
        <v>1641</v>
      </c>
      <c r="D448" s="109">
        <v>22</v>
      </c>
      <c r="E448" s="501"/>
      <c r="F448" s="109">
        <f>D448*E448</f>
        <v>0</v>
      </c>
    </row>
    <row r="449" spans="1:6">
      <c r="A449" s="123"/>
      <c r="B449" s="114" t="s">
        <v>1639</v>
      </c>
      <c r="C449" s="108" t="s">
        <v>1641</v>
      </c>
      <c r="D449" s="109">
        <v>71</v>
      </c>
      <c r="E449" s="501"/>
      <c r="F449" s="109">
        <f>D449*E449</f>
        <v>0</v>
      </c>
    </row>
    <row r="450" spans="1:6">
      <c r="A450" s="123"/>
      <c r="B450" s="114" t="s">
        <v>1653</v>
      </c>
      <c r="C450" s="108"/>
      <c r="D450" s="109"/>
      <c r="E450" s="109"/>
      <c r="F450" s="109"/>
    </row>
    <row r="451" spans="1:6">
      <c r="A451" s="123"/>
      <c r="B451" s="114" t="s">
        <v>1399</v>
      </c>
      <c r="C451" s="108"/>
      <c r="D451" s="109"/>
      <c r="E451" s="109"/>
      <c r="F451" s="109"/>
    </row>
    <row r="452" spans="1:6">
      <c r="A452" s="177"/>
      <c r="B452" s="178"/>
      <c r="C452" s="179"/>
      <c r="D452" s="179"/>
      <c r="E452" s="180"/>
      <c r="F452" s="181"/>
    </row>
    <row r="453" spans="1:6" ht="45">
      <c r="A453" s="123">
        <f>MAX($A$56:A452)+0.01</f>
        <v>1.4800000000000004</v>
      </c>
      <c r="B453" s="182" t="s">
        <v>1654</v>
      </c>
      <c r="C453" s="108" t="s">
        <v>1641</v>
      </c>
      <c r="D453" s="109">
        <v>135</v>
      </c>
      <c r="E453" s="501"/>
      <c r="F453" s="109">
        <f>D453*E453</f>
        <v>0</v>
      </c>
    </row>
    <row r="454" spans="1:6">
      <c r="A454" s="123"/>
      <c r="B454" s="114"/>
      <c r="C454" s="108"/>
      <c r="D454" s="109"/>
      <c r="E454" s="109"/>
      <c r="F454" s="109"/>
    </row>
    <row r="455" spans="1:6" ht="60">
      <c r="A455" s="123">
        <f>MAX($A$56:A454)+0.01</f>
        <v>1.4900000000000004</v>
      </c>
      <c r="B455" s="114" t="s">
        <v>1655</v>
      </c>
      <c r="C455" s="108" t="s">
        <v>1397</v>
      </c>
      <c r="D455" s="109">
        <v>10</v>
      </c>
      <c r="E455" s="501"/>
      <c r="F455" s="109">
        <f>D455*E455</f>
        <v>0</v>
      </c>
    </row>
    <row r="456" spans="1:6">
      <c r="A456" s="123"/>
      <c r="B456" s="114"/>
      <c r="C456" s="108"/>
      <c r="D456" s="109"/>
      <c r="E456" s="109"/>
      <c r="F456" s="109"/>
    </row>
    <row r="457" spans="1:6" ht="45">
      <c r="A457" s="123">
        <f>MAX($A$56:A456)+0.01</f>
        <v>1.5000000000000004</v>
      </c>
      <c r="B457" s="114" t="s">
        <v>1656</v>
      </c>
      <c r="C457" s="108"/>
      <c r="D457" s="109"/>
      <c r="E457" s="109"/>
      <c r="F457" s="109"/>
    </row>
    <row r="458" spans="1:6">
      <c r="A458" s="123"/>
      <c r="B458" s="114" t="s">
        <v>1657</v>
      </c>
      <c r="C458" s="108" t="s">
        <v>51</v>
      </c>
      <c r="D458" s="109">
        <v>14</v>
      </c>
      <c r="E458" s="501"/>
      <c r="F458" s="109">
        <f>D458*E458</f>
        <v>0</v>
      </c>
    </row>
    <row r="459" spans="1:6">
      <c r="A459" s="123"/>
      <c r="B459" s="114"/>
      <c r="C459" s="108"/>
      <c r="D459" s="109"/>
      <c r="E459" s="109"/>
      <c r="F459" s="109"/>
    </row>
    <row r="460" spans="1:6" ht="30">
      <c r="A460" s="123">
        <f>MAX($A$56:A459)+0.01</f>
        <v>1.5100000000000005</v>
      </c>
      <c r="B460" s="114" t="s">
        <v>1658</v>
      </c>
      <c r="C460" s="108" t="s">
        <v>1397</v>
      </c>
      <c r="D460" s="109">
        <v>24</v>
      </c>
      <c r="E460" s="501"/>
      <c r="F460" s="109">
        <f>D460*E460</f>
        <v>0</v>
      </c>
    </row>
    <row r="461" spans="1:6">
      <c r="A461" s="123"/>
      <c r="B461" s="114"/>
      <c r="C461" s="108"/>
      <c r="D461" s="109"/>
      <c r="E461" s="109"/>
      <c r="F461" s="109"/>
    </row>
    <row r="462" spans="1:6" ht="45">
      <c r="A462" s="123">
        <f>MAX($A$56:A461)+0.01</f>
        <v>1.5200000000000005</v>
      </c>
      <c r="B462" s="114" t="s">
        <v>1659</v>
      </c>
      <c r="C462" s="108"/>
      <c r="D462" s="109"/>
      <c r="E462" s="109"/>
      <c r="F462" s="109"/>
    </row>
    <row r="463" spans="1:6">
      <c r="A463" s="123"/>
      <c r="B463" s="114" t="s">
        <v>1660</v>
      </c>
      <c r="C463" s="108" t="s">
        <v>51</v>
      </c>
      <c r="D463" s="109">
        <v>4</v>
      </c>
      <c r="E463" s="501"/>
      <c r="F463" s="109">
        <f>D463*E463</f>
        <v>0</v>
      </c>
    </row>
    <row r="464" spans="1:6">
      <c r="A464" s="123"/>
      <c r="B464" s="114" t="s">
        <v>1661</v>
      </c>
      <c r="C464" s="108"/>
      <c r="D464" s="109"/>
      <c r="E464" s="109"/>
      <c r="F464" s="109"/>
    </row>
    <row r="465" spans="1:6">
      <c r="A465" s="123"/>
      <c r="B465" s="114" t="s">
        <v>1399</v>
      </c>
      <c r="C465" s="108"/>
      <c r="D465" s="109"/>
      <c r="E465" s="109"/>
      <c r="F465" s="109"/>
    </row>
    <row r="466" spans="1:6">
      <c r="A466" s="123"/>
      <c r="B466" s="114"/>
      <c r="C466" s="108"/>
      <c r="D466" s="109"/>
      <c r="E466" s="109"/>
      <c r="F466" s="109"/>
    </row>
    <row r="467" spans="1:6" ht="45">
      <c r="A467" s="123">
        <f>MAX($A$56:A466)+0.01</f>
        <v>1.5300000000000005</v>
      </c>
      <c r="B467" s="114" t="s">
        <v>1662</v>
      </c>
      <c r="C467" s="108"/>
      <c r="D467" s="109"/>
      <c r="E467" s="109"/>
      <c r="F467" s="109"/>
    </row>
    <row r="468" spans="1:6">
      <c r="A468" s="123"/>
      <c r="B468" s="114" t="s">
        <v>1663</v>
      </c>
      <c r="C468" s="108" t="s">
        <v>1397</v>
      </c>
      <c r="D468" s="109">
        <v>4</v>
      </c>
      <c r="E468" s="501"/>
      <c r="F468" s="109">
        <f>D468*E468</f>
        <v>0</v>
      </c>
    </row>
    <row r="469" spans="1:6">
      <c r="A469" s="123"/>
      <c r="B469" s="114"/>
      <c r="C469" s="108"/>
      <c r="D469" s="109"/>
      <c r="E469" s="109"/>
      <c r="F469" s="109"/>
    </row>
    <row r="470" spans="1:6" ht="30">
      <c r="A470" s="123">
        <f>MAX($A$56:A469)+0.01</f>
        <v>1.5400000000000005</v>
      </c>
      <c r="B470" s="114" t="s">
        <v>1664</v>
      </c>
      <c r="C470" s="108" t="s">
        <v>51</v>
      </c>
      <c r="D470" s="109">
        <v>1</v>
      </c>
      <c r="E470" s="501"/>
      <c r="F470" s="109">
        <f>D470*E470</f>
        <v>0</v>
      </c>
    </row>
    <row r="471" spans="1:6">
      <c r="A471" s="123"/>
      <c r="B471" s="114"/>
      <c r="C471" s="108"/>
      <c r="D471" s="109"/>
      <c r="E471" s="109"/>
      <c r="F471" s="109"/>
    </row>
    <row r="472" spans="1:6" ht="45">
      <c r="A472" s="123">
        <f>MAX($A$56:A471)+0.01</f>
        <v>1.5500000000000005</v>
      </c>
      <c r="B472" s="114" t="s">
        <v>1665</v>
      </c>
      <c r="C472" s="108" t="s">
        <v>1666</v>
      </c>
      <c r="D472" s="109">
        <v>1200</v>
      </c>
      <c r="E472" s="501"/>
      <c r="F472" s="109">
        <f>D472*E472</f>
        <v>0</v>
      </c>
    </row>
    <row r="473" spans="1:6">
      <c r="A473" s="123"/>
      <c r="B473" s="114"/>
      <c r="C473" s="108"/>
      <c r="D473" s="109"/>
      <c r="E473" s="109"/>
      <c r="F473" s="109"/>
    </row>
    <row r="474" spans="1:6" ht="120">
      <c r="A474" s="123">
        <f>MAX($A$56:A473)+0.01</f>
        <v>1.5600000000000005</v>
      </c>
      <c r="B474" s="114" t="s">
        <v>1667</v>
      </c>
      <c r="C474" s="108" t="s">
        <v>1666</v>
      </c>
      <c r="D474" s="109">
        <v>1700</v>
      </c>
      <c r="E474" s="501"/>
      <c r="F474" s="109">
        <f>+E474*D474</f>
        <v>0</v>
      </c>
    </row>
    <row r="475" spans="1:6">
      <c r="A475" s="123"/>
      <c r="B475" s="114"/>
      <c r="C475" s="108"/>
      <c r="D475" s="109"/>
      <c r="E475" s="109"/>
      <c r="F475" s="109"/>
    </row>
    <row r="476" spans="1:6" ht="90">
      <c r="A476" s="123">
        <f>MAX($A$56:A475)+0.01</f>
        <v>1.5700000000000005</v>
      </c>
      <c r="B476" s="114" t="s">
        <v>1668</v>
      </c>
      <c r="C476" s="108"/>
      <c r="D476" s="109"/>
      <c r="E476" s="109"/>
      <c r="F476" s="109"/>
    </row>
    <row r="477" spans="1:6">
      <c r="A477" s="123"/>
      <c r="B477" s="114" t="s">
        <v>1669</v>
      </c>
      <c r="C477" s="108" t="s">
        <v>51</v>
      </c>
      <c r="D477" s="109">
        <v>8</v>
      </c>
      <c r="E477" s="501"/>
      <c r="F477" s="109">
        <f>+E477*D477</f>
        <v>0</v>
      </c>
    </row>
    <row r="478" spans="1:6">
      <c r="A478" s="123"/>
      <c r="B478" s="114" t="s">
        <v>1670</v>
      </c>
      <c r="C478" s="108" t="s">
        <v>51</v>
      </c>
      <c r="D478" s="109">
        <v>10</v>
      </c>
      <c r="E478" s="501"/>
      <c r="F478" s="109">
        <f>+E478*D478</f>
        <v>0</v>
      </c>
    </row>
    <row r="479" spans="1:6">
      <c r="A479" s="123"/>
      <c r="B479" s="114"/>
      <c r="C479" s="108"/>
      <c r="D479" s="109"/>
      <c r="E479" s="109"/>
      <c r="F479" s="109"/>
    </row>
    <row r="480" spans="1:6" ht="45">
      <c r="A480" s="123">
        <f>MAX($A$56:A479)+0.01</f>
        <v>1.5800000000000005</v>
      </c>
      <c r="B480" s="114" t="s">
        <v>1671</v>
      </c>
      <c r="C480" s="108" t="s">
        <v>825</v>
      </c>
      <c r="D480" s="109">
        <v>20</v>
      </c>
      <c r="E480" s="501"/>
      <c r="F480" s="109">
        <f>D480*E480</f>
        <v>0</v>
      </c>
    </row>
    <row r="481" spans="1:6">
      <c r="A481" s="123"/>
      <c r="B481" s="114"/>
      <c r="C481" s="108"/>
      <c r="D481" s="109"/>
      <c r="E481" s="109"/>
      <c r="F481" s="109"/>
    </row>
    <row r="482" spans="1:6">
      <c r="A482" s="123"/>
      <c r="B482" s="121" t="s">
        <v>1672</v>
      </c>
      <c r="C482" s="108"/>
      <c r="D482" s="109"/>
      <c r="E482" s="109"/>
      <c r="F482" s="109"/>
    </row>
    <row r="483" spans="1:6">
      <c r="A483" s="123"/>
      <c r="B483" s="114"/>
      <c r="C483" s="108"/>
      <c r="D483" s="109"/>
      <c r="E483" s="109"/>
      <c r="F483" s="109"/>
    </row>
    <row r="484" spans="1:6" ht="60">
      <c r="A484" s="123">
        <f>MAX($A$56:A483)+0.01</f>
        <v>1.5900000000000005</v>
      </c>
      <c r="B484" s="114" t="s">
        <v>1673</v>
      </c>
      <c r="C484" s="108"/>
      <c r="D484" s="109"/>
      <c r="E484" s="109"/>
      <c r="F484" s="109"/>
    </row>
    <row r="485" spans="1:6" ht="45">
      <c r="A485" s="123"/>
      <c r="B485" s="114" t="s">
        <v>1535</v>
      </c>
      <c r="C485" s="108"/>
      <c r="D485" s="109"/>
      <c r="E485" s="109"/>
      <c r="F485" s="109"/>
    </row>
    <row r="486" spans="1:6">
      <c r="A486" s="123"/>
      <c r="B486" s="114" t="s">
        <v>1536</v>
      </c>
      <c r="C486" s="108"/>
      <c r="D486" s="109"/>
      <c r="E486" s="109"/>
      <c r="F486" s="109"/>
    </row>
    <row r="487" spans="1:6" ht="30">
      <c r="A487" s="123"/>
      <c r="B487" s="114" t="s">
        <v>1537</v>
      </c>
      <c r="C487" s="108"/>
      <c r="D487" s="109"/>
      <c r="E487" s="109"/>
      <c r="F487" s="109"/>
    </row>
    <row r="488" spans="1:6">
      <c r="A488" s="123"/>
      <c r="B488" s="114"/>
      <c r="C488" s="108"/>
      <c r="D488" s="109"/>
      <c r="E488" s="109"/>
      <c r="F488" s="109"/>
    </row>
    <row r="489" spans="1:6">
      <c r="A489" s="123"/>
      <c r="B489" s="114" t="s">
        <v>1674</v>
      </c>
      <c r="C489" s="108"/>
      <c r="D489" s="109"/>
      <c r="E489" s="109"/>
      <c r="F489" s="109"/>
    </row>
    <row r="490" spans="1:6">
      <c r="A490" s="123"/>
      <c r="B490" s="114" t="s">
        <v>1675</v>
      </c>
      <c r="C490" s="108"/>
      <c r="D490" s="109"/>
      <c r="E490" s="109"/>
      <c r="F490" s="109"/>
    </row>
    <row r="491" spans="1:6">
      <c r="A491" s="123"/>
      <c r="B491" s="114" t="s">
        <v>1676</v>
      </c>
      <c r="C491" s="108"/>
      <c r="D491" s="109"/>
      <c r="E491" s="109"/>
      <c r="F491" s="109"/>
    </row>
    <row r="492" spans="1:6">
      <c r="A492" s="123"/>
      <c r="B492" s="114" t="s">
        <v>1541</v>
      </c>
      <c r="C492" s="108"/>
      <c r="D492" s="109"/>
      <c r="E492" s="109"/>
      <c r="F492" s="109"/>
    </row>
    <row r="493" spans="1:6">
      <c r="A493" s="123"/>
      <c r="B493" s="115" t="s">
        <v>1677</v>
      </c>
      <c r="C493" s="108" t="s">
        <v>51</v>
      </c>
      <c r="D493" s="109">
        <v>2</v>
      </c>
      <c r="E493" s="501"/>
      <c r="F493" s="109">
        <f>D493*E493</f>
        <v>0</v>
      </c>
    </row>
    <row r="494" spans="1:6">
      <c r="A494" s="123"/>
      <c r="B494" s="114" t="s">
        <v>1399</v>
      </c>
      <c r="C494" s="108"/>
      <c r="D494" s="109"/>
      <c r="E494" s="109"/>
      <c r="F494" s="109"/>
    </row>
    <row r="495" spans="1:6">
      <c r="A495" s="123"/>
      <c r="B495" s="114"/>
      <c r="C495" s="108"/>
      <c r="D495" s="109"/>
      <c r="E495" s="109"/>
      <c r="F495" s="109"/>
    </row>
    <row r="496" spans="1:6" ht="45">
      <c r="A496" s="123">
        <f>MAX($A$56:A495)+0.01</f>
        <v>1.6000000000000005</v>
      </c>
      <c r="B496" s="114" t="s">
        <v>1534</v>
      </c>
      <c r="C496" s="108"/>
      <c r="D496" s="109"/>
      <c r="E496" s="109"/>
      <c r="F496" s="109"/>
    </row>
    <row r="497" spans="1:6" ht="45">
      <c r="A497" s="123"/>
      <c r="B497" s="114" t="s">
        <v>1535</v>
      </c>
      <c r="C497" s="108"/>
      <c r="D497" s="109"/>
      <c r="E497" s="109"/>
      <c r="F497" s="109"/>
    </row>
    <row r="498" spans="1:6">
      <c r="A498" s="123"/>
      <c r="B498" s="114" t="s">
        <v>1536</v>
      </c>
      <c r="C498" s="108"/>
      <c r="D498" s="109"/>
      <c r="E498" s="109"/>
      <c r="F498" s="109"/>
    </row>
    <row r="499" spans="1:6" ht="30">
      <c r="A499" s="123"/>
      <c r="B499" s="114" t="s">
        <v>1537</v>
      </c>
      <c r="C499" s="108"/>
      <c r="D499" s="109"/>
      <c r="E499" s="109"/>
      <c r="F499" s="109"/>
    </row>
    <row r="500" spans="1:6">
      <c r="A500" s="123"/>
      <c r="B500" s="114"/>
      <c r="C500" s="108"/>
      <c r="D500" s="109"/>
      <c r="E500" s="109"/>
      <c r="F500" s="109"/>
    </row>
    <row r="501" spans="1:6">
      <c r="A501" s="123"/>
      <c r="B501" s="114" t="s">
        <v>1678</v>
      </c>
      <c r="C501" s="108"/>
      <c r="D501" s="109"/>
      <c r="E501" s="109"/>
      <c r="F501" s="109"/>
    </row>
    <row r="502" spans="1:6">
      <c r="A502" s="123"/>
      <c r="B502" s="114" t="s">
        <v>1539</v>
      </c>
      <c r="C502" s="108"/>
      <c r="D502" s="109"/>
      <c r="E502" s="109"/>
      <c r="F502" s="109"/>
    </row>
    <row r="503" spans="1:6">
      <c r="A503" s="123"/>
      <c r="B503" s="114" t="s">
        <v>1540</v>
      </c>
      <c r="C503" s="108"/>
      <c r="D503" s="109"/>
      <c r="E503" s="109"/>
      <c r="F503" s="109"/>
    </row>
    <row r="504" spans="1:6">
      <c r="A504" s="123"/>
      <c r="B504" s="114" t="s">
        <v>1541</v>
      </c>
      <c r="C504" s="108"/>
      <c r="D504" s="109"/>
      <c r="E504" s="109"/>
      <c r="F504" s="109"/>
    </row>
    <row r="505" spans="1:6">
      <c r="A505" s="123"/>
      <c r="B505" s="115" t="s">
        <v>1542</v>
      </c>
      <c r="C505" s="108" t="s">
        <v>51</v>
      </c>
      <c r="D505" s="109">
        <v>1</v>
      </c>
      <c r="E505" s="501"/>
      <c r="F505" s="109">
        <f>D505*E505</f>
        <v>0</v>
      </c>
    </row>
    <row r="506" spans="1:6">
      <c r="A506" s="123"/>
      <c r="B506" s="114" t="s">
        <v>1399</v>
      </c>
      <c r="C506" s="108"/>
      <c r="D506" s="109"/>
      <c r="E506" s="109"/>
      <c r="F506" s="109"/>
    </row>
    <row r="507" spans="1:6">
      <c r="A507" s="123"/>
      <c r="B507" s="114"/>
      <c r="C507" s="108"/>
      <c r="D507" s="109"/>
      <c r="E507" s="109"/>
      <c r="F507" s="109"/>
    </row>
    <row r="508" spans="1:6" ht="60">
      <c r="A508" s="123">
        <f>MAX($A$56:A507)+0.01</f>
        <v>1.6100000000000005</v>
      </c>
      <c r="B508" s="114" t="s">
        <v>1679</v>
      </c>
      <c r="C508" s="108"/>
      <c r="D508" s="109"/>
      <c r="E508" s="109"/>
      <c r="F508" s="109"/>
    </row>
    <row r="509" spans="1:6">
      <c r="A509" s="123"/>
      <c r="B509" s="114"/>
      <c r="C509" s="108"/>
      <c r="D509" s="109"/>
      <c r="E509" s="109"/>
      <c r="F509" s="109"/>
    </row>
    <row r="510" spans="1:6">
      <c r="A510" s="123"/>
      <c r="B510" s="114" t="s">
        <v>1680</v>
      </c>
      <c r="C510" s="108"/>
      <c r="D510" s="109"/>
      <c r="E510" s="109"/>
      <c r="F510" s="109"/>
    </row>
    <row r="511" spans="1:6">
      <c r="A511" s="123"/>
      <c r="B511" s="114" t="s">
        <v>1681</v>
      </c>
      <c r="C511" s="108"/>
      <c r="D511" s="109"/>
      <c r="E511" s="109"/>
      <c r="F511" s="109"/>
    </row>
    <row r="512" spans="1:6">
      <c r="A512" s="123"/>
      <c r="B512" s="114" t="s">
        <v>1541</v>
      </c>
      <c r="C512" s="108"/>
      <c r="D512" s="109"/>
      <c r="E512" s="109"/>
      <c r="F512" s="109"/>
    </row>
    <row r="513" spans="1:6">
      <c r="A513" s="123"/>
      <c r="B513" s="114" t="s">
        <v>1682</v>
      </c>
      <c r="C513" s="108" t="s">
        <v>1397</v>
      </c>
      <c r="D513" s="109">
        <v>1</v>
      </c>
      <c r="E513" s="501"/>
      <c r="F513" s="109">
        <f>D513*E513</f>
        <v>0</v>
      </c>
    </row>
    <row r="514" spans="1:6">
      <c r="A514" s="123"/>
      <c r="B514" s="114"/>
      <c r="C514" s="108"/>
      <c r="D514" s="109"/>
      <c r="E514" s="109"/>
      <c r="F514" s="109"/>
    </row>
    <row r="515" spans="1:6">
      <c r="A515" s="123"/>
      <c r="B515" s="114" t="s">
        <v>1683</v>
      </c>
      <c r="C515" s="108"/>
      <c r="D515" s="109"/>
      <c r="E515" s="109"/>
      <c r="F515" s="109"/>
    </row>
    <row r="516" spans="1:6">
      <c r="A516" s="123"/>
      <c r="B516" s="114" t="s">
        <v>1684</v>
      </c>
      <c r="C516" s="108"/>
      <c r="D516" s="109"/>
      <c r="E516" s="109"/>
      <c r="F516" s="109"/>
    </row>
    <row r="517" spans="1:6">
      <c r="A517" s="123"/>
      <c r="B517" s="114" t="s">
        <v>1541</v>
      </c>
      <c r="C517" s="108"/>
      <c r="D517" s="109"/>
      <c r="E517" s="109"/>
      <c r="F517" s="109"/>
    </row>
    <row r="518" spans="1:6">
      <c r="A518" s="123"/>
      <c r="B518" s="114" t="s">
        <v>1685</v>
      </c>
      <c r="C518" s="108" t="s">
        <v>1397</v>
      </c>
      <c r="D518" s="109">
        <v>2</v>
      </c>
      <c r="E518" s="501"/>
      <c r="F518" s="109">
        <f>D518*E518</f>
        <v>0</v>
      </c>
    </row>
    <row r="519" spans="1:6">
      <c r="A519" s="123"/>
      <c r="B519" s="114"/>
      <c r="C519" s="108"/>
      <c r="D519" s="109"/>
      <c r="E519" s="109"/>
      <c r="F519" s="109"/>
    </row>
    <row r="520" spans="1:6" ht="60">
      <c r="A520" s="123">
        <f>MAX($A$56:A519)+0.01</f>
        <v>1.6200000000000006</v>
      </c>
      <c r="B520" s="114" t="s">
        <v>1523</v>
      </c>
      <c r="C520" s="108"/>
      <c r="D520" s="109"/>
      <c r="E520" s="109"/>
      <c r="F520" s="109"/>
    </row>
    <row r="521" spans="1:6">
      <c r="A521" s="123"/>
      <c r="B521" s="114"/>
      <c r="C521" s="108"/>
      <c r="D521" s="109"/>
      <c r="E521" s="109"/>
      <c r="F521" s="109"/>
    </row>
    <row r="522" spans="1:6">
      <c r="A522" s="123"/>
      <c r="B522" s="114" t="s">
        <v>1686</v>
      </c>
      <c r="C522" s="108"/>
      <c r="D522" s="109"/>
      <c r="E522" s="109"/>
      <c r="F522" s="109"/>
    </row>
    <row r="523" spans="1:6">
      <c r="A523" s="123"/>
      <c r="B523" s="114" t="s">
        <v>1525</v>
      </c>
      <c r="C523" s="108" t="s">
        <v>1397</v>
      </c>
      <c r="D523" s="109">
        <v>1</v>
      </c>
      <c r="E523" s="501"/>
      <c r="F523" s="109">
        <f>D523*E523</f>
        <v>0</v>
      </c>
    </row>
    <row r="524" spans="1:6">
      <c r="A524" s="123"/>
      <c r="B524" s="114" t="s">
        <v>1687</v>
      </c>
      <c r="C524" s="108"/>
      <c r="D524" s="109"/>
      <c r="E524" s="109"/>
      <c r="F524" s="109"/>
    </row>
    <row r="525" spans="1:6">
      <c r="A525" s="123"/>
      <c r="B525" s="114" t="s">
        <v>1399</v>
      </c>
      <c r="C525" s="108"/>
      <c r="D525" s="109"/>
      <c r="E525" s="109"/>
      <c r="F525" s="109"/>
    </row>
    <row r="526" spans="1:6">
      <c r="A526" s="123"/>
      <c r="B526" s="114"/>
      <c r="C526" s="108"/>
      <c r="D526" s="109"/>
      <c r="E526" s="109"/>
      <c r="F526" s="109"/>
    </row>
    <row r="527" spans="1:6" ht="135">
      <c r="A527" s="123">
        <f>MAX($A$56:A526)+0.01</f>
        <v>1.6300000000000006</v>
      </c>
      <c r="B527" s="114" t="s">
        <v>1688</v>
      </c>
      <c r="C527" s="108"/>
      <c r="D527" s="109"/>
      <c r="E527" s="109"/>
      <c r="F527" s="109"/>
    </row>
    <row r="528" spans="1:6">
      <c r="A528" s="123"/>
      <c r="B528" s="114" t="s">
        <v>1689</v>
      </c>
      <c r="C528" s="108" t="s">
        <v>51</v>
      </c>
      <c r="D528" s="109">
        <v>1</v>
      </c>
      <c r="E528" s="501"/>
      <c r="F528" s="109">
        <f>D528*E528</f>
        <v>0</v>
      </c>
    </row>
    <row r="529" spans="1:6">
      <c r="A529" s="123"/>
      <c r="B529" s="114" t="s">
        <v>1690</v>
      </c>
      <c r="C529" s="108" t="s">
        <v>51</v>
      </c>
      <c r="D529" s="109">
        <v>1</v>
      </c>
      <c r="E529" s="501"/>
      <c r="F529" s="109">
        <f>D529*E529</f>
        <v>0</v>
      </c>
    </row>
    <row r="530" spans="1:6">
      <c r="A530" s="123"/>
      <c r="B530" s="114" t="s">
        <v>1691</v>
      </c>
      <c r="C530" s="108" t="s">
        <v>51</v>
      </c>
      <c r="D530" s="109">
        <v>1</v>
      </c>
      <c r="E530" s="501"/>
      <c r="F530" s="109">
        <f>D530*E530</f>
        <v>0</v>
      </c>
    </row>
    <row r="531" spans="1:6">
      <c r="A531" s="123"/>
      <c r="B531" s="114" t="s">
        <v>1692</v>
      </c>
      <c r="C531" s="108"/>
      <c r="D531" s="109"/>
      <c r="E531" s="109"/>
      <c r="F531" s="109"/>
    </row>
    <row r="532" spans="1:6">
      <c r="A532" s="123"/>
      <c r="B532" s="114" t="s">
        <v>1693</v>
      </c>
      <c r="C532" s="108"/>
      <c r="D532" s="109"/>
      <c r="E532" s="109"/>
      <c r="F532" s="109"/>
    </row>
    <row r="533" spans="1:6">
      <c r="A533" s="123"/>
      <c r="B533" s="114" t="s">
        <v>1399</v>
      </c>
      <c r="C533" s="108"/>
      <c r="D533" s="109"/>
      <c r="E533" s="109"/>
      <c r="F533" s="109"/>
    </row>
    <row r="534" spans="1:6">
      <c r="A534" s="123"/>
      <c r="B534" s="114"/>
      <c r="C534" s="108"/>
      <c r="D534" s="109"/>
      <c r="E534" s="109"/>
      <c r="F534" s="109"/>
    </row>
    <row r="535" spans="1:6" ht="45">
      <c r="A535" s="123">
        <f>MAX($A$56:A534)+0.01</f>
        <v>1.6400000000000006</v>
      </c>
      <c r="B535" s="114" t="s">
        <v>1591</v>
      </c>
      <c r="C535" s="108"/>
      <c r="D535" s="109"/>
      <c r="E535" s="109"/>
      <c r="F535" s="109"/>
    </row>
    <row r="536" spans="1:6">
      <c r="A536" s="123"/>
      <c r="B536" s="114" t="s">
        <v>1592</v>
      </c>
      <c r="C536" s="108" t="s">
        <v>1397</v>
      </c>
      <c r="D536" s="109">
        <v>6</v>
      </c>
      <c r="E536" s="501"/>
      <c r="F536" s="109">
        <f>D536*E536</f>
        <v>0</v>
      </c>
    </row>
    <row r="537" spans="1:6">
      <c r="A537" s="123"/>
      <c r="B537" s="114"/>
      <c r="C537" s="108"/>
      <c r="D537" s="109"/>
      <c r="E537" s="109"/>
      <c r="F537" s="109"/>
    </row>
    <row r="538" spans="1:6" ht="45">
      <c r="A538" s="123">
        <f>MAX($A$56:A537)+0.01</f>
        <v>1.6500000000000006</v>
      </c>
      <c r="B538" s="114" t="s">
        <v>1594</v>
      </c>
      <c r="C538" s="108"/>
      <c r="D538" s="109"/>
      <c r="E538" s="109"/>
      <c r="F538" s="109"/>
    </row>
    <row r="539" spans="1:6">
      <c r="A539" s="123"/>
      <c r="B539" s="114" t="s">
        <v>1694</v>
      </c>
      <c r="C539" s="108" t="s">
        <v>51</v>
      </c>
      <c r="D539" s="109">
        <v>3</v>
      </c>
      <c r="E539" s="501"/>
      <c r="F539" s="109">
        <f>D539*E539</f>
        <v>0</v>
      </c>
    </row>
    <row r="540" spans="1:6">
      <c r="A540" s="123"/>
      <c r="B540" s="114" t="s">
        <v>1695</v>
      </c>
      <c r="C540" s="108" t="s">
        <v>51</v>
      </c>
      <c r="D540" s="109">
        <v>5</v>
      </c>
      <c r="E540" s="501"/>
      <c r="F540" s="109">
        <f>D540*E540</f>
        <v>0</v>
      </c>
    </row>
    <row r="541" spans="1:6">
      <c r="A541" s="123"/>
      <c r="B541" s="114" t="s">
        <v>1595</v>
      </c>
      <c r="C541" s="108" t="s">
        <v>51</v>
      </c>
      <c r="D541" s="109">
        <v>5</v>
      </c>
      <c r="E541" s="501"/>
      <c r="F541" s="109">
        <f>D541*E541</f>
        <v>0</v>
      </c>
    </row>
    <row r="542" spans="1:6">
      <c r="A542" s="123"/>
      <c r="B542" s="114"/>
      <c r="C542" s="108"/>
      <c r="D542" s="109"/>
      <c r="E542" s="109"/>
      <c r="F542" s="109"/>
    </row>
    <row r="543" spans="1:6" ht="45">
      <c r="A543" s="123">
        <f>MAX($A$56:A542)+0.01</f>
        <v>1.6600000000000006</v>
      </c>
      <c r="B543" s="114" t="s">
        <v>1596</v>
      </c>
      <c r="C543" s="108"/>
      <c r="D543" s="109"/>
      <c r="E543" s="109"/>
      <c r="F543" s="109"/>
    </row>
    <row r="544" spans="1:6">
      <c r="A544" s="123"/>
      <c r="B544" s="114" t="s">
        <v>1597</v>
      </c>
      <c r="C544" s="108" t="s">
        <v>51</v>
      </c>
      <c r="D544" s="109">
        <v>2</v>
      </c>
      <c r="E544" s="501"/>
      <c r="F544" s="109">
        <f>D544*E544</f>
        <v>0</v>
      </c>
    </row>
    <row r="545" spans="1:6">
      <c r="A545" s="123"/>
      <c r="B545" s="114"/>
      <c r="C545" s="108"/>
      <c r="D545" s="109"/>
      <c r="E545" s="109"/>
      <c r="F545" s="109"/>
    </row>
    <row r="546" spans="1:6" ht="30">
      <c r="A546" s="123">
        <f>MAX($A$56:A545)+0.01</f>
        <v>1.6700000000000006</v>
      </c>
      <c r="B546" s="114" t="s">
        <v>1599</v>
      </c>
      <c r="C546" s="108"/>
      <c r="D546" s="109"/>
      <c r="E546" s="109"/>
      <c r="F546" s="109"/>
    </row>
    <row r="547" spans="1:6">
      <c r="A547" s="123"/>
      <c r="B547" s="114" t="s">
        <v>1600</v>
      </c>
      <c r="C547" s="108"/>
      <c r="D547" s="109"/>
      <c r="E547" s="109"/>
      <c r="F547" s="109"/>
    </row>
    <row r="548" spans="1:6">
      <c r="A548" s="123"/>
      <c r="B548" s="114" t="s">
        <v>1601</v>
      </c>
      <c r="C548" s="108"/>
      <c r="D548" s="109"/>
      <c r="E548" s="109"/>
      <c r="F548" s="109"/>
    </row>
    <row r="549" spans="1:6">
      <c r="A549" s="123"/>
      <c r="B549" s="114" t="s">
        <v>1602</v>
      </c>
      <c r="C549" s="108"/>
      <c r="D549" s="109"/>
      <c r="E549" s="109"/>
      <c r="F549" s="109"/>
    </row>
    <row r="550" spans="1:6">
      <c r="A550" s="123"/>
      <c r="B550" s="114" t="s">
        <v>1603</v>
      </c>
      <c r="C550" s="108"/>
      <c r="D550" s="109"/>
      <c r="E550" s="109"/>
      <c r="F550" s="109"/>
    </row>
    <row r="551" spans="1:6">
      <c r="A551" s="123"/>
      <c r="B551" s="114" t="s">
        <v>1604</v>
      </c>
      <c r="C551" s="108"/>
      <c r="D551" s="109"/>
      <c r="E551" s="109"/>
      <c r="F551" s="109"/>
    </row>
    <row r="552" spans="1:6">
      <c r="A552" s="123"/>
      <c r="B552" s="114" t="s">
        <v>1605</v>
      </c>
      <c r="C552" s="108"/>
      <c r="D552" s="109"/>
      <c r="E552" s="109"/>
      <c r="F552" s="109"/>
    </row>
    <row r="553" spans="1:6">
      <c r="A553" s="123"/>
      <c r="B553" s="114" t="s">
        <v>1606</v>
      </c>
      <c r="C553" s="108"/>
      <c r="D553" s="109"/>
      <c r="E553" s="109"/>
      <c r="F553" s="109"/>
    </row>
    <row r="554" spans="1:6">
      <c r="A554" s="123"/>
      <c r="B554" s="114" t="s">
        <v>1607</v>
      </c>
      <c r="C554" s="108"/>
      <c r="D554" s="109"/>
      <c r="E554" s="109"/>
      <c r="F554" s="109"/>
    </row>
    <row r="555" spans="1:6">
      <c r="A555" s="123"/>
      <c r="B555" s="114" t="s">
        <v>1608</v>
      </c>
      <c r="C555" s="108"/>
      <c r="D555" s="109"/>
      <c r="E555" s="109"/>
      <c r="F555" s="109"/>
    </row>
    <row r="556" spans="1:6">
      <c r="A556" s="123"/>
      <c r="B556" s="114" t="s">
        <v>1609</v>
      </c>
      <c r="C556" s="108"/>
      <c r="D556" s="109"/>
      <c r="E556" s="109"/>
      <c r="F556" s="109"/>
    </row>
    <row r="557" spans="1:6" ht="30">
      <c r="A557" s="123"/>
      <c r="B557" s="114" t="s">
        <v>1610</v>
      </c>
      <c r="C557" s="108"/>
      <c r="D557" s="109"/>
      <c r="E557" s="109"/>
      <c r="F557" s="109"/>
    </row>
    <row r="558" spans="1:6" ht="30">
      <c r="A558" s="123"/>
      <c r="B558" s="114" t="s">
        <v>1611</v>
      </c>
      <c r="C558" s="108"/>
      <c r="D558" s="109"/>
      <c r="E558" s="109"/>
      <c r="F558" s="109"/>
    </row>
    <row r="559" spans="1:6" ht="30">
      <c r="A559" s="123"/>
      <c r="B559" s="114" t="s">
        <v>1612</v>
      </c>
      <c r="C559" s="108"/>
      <c r="D559" s="109"/>
      <c r="E559" s="109"/>
      <c r="F559" s="109"/>
    </row>
    <row r="560" spans="1:6">
      <c r="A560" s="123"/>
      <c r="B560" s="114" t="s">
        <v>1694</v>
      </c>
      <c r="C560" s="108" t="s">
        <v>51</v>
      </c>
      <c r="D560" s="109">
        <v>1</v>
      </c>
      <c r="E560" s="501"/>
      <c r="F560" s="109">
        <f>D560*E560</f>
        <v>0</v>
      </c>
    </row>
    <row r="561" spans="1:6">
      <c r="A561" s="123"/>
      <c r="B561" s="114" t="s">
        <v>1695</v>
      </c>
      <c r="C561" s="108" t="s">
        <v>51</v>
      </c>
      <c r="D561" s="109">
        <v>2</v>
      </c>
      <c r="E561" s="501"/>
      <c r="F561" s="109">
        <f>D561*E561</f>
        <v>0</v>
      </c>
    </row>
    <row r="562" spans="1:6">
      <c r="A562" s="123"/>
      <c r="B562" s="114" t="s">
        <v>1595</v>
      </c>
      <c r="C562" s="108" t="s">
        <v>51</v>
      </c>
      <c r="D562" s="109">
        <v>3</v>
      </c>
      <c r="E562" s="501"/>
      <c r="F562" s="109">
        <f>D562*E562</f>
        <v>0</v>
      </c>
    </row>
    <row r="563" spans="1:6">
      <c r="A563" s="123"/>
      <c r="B563" s="114" t="s">
        <v>1613</v>
      </c>
      <c r="C563" s="108"/>
      <c r="D563" s="109"/>
      <c r="E563" s="109"/>
      <c r="F563" s="109"/>
    </row>
    <row r="564" spans="1:6">
      <c r="A564" s="123"/>
      <c r="B564" s="114" t="s">
        <v>1399</v>
      </c>
      <c r="C564" s="108"/>
      <c r="D564" s="109"/>
      <c r="E564" s="109"/>
      <c r="F564" s="109"/>
    </row>
    <row r="565" spans="1:6">
      <c r="A565" s="123"/>
      <c r="B565" s="114"/>
      <c r="C565" s="108"/>
      <c r="D565" s="109"/>
      <c r="E565" s="109"/>
      <c r="F565" s="109"/>
    </row>
    <row r="566" spans="1:6" ht="60">
      <c r="A566" s="123">
        <f>MAX($A$56:A565)+0.01</f>
        <v>1.6800000000000006</v>
      </c>
      <c r="B566" s="114" t="s">
        <v>1614</v>
      </c>
      <c r="C566" s="108"/>
      <c r="D566" s="109"/>
      <c r="E566" s="109"/>
      <c r="F566" s="109"/>
    </row>
    <row r="567" spans="1:6">
      <c r="A567" s="123"/>
      <c r="B567" s="114" t="s">
        <v>1597</v>
      </c>
      <c r="C567" s="108" t="s">
        <v>51</v>
      </c>
      <c r="D567" s="109">
        <v>2</v>
      </c>
      <c r="E567" s="501"/>
      <c r="F567" s="109">
        <f>D567*E567</f>
        <v>0</v>
      </c>
    </row>
    <row r="568" spans="1:6">
      <c r="A568" s="123"/>
      <c r="B568" s="114" t="s">
        <v>1615</v>
      </c>
      <c r="C568" s="108"/>
      <c r="D568" s="109"/>
      <c r="E568" s="109"/>
      <c r="F568" s="109"/>
    </row>
    <row r="569" spans="1:6">
      <c r="A569" s="123"/>
      <c r="B569" s="114" t="s">
        <v>1399</v>
      </c>
      <c r="C569" s="108"/>
      <c r="D569" s="109"/>
      <c r="E569" s="109"/>
      <c r="F569" s="109"/>
    </row>
    <row r="570" spans="1:6">
      <c r="A570" s="123"/>
      <c r="B570" s="114"/>
      <c r="C570" s="108"/>
      <c r="D570" s="109"/>
      <c r="E570" s="109"/>
      <c r="F570" s="109"/>
    </row>
    <row r="571" spans="1:6" ht="30">
      <c r="A571" s="123">
        <f>MAX($A$56:A570)+0.01</f>
        <v>1.6900000000000006</v>
      </c>
      <c r="B571" s="114" t="s">
        <v>1531</v>
      </c>
      <c r="C571" s="108"/>
      <c r="D571" s="109"/>
      <c r="E571" s="109"/>
      <c r="F571" s="109"/>
    </row>
    <row r="572" spans="1:6">
      <c r="A572" s="123"/>
      <c r="B572" s="114" t="s">
        <v>1533</v>
      </c>
      <c r="C572" s="108" t="s">
        <v>1397</v>
      </c>
      <c r="D572" s="109">
        <v>1</v>
      </c>
      <c r="E572" s="501"/>
      <c r="F572" s="109">
        <f>D572*E572</f>
        <v>0</v>
      </c>
    </row>
    <row r="573" spans="1:6">
      <c r="A573" s="123"/>
      <c r="B573" s="114"/>
      <c r="C573" s="108"/>
      <c r="D573" s="109"/>
      <c r="E573" s="109"/>
      <c r="F573" s="109"/>
    </row>
    <row r="574" spans="1:6" ht="45">
      <c r="A574" s="123">
        <f>MAX($A$56:A573)+0.01</f>
        <v>1.7000000000000006</v>
      </c>
      <c r="B574" s="114" t="s">
        <v>1616</v>
      </c>
      <c r="C574" s="108"/>
      <c r="D574" s="109"/>
      <c r="E574" s="109"/>
      <c r="F574" s="109"/>
    </row>
    <row r="575" spans="1:6">
      <c r="A575" s="123"/>
      <c r="B575" s="114" t="s">
        <v>1694</v>
      </c>
      <c r="C575" s="108" t="s">
        <v>51</v>
      </c>
      <c r="D575" s="109">
        <v>1</v>
      </c>
      <c r="E575" s="501"/>
      <c r="F575" s="109">
        <f>D575*E575</f>
        <v>0</v>
      </c>
    </row>
    <row r="576" spans="1:6">
      <c r="A576" s="123"/>
      <c r="B576" s="114" t="s">
        <v>1695</v>
      </c>
      <c r="C576" s="108" t="s">
        <v>51</v>
      </c>
      <c r="D576" s="109">
        <v>2</v>
      </c>
      <c r="E576" s="501"/>
      <c r="F576" s="109">
        <f>D576*E576</f>
        <v>0</v>
      </c>
    </row>
    <row r="577" spans="1:6">
      <c r="A577" s="123"/>
      <c r="B577" s="114" t="s">
        <v>1595</v>
      </c>
      <c r="C577" s="108" t="s">
        <v>51</v>
      </c>
      <c r="D577" s="109">
        <v>2</v>
      </c>
      <c r="E577" s="501"/>
      <c r="F577" s="109">
        <f>D577*E577</f>
        <v>0</v>
      </c>
    </row>
    <row r="578" spans="1:6">
      <c r="A578" s="123"/>
      <c r="B578" s="114"/>
      <c r="C578" s="108"/>
      <c r="D578" s="109"/>
      <c r="E578" s="109"/>
      <c r="F578" s="109"/>
    </row>
    <row r="579" spans="1:6" ht="45">
      <c r="A579" s="123">
        <f>MAX($A$56:A578)+0.01</f>
        <v>1.7100000000000006</v>
      </c>
      <c r="B579" s="114" t="s">
        <v>1617</v>
      </c>
      <c r="C579" s="108"/>
      <c r="D579" s="109"/>
      <c r="E579" s="109"/>
      <c r="F579" s="109"/>
    </row>
    <row r="580" spans="1:6">
      <c r="A580" s="123"/>
      <c r="B580" s="114" t="s">
        <v>1597</v>
      </c>
      <c r="C580" s="108" t="s">
        <v>51</v>
      </c>
      <c r="D580" s="109">
        <v>2</v>
      </c>
      <c r="E580" s="501"/>
      <c r="F580" s="109">
        <f>D580*E580</f>
        <v>0</v>
      </c>
    </row>
    <row r="581" spans="1:6">
      <c r="A581" s="123"/>
      <c r="B581" s="114"/>
      <c r="C581" s="108"/>
      <c r="D581" s="109"/>
      <c r="E581" s="109"/>
      <c r="F581" s="109"/>
    </row>
    <row r="582" spans="1:6" ht="30">
      <c r="A582" s="123">
        <f>MAX($A$56:A581)+0.01</f>
        <v>1.7200000000000006</v>
      </c>
      <c r="B582" s="114" t="s">
        <v>1618</v>
      </c>
      <c r="C582" s="108"/>
      <c r="D582" s="109"/>
      <c r="E582" s="109"/>
      <c r="F582" s="109"/>
    </row>
    <row r="583" spans="1:6">
      <c r="A583" s="123"/>
      <c r="B583" s="114" t="s">
        <v>1595</v>
      </c>
      <c r="C583" s="108" t="s">
        <v>51</v>
      </c>
      <c r="D583" s="109">
        <v>1</v>
      </c>
      <c r="E583" s="501"/>
      <c r="F583" s="109">
        <f>D583*E583</f>
        <v>0</v>
      </c>
    </row>
    <row r="584" spans="1:6">
      <c r="A584" s="123"/>
      <c r="B584" s="114"/>
      <c r="C584" s="108"/>
      <c r="D584" s="109"/>
      <c r="E584" s="109"/>
      <c r="F584" s="109"/>
    </row>
    <row r="585" spans="1:6" ht="60">
      <c r="A585" s="123">
        <f>MAX($A$56:A584)+0.01</f>
        <v>1.7300000000000006</v>
      </c>
      <c r="B585" s="114" t="s">
        <v>1655</v>
      </c>
      <c r="C585" s="108" t="s">
        <v>1397</v>
      </c>
      <c r="D585" s="109">
        <v>6</v>
      </c>
      <c r="E585" s="501"/>
      <c r="F585" s="109">
        <f>D585*E585</f>
        <v>0</v>
      </c>
    </row>
    <row r="586" spans="1:6">
      <c r="A586" s="123"/>
      <c r="B586" s="114"/>
      <c r="C586" s="108"/>
      <c r="D586" s="109"/>
      <c r="E586" s="109"/>
      <c r="F586" s="109"/>
    </row>
    <row r="587" spans="1:6" ht="45">
      <c r="A587" s="123">
        <f>MAX($A$56:A586)+0.01</f>
        <v>1.7400000000000007</v>
      </c>
      <c r="B587" s="114" t="s">
        <v>1656</v>
      </c>
      <c r="C587" s="108"/>
      <c r="D587" s="109"/>
      <c r="E587" s="109"/>
      <c r="F587" s="109"/>
    </row>
    <row r="588" spans="1:6">
      <c r="A588" s="123"/>
      <c r="B588" s="114" t="s">
        <v>1696</v>
      </c>
      <c r="C588" s="108" t="s">
        <v>51</v>
      </c>
      <c r="D588" s="109">
        <v>12</v>
      </c>
      <c r="E588" s="501"/>
      <c r="F588" s="109">
        <f>D588*E588</f>
        <v>0</v>
      </c>
    </row>
    <row r="589" spans="1:6">
      <c r="A589" s="123"/>
      <c r="B589" s="114" t="s">
        <v>1697</v>
      </c>
      <c r="C589" s="108" t="s">
        <v>51</v>
      </c>
      <c r="D589" s="109">
        <v>12</v>
      </c>
      <c r="E589" s="501"/>
      <c r="F589" s="109">
        <f>D589*E589</f>
        <v>0</v>
      </c>
    </row>
    <row r="590" spans="1:6">
      <c r="A590" s="123"/>
      <c r="B590" s="114"/>
      <c r="C590" s="108"/>
      <c r="D590" s="109"/>
      <c r="E590" s="109"/>
      <c r="F590" s="109"/>
    </row>
    <row r="591" spans="1:6" ht="45">
      <c r="A591" s="123">
        <f>MAX($A$56:A590)+0.01</f>
        <v>1.7500000000000007</v>
      </c>
      <c r="B591" s="114" t="s">
        <v>1659</v>
      </c>
      <c r="C591" s="108"/>
      <c r="D591" s="109"/>
      <c r="E591" s="109"/>
      <c r="F591" s="109"/>
    </row>
    <row r="592" spans="1:6">
      <c r="A592" s="123"/>
      <c r="B592" s="114" t="s">
        <v>1698</v>
      </c>
      <c r="C592" s="108" t="s">
        <v>51</v>
      </c>
      <c r="D592" s="109">
        <v>4</v>
      </c>
      <c r="E592" s="501"/>
      <c r="F592" s="109">
        <f>D592*E592</f>
        <v>0</v>
      </c>
    </row>
    <row r="593" spans="1:6">
      <c r="A593" s="123"/>
      <c r="B593" s="114" t="s">
        <v>1699</v>
      </c>
      <c r="C593" s="108"/>
      <c r="D593" s="109"/>
      <c r="E593" s="109"/>
      <c r="F593" s="109"/>
    </row>
    <row r="594" spans="1:6">
      <c r="A594" s="123"/>
      <c r="B594" s="114" t="s">
        <v>1399</v>
      </c>
      <c r="C594" s="108"/>
      <c r="D594" s="109"/>
      <c r="E594" s="109"/>
      <c r="F594" s="109"/>
    </row>
    <row r="595" spans="1:6">
      <c r="A595" s="123"/>
      <c r="B595" s="114"/>
      <c r="C595" s="108"/>
      <c r="D595" s="109"/>
      <c r="E595" s="109"/>
      <c r="F595" s="109"/>
    </row>
    <row r="596" spans="1:6" ht="45">
      <c r="A596" s="123">
        <f>MAX($A$56:A595)+0.01</f>
        <v>1.7600000000000007</v>
      </c>
      <c r="B596" s="114" t="s">
        <v>1662</v>
      </c>
      <c r="C596" s="108"/>
      <c r="D596" s="109"/>
      <c r="E596" s="109"/>
      <c r="F596" s="109"/>
    </row>
    <row r="597" spans="1:6">
      <c r="A597" s="123"/>
      <c r="B597" s="114" t="s">
        <v>1663</v>
      </c>
      <c r="C597" s="108" t="s">
        <v>1397</v>
      </c>
      <c r="D597" s="109">
        <v>4</v>
      </c>
      <c r="E597" s="501"/>
      <c r="F597" s="109">
        <f>D597*E597</f>
        <v>0</v>
      </c>
    </row>
    <row r="598" spans="1:6">
      <c r="A598" s="123"/>
      <c r="B598" s="121"/>
      <c r="C598" s="108"/>
      <c r="D598" s="109"/>
      <c r="E598" s="109"/>
      <c r="F598" s="109"/>
    </row>
    <row r="599" spans="1:6">
      <c r="A599" s="123"/>
      <c r="B599" s="121" t="s">
        <v>1700</v>
      </c>
      <c r="C599" s="108"/>
      <c r="D599" s="109"/>
      <c r="E599" s="109"/>
      <c r="F599" s="109"/>
    </row>
    <row r="600" spans="1:6">
      <c r="A600" s="123"/>
      <c r="B600" s="114"/>
      <c r="C600" s="108"/>
      <c r="D600" s="109"/>
      <c r="E600" s="109"/>
      <c r="F600" s="109"/>
    </row>
    <row r="601" spans="1:6" ht="120">
      <c r="A601" s="123">
        <f>MAX($A$56:A600)+0.01</f>
        <v>1.7700000000000007</v>
      </c>
      <c r="B601" s="114" t="s">
        <v>1414</v>
      </c>
      <c r="C601" s="108"/>
      <c r="D601" s="109"/>
      <c r="E601" s="109"/>
      <c r="F601" s="109"/>
    </row>
    <row r="602" spans="1:6">
      <c r="A602" s="123"/>
      <c r="B602" s="183" t="s">
        <v>1701</v>
      </c>
      <c r="C602" s="108" t="s">
        <v>51</v>
      </c>
      <c r="D602" s="109">
        <v>2</v>
      </c>
      <c r="E602" s="501"/>
      <c r="F602" s="109">
        <f t="shared" ref="F602:F619" si="2">D602*E602</f>
        <v>0</v>
      </c>
    </row>
    <row r="603" spans="1:6">
      <c r="A603" s="123"/>
      <c r="B603" s="183" t="s">
        <v>1702</v>
      </c>
      <c r="C603" s="108" t="s">
        <v>51</v>
      </c>
      <c r="D603" s="109">
        <v>1</v>
      </c>
      <c r="E603" s="501"/>
      <c r="F603" s="109">
        <f t="shared" si="2"/>
        <v>0</v>
      </c>
    </row>
    <row r="604" spans="1:6">
      <c r="A604" s="123"/>
      <c r="B604" s="183" t="s">
        <v>1703</v>
      </c>
      <c r="C604" s="108" t="s">
        <v>51</v>
      </c>
      <c r="D604" s="109">
        <v>2</v>
      </c>
      <c r="E604" s="501"/>
      <c r="F604" s="109">
        <f t="shared" si="2"/>
        <v>0</v>
      </c>
    </row>
    <row r="605" spans="1:6">
      <c r="A605" s="123"/>
      <c r="B605" s="183" t="s">
        <v>1704</v>
      </c>
      <c r="C605" s="108" t="s">
        <v>51</v>
      </c>
      <c r="D605" s="109">
        <v>1</v>
      </c>
      <c r="E605" s="501"/>
      <c r="F605" s="109">
        <f t="shared" si="2"/>
        <v>0</v>
      </c>
    </row>
    <row r="606" spans="1:6">
      <c r="A606" s="123"/>
      <c r="B606" s="183" t="s">
        <v>1705</v>
      </c>
      <c r="C606" s="108" t="s">
        <v>51</v>
      </c>
      <c r="D606" s="109">
        <v>3</v>
      </c>
      <c r="E606" s="501"/>
      <c r="F606" s="109">
        <f t="shared" si="2"/>
        <v>0</v>
      </c>
    </row>
    <row r="607" spans="1:6">
      <c r="A607" s="123"/>
      <c r="B607" s="183" t="s">
        <v>1706</v>
      </c>
      <c r="C607" s="108" t="s">
        <v>51</v>
      </c>
      <c r="D607" s="109">
        <v>8</v>
      </c>
      <c r="E607" s="501"/>
      <c r="F607" s="109">
        <f t="shared" si="2"/>
        <v>0</v>
      </c>
    </row>
    <row r="608" spans="1:6">
      <c r="A608" s="123"/>
      <c r="B608" s="183" t="s">
        <v>1707</v>
      </c>
      <c r="C608" s="108" t="s">
        <v>51</v>
      </c>
      <c r="D608" s="109">
        <v>5</v>
      </c>
      <c r="E608" s="501"/>
      <c r="F608" s="109">
        <f t="shared" si="2"/>
        <v>0</v>
      </c>
    </row>
    <row r="609" spans="1:6">
      <c r="A609" s="123"/>
      <c r="B609" s="183" t="s">
        <v>1708</v>
      </c>
      <c r="C609" s="108" t="s">
        <v>51</v>
      </c>
      <c r="D609" s="109">
        <v>32</v>
      </c>
      <c r="E609" s="501"/>
      <c r="F609" s="109">
        <f t="shared" si="2"/>
        <v>0</v>
      </c>
    </row>
    <row r="610" spans="1:6">
      <c r="A610" s="123"/>
      <c r="B610" s="183" t="s">
        <v>1709</v>
      </c>
      <c r="C610" s="108" t="s">
        <v>51</v>
      </c>
      <c r="D610" s="109">
        <v>2</v>
      </c>
      <c r="E610" s="501"/>
      <c r="F610" s="109">
        <f t="shared" si="2"/>
        <v>0</v>
      </c>
    </row>
    <row r="611" spans="1:6">
      <c r="A611" s="123"/>
      <c r="B611" s="183" t="s">
        <v>1710</v>
      </c>
      <c r="C611" s="108" t="s">
        <v>51</v>
      </c>
      <c r="D611" s="109">
        <v>4</v>
      </c>
      <c r="E611" s="501"/>
      <c r="F611" s="109">
        <f t="shared" si="2"/>
        <v>0</v>
      </c>
    </row>
    <row r="612" spans="1:6">
      <c r="A612" s="123"/>
      <c r="B612" s="183" t="s">
        <v>1711</v>
      </c>
      <c r="C612" s="108" t="s">
        <v>51</v>
      </c>
      <c r="D612" s="109">
        <v>4</v>
      </c>
      <c r="E612" s="501"/>
      <c r="F612" s="109">
        <f t="shared" si="2"/>
        <v>0</v>
      </c>
    </row>
    <row r="613" spans="1:6">
      <c r="A613" s="123"/>
      <c r="B613" s="183" t="s">
        <v>1712</v>
      </c>
      <c r="C613" s="108" t="s">
        <v>51</v>
      </c>
      <c r="D613" s="109">
        <v>1</v>
      </c>
      <c r="E613" s="501"/>
      <c r="F613" s="109">
        <f t="shared" si="2"/>
        <v>0</v>
      </c>
    </row>
    <row r="614" spans="1:6">
      <c r="A614" s="123"/>
      <c r="B614" s="183" t="s">
        <v>1713</v>
      </c>
      <c r="C614" s="108" t="s">
        <v>51</v>
      </c>
      <c r="D614" s="109">
        <v>2</v>
      </c>
      <c r="E614" s="501"/>
      <c r="F614" s="109">
        <f t="shared" si="2"/>
        <v>0</v>
      </c>
    </row>
    <row r="615" spans="1:6">
      <c r="A615" s="123"/>
      <c r="B615" s="183" t="s">
        <v>1714</v>
      </c>
      <c r="C615" s="108" t="s">
        <v>51</v>
      </c>
      <c r="D615" s="109">
        <v>2</v>
      </c>
      <c r="E615" s="501"/>
      <c r="F615" s="109">
        <f t="shared" si="2"/>
        <v>0</v>
      </c>
    </row>
    <row r="616" spans="1:6">
      <c r="A616" s="123"/>
      <c r="B616" s="183" t="s">
        <v>1715</v>
      </c>
      <c r="C616" s="108" t="s">
        <v>51</v>
      </c>
      <c r="D616" s="109">
        <v>6</v>
      </c>
      <c r="E616" s="501"/>
      <c r="F616" s="109">
        <f t="shared" si="2"/>
        <v>0</v>
      </c>
    </row>
    <row r="617" spans="1:6">
      <c r="A617" s="123"/>
      <c r="B617" s="183" t="s">
        <v>1716</v>
      </c>
      <c r="C617" s="108" t="s">
        <v>51</v>
      </c>
      <c r="D617" s="109">
        <v>3</v>
      </c>
      <c r="E617" s="501"/>
      <c r="F617" s="109">
        <f t="shared" si="2"/>
        <v>0</v>
      </c>
    </row>
    <row r="618" spans="1:6">
      <c r="A618" s="123"/>
      <c r="B618" s="183" t="s">
        <v>1717</v>
      </c>
      <c r="C618" s="108" t="s">
        <v>51</v>
      </c>
      <c r="D618" s="109">
        <v>3</v>
      </c>
      <c r="E618" s="501"/>
      <c r="F618" s="109">
        <f t="shared" si="2"/>
        <v>0</v>
      </c>
    </row>
    <row r="619" spans="1:6">
      <c r="A619" s="123"/>
      <c r="B619" s="183" t="s">
        <v>1718</v>
      </c>
      <c r="C619" s="108" t="s">
        <v>51</v>
      </c>
      <c r="D619" s="109">
        <v>1</v>
      </c>
      <c r="E619" s="501"/>
      <c r="F619" s="109">
        <f t="shared" si="2"/>
        <v>0</v>
      </c>
    </row>
    <row r="620" spans="1:6">
      <c r="A620" s="123"/>
      <c r="B620" s="114" t="s">
        <v>1418</v>
      </c>
      <c r="C620" s="108"/>
      <c r="D620" s="109"/>
      <c r="E620" s="109"/>
      <c r="F620" s="109"/>
    </row>
    <row r="621" spans="1:6">
      <c r="A621" s="123"/>
      <c r="B621" s="114" t="s">
        <v>1399</v>
      </c>
      <c r="C621" s="108"/>
      <c r="D621" s="109"/>
      <c r="E621" s="109"/>
      <c r="F621" s="109"/>
    </row>
    <row r="622" spans="1:6">
      <c r="A622" s="123"/>
      <c r="B622" s="114"/>
      <c r="C622" s="108"/>
      <c r="D622" s="109"/>
      <c r="E622" s="109"/>
      <c r="F622" s="109"/>
    </row>
    <row r="623" spans="1:6" ht="105">
      <c r="A623" s="123">
        <f>MAX($A$56:A622)+0.01</f>
        <v>1.7800000000000007</v>
      </c>
      <c r="B623" s="114" t="s">
        <v>1419</v>
      </c>
      <c r="C623" s="108" t="s">
        <v>51</v>
      </c>
      <c r="D623" s="109">
        <v>82</v>
      </c>
      <c r="E623" s="501"/>
      <c r="F623" s="109">
        <f>D623*E623</f>
        <v>0</v>
      </c>
    </row>
    <row r="624" spans="1:6">
      <c r="A624" s="123"/>
      <c r="B624" s="114" t="s">
        <v>1420</v>
      </c>
      <c r="C624" s="108"/>
      <c r="D624" s="109"/>
      <c r="E624" s="109"/>
      <c r="F624" s="109"/>
    </row>
    <row r="625" spans="1:6">
      <c r="A625" s="123"/>
      <c r="B625" s="114" t="s">
        <v>1399</v>
      </c>
      <c r="C625" s="108"/>
      <c r="D625" s="109"/>
      <c r="E625" s="109"/>
      <c r="F625" s="109"/>
    </row>
    <row r="626" spans="1:6">
      <c r="A626" s="123"/>
      <c r="B626" s="114"/>
      <c r="C626" s="108"/>
      <c r="D626" s="109"/>
      <c r="E626" s="109"/>
      <c r="F626" s="109"/>
    </row>
    <row r="627" spans="1:6" ht="105">
      <c r="A627" s="123">
        <f>MAX($A$56:A626)+0.01</f>
        <v>1.7900000000000007</v>
      </c>
      <c r="B627" s="114" t="s">
        <v>1719</v>
      </c>
      <c r="C627" s="108"/>
      <c r="D627" s="109"/>
      <c r="E627" s="109"/>
      <c r="F627" s="109"/>
    </row>
    <row r="628" spans="1:6">
      <c r="A628" s="123"/>
      <c r="B628" s="114" t="s">
        <v>1720</v>
      </c>
      <c r="C628" s="108" t="s">
        <v>51</v>
      </c>
      <c r="D628" s="109">
        <v>3</v>
      </c>
      <c r="E628" s="501"/>
      <c r="F628" s="109">
        <f>D628*E628</f>
        <v>0</v>
      </c>
    </row>
    <row r="629" spans="1:6">
      <c r="A629" s="123"/>
      <c r="B629" s="114" t="s">
        <v>1721</v>
      </c>
      <c r="C629" s="108" t="s">
        <v>51</v>
      </c>
      <c r="D629" s="109">
        <v>4</v>
      </c>
      <c r="E629" s="501"/>
      <c r="F629" s="109">
        <f>D629*E629</f>
        <v>0</v>
      </c>
    </row>
    <row r="630" spans="1:6">
      <c r="A630" s="123"/>
      <c r="B630" s="114" t="s">
        <v>1722</v>
      </c>
      <c r="C630" s="108" t="s">
        <v>51</v>
      </c>
      <c r="D630" s="109">
        <v>5</v>
      </c>
      <c r="E630" s="501"/>
      <c r="F630" s="109">
        <f>D630*E630</f>
        <v>0</v>
      </c>
    </row>
    <row r="631" spans="1:6">
      <c r="A631" s="123"/>
      <c r="B631" s="114" t="s">
        <v>1723</v>
      </c>
      <c r="C631" s="108"/>
      <c r="D631" s="109"/>
      <c r="E631" s="109"/>
      <c r="F631" s="109"/>
    </row>
    <row r="632" spans="1:6">
      <c r="A632" s="123"/>
      <c r="B632" s="114"/>
      <c r="C632" s="108"/>
      <c r="D632" s="109"/>
      <c r="E632" s="109"/>
      <c r="F632" s="109"/>
    </row>
    <row r="633" spans="1:6" ht="60">
      <c r="A633" s="123">
        <f>MAX($A$56:A632)+0.01</f>
        <v>1.8000000000000007</v>
      </c>
      <c r="B633" s="114" t="s">
        <v>1724</v>
      </c>
      <c r="C633" s="108"/>
      <c r="D633" s="109"/>
      <c r="E633" s="109"/>
      <c r="F633" s="109"/>
    </row>
    <row r="634" spans="1:6">
      <c r="A634" s="123"/>
      <c r="B634" s="114" t="s">
        <v>1725</v>
      </c>
      <c r="C634" s="108"/>
      <c r="D634" s="109"/>
      <c r="E634" s="109"/>
      <c r="F634" s="109"/>
    </row>
    <row r="635" spans="1:6">
      <c r="A635" s="123"/>
      <c r="B635" s="114" t="s">
        <v>1726</v>
      </c>
      <c r="C635" s="108"/>
      <c r="D635" s="109"/>
      <c r="E635" s="109"/>
      <c r="F635" s="109"/>
    </row>
    <row r="636" spans="1:6">
      <c r="A636" s="123"/>
      <c r="B636" s="114" t="s">
        <v>1720</v>
      </c>
      <c r="C636" s="108" t="s">
        <v>51</v>
      </c>
      <c r="D636" s="109">
        <v>3</v>
      </c>
      <c r="E636" s="501"/>
      <c r="F636" s="109">
        <f>D636*E636</f>
        <v>0</v>
      </c>
    </row>
    <row r="637" spans="1:6">
      <c r="A637" s="123"/>
      <c r="B637" s="114" t="s">
        <v>1721</v>
      </c>
      <c r="C637" s="108" t="s">
        <v>51</v>
      </c>
      <c r="D637" s="109">
        <v>4</v>
      </c>
      <c r="E637" s="501"/>
      <c r="F637" s="109">
        <f>D637*E637</f>
        <v>0</v>
      </c>
    </row>
    <row r="638" spans="1:6">
      <c r="A638" s="123"/>
      <c r="B638" s="114" t="s">
        <v>1722</v>
      </c>
      <c r="C638" s="108" t="s">
        <v>51</v>
      </c>
      <c r="D638" s="109">
        <v>5</v>
      </c>
      <c r="E638" s="501"/>
      <c r="F638" s="109">
        <f>D638*E638</f>
        <v>0</v>
      </c>
    </row>
    <row r="639" spans="1:6">
      <c r="A639" s="123"/>
      <c r="B639" s="114" t="s">
        <v>1727</v>
      </c>
      <c r="C639" s="108"/>
      <c r="D639" s="109"/>
      <c r="E639" s="109"/>
      <c r="F639" s="109"/>
    </row>
    <row r="640" spans="1:6">
      <c r="A640" s="123"/>
      <c r="B640" s="114" t="s">
        <v>1728</v>
      </c>
      <c r="C640" s="108"/>
      <c r="D640" s="109"/>
      <c r="E640" s="109"/>
      <c r="F640" s="109"/>
    </row>
    <row r="641" spans="1:6">
      <c r="A641" s="123"/>
      <c r="B641" s="114"/>
      <c r="C641" s="108"/>
      <c r="D641" s="109"/>
      <c r="E641" s="109"/>
      <c r="F641" s="109"/>
    </row>
    <row r="642" spans="1:6" ht="15.75" thickBot="1">
      <c r="A642" s="184"/>
      <c r="B642" s="185" t="s">
        <v>1729</v>
      </c>
      <c r="C642" s="186"/>
      <c r="D642" s="187"/>
      <c r="E642" s="187"/>
      <c r="F642" s="187">
        <f>SUM(F82:F641)</f>
        <v>0</v>
      </c>
    </row>
    <row r="643" spans="1:6" ht="15.75" thickTop="1">
      <c r="A643" s="188"/>
      <c r="B643" s="189"/>
      <c r="C643" s="190"/>
      <c r="D643" s="191"/>
      <c r="E643" s="191"/>
      <c r="F643" s="191"/>
    </row>
    <row r="644" spans="1:6">
      <c r="A644" s="188"/>
      <c r="B644" s="189"/>
      <c r="C644" s="190"/>
      <c r="D644" s="191"/>
      <c r="E644" s="191"/>
      <c r="F644" s="191"/>
    </row>
    <row r="645" spans="1:6">
      <c r="A645" s="116" t="s">
        <v>256</v>
      </c>
      <c r="B645" s="117" t="s">
        <v>1730</v>
      </c>
      <c r="C645" s="118" t="s">
        <v>24</v>
      </c>
      <c r="D645" s="119" t="s">
        <v>25</v>
      </c>
      <c r="E645" s="119" t="s">
        <v>26</v>
      </c>
      <c r="F645" s="119" t="s">
        <v>27</v>
      </c>
    </row>
    <row r="646" spans="1:6">
      <c r="A646" s="192"/>
      <c r="B646" s="193"/>
      <c r="C646" s="194"/>
      <c r="D646" s="195"/>
      <c r="E646" s="195"/>
      <c r="F646" s="195"/>
    </row>
    <row r="647" spans="1:6">
      <c r="A647" s="196"/>
      <c r="B647" s="197" t="s">
        <v>1731</v>
      </c>
      <c r="C647" s="198"/>
      <c r="D647" s="199"/>
      <c r="E647" s="200"/>
      <c r="F647" s="201"/>
    </row>
    <row r="648" spans="1:6">
      <c r="A648" s="202"/>
      <c r="B648" s="203"/>
      <c r="C648" s="108"/>
      <c r="D648" s="204"/>
      <c r="E648" s="109"/>
      <c r="F648" s="109"/>
    </row>
    <row r="649" spans="1:6" ht="45">
      <c r="A649" s="123">
        <v>2</v>
      </c>
      <c r="B649" s="205" t="s">
        <v>1732</v>
      </c>
      <c r="C649" s="108" t="s">
        <v>1397</v>
      </c>
      <c r="D649" s="23">
        <v>1</v>
      </c>
      <c r="E649" s="493"/>
      <c r="F649" s="23">
        <f>+E649*D649</f>
        <v>0</v>
      </c>
    </row>
    <row r="650" spans="1:6">
      <c r="A650" s="206"/>
      <c r="B650" s="205"/>
      <c r="C650" s="207"/>
      <c r="D650" s="207"/>
      <c r="E650" s="207"/>
      <c r="F650" s="207"/>
    </row>
    <row r="651" spans="1:6" ht="45">
      <c r="A651" s="123">
        <f>MAX($A$23:A649)+0.01</f>
        <v>2.0099999999999998</v>
      </c>
      <c r="B651" s="205" t="s">
        <v>1733</v>
      </c>
      <c r="C651" s="108" t="s">
        <v>1623</v>
      </c>
      <c r="D651" s="23">
        <v>130</v>
      </c>
      <c r="E651" s="493"/>
      <c r="F651" s="23">
        <f>+E651*D651</f>
        <v>0</v>
      </c>
    </row>
    <row r="652" spans="1:6">
      <c r="A652" s="206"/>
      <c r="B652" s="205"/>
      <c r="C652" s="208"/>
      <c r="D652" s="209"/>
      <c r="E652" s="210"/>
      <c r="F652" s="211"/>
    </row>
    <row r="653" spans="1:6" ht="135">
      <c r="A653" s="123">
        <f>MAX($A$23:A651)+0.01</f>
        <v>2.0199999999999996</v>
      </c>
      <c r="B653" s="205" t="s">
        <v>1734</v>
      </c>
      <c r="C653" s="108" t="s">
        <v>1397</v>
      </c>
      <c r="D653" s="23">
        <v>1</v>
      </c>
      <c r="E653" s="493"/>
      <c r="F653" s="23">
        <f>+E653*D653</f>
        <v>0</v>
      </c>
    </row>
    <row r="654" spans="1:6">
      <c r="A654" s="206"/>
      <c r="B654" s="205"/>
      <c r="C654" s="212"/>
      <c r="D654" s="212"/>
      <c r="E654" s="212"/>
      <c r="F654" s="212"/>
    </row>
    <row r="655" spans="1:6" ht="75">
      <c r="A655" s="123">
        <f>MAX($A$23:A653)+0.01</f>
        <v>2.0299999999999994</v>
      </c>
      <c r="B655" s="205" t="s">
        <v>1735</v>
      </c>
      <c r="C655" s="108" t="s">
        <v>1736</v>
      </c>
      <c r="D655" s="23">
        <v>150</v>
      </c>
      <c r="E655" s="493"/>
      <c r="F655" s="23">
        <f>D655*E655</f>
        <v>0</v>
      </c>
    </row>
    <row r="656" spans="1:6">
      <c r="A656" s="206"/>
      <c r="B656" s="205"/>
      <c r="C656" s="213"/>
      <c r="D656" s="214"/>
      <c r="E656" s="215"/>
      <c r="F656" s="216"/>
    </row>
    <row r="657" spans="1:6" ht="75">
      <c r="A657" s="123">
        <f>MAX($A$23:A655)+0.01</f>
        <v>2.0399999999999991</v>
      </c>
      <c r="B657" s="217" t="s">
        <v>1737</v>
      </c>
      <c r="C657" s="218"/>
      <c r="D657" s="218"/>
      <c r="E657" s="210"/>
      <c r="F657" s="219"/>
    </row>
    <row r="658" spans="1:6">
      <c r="A658" s="131"/>
      <c r="B658" s="217"/>
      <c r="C658" s="108" t="s">
        <v>1623</v>
      </c>
      <c r="D658" s="23">
        <v>10</v>
      </c>
      <c r="E658" s="493"/>
      <c r="F658" s="23">
        <f>D658*E658</f>
        <v>0</v>
      </c>
    </row>
    <row r="659" spans="1:6">
      <c r="A659" s="131"/>
      <c r="B659" s="217"/>
      <c r="C659" s="218"/>
      <c r="D659" s="218"/>
      <c r="E659" s="210"/>
      <c r="F659" s="219"/>
    </row>
    <row r="660" spans="1:6" ht="60">
      <c r="A660" s="123">
        <f>MAX($A$23:A658)+0.01</f>
        <v>2.0499999999999989</v>
      </c>
      <c r="B660" s="220" t="s">
        <v>1738</v>
      </c>
      <c r="C660" s="108" t="s">
        <v>1623</v>
      </c>
      <c r="D660" s="23">
        <v>10</v>
      </c>
      <c r="E660" s="493"/>
      <c r="F660" s="23">
        <f>D660*E660</f>
        <v>0</v>
      </c>
    </row>
    <row r="661" spans="1:6">
      <c r="A661" s="221"/>
      <c r="B661" s="220"/>
      <c r="C661" s="222"/>
      <c r="D661" s="223"/>
      <c r="E661" s="223"/>
      <c r="F661" s="224"/>
    </row>
    <row r="662" spans="1:6" ht="150">
      <c r="A662" s="123">
        <f>MAX($A$23:A660)+0.01</f>
        <v>2.0599999999999987</v>
      </c>
      <c r="B662" s="205" t="s">
        <v>1739</v>
      </c>
      <c r="C662" s="108" t="s">
        <v>1740</v>
      </c>
      <c r="D662" s="23">
        <v>262</v>
      </c>
      <c r="E662" s="493"/>
      <c r="F662" s="23">
        <f>D662*E662</f>
        <v>0</v>
      </c>
    </row>
    <row r="663" spans="1:6">
      <c r="A663" s="206"/>
      <c r="B663" s="205"/>
      <c r="C663" s="213"/>
      <c r="D663" s="214"/>
      <c r="E663" s="215"/>
      <c r="F663" s="216"/>
    </row>
    <row r="664" spans="1:6" ht="120">
      <c r="A664" s="123">
        <f>MAX($A$23:A662)+0.01</f>
        <v>2.0699999999999985</v>
      </c>
      <c r="B664" s="205" t="s">
        <v>1741</v>
      </c>
      <c r="C664" s="108" t="s">
        <v>1740</v>
      </c>
      <c r="D664" s="23">
        <v>22</v>
      </c>
      <c r="E664" s="493"/>
      <c r="F664" s="23">
        <f>D664*E664</f>
        <v>0</v>
      </c>
    </row>
    <row r="665" spans="1:6">
      <c r="A665" s="206"/>
      <c r="B665" s="205"/>
      <c r="C665" s="213"/>
      <c r="D665" s="214"/>
      <c r="E665" s="215"/>
      <c r="F665" s="216"/>
    </row>
    <row r="666" spans="1:6" ht="30">
      <c r="A666" s="123">
        <f>MAX($A$23:A664)+0.01</f>
        <v>2.0799999999999983</v>
      </c>
      <c r="B666" s="205" t="s">
        <v>1742</v>
      </c>
      <c r="C666" s="108" t="s">
        <v>1736</v>
      </c>
      <c r="D666" s="23">
        <v>78</v>
      </c>
      <c r="E666" s="493"/>
      <c r="F666" s="23">
        <f>D666*E666</f>
        <v>0</v>
      </c>
    </row>
    <row r="667" spans="1:6">
      <c r="A667" s="206"/>
      <c r="B667" s="205"/>
      <c r="C667" s="213"/>
      <c r="D667" s="214"/>
      <c r="E667" s="215"/>
      <c r="F667" s="216"/>
    </row>
    <row r="668" spans="1:6" ht="30">
      <c r="A668" s="123">
        <f>MAX($A$23:A666)+0.01</f>
        <v>2.0899999999999981</v>
      </c>
      <c r="B668" s="205" t="s">
        <v>1743</v>
      </c>
      <c r="C668" s="108" t="s">
        <v>1740</v>
      </c>
      <c r="D668" s="23">
        <v>45</v>
      </c>
      <c r="E668" s="493"/>
      <c r="F668" s="23">
        <f>D668*E668</f>
        <v>0</v>
      </c>
    </row>
    <row r="669" spans="1:6">
      <c r="A669" s="206"/>
      <c r="B669" s="205"/>
      <c r="C669" s="213"/>
      <c r="D669" s="214"/>
      <c r="E669" s="215"/>
      <c r="F669" s="216"/>
    </row>
    <row r="670" spans="1:6" ht="195">
      <c r="A670" s="123">
        <f>MAX($A$23:A668)+0.01</f>
        <v>2.0999999999999979</v>
      </c>
      <c r="B670" s="205" t="s">
        <v>1744</v>
      </c>
      <c r="C670" s="108" t="s">
        <v>1740</v>
      </c>
      <c r="D670" s="23">
        <v>178</v>
      </c>
      <c r="E670" s="493"/>
      <c r="F670" s="23">
        <f>D670*E670</f>
        <v>0</v>
      </c>
    </row>
    <row r="671" spans="1:6">
      <c r="A671" s="206"/>
      <c r="B671" s="205"/>
      <c r="C671" s="213"/>
      <c r="D671" s="214"/>
      <c r="E671" s="215"/>
      <c r="F671" s="216"/>
    </row>
    <row r="672" spans="1:6" ht="60">
      <c r="A672" s="123">
        <f>MAX($A$23:A671)+0.01</f>
        <v>2.1099999999999977</v>
      </c>
      <c r="B672" s="225" t="s">
        <v>1745</v>
      </c>
      <c r="C672" s="108" t="s">
        <v>1623</v>
      </c>
      <c r="D672" s="23">
        <v>3</v>
      </c>
      <c r="E672" s="493"/>
      <c r="F672" s="23">
        <f>D672*E672</f>
        <v>0</v>
      </c>
    </row>
    <row r="673" spans="1:6">
      <c r="A673" s="226"/>
      <c r="B673" s="225"/>
      <c r="C673" s="227"/>
      <c r="D673" s="227"/>
      <c r="E673" s="228"/>
      <c r="F673" s="229"/>
    </row>
    <row r="674" spans="1:6" ht="75">
      <c r="A674" s="123">
        <f>MAX($A$23:A673)+0.01</f>
        <v>2.1199999999999974</v>
      </c>
      <c r="B674" s="225" t="s">
        <v>1746</v>
      </c>
      <c r="C674" s="108" t="s">
        <v>1623</v>
      </c>
      <c r="D674" s="23">
        <v>3</v>
      </c>
      <c r="E674" s="493"/>
      <c r="F674" s="23">
        <f>D674*E674</f>
        <v>0</v>
      </c>
    </row>
    <row r="675" spans="1:6">
      <c r="A675" s="226"/>
      <c r="B675" s="225"/>
      <c r="C675" s="227"/>
      <c r="D675" s="227"/>
      <c r="E675" s="228"/>
      <c r="F675" s="229"/>
    </row>
    <row r="676" spans="1:6" ht="45">
      <c r="A676" s="123">
        <f>MAX($A$23:A675)+0.01</f>
        <v>2.1299999999999972</v>
      </c>
      <c r="B676" s="217" t="s">
        <v>1747</v>
      </c>
      <c r="C676" s="108" t="s">
        <v>1740</v>
      </c>
      <c r="D676" s="23">
        <v>57</v>
      </c>
      <c r="E676" s="493"/>
      <c r="F676" s="23">
        <f>D676*E676</f>
        <v>0</v>
      </c>
    </row>
    <row r="677" spans="1:6">
      <c r="A677" s="131"/>
      <c r="B677" s="217"/>
      <c r="C677" s="218"/>
      <c r="D677" s="218"/>
      <c r="E677" s="210"/>
      <c r="F677" s="219"/>
    </row>
    <row r="678" spans="1:6" ht="75">
      <c r="A678" s="123">
        <f>MAX($A$23:A676)+0.01</f>
        <v>2.139999999999997</v>
      </c>
      <c r="B678" s="230" t="s">
        <v>1748</v>
      </c>
      <c r="C678" s="108" t="s">
        <v>1736</v>
      </c>
      <c r="D678" s="23">
        <v>150</v>
      </c>
      <c r="E678" s="493"/>
      <c r="F678" s="23">
        <f>D678*E678</f>
        <v>0</v>
      </c>
    </row>
    <row r="679" spans="1:6">
      <c r="A679" s="231"/>
      <c r="B679" s="230"/>
      <c r="C679" s="232"/>
      <c r="D679" s="233"/>
      <c r="E679" s="234"/>
      <c r="F679" s="231"/>
    </row>
    <row r="680" spans="1:6" ht="60">
      <c r="A680" s="123">
        <f>MAX($A$23:A678)+0.01</f>
        <v>2.1499999999999968</v>
      </c>
      <c r="B680" s="230" t="s">
        <v>1749</v>
      </c>
      <c r="C680" s="108" t="s">
        <v>1736</v>
      </c>
      <c r="D680" s="23">
        <v>150</v>
      </c>
      <c r="E680" s="493"/>
      <c r="F680" s="23">
        <f>D680*E680</f>
        <v>0</v>
      </c>
    </row>
    <row r="681" spans="1:6">
      <c r="A681" s="226"/>
      <c r="B681" s="225"/>
      <c r="C681" s="227"/>
      <c r="D681" s="227"/>
      <c r="E681" s="235"/>
      <c r="F681" s="229"/>
    </row>
    <row r="682" spans="1:6" ht="105">
      <c r="A682" s="123">
        <f>MAX($A$23:A680)+0.01</f>
        <v>2.1599999999999966</v>
      </c>
      <c r="B682" s="220" t="s">
        <v>1750</v>
      </c>
      <c r="C682" s="108" t="s">
        <v>1740</v>
      </c>
      <c r="D682" s="23">
        <v>45</v>
      </c>
      <c r="E682" s="493"/>
      <c r="F682" s="23">
        <f>D682*E682</f>
        <v>0</v>
      </c>
    </row>
    <row r="683" spans="1:6">
      <c r="A683" s="221"/>
      <c r="B683" s="220"/>
      <c r="C683" s="236"/>
      <c r="D683" s="236"/>
      <c r="E683" s="236"/>
      <c r="F683" s="236"/>
    </row>
    <row r="684" spans="1:6" ht="345">
      <c r="A684" s="123">
        <f>MAX($A$23:A682)+0.01</f>
        <v>2.1699999999999964</v>
      </c>
      <c r="B684" s="217" t="s">
        <v>1751</v>
      </c>
      <c r="C684" s="108" t="s">
        <v>1397</v>
      </c>
      <c r="D684" s="23">
        <v>1</v>
      </c>
      <c r="E684" s="493"/>
      <c r="F684" s="23">
        <f>D684*E684</f>
        <v>0</v>
      </c>
    </row>
    <row r="685" spans="1:6">
      <c r="A685" s="131"/>
      <c r="B685" s="217"/>
      <c r="C685" s="237"/>
      <c r="D685" s="237"/>
      <c r="E685" s="238"/>
      <c r="F685" s="239"/>
    </row>
    <row r="686" spans="1:6" ht="45">
      <c r="A686" s="123">
        <f>MAX($A$23:A684)+0.01</f>
        <v>2.1799999999999962</v>
      </c>
      <c r="B686" s="225" t="s">
        <v>1752</v>
      </c>
      <c r="C686" s="108" t="s">
        <v>1740</v>
      </c>
      <c r="D686" s="23">
        <v>1</v>
      </c>
      <c r="E686" s="493"/>
      <c r="F686" s="23">
        <f>D686*E686</f>
        <v>0</v>
      </c>
    </row>
    <row r="687" spans="1:6">
      <c r="A687" s="226"/>
      <c r="B687" s="240"/>
      <c r="C687" s="241"/>
      <c r="D687" s="241"/>
      <c r="E687" s="242"/>
      <c r="F687" s="243"/>
    </row>
    <row r="688" spans="1:6" ht="30">
      <c r="A688" s="123">
        <f>MAX($A$23:A686)+0.01</f>
        <v>2.1899999999999959</v>
      </c>
      <c r="B688" s="225" t="s">
        <v>1753</v>
      </c>
      <c r="C688" s="108" t="s">
        <v>51</v>
      </c>
      <c r="D688" s="23">
        <v>2</v>
      </c>
      <c r="E688" s="493"/>
      <c r="F688" s="23">
        <f>D688*E688</f>
        <v>0</v>
      </c>
    </row>
    <row r="689" spans="1:6">
      <c r="A689" s="131"/>
      <c r="B689" s="217"/>
      <c r="C689" s="108"/>
      <c r="D689" s="23"/>
      <c r="E689" s="23"/>
      <c r="F689" s="23"/>
    </row>
    <row r="690" spans="1:6">
      <c r="A690" s="196"/>
      <c r="B690" s="197" t="s">
        <v>1754</v>
      </c>
      <c r="C690" s="198"/>
      <c r="D690" s="199"/>
      <c r="E690" s="200"/>
      <c r="F690" s="201"/>
    </row>
    <row r="691" spans="1:6">
      <c r="A691" s="140"/>
      <c r="B691" s="205"/>
      <c r="C691" s="108"/>
      <c r="D691" s="108"/>
      <c r="E691" s="108"/>
      <c r="F691" s="244"/>
    </row>
    <row r="692" spans="1:6" ht="30">
      <c r="A692" s="123">
        <f>MAX($A$23:A690)+0.01</f>
        <v>2.1999999999999957</v>
      </c>
      <c r="B692" s="245" t="s">
        <v>1755</v>
      </c>
      <c r="C692" s="246"/>
      <c r="D692" s="246"/>
      <c r="E692" s="247"/>
      <c r="F692" s="248"/>
    </row>
    <row r="693" spans="1:6">
      <c r="A693" s="249"/>
      <c r="B693" s="245" t="s">
        <v>1756</v>
      </c>
      <c r="C693" s="108" t="s">
        <v>1623</v>
      </c>
      <c r="D693" s="23">
        <v>65</v>
      </c>
      <c r="E693" s="493"/>
      <c r="F693" s="23">
        <f>D693*E693</f>
        <v>0</v>
      </c>
    </row>
    <row r="694" spans="1:6">
      <c r="A694" s="249"/>
      <c r="B694" s="245" t="s">
        <v>1757</v>
      </c>
      <c r="C694" s="108" t="s">
        <v>1623</v>
      </c>
      <c r="D694" s="23">
        <v>2</v>
      </c>
      <c r="E694" s="493"/>
      <c r="F694" s="23">
        <f>D694*E694</f>
        <v>0</v>
      </c>
    </row>
    <row r="695" spans="1:6">
      <c r="A695" s="201"/>
      <c r="B695" s="110" t="s">
        <v>1758</v>
      </c>
      <c r="C695" s="108" t="s">
        <v>1623</v>
      </c>
      <c r="D695" s="23">
        <v>48</v>
      </c>
      <c r="E695" s="493"/>
      <c r="F695" s="23">
        <f>D695*E695</f>
        <v>0</v>
      </c>
    </row>
    <row r="696" spans="1:6">
      <c r="A696" s="249"/>
      <c r="B696" s="250"/>
      <c r="C696" s="251"/>
      <c r="D696" s="251"/>
      <c r="E696" s="252"/>
      <c r="F696" s="248"/>
    </row>
    <row r="697" spans="1:6">
      <c r="A697" s="123">
        <f>MAX($A$23:A695)+0.01</f>
        <v>2.2099999999999955</v>
      </c>
      <c r="B697" s="253" t="s">
        <v>1759</v>
      </c>
      <c r="C697" s="198"/>
      <c r="D697" s="198"/>
      <c r="E697" s="218"/>
      <c r="F697" s="239"/>
    </row>
    <row r="698" spans="1:6">
      <c r="A698" s="254"/>
      <c r="B698" s="253" t="s">
        <v>1760</v>
      </c>
      <c r="C698" s="108" t="s">
        <v>51</v>
      </c>
      <c r="D698" s="23">
        <v>2</v>
      </c>
      <c r="E698" s="493"/>
      <c r="F698" s="23">
        <f>+E698*D698</f>
        <v>0</v>
      </c>
    </row>
    <row r="699" spans="1:6">
      <c r="A699" s="239"/>
      <c r="B699" s="253"/>
      <c r="C699" s="198"/>
      <c r="D699" s="198"/>
      <c r="E699" s="218"/>
      <c r="F699" s="239"/>
    </row>
    <row r="700" spans="1:6" ht="60">
      <c r="A700" s="123">
        <f>MAX($A$23:A698)+0.01</f>
        <v>2.2199999999999953</v>
      </c>
      <c r="B700" s="255" t="s">
        <v>1761</v>
      </c>
      <c r="C700" s="256"/>
      <c r="D700" s="257"/>
      <c r="E700" s="200"/>
      <c r="F700" s="258"/>
    </row>
    <row r="701" spans="1:6">
      <c r="A701" s="239"/>
      <c r="B701" s="255" t="s">
        <v>1762</v>
      </c>
      <c r="C701" s="132"/>
      <c r="D701" s="259"/>
      <c r="E701" s="260"/>
      <c r="F701" s="238"/>
    </row>
    <row r="702" spans="1:6">
      <c r="A702" s="201"/>
      <c r="B702" s="255" t="s">
        <v>1763</v>
      </c>
      <c r="C702" s="108" t="s">
        <v>51</v>
      </c>
      <c r="D702" s="23">
        <v>1</v>
      </c>
      <c r="E702" s="493"/>
      <c r="F702" s="23">
        <f>D702*E702</f>
        <v>0</v>
      </c>
    </row>
    <row r="703" spans="1:6">
      <c r="A703" s="201"/>
      <c r="B703" s="255" t="s">
        <v>1764</v>
      </c>
      <c r="C703" s="108" t="s">
        <v>51</v>
      </c>
      <c r="D703" s="23">
        <v>5</v>
      </c>
      <c r="E703" s="493"/>
      <c r="F703" s="23">
        <f>D703*E703</f>
        <v>0</v>
      </c>
    </row>
    <row r="704" spans="1:6">
      <c r="A704" s="249"/>
      <c r="B704" s="261"/>
      <c r="C704" s="262"/>
      <c r="D704" s="262"/>
      <c r="E704" s="252"/>
      <c r="F704" s="263"/>
    </row>
    <row r="705" spans="1:6" ht="60">
      <c r="A705" s="123">
        <f>MAX($A$23:A704)+0.01</f>
        <v>2.2299999999999951</v>
      </c>
      <c r="B705" s="255" t="s">
        <v>1761</v>
      </c>
      <c r="C705" s="256"/>
      <c r="D705" s="256"/>
      <c r="E705" s="252"/>
      <c r="F705" s="248"/>
    </row>
    <row r="706" spans="1:6">
      <c r="A706" s="264"/>
      <c r="B706" s="255" t="s">
        <v>1765</v>
      </c>
      <c r="C706" s="265"/>
      <c r="D706" s="265"/>
      <c r="E706" s="266"/>
      <c r="F706" s="267"/>
    </row>
    <row r="707" spans="1:6">
      <c r="A707" s="249"/>
      <c r="B707" s="255" t="s">
        <v>1766</v>
      </c>
      <c r="C707" s="108" t="s">
        <v>51</v>
      </c>
      <c r="D707" s="23">
        <v>1</v>
      </c>
      <c r="E707" s="493"/>
      <c r="F707" s="23">
        <f>D707*E707</f>
        <v>0</v>
      </c>
    </row>
    <row r="708" spans="1:6">
      <c r="A708" s="264"/>
      <c r="B708" s="255" t="s">
        <v>1767</v>
      </c>
      <c r="C708" s="265"/>
      <c r="D708" s="265"/>
      <c r="E708" s="266"/>
      <c r="F708" s="267"/>
    </row>
    <row r="709" spans="1:6">
      <c r="A709" s="249"/>
      <c r="B709" s="255" t="s">
        <v>1768</v>
      </c>
      <c r="C709" s="108" t="s">
        <v>51</v>
      </c>
      <c r="D709" s="23">
        <v>2</v>
      </c>
      <c r="E709" s="493"/>
      <c r="F709" s="23">
        <f>D709*E709</f>
        <v>0</v>
      </c>
    </row>
    <row r="710" spans="1:6">
      <c r="A710" s="249"/>
      <c r="B710" s="255"/>
      <c r="C710" s="256"/>
      <c r="D710" s="256"/>
      <c r="E710" s="252"/>
      <c r="F710" s="248"/>
    </row>
    <row r="711" spans="1:6" ht="165">
      <c r="A711" s="123">
        <f>MAX($A$23:A709)+0.01</f>
        <v>2.2399999999999949</v>
      </c>
      <c r="B711" s="245" t="s">
        <v>1769</v>
      </c>
      <c r="C711" s="268"/>
      <c r="D711" s="268"/>
      <c r="E711" s="252"/>
      <c r="F711" s="502"/>
    </row>
    <row r="712" spans="1:6">
      <c r="A712" s="249"/>
      <c r="B712" s="245" t="s">
        <v>1770</v>
      </c>
      <c r="C712" s="268"/>
      <c r="D712" s="268"/>
      <c r="E712" s="252"/>
      <c r="F712" s="248"/>
    </row>
    <row r="713" spans="1:6">
      <c r="A713" s="249"/>
      <c r="B713" s="245" t="s">
        <v>1771</v>
      </c>
      <c r="C713" s="108" t="s">
        <v>51</v>
      </c>
      <c r="D713" s="23">
        <v>4</v>
      </c>
      <c r="E713" s="493"/>
      <c r="F713" s="23">
        <f>D713*E713</f>
        <v>0</v>
      </c>
    </row>
    <row r="714" spans="1:6">
      <c r="A714" s="249"/>
      <c r="B714" s="245" t="s">
        <v>1772</v>
      </c>
      <c r="C714" s="108" t="s">
        <v>51</v>
      </c>
      <c r="D714" s="23">
        <v>1</v>
      </c>
      <c r="E714" s="493"/>
      <c r="F714" s="23">
        <f>D714*E714</f>
        <v>0</v>
      </c>
    </row>
    <row r="715" spans="1:6">
      <c r="A715" s="249"/>
      <c r="B715" s="245" t="s">
        <v>1773</v>
      </c>
      <c r="C715" s="108" t="s">
        <v>51</v>
      </c>
      <c r="D715" s="23">
        <v>2</v>
      </c>
      <c r="E715" s="493"/>
      <c r="F715" s="23">
        <f>D715*E715</f>
        <v>0</v>
      </c>
    </row>
    <row r="716" spans="1:6">
      <c r="A716" s="249"/>
      <c r="B716" s="245" t="s">
        <v>1774</v>
      </c>
      <c r="C716" s="108" t="s">
        <v>51</v>
      </c>
      <c r="D716" s="23">
        <v>1</v>
      </c>
      <c r="E716" s="493"/>
      <c r="F716" s="23">
        <f>D716*E716</f>
        <v>0</v>
      </c>
    </row>
    <row r="717" spans="1:6">
      <c r="A717" s="249"/>
      <c r="B717" s="245" t="s">
        <v>1775</v>
      </c>
      <c r="C717" s="108" t="s">
        <v>51</v>
      </c>
      <c r="D717" s="23">
        <v>1</v>
      </c>
      <c r="E717" s="493"/>
      <c r="F717" s="23">
        <f>D717*E717</f>
        <v>0</v>
      </c>
    </row>
    <row r="718" spans="1:6">
      <c r="A718" s="249"/>
      <c r="B718" s="245"/>
      <c r="C718" s="268"/>
      <c r="D718" s="268"/>
      <c r="E718" s="252"/>
      <c r="F718" s="248"/>
    </row>
    <row r="719" spans="1:6">
      <c r="A719" s="123">
        <f>MAX($A$23:A717)+0.01</f>
        <v>2.2499999999999947</v>
      </c>
      <c r="B719" s="269" t="s">
        <v>1776</v>
      </c>
      <c r="C719" s="265"/>
      <c r="D719" s="265"/>
      <c r="E719" s="252"/>
      <c r="F719" s="248"/>
    </row>
    <row r="720" spans="1:6">
      <c r="A720" s="270"/>
      <c r="B720" s="269" t="s">
        <v>1777</v>
      </c>
      <c r="C720" s="265"/>
      <c r="D720" s="265"/>
      <c r="E720" s="252"/>
      <c r="F720" s="248"/>
    </row>
    <row r="721" spans="1:6" ht="75">
      <c r="A721" s="249"/>
      <c r="B721" s="271" t="s">
        <v>1778</v>
      </c>
      <c r="C721" s="251"/>
      <c r="D721" s="251"/>
      <c r="E721" s="252"/>
      <c r="F721" s="248"/>
    </row>
    <row r="722" spans="1:6" ht="90">
      <c r="A722" s="249"/>
      <c r="B722" s="271" t="s">
        <v>1779</v>
      </c>
      <c r="C722" s="251"/>
      <c r="D722" s="251"/>
      <c r="E722" s="252"/>
      <c r="F722" s="248"/>
    </row>
    <row r="723" spans="1:6" ht="45">
      <c r="A723" s="249"/>
      <c r="B723" s="271" t="s">
        <v>1780</v>
      </c>
      <c r="C723" s="251"/>
      <c r="D723" s="251"/>
      <c r="E723" s="252"/>
      <c r="F723" s="248"/>
    </row>
    <row r="724" spans="1:6">
      <c r="A724" s="270"/>
      <c r="B724" s="269" t="s">
        <v>1781</v>
      </c>
      <c r="C724" s="265"/>
      <c r="D724" s="265"/>
      <c r="E724" s="252"/>
      <c r="F724" s="248"/>
    </row>
    <row r="725" spans="1:6">
      <c r="A725" s="249"/>
      <c r="B725" s="269" t="s">
        <v>1782</v>
      </c>
      <c r="C725" s="265"/>
      <c r="D725" s="265"/>
      <c r="E725" s="252"/>
      <c r="F725" s="248"/>
    </row>
    <row r="726" spans="1:6">
      <c r="A726" s="249"/>
      <c r="B726" s="269" t="s">
        <v>1783</v>
      </c>
      <c r="C726" s="108" t="s">
        <v>51</v>
      </c>
      <c r="D726" s="23">
        <v>1</v>
      </c>
      <c r="E726" s="493"/>
      <c r="F726" s="23">
        <f>D726*E726</f>
        <v>0</v>
      </c>
    </row>
    <row r="727" spans="1:6">
      <c r="A727" s="249"/>
      <c r="B727" s="269" t="s">
        <v>1495</v>
      </c>
      <c r="C727" s="108" t="s">
        <v>51</v>
      </c>
      <c r="D727" s="23">
        <v>1</v>
      </c>
      <c r="E727" s="493"/>
      <c r="F727" s="23">
        <f>D727*E727</f>
        <v>0</v>
      </c>
    </row>
    <row r="728" spans="1:6">
      <c r="A728" s="249"/>
      <c r="B728" s="245"/>
      <c r="C728" s="268"/>
      <c r="D728" s="268"/>
      <c r="E728" s="252"/>
      <c r="F728" s="248"/>
    </row>
    <row r="729" spans="1:6" ht="105">
      <c r="A729" s="123">
        <f>MAX($A$23:A726)+0.01</f>
        <v>2.2599999999999945</v>
      </c>
      <c r="B729" s="237" t="s">
        <v>1784</v>
      </c>
      <c r="C729" s="132"/>
      <c r="D729" s="200"/>
      <c r="E729" s="200"/>
      <c r="F729" s="200"/>
    </row>
    <row r="730" spans="1:6">
      <c r="A730" s="201"/>
      <c r="B730" s="272" t="s">
        <v>1785</v>
      </c>
      <c r="C730" s="273"/>
      <c r="D730" s="274"/>
      <c r="E730" s="200"/>
      <c r="F730" s="258"/>
    </row>
    <row r="731" spans="1:6">
      <c r="A731" s="201"/>
      <c r="B731" s="237" t="s">
        <v>1786</v>
      </c>
      <c r="C731" s="108" t="s">
        <v>51</v>
      </c>
      <c r="D731" s="23">
        <v>1</v>
      </c>
      <c r="E731" s="493"/>
      <c r="F731" s="23">
        <f>D731*E731</f>
        <v>0</v>
      </c>
    </row>
    <row r="732" spans="1:6">
      <c r="A732" s="201"/>
      <c r="B732" s="237"/>
      <c r="C732" s="132"/>
      <c r="D732" s="259"/>
      <c r="E732" s="8"/>
      <c r="F732" s="263"/>
    </row>
    <row r="733" spans="1:6" ht="75">
      <c r="A733" s="123">
        <f>MAX($A$23:A730)+0.01</f>
        <v>2.2699999999999942</v>
      </c>
      <c r="B733" s="217" t="s">
        <v>1787</v>
      </c>
      <c r="C733" s="275"/>
      <c r="D733" s="275"/>
      <c r="E733" s="276"/>
      <c r="F733" s="276"/>
    </row>
    <row r="734" spans="1:6">
      <c r="A734" s="131"/>
      <c r="B734" s="217" t="s">
        <v>1788</v>
      </c>
      <c r="C734" s="108" t="s">
        <v>51</v>
      </c>
      <c r="D734" s="23">
        <v>1</v>
      </c>
      <c r="E734" s="493"/>
      <c r="F734" s="23">
        <f>+E734*D734</f>
        <v>0</v>
      </c>
    </row>
    <row r="735" spans="1:6">
      <c r="A735" s="131"/>
      <c r="B735" s="217"/>
      <c r="C735" s="277"/>
      <c r="D735" s="278"/>
      <c r="E735" s="279"/>
      <c r="F735" s="280"/>
    </row>
    <row r="736" spans="1:6" ht="45">
      <c r="A736" s="123">
        <f>MAX($A$23:A733)+0.01</f>
        <v>2.279999999999994</v>
      </c>
      <c r="B736" s="253" t="s">
        <v>1789</v>
      </c>
      <c r="C736" s="198"/>
      <c r="D736" s="198"/>
      <c r="E736" s="218"/>
      <c r="F736" s="239"/>
    </row>
    <row r="737" spans="1:6">
      <c r="A737" s="239"/>
      <c r="B737" s="253" t="s">
        <v>1783</v>
      </c>
      <c r="C737" s="108" t="s">
        <v>51</v>
      </c>
      <c r="D737" s="23">
        <v>1</v>
      </c>
      <c r="E737" s="493"/>
      <c r="F737" s="23">
        <f>+E737*D737</f>
        <v>0</v>
      </c>
    </row>
    <row r="738" spans="1:6">
      <c r="A738" s="239"/>
      <c r="B738" s="253" t="s">
        <v>1790</v>
      </c>
      <c r="C738" s="108" t="s">
        <v>51</v>
      </c>
      <c r="D738" s="23">
        <v>1</v>
      </c>
      <c r="E738" s="493"/>
      <c r="F738" s="23">
        <f>+E738*D738</f>
        <v>0</v>
      </c>
    </row>
    <row r="739" spans="1:6">
      <c r="A739" s="281"/>
      <c r="B739" s="253"/>
      <c r="C739" s="198"/>
      <c r="D739" s="198"/>
      <c r="E739" s="218"/>
      <c r="F739" s="239"/>
    </row>
    <row r="740" spans="1:6">
      <c r="A740" s="123">
        <f>MAX($A$23:A737)+0.01</f>
        <v>2.2899999999999938</v>
      </c>
      <c r="B740" s="282" t="s">
        <v>1791</v>
      </c>
      <c r="C740" s="198"/>
      <c r="D740" s="198"/>
      <c r="E740" s="218"/>
      <c r="F740" s="201"/>
    </row>
    <row r="741" spans="1:6" ht="30">
      <c r="A741" s="201"/>
      <c r="B741" s="283" t="s">
        <v>1792</v>
      </c>
      <c r="C741" s="108" t="s">
        <v>51</v>
      </c>
      <c r="D741" s="23">
        <v>1</v>
      </c>
      <c r="E741" s="493"/>
      <c r="F741" s="23">
        <f>D741*E741</f>
        <v>0</v>
      </c>
    </row>
    <row r="742" spans="1:6">
      <c r="A742" s="201"/>
      <c r="B742" s="284" t="s">
        <v>1793</v>
      </c>
      <c r="C742" s="108" t="s">
        <v>51</v>
      </c>
      <c r="D742" s="23">
        <v>2</v>
      </c>
      <c r="E742" s="493"/>
      <c r="F742" s="23">
        <f>D742*E742</f>
        <v>0</v>
      </c>
    </row>
    <row r="743" spans="1:6">
      <c r="A743" s="201"/>
      <c r="B743" s="283"/>
      <c r="C743" s="198"/>
      <c r="D743" s="198"/>
      <c r="E743" s="218"/>
      <c r="F743" s="201"/>
    </row>
    <row r="744" spans="1:6" ht="30">
      <c r="A744" s="123">
        <f>MAX($A$23:A741)+0.01</f>
        <v>2.2999999999999936</v>
      </c>
      <c r="B744" s="217" t="s">
        <v>1794</v>
      </c>
      <c r="C744" s="239"/>
      <c r="D744" s="285"/>
      <c r="E744" s="286"/>
      <c r="F744" s="201"/>
    </row>
    <row r="745" spans="1:6">
      <c r="A745" s="131"/>
      <c r="B745" s="217" t="s">
        <v>1795</v>
      </c>
      <c r="C745" s="239"/>
      <c r="D745" s="285"/>
      <c r="E745" s="286"/>
      <c r="F745" s="201"/>
    </row>
    <row r="746" spans="1:6">
      <c r="A746" s="131"/>
      <c r="B746" s="217" t="s">
        <v>1796</v>
      </c>
      <c r="C746" s="239"/>
      <c r="D746" s="285"/>
      <c r="E746" s="286"/>
      <c r="F746" s="201"/>
    </row>
    <row r="747" spans="1:6">
      <c r="A747" s="131"/>
      <c r="B747" s="217" t="s">
        <v>1797</v>
      </c>
      <c r="C747" s="108" t="s">
        <v>51</v>
      </c>
      <c r="D747" s="23">
        <v>2</v>
      </c>
      <c r="E747" s="493"/>
      <c r="F747" s="23">
        <f>+E747*D747</f>
        <v>0</v>
      </c>
    </row>
    <row r="748" spans="1:6">
      <c r="A748" s="131"/>
      <c r="B748" s="217" t="s">
        <v>1798</v>
      </c>
      <c r="C748" s="108" t="s">
        <v>51</v>
      </c>
      <c r="D748" s="23">
        <v>1</v>
      </c>
      <c r="E748" s="493"/>
      <c r="F748" s="23">
        <f>+E748*D748</f>
        <v>0</v>
      </c>
    </row>
    <row r="749" spans="1:6">
      <c r="A749" s="201"/>
      <c r="B749" s="282"/>
      <c r="C749" s="198"/>
      <c r="D749" s="198"/>
      <c r="E749" s="218"/>
      <c r="F749" s="201"/>
    </row>
    <row r="750" spans="1:6" ht="30">
      <c r="A750" s="123">
        <f>MAX($A$23:A747)+0.01</f>
        <v>2.3099999999999934</v>
      </c>
      <c r="B750" s="287" t="s">
        <v>1799</v>
      </c>
      <c r="C750" s="108" t="s">
        <v>1397</v>
      </c>
      <c r="D750" s="23">
        <v>1</v>
      </c>
      <c r="E750" s="493"/>
      <c r="F750" s="23">
        <f>D750*E750</f>
        <v>0</v>
      </c>
    </row>
    <row r="751" spans="1:6">
      <c r="A751" s="264"/>
      <c r="B751" s="271"/>
      <c r="C751" s="265"/>
      <c r="D751" s="265"/>
      <c r="E751" s="266"/>
      <c r="F751" s="8"/>
    </row>
    <row r="752" spans="1:6">
      <c r="A752" s="123">
        <f>MAX($A$23:A750)+0.01</f>
        <v>2.3199999999999932</v>
      </c>
      <c r="B752" s="245" t="s">
        <v>1800</v>
      </c>
      <c r="C752" s="108" t="s">
        <v>1623</v>
      </c>
      <c r="D752" s="23">
        <v>135</v>
      </c>
      <c r="E752" s="493"/>
      <c r="F752" s="23">
        <f>D752*E752</f>
        <v>0</v>
      </c>
    </row>
    <row r="753" spans="1:6">
      <c r="A753" s="249"/>
      <c r="B753" s="245"/>
      <c r="C753" s="268"/>
      <c r="D753" s="256"/>
      <c r="E753" s="252"/>
      <c r="F753" s="248"/>
    </row>
    <row r="754" spans="1:6" ht="30">
      <c r="A754" s="123">
        <f>MAX($A$23:A752)+0.01</f>
        <v>2.329999999999993</v>
      </c>
      <c r="B754" s="288" t="s">
        <v>1801</v>
      </c>
      <c r="C754" s="108" t="s">
        <v>1802</v>
      </c>
      <c r="D754" s="23">
        <v>1</v>
      </c>
      <c r="E754" s="493"/>
      <c r="F754" s="23">
        <f>D754*E754</f>
        <v>0</v>
      </c>
    </row>
    <row r="755" spans="1:6">
      <c r="A755" s="249"/>
      <c r="B755" s="288"/>
      <c r="C755" s="289"/>
      <c r="D755" s="289"/>
      <c r="E755" s="252"/>
      <c r="F755" s="248"/>
    </row>
    <row r="756" spans="1:6">
      <c r="A756" s="123">
        <f>MAX($A$23:A754)+0.01</f>
        <v>2.3399999999999928</v>
      </c>
      <c r="B756" s="288" t="s">
        <v>1803</v>
      </c>
      <c r="C756" s="108" t="s">
        <v>1802</v>
      </c>
      <c r="D756" s="23">
        <v>1</v>
      </c>
      <c r="E756" s="493"/>
      <c r="F756" s="23">
        <f>D756*E756</f>
        <v>0</v>
      </c>
    </row>
    <row r="757" spans="1:6">
      <c r="A757" s="249"/>
      <c r="B757" s="288"/>
      <c r="C757" s="289"/>
      <c r="D757" s="289"/>
      <c r="E757" s="252"/>
      <c r="F757" s="248"/>
    </row>
    <row r="758" spans="1:6" ht="30">
      <c r="A758" s="123">
        <f>MAX($A$23:A756)+0.01</f>
        <v>2.3499999999999925</v>
      </c>
      <c r="B758" s="288" t="s">
        <v>1804</v>
      </c>
      <c r="C758" s="108" t="s">
        <v>1623</v>
      </c>
      <c r="D758" s="23">
        <v>130</v>
      </c>
      <c r="E758" s="493"/>
      <c r="F758" s="23">
        <f>D758*E758</f>
        <v>0</v>
      </c>
    </row>
    <row r="759" spans="1:6">
      <c r="A759" s="249"/>
      <c r="B759" s="288"/>
      <c r="C759" s="289"/>
      <c r="D759" s="289"/>
      <c r="E759" s="252"/>
      <c r="F759" s="248"/>
    </row>
    <row r="760" spans="1:6" ht="30">
      <c r="A760" s="123">
        <f>MAX($A$23:A758)+0.01</f>
        <v>2.3599999999999923</v>
      </c>
      <c r="B760" s="288" t="s">
        <v>1805</v>
      </c>
      <c r="C760" s="108" t="s">
        <v>1623</v>
      </c>
      <c r="D760" s="23">
        <v>58</v>
      </c>
      <c r="E760" s="493"/>
      <c r="F760" s="23">
        <f>D760*E760</f>
        <v>0</v>
      </c>
    </row>
    <row r="761" spans="1:6">
      <c r="A761" s="249"/>
      <c r="B761" s="288"/>
      <c r="C761" s="289"/>
      <c r="D761" s="289"/>
      <c r="E761" s="252"/>
      <c r="F761" s="248"/>
    </row>
    <row r="762" spans="1:6" ht="30">
      <c r="A762" s="123">
        <f>MAX($A$23:A760)+0.01</f>
        <v>2.3699999999999921</v>
      </c>
      <c r="B762" s="288" t="s">
        <v>1806</v>
      </c>
      <c r="C762" s="108" t="s">
        <v>51</v>
      </c>
      <c r="D762" s="23">
        <v>4</v>
      </c>
      <c r="E762" s="493"/>
      <c r="F762" s="23">
        <f>D762*E762</f>
        <v>0</v>
      </c>
    </row>
    <row r="763" spans="1:6">
      <c r="A763" s="249"/>
      <c r="B763" s="288"/>
      <c r="C763" s="289"/>
      <c r="D763" s="289"/>
      <c r="E763" s="252"/>
      <c r="F763" s="248"/>
    </row>
    <row r="764" spans="1:6" ht="30">
      <c r="A764" s="123">
        <f>MAX($A$23:A763)+0.01</f>
        <v>2.3799999999999919</v>
      </c>
      <c r="B764" s="290" t="s">
        <v>1807</v>
      </c>
      <c r="C764" s="108" t="s">
        <v>34</v>
      </c>
      <c r="D764" s="23">
        <v>1</v>
      </c>
      <c r="E764" s="493"/>
      <c r="F764" s="23">
        <f>D764*E764</f>
        <v>0</v>
      </c>
    </row>
    <row r="765" spans="1:6">
      <c r="A765" s="249"/>
      <c r="B765" s="250"/>
      <c r="C765" s="251"/>
      <c r="D765" s="251"/>
      <c r="E765" s="252"/>
      <c r="F765" s="248"/>
    </row>
    <row r="766" spans="1:6">
      <c r="A766" s="123">
        <f>MAX($A$23:A765)+0.01</f>
        <v>2.3899999999999917</v>
      </c>
      <c r="B766" s="217" t="s">
        <v>1808</v>
      </c>
      <c r="C766" s="108" t="s">
        <v>34</v>
      </c>
      <c r="D766" s="23">
        <v>1</v>
      </c>
      <c r="E766" s="493"/>
      <c r="F766" s="23">
        <f>+E766*D766</f>
        <v>0</v>
      </c>
    </row>
    <row r="767" spans="1:6">
      <c r="A767" s="131"/>
      <c r="B767" s="217"/>
      <c r="C767" s="291"/>
      <c r="D767" s="291"/>
      <c r="E767" s="258"/>
      <c r="F767" s="201"/>
    </row>
    <row r="768" spans="1:6" ht="30">
      <c r="A768" s="123">
        <f>MAX($A$23:A767)+0.01</f>
        <v>2.3999999999999915</v>
      </c>
      <c r="B768" s="217" t="s">
        <v>1807</v>
      </c>
      <c r="C768" s="108" t="s">
        <v>34</v>
      </c>
      <c r="D768" s="23">
        <v>1</v>
      </c>
      <c r="E768" s="493"/>
      <c r="F768" s="23">
        <f>D768*E768</f>
        <v>0</v>
      </c>
    </row>
    <row r="769" spans="1:6">
      <c r="A769" s="131"/>
      <c r="B769" s="217"/>
      <c r="C769" s="251"/>
      <c r="D769" s="251"/>
      <c r="E769" s="247"/>
      <c r="F769" s="248"/>
    </row>
    <row r="770" spans="1:6" ht="60">
      <c r="A770" s="123">
        <f>MAX($A$23:A769)+0.01</f>
        <v>2.4099999999999913</v>
      </c>
      <c r="B770" s="217" t="s">
        <v>1809</v>
      </c>
      <c r="C770" s="108" t="s">
        <v>34</v>
      </c>
      <c r="D770" s="23">
        <v>1</v>
      </c>
      <c r="E770" s="493"/>
      <c r="F770" s="23">
        <f>D770*E770</f>
        <v>0</v>
      </c>
    </row>
    <row r="771" spans="1:6">
      <c r="A771" s="249"/>
      <c r="B771" s="250"/>
      <c r="C771" s="251"/>
      <c r="D771" s="251"/>
      <c r="E771" s="248"/>
      <c r="F771" s="248"/>
    </row>
    <row r="772" spans="1:6">
      <c r="A772" s="201"/>
      <c r="B772" s="292" t="s">
        <v>1810</v>
      </c>
      <c r="C772" s="198"/>
      <c r="D772" s="199"/>
      <c r="E772" s="200"/>
      <c r="F772" s="201"/>
    </row>
    <row r="773" spans="1:6">
      <c r="A773" s="201"/>
      <c r="B773" s="293"/>
      <c r="C773" s="198"/>
      <c r="D773" s="199"/>
      <c r="E773" s="200"/>
      <c r="F773" s="201"/>
    </row>
    <row r="774" spans="1:6" ht="90">
      <c r="A774" s="123">
        <f>MAX($A$23:A773)+0.01</f>
        <v>2.419999999999991</v>
      </c>
      <c r="B774" s="294" t="s">
        <v>1811</v>
      </c>
      <c r="C774" s="237"/>
      <c r="D774" s="237"/>
      <c r="E774" s="237"/>
      <c r="F774" s="237"/>
    </row>
    <row r="775" spans="1:6">
      <c r="A775" s="201"/>
      <c r="B775" s="294" t="s">
        <v>1812</v>
      </c>
      <c r="C775" s="108" t="s">
        <v>1397</v>
      </c>
      <c r="D775" s="23">
        <v>3</v>
      </c>
      <c r="E775" s="493"/>
      <c r="F775" s="23">
        <f>D775*E775</f>
        <v>0</v>
      </c>
    </row>
    <row r="776" spans="1:6">
      <c r="A776" s="201"/>
      <c r="B776" s="237"/>
      <c r="C776" s="237"/>
      <c r="D776" s="237"/>
      <c r="E776" s="237"/>
      <c r="F776" s="237"/>
    </row>
    <row r="777" spans="1:6" ht="30">
      <c r="A777" s="123">
        <f>MAX($A$23:A776)+0.01</f>
        <v>2.4299999999999908</v>
      </c>
      <c r="B777" s="295" t="s">
        <v>1813</v>
      </c>
      <c r="C777" s="108" t="s">
        <v>1802</v>
      </c>
      <c r="D777" s="23">
        <v>1</v>
      </c>
      <c r="E777" s="493"/>
      <c r="F777" s="23">
        <f>D777*E777</f>
        <v>0</v>
      </c>
    </row>
    <row r="778" spans="1:6">
      <c r="A778" s="221"/>
      <c r="B778" s="295"/>
      <c r="C778" s="289"/>
      <c r="D778" s="289"/>
      <c r="E778" s="296"/>
      <c r="F778" s="248"/>
    </row>
    <row r="779" spans="1:6">
      <c r="A779" s="123">
        <f>MAX($A$23:A778)+0.01</f>
        <v>2.4399999999999906</v>
      </c>
      <c r="B779" s="295" t="s">
        <v>1803</v>
      </c>
      <c r="C779" s="108" t="s">
        <v>1802</v>
      </c>
      <c r="D779" s="23">
        <v>1</v>
      </c>
      <c r="E779" s="493"/>
      <c r="F779" s="23">
        <f>D779*E779</f>
        <v>0</v>
      </c>
    </row>
    <row r="780" spans="1:6">
      <c r="A780" s="221"/>
      <c r="B780" s="101"/>
      <c r="C780" s="289"/>
      <c r="D780" s="289"/>
      <c r="E780" s="296"/>
      <c r="F780" s="248"/>
    </row>
    <row r="781" spans="1:6">
      <c r="A781" s="123">
        <f>MAX($A$23:A780)+0.01</f>
        <v>2.4499999999999904</v>
      </c>
      <c r="B781" s="295" t="s">
        <v>1814</v>
      </c>
      <c r="C781" s="297"/>
      <c r="D781" s="297"/>
      <c r="E781" s="297"/>
      <c r="F781" s="297"/>
    </row>
    <row r="782" spans="1:6" ht="30">
      <c r="A782" s="48"/>
      <c r="B782" s="295" t="s">
        <v>1815</v>
      </c>
      <c r="C782" s="297"/>
      <c r="D782" s="298"/>
      <c r="E782" s="299"/>
      <c r="F782" s="299"/>
    </row>
    <row r="783" spans="1:6" ht="30">
      <c r="A783" s="48"/>
      <c r="B783" s="295" t="s">
        <v>1816</v>
      </c>
      <c r="C783" s="297"/>
      <c r="D783" s="298"/>
      <c r="E783" s="299"/>
      <c r="F783" s="299"/>
    </row>
    <row r="784" spans="1:6">
      <c r="A784" s="48"/>
      <c r="B784" s="295" t="s">
        <v>1817</v>
      </c>
      <c r="C784" s="297"/>
      <c r="D784" s="298"/>
      <c r="E784" s="299"/>
      <c r="F784" s="299"/>
    </row>
    <row r="785" spans="1:6" ht="30">
      <c r="A785" s="48"/>
      <c r="B785" s="295" t="s">
        <v>1818</v>
      </c>
      <c r="C785" s="108" t="s">
        <v>1397</v>
      </c>
      <c r="D785" s="23">
        <v>1</v>
      </c>
      <c r="E785" s="493"/>
      <c r="F785" s="23">
        <f>+E785*D785</f>
        <v>0</v>
      </c>
    </row>
    <row r="786" spans="1:6">
      <c r="A786" s="131"/>
      <c r="B786" s="295"/>
      <c r="C786" s="108"/>
      <c r="D786" s="108"/>
      <c r="E786" s="258"/>
      <c r="F786" s="300"/>
    </row>
    <row r="787" spans="1:6" ht="30">
      <c r="A787" s="123">
        <f>MAX($A$23:A786)+0.01</f>
        <v>2.4599999999999902</v>
      </c>
      <c r="B787" s="295" t="s">
        <v>1819</v>
      </c>
      <c r="C787" s="108"/>
      <c r="D787" s="108"/>
      <c r="E787" s="108"/>
      <c r="F787" s="108"/>
    </row>
    <row r="788" spans="1:6" ht="30">
      <c r="A788" s="83"/>
      <c r="B788" s="295" t="s">
        <v>1820</v>
      </c>
      <c r="C788" s="297"/>
      <c r="D788" s="298"/>
      <c r="E788" s="299"/>
      <c r="F788" s="299"/>
    </row>
    <row r="789" spans="1:6">
      <c r="A789" s="83"/>
      <c r="B789" s="295" t="s">
        <v>1821</v>
      </c>
      <c r="C789" s="108" t="s">
        <v>1397</v>
      </c>
      <c r="D789" s="23">
        <v>1</v>
      </c>
      <c r="E789" s="493"/>
      <c r="F789" s="23">
        <f>+E789*D789</f>
        <v>0</v>
      </c>
    </row>
    <row r="790" spans="1:6">
      <c r="A790" s="131"/>
      <c r="B790" s="295"/>
      <c r="C790" s="108"/>
      <c r="D790" s="108"/>
      <c r="E790" s="258"/>
      <c r="F790" s="300"/>
    </row>
    <row r="791" spans="1:6" ht="30">
      <c r="A791" s="123">
        <f>MAX($A$23:A790)+0.01</f>
        <v>2.46999999999999</v>
      </c>
      <c r="B791" s="295" t="s">
        <v>1822</v>
      </c>
      <c r="C791" s="108"/>
      <c r="D791" s="108"/>
      <c r="E791" s="108"/>
      <c r="F791" s="108"/>
    </row>
    <row r="792" spans="1:6">
      <c r="A792" s="83"/>
      <c r="B792" s="295" t="s">
        <v>1823</v>
      </c>
      <c r="C792" s="108" t="s">
        <v>1397</v>
      </c>
      <c r="D792" s="23">
        <v>1</v>
      </c>
      <c r="E792" s="493"/>
      <c r="F792" s="23">
        <f>+E792*D792</f>
        <v>0</v>
      </c>
    </row>
    <row r="793" spans="1:6">
      <c r="A793" s="131"/>
      <c r="B793" s="295"/>
      <c r="C793" s="108"/>
      <c r="D793" s="108"/>
      <c r="E793" s="258"/>
      <c r="F793" s="300"/>
    </row>
    <row r="794" spans="1:6" ht="30">
      <c r="A794" s="123">
        <f>MAX($A$23:A792)+0.01</f>
        <v>2.4799999999999898</v>
      </c>
      <c r="B794" s="245" t="s">
        <v>1755</v>
      </c>
      <c r="C794" s="246"/>
      <c r="D794" s="246"/>
      <c r="E794" s="247"/>
      <c r="F794" s="248"/>
    </row>
    <row r="795" spans="1:6">
      <c r="A795" s="249"/>
      <c r="B795" s="245" t="s">
        <v>1824</v>
      </c>
      <c r="C795" s="108" t="s">
        <v>1623</v>
      </c>
      <c r="D795" s="23">
        <v>32</v>
      </c>
      <c r="E795" s="493"/>
      <c r="F795" s="23">
        <f>D795*E795</f>
        <v>0</v>
      </c>
    </row>
    <row r="796" spans="1:6">
      <c r="A796" s="249"/>
      <c r="B796" s="250"/>
      <c r="C796" s="251"/>
      <c r="D796" s="251"/>
      <c r="E796" s="252"/>
      <c r="F796" s="248"/>
    </row>
    <row r="797" spans="1:6" ht="165">
      <c r="A797" s="123">
        <f>MAX($A$17:A796)+0.01</f>
        <v>2.4899999999999896</v>
      </c>
      <c r="B797" s="101" t="s">
        <v>1769</v>
      </c>
      <c r="C797" s="301"/>
      <c r="D797" s="301"/>
      <c r="E797" s="296"/>
      <c r="F797" s="248"/>
    </row>
    <row r="798" spans="1:6">
      <c r="A798" s="221"/>
      <c r="B798" s="101" t="s">
        <v>1825</v>
      </c>
      <c r="C798" s="301"/>
      <c r="D798" s="301"/>
      <c r="E798" s="296"/>
      <c r="F798" s="248"/>
    </row>
    <row r="799" spans="1:6">
      <c r="A799" s="221"/>
      <c r="B799" s="101" t="s">
        <v>1770</v>
      </c>
      <c r="C799" s="301"/>
      <c r="D799" s="301"/>
      <c r="E799" s="296"/>
      <c r="F799" s="248"/>
    </row>
    <row r="800" spans="1:6">
      <c r="A800" s="221"/>
      <c r="B800" s="101" t="s">
        <v>1826</v>
      </c>
      <c r="C800" s="108" t="s">
        <v>51</v>
      </c>
      <c r="D800" s="23">
        <v>6</v>
      </c>
      <c r="E800" s="493"/>
      <c r="F800" s="23">
        <f>D800*E800</f>
        <v>0</v>
      </c>
    </row>
    <row r="801" spans="1:6">
      <c r="A801" s="249"/>
      <c r="B801" s="250"/>
      <c r="C801" s="251"/>
      <c r="D801" s="251"/>
      <c r="E801" s="252"/>
      <c r="F801" s="248"/>
    </row>
    <row r="802" spans="1:6" ht="45">
      <c r="A802" s="123">
        <f>MAX($A$17:A800)+0.01</f>
        <v>2.4999999999999893</v>
      </c>
      <c r="B802" s="217" t="s">
        <v>1827</v>
      </c>
      <c r="C802" s="302"/>
      <c r="D802" s="302"/>
      <c r="E802" s="303"/>
      <c r="F802" s="303"/>
    </row>
    <row r="803" spans="1:6" ht="150">
      <c r="A803" s="131"/>
      <c r="B803" s="217" t="s">
        <v>1628</v>
      </c>
      <c r="C803" s="302"/>
      <c r="D803" s="302"/>
      <c r="E803" s="303"/>
      <c r="F803" s="303"/>
    </row>
    <row r="804" spans="1:6">
      <c r="A804" s="131"/>
      <c r="B804" s="217" t="s">
        <v>1828</v>
      </c>
      <c r="C804" s="108" t="s">
        <v>1623</v>
      </c>
      <c r="D804" s="23">
        <v>12</v>
      </c>
      <c r="E804" s="493"/>
      <c r="F804" s="23">
        <f>+E804*D804</f>
        <v>0</v>
      </c>
    </row>
    <row r="805" spans="1:6">
      <c r="A805" s="131"/>
      <c r="B805" s="217"/>
      <c r="C805" s="302"/>
      <c r="D805" s="302"/>
      <c r="E805" s="303"/>
      <c r="F805" s="303"/>
    </row>
    <row r="806" spans="1:6">
      <c r="A806" s="123">
        <f>MAX($A$23:A804)+0.01</f>
        <v>2.5099999999999891</v>
      </c>
      <c r="B806" s="271" t="s">
        <v>1829</v>
      </c>
      <c r="C806" s="304"/>
      <c r="D806" s="304"/>
      <c r="E806" s="248"/>
      <c r="F806" s="248"/>
    </row>
    <row r="807" spans="1:6">
      <c r="A807" s="305"/>
      <c r="B807" s="271" t="s">
        <v>1830</v>
      </c>
      <c r="C807" s="304"/>
      <c r="D807" s="304"/>
      <c r="E807" s="248"/>
      <c r="F807" s="248"/>
    </row>
    <row r="808" spans="1:6">
      <c r="A808" s="305"/>
      <c r="B808" s="271" t="s">
        <v>1831</v>
      </c>
      <c r="C808" s="304"/>
      <c r="D808" s="304"/>
      <c r="E808" s="248"/>
      <c r="F808" s="248"/>
    </row>
    <row r="809" spans="1:6" ht="30">
      <c r="A809" s="305"/>
      <c r="B809" s="271" t="s">
        <v>1832</v>
      </c>
      <c r="C809" s="304"/>
      <c r="D809" s="304"/>
      <c r="E809" s="248"/>
      <c r="F809" s="248"/>
    </row>
    <row r="810" spans="1:6">
      <c r="A810" s="305"/>
      <c r="B810" s="271" t="s">
        <v>1833</v>
      </c>
      <c r="C810" s="304"/>
      <c r="D810" s="304"/>
      <c r="E810" s="248"/>
      <c r="F810" s="248"/>
    </row>
    <row r="811" spans="1:6">
      <c r="A811" s="305"/>
      <c r="B811" s="271" t="s">
        <v>1834</v>
      </c>
      <c r="C811" s="304"/>
      <c r="D811" s="304"/>
      <c r="E811" s="248"/>
      <c r="F811" s="248"/>
    </row>
    <row r="812" spans="1:6">
      <c r="A812" s="305"/>
      <c r="B812" s="271" t="s">
        <v>1835</v>
      </c>
      <c r="C812" s="108" t="s">
        <v>1623</v>
      </c>
      <c r="D812" s="23">
        <v>12</v>
      </c>
      <c r="E812" s="493"/>
      <c r="F812" s="23">
        <f>+E812*D812</f>
        <v>0</v>
      </c>
    </row>
    <row r="813" spans="1:6">
      <c r="A813" s="305"/>
      <c r="B813" s="271"/>
      <c r="C813" s="304"/>
      <c r="D813" s="304"/>
      <c r="E813" s="248"/>
      <c r="F813" s="248"/>
    </row>
    <row r="814" spans="1:6">
      <c r="A814" s="196"/>
      <c r="B814" s="197" t="s">
        <v>1836</v>
      </c>
      <c r="C814" s="198"/>
      <c r="D814" s="199"/>
      <c r="E814" s="200"/>
      <c r="F814" s="201"/>
    </row>
    <row r="815" spans="1:6">
      <c r="A815" s="196"/>
      <c r="B815" s="306"/>
      <c r="C815" s="198"/>
      <c r="D815" s="199"/>
      <c r="E815" s="200"/>
      <c r="F815" s="201"/>
    </row>
    <row r="816" spans="1:6" ht="195">
      <c r="A816" s="123">
        <f>MAX($A$23:A814)+0.01</f>
        <v>2.5199999999999889</v>
      </c>
      <c r="B816" s="307" t="s">
        <v>1837</v>
      </c>
      <c r="C816" s="308"/>
      <c r="D816" s="309"/>
      <c r="E816" s="310"/>
      <c r="F816" s="311"/>
    </row>
    <row r="817" spans="1:6">
      <c r="A817" s="312"/>
      <c r="B817" s="307" t="s">
        <v>1838</v>
      </c>
      <c r="C817" s="108" t="s">
        <v>51</v>
      </c>
      <c r="D817" s="23">
        <v>10</v>
      </c>
      <c r="E817" s="493"/>
      <c r="F817" s="23">
        <f>+E817*D817</f>
        <v>0</v>
      </c>
    </row>
    <row r="818" spans="1:6" ht="45">
      <c r="A818" s="312"/>
      <c r="B818" s="307" t="s">
        <v>1839</v>
      </c>
      <c r="C818" s="108" t="s">
        <v>51</v>
      </c>
      <c r="D818" s="23">
        <v>10</v>
      </c>
      <c r="E818" s="493"/>
      <c r="F818" s="23">
        <f>+E818*D818</f>
        <v>0</v>
      </c>
    </row>
    <row r="819" spans="1:6">
      <c r="A819" s="312"/>
      <c r="B819" s="307" t="s">
        <v>1840</v>
      </c>
      <c r="C819" s="108" t="s">
        <v>51</v>
      </c>
      <c r="D819" s="23">
        <v>10</v>
      </c>
      <c r="E819" s="493"/>
      <c r="F819" s="23">
        <f>+E819*D819</f>
        <v>0</v>
      </c>
    </row>
    <row r="820" spans="1:6">
      <c r="A820" s="312"/>
      <c r="B820" s="307" t="s">
        <v>1841</v>
      </c>
      <c r="C820" s="108" t="s">
        <v>51</v>
      </c>
      <c r="D820" s="23">
        <v>10</v>
      </c>
      <c r="E820" s="493"/>
      <c r="F820" s="23">
        <f>+E820*D820</f>
        <v>0</v>
      </c>
    </row>
    <row r="821" spans="1:6">
      <c r="A821" s="312"/>
      <c r="B821" s="307"/>
      <c r="C821" s="108"/>
      <c r="D821" s="313"/>
      <c r="E821" s="314"/>
      <c r="F821" s="315"/>
    </row>
    <row r="822" spans="1:6" ht="255">
      <c r="A822" s="123">
        <f>MAX($A$189:A821)+0.01</f>
        <v>2.5299999999999887</v>
      </c>
      <c r="B822" s="307" t="s">
        <v>1842</v>
      </c>
      <c r="C822" s="108"/>
      <c r="D822" s="316"/>
      <c r="E822" s="317"/>
      <c r="F822" s="318"/>
    </row>
    <row r="823" spans="1:6">
      <c r="A823" s="312"/>
      <c r="B823" s="307" t="s">
        <v>1838</v>
      </c>
      <c r="C823" s="108" t="s">
        <v>51</v>
      </c>
      <c r="D823" s="23">
        <v>1</v>
      </c>
      <c r="E823" s="493"/>
      <c r="F823" s="23">
        <f>+E823*D823</f>
        <v>0</v>
      </c>
    </row>
    <row r="824" spans="1:6" ht="45">
      <c r="A824" s="312"/>
      <c r="B824" s="307" t="s">
        <v>1839</v>
      </c>
      <c r="C824" s="108" t="s">
        <v>51</v>
      </c>
      <c r="D824" s="23">
        <v>1</v>
      </c>
      <c r="E824" s="493"/>
      <c r="F824" s="23">
        <f>+E824*D824</f>
        <v>0</v>
      </c>
    </row>
    <row r="825" spans="1:6" ht="30">
      <c r="A825" s="312"/>
      <c r="B825" s="307" t="s">
        <v>1843</v>
      </c>
      <c r="C825" s="108" t="s">
        <v>51</v>
      </c>
      <c r="D825" s="23">
        <v>1</v>
      </c>
      <c r="E825" s="493"/>
      <c r="F825" s="23">
        <f>+E825*D825</f>
        <v>0</v>
      </c>
    </row>
    <row r="826" spans="1:6" ht="30">
      <c r="A826" s="312"/>
      <c r="B826" s="307" t="s">
        <v>1844</v>
      </c>
      <c r="C826" s="108" t="s">
        <v>51</v>
      </c>
      <c r="D826" s="23">
        <v>1</v>
      </c>
      <c r="E826" s="493"/>
      <c r="F826" s="23">
        <f>+E826*D826</f>
        <v>0</v>
      </c>
    </row>
    <row r="827" spans="1:6" ht="30">
      <c r="A827" s="312"/>
      <c r="B827" s="307" t="s">
        <v>1845</v>
      </c>
      <c r="C827" s="108" t="s">
        <v>51</v>
      </c>
      <c r="D827" s="23">
        <v>1</v>
      </c>
      <c r="E827" s="493"/>
      <c r="F827" s="23">
        <f>+E827*D827</f>
        <v>0</v>
      </c>
    </row>
    <row r="828" spans="1:6">
      <c r="A828" s="312"/>
      <c r="B828" s="307"/>
      <c r="C828" s="108"/>
      <c r="D828" s="132"/>
      <c r="E828" s="239"/>
      <c r="F828" s="239"/>
    </row>
    <row r="829" spans="1:6" ht="75">
      <c r="A829" s="123">
        <f>MAX($A$189:A828)+0.01</f>
        <v>2.5399999999999885</v>
      </c>
      <c r="B829" s="307" t="s">
        <v>1846</v>
      </c>
      <c r="C829" s="108"/>
      <c r="D829" s="319"/>
      <c r="E829" s="320"/>
      <c r="F829" s="320"/>
    </row>
    <row r="830" spans="1:6">
      <c r="A830" s="312"/>
      <c r="B830" s="307" t="s">
        <v>1847</v>
      </c>
      <c r="C830" s="108" t="s">
        <v>51</v>
      </c>
      <c r="D830" s="23">
        <v>5</v>
      </c>
      <c r="E830" s="493"/>
      <c r="F830" s="23">
        <f>+E830*D830</f>
        <v>0</v>
      </c>
    </row>
    <row r="831" spans="1:6" ht="30">
      <c r="A831" s="321"/>
      <c r="B831" s="307" t="s">
        <v>1848</v>
      </c>
      <c r="C831" s="108" t="s">
        <v>51</v>
      </c>
      <c r="D831" s="23">
        <v>2</v>
      </c>
      <c r="E831" s="493"/>
      <c r="F831" s="23">
        <f>+E831*D831</f>
        <v>0</v>
      </c>
    </row>
    <row r="832" spans="1:6">
      <c r="A832" s="321"/>
      <c r="B832" s="307"/>
      <c r="C832" s="108"/>
      <c r="D832" s="319"/>
      <c r="E832" s="320"/>
      <c r="F832" s="320"/>
    </row>
    <row r="833" spans="1:6" ht="135">
      <c r="A833" s="123">
        <f>MAX($A$189:A832)+0.01</f>
        <v>2.5499999999999883</v>
      </c>
      <c r="B833" s="307" t="s">
        <v>1849</v>
      </c>
      <c r="C833" s="108"/>
      <c r="D833" s="319"/>
      <c r="E833" s="320"/>
      <c r="F833" s="320"/>
    </row>
    <row r="834" spans="1:6">
      <c r="A834" s="321"/>
      <c r="B834" s="307" t="s">
        <v>1850</v>
      </c>
      <c r="C834" s="108" t="s">
        <v>51</v>
      </c>
      <c r="D834" s="23">
        <v>5</v>
      </c>
      <c r="E834" s="493"/>
      <c r="F834" s="23">
        <f>+E834*D834</f>
        <v>0</v>
      </c>
    </row>
    <row r="835" spans="1:6">
      <c r="A835" s="321"/>
      <c r="B835" s="307"/>
      <c r="C835" s="108"/>
      <c r="D835" s="319"/>
      <c r="E835" s="320"/>
      <c r="F835" s="320"/>
    </row>
    <row r="836" spans="1:6" ht="60">
      <c r="A836" s="123">
        <f>MAX($A$189:A835)+0.01</f>
        <v>2.5599999999999881</v>
      </c>
      <c r="B836" s="307" t="s">
        <v>1851</v>
      </c>
      <c r="C836" s="108"/>
      <c r="D836" s="132"/>
      <c r="E836" s="201"/>
      <c r="F836" s="201"/>
    </row>
    <row r="837" spans="1:6">
      <c r="A837" s="312"/>
      <c r="B837" s="307" t="s">
        <v>1852</v>
      </c>
      <c r="C837" s="108" t="s">
        <v>51</v>
      </c>
      <c r="D837" s="23">
        <v>1</v>
      </c>
      <c r="E837" s="493"/>
      <c r="F837" s="23">
        <f>D837*E837</f>
        <v>0</v>
      </c>
    </row>
    <row r="838" spans="1:6">
      <c r="A838" s="312"/>
      <c r="B838" s="307"/>
      <c r="C838" s="108"/>
      <c r="D838" s="265"/>
      <c r="E838" s="322"/>
      <c r="F838" s="323"/>
    </row>
    <row r="839" spans="1:6" ht="180">
      <c r="A839" s="123">
        <f>MAX($A$189:A838)+0.01</f>
        <v>2.5699999999999878</v>
      </c>
      <c r="B839" s="307" t="s">
        <v>1853</v>
      </c>
      <c r="C839" s="132"/>
      <c r="D839" s="259"/>
      <c r="E839" s="324"/>
      <c r="F839" s="201"/>
    </row>
    <row r="840" spans="1:6">
      <c r="A840" s="131"/>
      <c r="B840" s="307" t="s">
        <v>1854</v>
      </c>
      <c r="C840" s="132"/>
      <c r="D840" s="259"/>
      <c r="E840" s="324"/>
      <c r="F840" s="201"/>
    </row>
    <row r="841" spans="1:6">
      <c r="A841" s="201"/>
      <c r="B841" s="307" t="s">
        <v>1855</v>
      </c>
      <c r="C841" s="108" t="s">
        <v>51</v>
      </c>
      <c r="D841" s="23">
        <v>17</v>
      </c>
      <c r="E841" s="493"/>
      <c r="F841" s="23">
        <f>+E841*D841</f>
        <v>0</v>
      </c>
    </row>
    <row r="842" spans="1:6">
      <c r="A842" s="312"/>
      <c r="B842" s="307"/>
      <c r="C842" s="108"/>
      <c r="D842" s="259"/>
      <c r="E842" s="324"/>
      <c r="F842" s="201"/>
    </row>
    <row r="843" spans="1:6" ht="195">
      <c r="A843" s="123">
        <f>MAX($A$189:A842)+0.01</f>
        <v>2.5799999999999876</v>
      </c>
      <c r="B843" s="307" t="s">
        <v>1856</v>
      </c>
      <c r="C843" s="108" t="s">
        <v>51</v>
      </c>
      <c r="D843" s="23">
        <v>18</v>
      </c>
      <c r="E843" s="493"/>
      <c r="F843" s="23">
        <f>+E843*D843</f>
        <v>0</v>
      </c>
    </row>
    <row r="844" spans="1:6" ht="30">
      <c r="A844" s="131"/>
      <c r="B844" s="307" t="s">
        <v>1857</v>
      </c>
      <c r="C844" s="325"/>
      <c r="D844" s="326"/>
      <c r="E844" s="326"/>
      <c r="F844" s="326"/>
    </row>
    <row r="845" spans="1:6">
      <c r="A845" s="131"/>
      <c r="B845" s="307"/>
      <c r="C845" s="132"/>
      <c r="D845" s="132"/>
      <c r="E845" s="201"/>
      <c r="F845" s="201"/>
    </row>
    <row r="846" spans="1:6" ht="180">
      <c r="A846" s="123">
        <f>MAX($A$189:A845)+0.01</f>
        <v>2.5899999999999874</v>
      </c>
      <c r="B846" s="307" t="s">
        <v>1858</v>
      </c>
      <c r="C846" s="108"/>
      <c r="D846" s="259"/>
      <c r="E846" s="324"/>
      <c r="F846" s="201"/>
    </row>
    <row r="847" spans="1:6">
      <c r="A847" s="312"/>
      <c r="B847" s="307" t="s">
        <v>1859</v>
      </c>
      <c r="C847" s="108" t="s">
        <v>51</v>
      </c>
      <c r="D847" s="23">
        <v>2</v>
      </c>
      <c r="E847" s="493"/>
      <c r="F847" s="23">
        <f>+E847*D847</f>
        <v>0</v>
      </c>
    </row>
    <row r="848" spans="1:6">
      <c r="A848" s="312"/>
      <c r="B848" s="307"/>
      <c r="C848" s="108"/>
      <c r="D848" s="265"/>
      <c r="E848" s="322"/>
      <c r="F848" s="323"/>
    </row>
    <row r="849" spans="1:6" ht="180">
      <c r="A849" s="123">
        <f>MAX($A$17:A848)+0.01</f>
        <v>2.5999999999999872</v>
      </c>
      <c r="B849" s="307" t="s">
        <v>1860</v>
      </c>
      <c r="C849" s="108"/>
      <c r="D849" s="132"/>
      <c r="E849" s="201"/>
      <c r="F849" s="201"/>
    </row>
    <row r="850" spans="1:6">
      <c r="A850" s="312"/>
      <c r="B850" s="307" t="s">
        <v>1861</v>
      </c>
      <c r="C850" s="108"/>
      <c r="D850" s="132"/>
      <c r="E850" s="201"/>
      <c r="F850" s="201"/>
    </row>
    <row r="851" spans="1:6">
      <c r="A851" s="312"/>
      <c r="B851" s="307" t="s">
        <v>1862</v>
      </c>
      <c r="C851" s="108" t="s">
        <v>51</v>
      </c>
      <c r="D851" s="23">
        <v>1</v>
      </c>
      <c r="E851" s="493"/>
      <c r="F851" s="23">
        <f>+E851*D851</f>
        <v>0</v>
      </c>
    </row>
    <row r="852" spans="1:6">
      <c r="A852" s="131"/>
      <c r="B852" s="307"/>
      <c r="C852" s="132"/>
      <c r="D852" s="132"/>
      <c r="E852" s="201"/>
      <c r="F852" s="201"/>
    </row>
    <row r="853" spans="1:6" ht="30">
      <c r="A853" s="123">
        <f>MAX($A$17:A852)+0.01</f>
        <v>2.609999999999987</v>
      </c>
      <c r="B853" s="307" t="s">
        <v>1863</v>
      </c>
      <c r="C853" s="108"/>
      <c r="D853" s="132"/>
      <c r="E853" s="200"/>
      <c r="F853" s="201"/>
    </row>
    <row r="854" spans="1:6" ht="30">
      <c r="A854" s="312"/>
      <c r="B854" s="307" t="s">
        <v>1864</v>
      </c>
      <c r="C854" s="108"/>
      <c r="D854" s="132"/>
      <c r="E854" s="200"/>
      <c r="F854" s="201"/>
    </row>
    <row r="855" spans="1:6">
      <c r="A855" s="312"/>
      <c r="B855" s="307" t="s">
        <v>1865</v>
      </c>
      <c r="C855" s="108"/>
      <c r="D855" s="132"/>
      <c r="E855" s="200"/>
      <c r="F855" s="201"/>
    </row>
    <row r="856" spans="1:6">
      <c r="A856" s="312"/>
      <c r="B856" s="307" t="s">
        <v>1866</v>
      </c>
      <c r="C856" s="108"/>
      <c r="D856" s="132"/>
      <c r="E856" s="200"/>
      <c r="F856" s="201"/>
    </row>
    <row r="857" spans="1:6">
      <c r="A857" s="312"/>
      <c r="B857" s="307" t="s">
        <v>1867</v>
      </c>
      <c r="C857" s="108" t="s">
        <v>51</v>
      </c>
      <c r="D857" s="23">
        <v>2</v>
      </c>
      <c r="E857" s="493"/>
      <c r="F857" s="23">
        <f>D857*E857</f>
        <v>0</v>
      </c>
    </row>
    <row r="858" spans="1:6">
      <c r="A858" s="312"/>
      <c r="B858" s="307"/>
      <c r="C858" s="108"/>
      <c r="D858" s="132"/>
      <c r="E858" s="200"/>
      <c r="F858" s="201"/>
    </row>
    <row r="859" spans="1:6" ht="30">
      <c r="A859" s="123">
        <f>MAX($A$17:A858)+0.01</f>
        <v>2.6199999999999868</v>
      </c>
      <c r="B859" s="307" t="s">
        <v>1868</v>
      </c>
      <c r="C859" s="108"/>
      <c r="D859" s="132"/>
      <c r="E859" s="200"/>
      <c r="F859" s="201"/>
    </row>
    <row r="860" spans="1:6">
      <c r="A860" s="327"/>
      <c r="B860" s="307" t="s">
        <v>1869</v>
      </c>
      <c r="C860" s="319"/>
      <c r="D860" s="319"/>
      <c r="E860" s="320"/>
      <c r="F860" s="320"/>
    </row>
    <row r="861" spans="1:6" ht="30">
      <c r="A861" s="327"/>
      <c r="B861" s="307" t="s">
        <v>1870</v>
      </c>
      <c r="C861" s="319"/>
      <c r="D861" s="319"/>
      <c r="E861" s="320"/>
      <c r="F861" s="320"/>
    </row>
    <row r="862" spans="1:6">
      <c r="A862" s="327"/>
      <c r="B862" s="307" t="s">
        <v>1871</v>
      </c>
      <c r="C862" s="319"/>
      <c r="D862" s="319"/>
      <c r="E862" s="320"/>
      <c r="F862" s="320"/>
    </row>
    <row r="863" spans="1:6">
      <c r="A863" s="327"/>
      <c r="B863" s="307" t="s">
        <v>1872</v>
      </c>
      <c r="C863" s="319"/>
      <c r="D863" s="319"/>
      <c r="E863" s="320"/>
      <c r="F863" s="320"/>
    </row>
    <row r="864" spans="1:6">
      <c r="A864" s="327"/>
      <c r="B864" s="307" t="s">
        <v>1873</v>
      </c>
      <c r="C864" s="319"/>
      <c r="D864" s="319"/>
      <c r="E864" s="320"/>
      <c r="F864" s="320"/>
    </row>
    <row r="865" spans="1:6">
      <c r="A865" s="327"/>
      <c r="B865" s="307" t="s">
        <v>1874</v>
      </c>
      <c r="C865" s="319"/>
      <c r="D865" s="319"/>
      <c r="E865" s="320"/>
      <c r="F865" s="320"/>
    </row>
    <row r="866" spans="1:6">
      <c r="A866" s="327"/>
      <c r="B866" s="307" t="s">
        <v>1875</v>
      </c>
      <c r="C866" s="319"/>
      <c r="D866" s="319"/>
      <c r="E866" s="320"/>
      <c r="F866" s="320"/>
    </row>
    <row r="867" spans="1:6" ht="30">
      <c r="A867" s="327"/>
      <c r="B867" s="307" t="s">
        <v>1876</v>
      </c>
      <c r="C867" s="319"/>
      <c r="D867" s="319"/>
      <c r="E867" s="320"/>
      <c r="F867" s="320"/>
    </row>
    <row r="868" spans="1:6" ht="30">
      <c r="A868" s="327"/>
      <c r="B868" s="307" t="s">
        <v>1877</v>
      </c>
      <c r="C868" s="319"/>
      <c r="D868" s="319"/>
      <c r="E868" s="320"/>
      <c r="F868" s="320"/>
    </row>
    <row r="869" spans="1:6">
      <c r="A869" s="327"/>
      <c r="B869" s="307" t="s">
        <v>1878</v>
      </c>
      <c r="C869" s="319"/>
      <c r="D869" s="319"/>
      <c r="E869" s="320"/>
      <c r="F869" s="320"/>
    </row>
    <row r="870" spans="1:6" ht="30">
      <c r="A870" s="327"/>
      <c r="B870" s="307" t="s">
        <v>1879</v>
      </c>
      <c r="C870" s="319"/>
      <c r="D870" s="319"/>
      <c r="E870" s="320"/>
      <c r="F870" s="320"/>
    </row>
    <row r="871" spans="1:6" ht="30">
      <c r="A871" s="327"/>
      <c r="B871" s="307" t="s">
        <v>1880</v>
      </c>
      <c r="C871" s="319"/>
      <c r="D871" s="319"/>
      <c r="E871" s="320"/>
      <c r="F871" s="320"/>
    </row>
    <row r="872" spans="1:6">
      <c r="A872" s="327"/>
      <c r="B872" s="307" t="s">
        <v>1881</v>
      </c>
      <c r="C872" s="319"/>
      <c r="D872" s="319"/>
      <c r="E872" s="320"/>
      <c r="F872" s="320"/>
    </row>
    <row r="873" spans="1:6">
      <c r="A873" s="327"/>
      <c r="B873" s="307" t="s">
        <v>1882</v>
      </c>
      <c r="C873" s="319"/>
      <c r="D873" s="319"/>
      <c r="E873" s="320"/>
      <c r="F873" s="320"/>
    </row>
    <row r="874" spans="1:6">
      <c r="A874" s="327"/>
      <c r="B874" s="307" t="s">
        <v>1883</v>
      </c>
      <c r="C874" s="319"/>
      <c r="D874" s="319"/>
      <c r="E874" s="320"/>
      <c r="F874" s="320"/>
    </row>
    <row r="875" spans="1:6">
      <c r="A875" s="327"/>
      <c r="B875" s="307" t="s">
        <v>1884</v>
      </c>
      <c r="C875" s="319"/>
      <c r="D875" s="319"/>
      <c r="E875" s="320"/>
      <c r="F875" s="320"/>
    </row>
    <row r="876" spans="1:6">
      <c r="A876" s="327"/>
      <c r="B876" s="307" t="s">
        <v>1885</v>
      </c>
      <c r="C876" s="319"/>
      <c r="D876" s="319"/>
      <c r="E876" s="320"/>
      <c r="F876" s="320"/>
    </row>
    <row r="877" spans="1:6" ht="30">
      <c r="A877" s="327"/>
      <c r="B877" s="307" t="s">
        <v>1886</v>
      </c>
      <c r="C877" s="319"/>
      <c r="D877" s="319"/>
      <c r="E877" s="320"/>
      <c r="F877" s="320"/>
    </row>
    <row r="878" spans="1:6">
      <c r="A878" s="327"/>
      <c r="B878" s="307" t="s">
        <v>1887</v>
      </c>
      <c r="C878" s="319"/>
      <c r="D878" s="319"/>
      <c r="E878" s="320"/>
      <c r="F878" s="320"/>
    </row>
    <row r="879" spans="1:6">
      <c r="A879" s="327"/>
      <c r="B879" s="307" t="s">
        <v>1888</v>
      </c>
      <c r="C879" s="319"/>
      <c r="D879" s="319"/>
      <c r="E879" s="320"/>
      <c r="F879" s="320"/>
    </row>
    <row r="880" spans="1:6">
      <c r="A880" s="327"/>
      <c r="B880" s="307" t="s">
        <v>1889</v>
      </c>
      <c r="C880" s="319"/>
      <c r="D880" s="319"/>
      <c r="E880" s="320"/>
      <c r="F880" s="320"/>
    </row>
    <row r="881" spans="1:6">
      <c r="A881" s="312"/>
      <c r="B881" s="307" t="s">
        <v>1890</v>
      </c>
      <c r="C881" s="108" t="s">
        <v>51</v>
      </c>
      <c r="D881" s="23">
        <v>2</v>
      </c>
      <c r="E881" s="493"/>
      <c r="F881" s="23">
        <f>D881*E881</f>
        <v>0</v>
      </c>
    </row>
    <row r="882" spans="1:6">
      <c r="A882" s="312"/>
      <c r="B882" s="307"/>
      <c r="C882" s="108"/>
      <c r="D882" s="259"/>
      <c r="E882" s="324"/>
      <c r="F882" s="201"/>
    </row>
    <row r="883" spans="1:6" ht="75">
      <c r="A883" s="328">
        <f>MAX($A$17:A882)+0.01</f>
        <v>2.6299999999999866</v>
      </c>
      <c r="B883" s="329" t="s">
        <v>1891</v>
      </c>
      <c r="C883" s="124"/>
      <c r="D883" s="330"/>
      <c r="E883" s="122"/>
      <c r="F883" s="331"/>
    </row>
    <row r="884" spans="1:6">
      <c r="A884" s="332"/>
      <c r="B884" s="329" t="s">
        <v>1892</v>
      </c>
      <c r="C884" s="124" t="s">
        <v>51</v>
      </c>
      <c r="D884" s="98">
        <v>4</v>
      </c>
      <c r="E884" s="503"/>
      <c r="F884" s="98">
        <f>+E884*D884</f>
        <v>0</v>
      </c>
    </row>
    <row r="885" spans="1:6">
      <c r="A885" s="333"/>
      <c r="B885" s="329"/>
      <c r="C885" s="124"/>
      <c r="D885" s="330"/>
      <c r="E885" s="122"/>
      <c r="F885" s="122"/>
    </row>
    <row r="886" spans="1:6" ht="60">
      <c r="A886" s="328">
        <f>MAX($A$17:A885)+0.01</f>
        <v>2.6399999999999864</v>
      </c>
      <c r="B886" s="329" t="s">
        <v>1893</v>
      </c>
      <c r="C886" s="124"/>
      <c r="D886" s="330"/>
      <c r="E886" s="122"/>
      <c r="F886" s="331"/>
    </row>
    <row r="887" spans="1:6">
      <c r="A887" s="332"/>
      <c r="B887" s="329" t="s">
        <v>1892</v>
      </c>
      <c r="C887" s="124" t="s">
        <v>51</v>
      </c>
      <c r="D887" s="98">
        <v>3</v>
      </c>
      <c r="E887" s="503"/>
      <c r="F887" s="98">
        <f>+E887*D887</f>
        <v>0</v>
      </c>
    </row>
    <row r="888" spans="1:6">
      <c r="A888" s="333"/>
      <c r="B888" s="329"/>
      <c r="C888" s="124"/>
      <c r="D888" s="330"/>
      <c r="E888" s="122"/>
      <c r="F888" s="122"/>
    </row>
    <row r="889" spans="1:6" ht="75">
      <c r="A889" s="328">
        <f>MAX($A$17:A888)+0.01</f>
        <v>2.6499999999999861</v>
      </c>
      <c r="B889" s="329" t="s">
        <v>1894</v>
      </c>
      <c r="C889" s="124"/>
      <c r="D889" s="330"/>
      <c r="E889" s="122"/>
      <c r="F889" s="331"/>
    </row>
    <row r="890" spans="1:6">
      <c r="A890" s="332"/>
      <c r="B890" s="329" t="s">
        <v>1892</v>
      </c>
      <c r="C890" s="124" t="s">
        <v>34</v>
      </c>
      <c r="D890" s="98">
        <v>3</v>
      </c>
      <c r="E890" s="503"/>
      <c r="F890" s="98">
        <f>+E890*D890</f>
        <v>0</v>
      </c>
    </row>
    <row r="891" spans="1:6">
      <c r="A891" s="333"/>
      <c r="B891" s="329"/>
      <c r="C891" s="124"/>
      <c r="D891" s="330"/>
      <c r="E891" s="122"/>
      <c r="F891" s="122"/>
    </row>
    <row r="892" spans="1:6" ht="75">
      <c r="A892" s="328">
        <f>MAX($A$17:A891)+0.01</f>
        <v>2.6599999999999859</v>
      </c>
      <c r="B892" s="329" t="s">
        <v>1895</v>
      </c>
      <c r="C892" s="124"/>
      <c r="D892" s="330"/>
      <c r="E892" s="122"/>
      <c r="F892" s="331"/>
    </row>
    <row r="893" spans="1:6">
      <c r="A893" s="332"/>
      <c r="B893" s="329" t="s">
        <v>1892</v>
      </c>
      <c r="C893" s="124" t="s">
        <v>34</v>
      </c>
      <c r="D893" s="98">
        <v>2</v>
      </c>
      <c r="E893" s="503"/>
      <c r="F893" s="98">
        <f>+E893*D893</f>
        <v>0</v>
      </c>
    </row>
    <row r="894" spans="1:6">
      <c r="A894" s="332"/>
      <c r="B894" s="329"/>
      <c r="C894" s="124"/>
      <c r="D894" s="330"/>
      <c r="E894" s="122"/>
      <c r="F894" s="331"/>
    </row>
    <row r="895" spans="1:6" ht="45">
      <c r="A895" s="123">
        <f>MAX($A$17:A894)+0.01</f>
        <v>2.6699999999999857</v>
      </c>
      <c r="B895" s="307" t="s">
        <v>1896</v>
      </c>
      <c r="C895" s="108"/>
      <c r="D895" s="334"/>
      <c r="E895" s="335"/>
      <c r="F895" s="336"/>
    </row>
    <row r="896" spans="1:6" ht="30">
      <c r="A896" s="201"/>
      <c r="B896" s="307" t="s">
        <v>1897</v>
      </c>
      <c r="C896" s="108" t="s">
        <v>51</v>
      </c>
      <c r="D896" s="23">
        <v>1</v>
      </c>
      <c r="E896" s="493"/>
      <c r="F896" s="23">
        <f t="shared" ref="F896:F907" si="3">D896*E896</f>
        <v>0</v>
      </c>
    </row>
    <row r="897" spans="1:6" ht="30">
      <c r="A897" s="201"/>
      <c r="B897" s="307" t="s">
        <v>1898</v>
      </c>
      <c r="C897" s="108" t="s">
        <v>51</v>
      </c>
      <c r="D897" s="23">
        <v>3</v>
      </c>
      <c r="E897" s="493"/>
      <c r="F897" s="23">
        <f t="shared" si="3"/>
        <v>0</v>
      </c>
    </row>
    <row r="898" spans="1:6">
      <c r="A898" s="201"/>
      <c r="B898" s="307" t="s">
        <v>1899</v>
      </c>
      <c r="C898" s="108" t="s">
        <v>51</v>
      </c>
      <c r="D898" s="23">
        <v>1</v>
      </c>
      <c r="E898" s="493"/>
      <c r="F898" s="23">
        <f t="shared" si="3"/>
        <v>0</v>
      </c>
    </row>
    <row r="899" spans="1:6" ht="30">
      <c r="A899" s="201"/>
      <c r="B899" s="307" t="s">
        <v>1900</v>
      </c>
      <c r="C899" s="108" t="s">
        <v>51</v>
      </c>
      <c r="D899" s="23">
        <v>4</v>
      </c>
      <c r="E899" s="493"/>
      <c r="F899" s="23">
        <f t="shared" si="3"/>
        <v>0</v>
      </c>
    </row>
    <row r="900" spans="1:6">
      <c r="A900" s="201"/>
      <c r="B900" s="307" t="s">
        <v>1901</v>
      </c>
      <c r="C900" s="108" t="s">
        <v>51</v>
      </c>
      <c r="D900" s="23">
        <v>1</v>
      </c>
      <c r="E900" s="493"/>
      <c r="F900" s="23">
        <f t="shared" si="3"/>
        <v>0</v>
      </c>
    </row>
    <row r="901" spans="1:6">
      <c r="A901" s="201"/>
      <c r="B901" s="307" t="s">
        <v>1902</v>
      </c>
      <c r="C901" s="108" t="s">
        <v>51</v>
      </c>
      <c r="D901" s="23">
        <v>2</v>
      </c>
      <c r="E901" s="493"/>
      <c r="F901" s="23">
        <f t="shared" si="3"/>
        <v>0</v>
      </c>
    </row>
    <row r="902" spans="1:6" ht="30">
      <c r="A902" s="201"/>
      <c r="B902" s="307" t="s">
        <v>1903</v>
      </c>
      <c r="C902" s="108" t="s">
        <v>51</v>
      </c>
      <c r="D902" s="23">
        <v>1</v>
      </c>
      <c r="E902" s="493"/>
      <c r="F902" s="23">
        <f t="shared" si="3"/>
        <v>0</v>
      </c>
    </row>
    <row r="903" spans="1:6">
      <c r="A903" s="201"/>
      <c r="B903" s="307" t="s">
        <v>1904</v>
      </c>
      <c r="C903" s="108" t="s">
        <v>51</v>
      </c>
      <c r="D903" s="23">
        <v>1</v>
      </c>
      <c r="E903" s="493"/>
      <c r="F903" s="23">
        <f t="shared" si="3"/>
        <v>0</v>
      </c>
    </row>
    <row r="904" spans="1:6" ht="30">
      <c r="A904" s="201"/>
      <c r="B904" s="307" t="s">
        <v>1905</v>
      </c>
      <c r="C904" s="108" t="s">
        <v>51</v>
      </c>
      <c r="D904" s="23">
        <v>1</v>
      </c>
      <c r="E904" s="493"/>
      <c r="F904" s="23">
        <f t="shared" si="3"/>
        <v>0</v>
      </c>
    </row>
    <row r="905" spans="1:6">
      <c r="A905" s="201"/>
      <c r="B905" s="307" t="s">
        <v>1906</v>
      </c>
      <c r="C905" s="108" t="s">
        <v>51</v>
      </c>
      <c r="D905" s="23">
        <v>1</v>
      </c>
      <c r="E905" s="493"/>
      <c r="F905" s="23">
        <f t="shared" si="3"/>
        <v>0</v>
      </c>
    </row>
    <row r="906" spans="1:6" ht="30">
      <c r="A906" s="201"/>
      <c r="B906" s="307" t="s">
        <v>1907</v>
      </c>
      <c r="C906" s="108" t="s">
        <v>51</v>
      </c>
      <c r="D906" s="23">
        <v>1</v>
      </c>
      <c r="E906" s="493"/>
      <c r="F906" s="23">
        <f t="shared" si="3"/>
        <v>0</v>
      </c>
    </row>
    <row r="907" spans="1:6">
      <c r="A907" s="201"/>
      <c r="B907" s="307" t="s">
        <v>1908</v>
      </c>
      <c r="C907" s="108" t="s">
        <v>51</v>
      </c>
      <c r="D907" s="23">
        <v>6</v>
      </c>
      <c r="E907" s="493"/>
      <c r="F907" s="23">
        <f t="shared" si="3"/>
        <v>0</v>
      </c>
    </row>
    <row r="908" spans="1:6">
      <c r="A908" s="312"/>
      <c r="B908" s="307"/>
      <c r="C908" s="108"/>
      <c r="D908" s="259"/>
      <c r="E908" s="324"/>
      <c r="F908" s="201"/>
    </row>
    <row r="909" spans="1:6" ht="90">
      <c r="A909" s="123">
        <f>MAX($A$17:A908)+0.01</f>
        <v>2.6799999999999855</v>
      </c>
      <c r="B909" s="307" t="s">
        <v>1909</v>
      </c>
      <c r="C909" s="108" t="s">
        <v>1397</v>
      </c>
      <c r="D909" s="23">
        <v>1</v>
      </c>
      <c r="E909" s="493"/>
      <c r="F909" s="23">
        <f>+E909*D909</f>
        <v>0</v>
      </c>
    </row>
    <row r="910" spans="1:6">
      <c r="A910" s="312"/>
      <c r="B910" s="307"/>
      <c r="C910" s="108"/>
      <c r="D910" s="108"/>
      <c r="E910" s="201"/>
      <c r="F910" s="300"/>
    </row>
    <row r="911" spans="1:6" ht="105">
      <c r="A911" s="123">
        <f>MAX($A$17:A910)+0.01</f>
        <v>2.6899999999999853</v>
      </c>
      <c r="B911" s="307" t="s">
        <v>1910</v>
      </c>
      <c r="C911" s="108"/>
      <c r="D911" s="198"/>
      <c r="E911" s="201"/>
      <c r="F911" s="201"/>
    </row>
    <row r="912" spans="1:6">
      <c r="A912" s="312"/>
      <c r="B912" s="307" t="s">
        <v>1911</v>
      </c>
      <c r="C912" s="108" t="s">
        <v>1397</v>
      </c>
      <c r="D912" s="23">
        <v>1</v>
      </c>
      <c r="E912" s="493"/>
      <c r="F912" s="23">
        <f>+E912*D912</f>
        <v>0</v>
      </c>
    </row>
    <row r="913" spans="1:6">
      <c r="A913" s="312"/>
      <c r="B913" s="307"/>
      <c r="C913" s="108"/>
      <c r="D913" s="198"/>
      <c r="E913" s="201"/>
      <c r="F913" s="201"/>
    </row>
    <row r="914" spans="1:6" ht="75">
      <c r="A914" s="123">
        <f>MAX($A$17:A913)+0.01</f>
        <v>2.6999999999999851</v>
      </c>
      <c r="B914" s="307" t="s">
        <v>1912</v>
      </c>
      <c r="C914" s="108"/>
      <c r="D914" s="23"/>
      <c r="E914" s="23"/>
      <c r="F914" s="23"/>
    </row>
    <row r="915" spans="1:6">
      <c r="A915" s="123"/>
      <c r="B915" s="307" t="s">
        <v>1913</v>
      </c>
      <c r="C915" s="108"/>
      <c r="D915" s="23"/>
      <c r="E915" s="23"/>
      <c r="F915" s="23"/>
    </row>
    <row r="916" spans="1:6">
      <c r="A916" s="123"/>
      <c r="B916" s="307" t="s">
        <v>1914</v>
      </c>
      <c r="C916" s="108" t="s">
        <v>51</v>
      </c>
      <c r="D916" s="23">
        <v>6</v>
      </c>
      <c r="E916" s="493"/>
      <c r="F916" s="23">
        <f>D916*E916</f>
        <v>0</v>
      </c>
    </row>
    <row r="917" spans="1:6">
      <c r="A917" s="123"/>
      <c r="B917" s="307"/>
      <c r="C917" s="108"/>
      <c r="D917" s="23"/>
      <c r="E917" s="23"/>
      <c r="F917" s="23"/>
    </row>
    <row r="918" spans="1:6" ht="75">
      <c r="A918" s="123">
        <f>MAX($A$17:A917)+0.01</f>
        <v>2.7099999999999849</v>
      </c>
      <c r="B918" s="307" t="s">
        <v>1915</v>
      </c>
      <c r="C918" s="108"/>
      <c r="D918" s="23"/>
      <c r="E918" s="23"/>
      <c r="F918" s="23"/>
    </row>
    <row r="919" spans="1:6">
      <c r="A919" s="123"/>
      <c r="B919" s="307" t="s">
        <v>1916</v>
      </c>
      <c r="C919" s="108" t="s">
        <v>51</v>
      </c>
      <c r="D919" s="23">
        <v>5</v>
      </c>
      <c r="E919" s="493"/>
      <c r="F919" s="23">
        <f>D919*E919</f>
        <v>0</v>
      </c>
    </row>
    <row r="920" spans="1:6">
      <c r="A920" s="123"/>
      <c r="B920" s="307" t="s">
        <v>1917</v>
      </c>
      <c r="C920" s="108" t="s">
        <v>51</v>
      </c>
      <c r="D920" s="23">
        <v>12</v>
      </c>
      <c r="E920" s="493"/>
      <c r="F920" s="23">
        <f>D920*E920</f>
        <v>0</v>
      </c>
    </row>
    <row r="921" spans="1:6">
      <c r="A921" s="123"/>
      <c r="B921" s="307"/>
      <c r="C921" s="108"/>
      <c r="D921" s="23"/>
      <c r="E921" s="23"/>
      <c r="F921" s="23"/>
    </row>
    <row r="922" spans="1:6" ht="60">
      <c r="A922" s="123">
        <f>MAX($A$18:A921)+0.01</f>
        <v>2.7199999999999847</v>
      </c>
      <c r="B922" s="307" t="s">
        <v>1918</v>
      </c>
      <c r="C922" s="108"/>
      <c r="D922" s="23"/>
      <c r="E922" s="23"/>
      <c r="F922" s="23"/>
    </row>
    <row r="923" spans="1:6" ht="45">
      <c r="A923" s="312"/>
      <c r="B923" s="307" t="s">
        <v>1919</v>
      </c>
      <c r="C923" s="108"/>
      <c r="D923" s="132"/>
      <c r="E923" s="200"/>
      <c r="F923" s="201"/>
    </row>
    <row r="924" spans="1:6">
      <c r="A924" s="312"/>
      <c r="B924" s="307" t="s">
        <v>1920</v>
      </c>
      <c r="C924" s="108"/>
      <c r="D924" s="132"/>
      <c r="E924" s="200"/>
      <c r="F924" s="201"/>
    </row>
    <row r="925" spans="1:6">
      <c r="A925" s="312"/>
      <c r="B925" s="307" t="s">
        <v>1921</v>
      </c>
      <c r="C925" s="108" t="s">
        <v>51</v>
      </c>
      <c r="D925" s="23">
        <v>8</v>
      </c>
      <c r="E925" s="493"/>
      <c r="F925" s="23">
        <f>D925*E925</f>
        <v>0</v>
      </c>
    </row>
    <row r="926" spans="1:6">
      <c r="A926" s="312"/>
      <c r="B926" s="307"/>
      <c r="C926" s="108"/>
      <c r="D926" s="132"/>
      <c r="E926" s="201"/>
      <c r="F926" s="201"/>
    </row>
    <row r="927" spans="1:6" ht="60">
      <c r="A927" s="123">
        <f>MAX($A$18:A926)+0.01</f>
        <v>2.7299999999999844</v>
      </c>
      <c r="B927" s="307" t="s">
        <v>1922</v>
      </c>
      <c r="C927" s="108"/>
      <c r="D927" s="265"/>
      <c r="E927" s="252"/>
      <c r="F927" s="323"/>
    </row>
    <row r="928" spans="1:6" ht="30">
      <c r="A928" s="337"/>
      <c r="B928" s="307" t="s">
        <v>1923</v>
      </c>
      <c r="C928" s="108"/>
      <c r="D928" s="265"/>
      <c r="E928" s="252"/>
      <c r="F928" s="323"/>
    </row>
    <row r="929" spans="1:6">
      <c r="A929" s="337"/>
      <c r="B929" s="307" t="s">
        <v>1924</v>
      </c>
      <c r="C929" s="108"/>
      <c r="D929" s="265"/>
      <c r="E929" s="252"/>
      <c r="F929" s="323"/>
    </row>
    <row r="930" spans="1:6">
      <c r="A930" s="337"/>
      <c r="B930" s="307" t="s">
        <v>1925</v>
      </c>
      <c r="C930" s="108"/>
      <c r="D930" s="265"/>
      <c r="E930" s="252"/>
      <c r="F930" s="323"/>
    </row>
    <row r="931" spans="1:6">
      <c r="A931" s="337"/>
      <c r="B931" s="307" t="s">
        <v>1926</v>
      </c>
      <c r="C931" s="108"/>
      <c r="D931" s="265"/>
      <c r="E931" s="252"/>
      <c r="F931" s="323"/>
    </row>
    <row r="932" spans="1:6">
      <c r="A932" s="337"/>
      <c r="B932" s="307" t="s">
        <v>1927</v>
      </c>
      <c r="C932" s="108"/>
      <c r="D932" s="265"/>
      <c r="E932" s="252"/>
      <c r="F932" s="323"/>
    </row>
    <row r="933" spans="1:6">
      <c r="A933" s="337"/>
      <c r="B933" s="307" t="s">
        <v>1928</v>
      </c>
      <c r="C933" s="108"/>
      <c r="D933" s="265"/>
      <c r="E933" s="252"/>
      <c r="F933" s="323"/>
    </row>
    <row r="934" spans="1:6">
      <c r="A934" s="337"/>
      <c r="B934" s="307" t="s">
        <v>1929</v>
      </c>
      <c r="C934" s="108"/>
      <c r="D934" s="265"/>
      <c r="E934" s="252"/>
      <c r="F934" s="323"/>
    </row>
    <row r="935" spans="1:6">
      <c r="A935" s="337"/>
      <c r="B935" s="307" t="s">
        <v>1930</v>
      </c>
      <c r="C935" s="108"/>
      <c r="D935" s="265"/>
      <c r="E935" s="252"/>
      <c r="F935" s="323"/>
    </row>
    <row r="936" spans="1:6">
      <c r="A936" s="337"/>
      <c r="B936" s="307" t="s">
        <v>1931</v>
      </c>
      <c r="C936" s="108"/>
      <c r="D936" s="265"/>
      <c r="E936" s="252"/>
      <c r="F936" s="323"/>
    </row>
    <row r="937" spans="1:6">
      <c r="A937" s="337"/>
      <c r="B937" s="307" t="s">
        <v>1932</v>
      </c>
      <c r="C937" s="108"/>
      <c r="D937" s="265"/>
      <c r="E937" s="252"/>
      <c r="F937" s="323"/>
    </row>
    <row r="938" spans="1:6">
      <c r="A938" s="337"/>
      <c r="B938" s="307" t="s">
        <v>1933</v>
      </c>
      <c r="C938" s="108" t="s">
        <v>51</v>
      </c>
      <c r="D938" s="23">
        <v>1</v>
      </c>
      <c r="E938" s="493"/>
      <c r="F938" s="23">
        <f>D938*E938</f>
        <v>0</v>
      </c>
    </row>
    <row r="939" spans="1:6">
      <c r="A939" s="337"/>
      <c r="B939" s="307"/>
      <c r="C939" s="108"/>
      <c r="D939" s="265"/>
      <c r="E939" s="252"/>
      <c r="F939" s="323"/>
    </row>
    <row r="940" spans="1:6" ht="60">
      <c r="A940" s="123">
        <f>MAX($A$18:A939)+0.01</f>
        <v>2.7399999999999842</v>
      </c>
      <c r="B940" s="307" t="s">
        <v>1934</v>
      </c>
      <c r="C940" s="108"/>
      <c r="D940" s="302"/>
      <c r="E940" s="303"/>
      <c r="F940" s="303"/>
    </row>
    <row r="941" spans="1:6">
      <c r="A941" s="312"/>
      <c r="B941" s="307" t="s">
        <v>1935</v>
      </c>
      <c r="C941" s="108" t="s">
        <v>51</v>
      </c>
      <c r="D941" s="23">
        <v>2</v>
      </c>
      <c r="E941" s="493"/>
      <c r="F941" s="23">
        <f>D941*E941</f>
        <v>0</v>
      </c>
    </row>
    <row r="942" spans="1:6">
      <c r="A942" s="123"/>
      <c r="B942" s="307"/>
      <c r="C942" s="108"/>
      <c r="D942" s="23"/>
      <c r="E942" s="23"/>
      <c r="F942" s="23"/>
    </row>
    <row r="943" spans="1:6" ht="30">
      <c r="A943" s="123">
        <f>MAX($A$17:A942)+0.01</f>
        <v>2.749999999999984</v>
      </c>
      <c r="B943" s="307" t="s">
        <v>1936</v>
      </c>
      <c r="C943" s="108"/>
      <c r="D943" s="132"/>
      <c r="E943" s="200"/>
      <c r="F943" s="201"/>
    </row>
    <row r="944" spans="1:6">
      <c r="A944" s="312"/>
      <c r="B944" s="307" t="s">
        <v>1937</v>
      </c>
      <c r="C944" s="108" t="s">
        <v>51</v>
      </c>
      <c r="D944" s="23">
        <v>7</v>
      </c>
      <c r="E944" s="493"/>
      <c r="F944" s="23">
        <f>D944*E944</f>
        <v>0</v>
      </c>
    </row>
    <row r="945" spans="1:6">
      <c r="A945" s="312"/>
      <c r="B945" s="307" t="s">
        <v>1938</v>
      </c>
      <c r="C945" s="108" t="s">
        <v>51</v>
      </c>
      <c r="D945" s="23">
        <v>23</v>
      </c>
      <c r="E945" s="493"/>
      <c r="F945" s="23">
        <f>D945*E945</f>
        <v>0</v>
      </c>
    </row>
    <row r="946" spans="1:6">
      <c r="A946" s="312"/>
      <c r="B946" s="307" t="s">
        <v>1939</v>
      </c>
      <c r="C946" s="108" t="s">
        <v>51</v>
      </c>
      <c r="D946" s="23">
        <v>7</v>
      </c>
      <c r="E946" s="493"/>
      <c r="F946" s="23">
        <f>D946*E946</f>
        <v>0</v>
      </c>
    </row>
    <row r="947" spans="1:6">
      <c r="A947" s="312"/>
      <c r="B947" s="307" t="s">
        <v>1940</v>
      </c>
      <c r="C947" s="108" t="s">
        <v>51</v>
      </c>
      <c r="D947" s="23">
        <v>3</v>
      </c>
      <c r="E947" s="493"/>
      <c r="F947" s="23">
        <f>D947*E947</f>
        <v>0</v>
      </c>
    </row>
    <row r="948" spans="1:6">
      <c r="A948" s="312"/>
      <c r="B948" s="307" t="s">
        <v>1941</v>
      </c>
      <c r="C948" s="108" t="s">
        <v>51</v>
      </c>
      <c r="D948" s="23">
        <v>1</v>
      </c>
      <c r="E948" s="493"/>
      <c r="F948" s="23">
        <f>D948*E948</f>
        <v>0</v>
      </c>
    </row>
    <row r="949" spans="1:6">
      <c r="A949" s="312"/>
      <c r="B949" s="307"/>
      <c r="C949" s="108"/>
      <c r="D949" s="259"/>
      <c r="E949" s="324"/>
      <c r="F949" s="201"/>
    </row>
    <row r="950" spans="1:6" ht="30">
      <c r="A950" s="123">
        <f>MAX($A$17:A949)+0.01</f>
        <v>2.7599999999999838</v>
      </c>
      <c r="B950" s="307" t="s">
        <v>1942</v>
      </c>
      <c r="C950" s="108"/>
      <c r="D950" s="259"/>
      <c r="E950" s="324"/>
      <c r="F950" s="201"/>
    </row>
    <row r="951" spans="1:6">
      <c r="A951" s="312"/>
      <c r="B951" s="307" t="s">
        <v>1921</v>
      </c>
      <c r="C951" s="108" t="s">
        <v>51</v>
      </c>
      <c r="D951" s="23">
        <v>1</v>
      </c>
      <c r="E951" s="493"/>
      <c r="F951" s="23">
        <f>+E951*D951</f>
        <v>0</v>
      </c>
    </row>
    <row r="952" spans="1:6">
      <c r="A952" s="312"/>
      <c r="B952" s="307"/>
      <c r="C952" s="108"/>
      <c r="D952" s="259"/>
      <c r="E952" s="324"/>
      <c r="F952" s="201"/>
    </row>
    <row r="953" spans="1:6" ht="45">
      <c r="A953" s="123">
        <f>MAX($A$17:A952)+0.01</f>
        <v>2.7699999999999836</v>
      </c>
      <c r="B953" s="307" t="s">
        <v>1943</v>
      </c>
      <c r="C953" s="108"/>
      <c r="D953" s="198"/>
      <c r="E953" s="338"/>
      <c r="F953" s="201"/>
    </row>
    <row r="954" spans="1:6">
      <c r="A954" s="312"/>
      <c r="B954" s="307" t="s">
        <v>1944</v>
      </c>
      <c r="C954" s="108"/>
      <c r="D954" s="198"/>
      <c r="E954" s="338"/>
      <c r="F954" s="201"/>
    </row>
    <row r="955" spans="1:6">
      <c r="A955" s="196"/>
      <c r="B955" s="307" t="s">
        <v>1945</v>
      </c>
      <c r="C955" s="108" t="s">
        <v>51</v>
      </c>
      <c r="D955" s="23">
        <v>12</v>
      </c>
      <c r="E955" s="493"/>
      <c r="F955" s="23">
        <f>D955*E955</f>
        <v>0</v>
      </c>
    </row>
    <row r="956" spans="1:6">
      <c r="A956" s="196"/>
      <c r="B956" s="307"/>
      <c r="C956" s="108"/>
      <c r="D956" s="198"/>
      <c r="E956" s="338"/>
      <c r="F956" s="201"/>
    </row>
    <row r="957" spans="1:6" ht="375">
      <c r="A957" s="123">
        <f>MAX($A$17:A956)+0.01</f>
        <v>2.7799999999999834</v>
      </c>
      <c r="B957" s="307" t="s">
        <v>1946</v>
      </c>
      <c r="C957" s="108"/>
      <c r="D957" s="339"/>
      <c r="E957" s="260"/>
      <c r="F957" s="201"/>
    </row>
    <row r="958" spans="1:6">
      <c r="A958" s="312"/>
      <c r="B958" s="307" t="s">
        <v>1947</v>
      </c>
      <c r="C958" s="108"/>
      <c r="D958" s="339"/>
      <c r="E958" s="260"/>
      <c r="F958" s="201"/>
    </row>
    <row r="959" spans="1:6">
      <c r="A959" s="312"/>
      <c r="B959" s="307" t="s">
        <v>1948</v>
      </c>
      <c r="C959" s="108" t="s">
        <v>1623</v>
      </c>
      <c r="D959" s="23">
        <v>585</v>
      </c>
      <c r="E959" s="493"/>
      <c r="F959" s="23">
        <f>+E959*D959</f>
        <v>0</v>
      </c>
    </row>
    <row r="960" spans="1:6">
      <c r="A960" s="312"/>
      <c r="B960" s="307" t="s">
        <v>1949</v>
      </c>
      <c r="C960" s="108" t="s">
        <v>1623</v>
      </c>
      <c r="D960" s="23">
        <v>58</v>
      </c>
      <c r="E960" s="493"/>
      <c r="F960" s="23">
        <f>+E960*D960</f>
        <v>0</v>
      </c>
    </row>
    <row r="961" spans="1:6">
      <c r="A961" s="312"/>
      <c r="B961" s="307"/>
      <c r="C961" s="108"/>
      <c r="D961" s="199"/>
      <c r="E961" s="260"/>
      <c r="F961" s="201"/>
    </row>
    <row r="962" spans="1:6" ht="45">
      <c r="A962" s="123">
        <f>MAX($A$17:A961)+0.01</f>
        <v>2.7899999999999832</v>
      </c>
      <c r="B962" s="307" t="s">
        <v>1950</v>
      </c>
      <c r="C962" s="108"/>
      <c r="D962" s="198"/>
      <c r="E962" s="201"/>
      <c r="F962" s="340"/>
    </row>
    <row r="963" spans="1:6" ht="150">
      <c r="A963" s="196"/>
      <c r="B963" s="307" t="s">
        <v>1628</v>
      </c>
      <c r="C963" s="108"/>
      <c r="D963" s="198"/>
      <c r="E963" s="201"/>
      <c r="F963" s="201"/>
    </row>
    <row r="964" spans="1:6">
      <c r="A964" s="312"/>
      <c r="B964" s="307" t="s">
        <v>1951</v>
      </c>
      <c r="C964" s="108"/>
      <c r="D964" s="198"/>
      <c r="E964" s="201"/>
      <c r="F964" s="201"/>
    </row>
    <row r="965" spans="1:6">
      <c r="A965" s="196"/>
      <c r="B965" s="307" t="s">
        <v>1937</v>
      </c>
      <c r="C965" s="108" t="s">
        <v>1623</v>
      </c>
      <c r="D965" s="23">
        <v>290</v>
      </c>
      <c r="E965" s="493"/>
      <c r="F965" s="23">
        <f>+E965*D965</f>
        <v>0</v>
      </c>
    </row>
    <row r="966" spans="1:6">
      <c r="A966" s="196"/>
      <c r="B966" s="307" t="s">
        <v>1952</v>
      </c>
      <c r="C966" s="108" t="s">
        <v>1623</v>
      </c>
      <c r="D966" s="23">
        <v>85</v>
      </c>
      <c r="E966" s="493"/>
      <c r="F966" s="23">
        <f>+E966*D966</f>
        <v>0</v>
      </c>
    </row>
    <row r="967" spans="1:6">
      <c r="A967" s="196"/>
      <c r="B967" s="307" t="s">
        <v>1690</v>
      </c>
      <c r="C967" s="108" t="s">
        <v>1623</v>
      </c>
      <c r="D967" s="23">
        <v>40</v>
      </c>
      <c r="E967" s="493"/>
      <c r="F967" s="23">
        <f>+E967*D967</f>
        <v>0</v>
      </c>
    </row>
    <row r="968" spans="1:6">
      <c r="A968" s="196"/>
      <c r="B968" s="307" t="s">
        <v>1953</v>
      </c>
      <c r="C968" s="108" t="s">
        <v>1623</v>
      </c>
      <c r="D968" s="23">
        <v>70</v>
      </c>
      <c r="E968" s="493"/>
      <c r="F968" s="23">
        <f>+E968*D968</f>
        <v>0</v>
      </c>
    </row>
    <row r="969" spans="1:6">
      <c r="A969" s="196"/>
      <c r="B969" s="307" t="s">
        <v>1783</v>
      </c>
      <c r="C969" s="108" t="s">
        <v>1623</v>
      </c>
      <c r="D969" s="23">
        <v>85</v>
      </c>
      <c r="E969" s="493"/>
      <c r="F969" s="23">
        <f>+E969*D969</f>
        <v>0</v>
      </c>
    </row>
    <row r="970" spans="1:6">
      <c r="A970" s="196"/>
      <c r="B970" s="307"/>
      <c r="C970" s="108"/>
      <c r="D970" s="198"/>
      <c r="E970" s="201"/>
      <c r="F970" s="340"/>
    </row>
    <row r="971" spans="1:6" ht="225">
      <c r="A971" s="123">
        <f>MAX($A$17:A970)+0.01</f>
        <v>2.7999999999999829</v>
      </c>
      <c r="B971" s="307" t="s">
        <v>1954</v>
      </c>
      <c r="C971" s="108"/>
      <c r="D971" s="132"/>
      <c r="E971" s="338"/>
      <c r="F971" s="201"/>
    </row>
    <row r="972" spans="1:6">
      <c r="A972" s="312"/>
      <c r="B972" s="307" t="s">
        <v>1955</v>
      </c>
      <c r="C972" s="108"/>
      <c r="D972" s="132"/>
      <c r="E972" s="338"/>
      <c r="F972" s="201"/>
    </row>
    <row r="973" spans="1:6">
      <c r="A973" s="312"/>
      <c r="B973" s="307" t="s">
        <v>1956</v>
      </c>
      <c r="C973" s="108"/>
      <c r="D973" s="199"/>
      <c r="E973" s="200"/>
      <c r="F973" s="201"/>
    </row>
    <row r="974" spans="1:6">
      <c r="A974" s="312"/>
      <c r="B974" s="307" t="s">
        <v>1957</v>
      </c>
      <c r="C974" s="108" t="s">
        <v>1623</v>
      </c>
      <c r="D974" s="23">
        <v>290</v>
      </c>
      <c r="E974" s="493"/>
      <c r="F974" s="23">
        <f>D974*E974</f>
        <v>0</v>
      </c>
    </row>
    <row r="975" spans="1:6">
      <c r="A975" s="312"/>
      <c r="B975" s="307" t="s">
        <v>1958</v>
      </c>
      <c r="C975" s="108" t="s">
        <v>1623</v>
      </c>
      <c r="D975" s="23">
        <v>85</v>
      </c>
      <c r="E975" s="493"/>
      <c r="F975" s="23">
        <f>D975*E975</f>
        <v>0</v>
      </c>
    </row>
    <row r="976" spans="1:6">
      <c r="A976" s="312"/>
      <c r="B976" s="307" t="s">
        <v>1959</v>
      </c>
      <c r="C976" s="108" t="s">
        <v>1623</v>
      </c>
      <c r="D976" s="23">
        <v>40</v>
      </c>
      <c r="E976" s="493"/>
      <c r="F976" s="23">
        <f>D976*E976</f>
        <v>0</v>
      </c>
    </row>
    <row r="977" spans="1:6">
      <c r="A977" s="312"/>
      <c r="B977" s="307" t="s">
        <v>1960</v>
      </c>
      <c r="C977" s="108" t="s">
        <v>1623</v>
      </c>
      <c r="D977" s="23">
        <v>70</v>
      </c>
      <c r="E977" s="493"/>
      <c r="F977" s="23">
        <f>D977*E977</f>
        <v>0</v>
      </c>
    </row>
    <row r="978" spans="1:6">
      <c r="A978" s="312"/>
      <c r="B978" s="307" t="s">
        <v>1961</v>
      </c>
      <c r="C978" s="108" t="s">
        <v>1623</v>
      </c>
      <c r="D978" s="23">
        <v>85</v>
      </c>
      <c r="E978" s="493"/>
      <c r="F978" s="23">
        <f>D978*E978</f>
        <v>0</v>
      </c>
    </row>
    <row r="979" spans="1:6">
      <c r="A979" s="196"/>
      <c r="B979" s="307"/>
      <c r="C979" s="108"/>
      <c r="D979" s="198"/>
      <c r="E979" s="201"/>
      <c r="F979" s="340"/>
    </row>
    <row r="980" spans="1:6" ht="75">
      <c r="A980" s="123">
        <f>MAX($A$17:A979)+0.01</f>
        <v>2.8099999999999827</v>
      </c>
      <c r="B980" s="307" t="s">
        <v>1962</v>
      </c>
      <c r="C980" s="108"/>
      <c r="D980" s="199"/>
      <c r="E980" s="200"/>
      <c r="F980" s="201"/>
    </row>
    <row r="981" spans="1:6">
      <c r="A981" s="312"/>
      <c r="B981" s="307" t="s">
        <v>1963</v>
      </c>
      <c r="C981" s="108"/>
      <c r="D981" s="199"/>
      <c r="E981" s="200"/>
      <c r="F981" s="201"/>
    </row>
    <row r="982" spans="1:6">
      <c r="A982" s="312"/>
      <c r="B982" s="307" t="s">
        <v>1964</v>
      </c>
      <c r="C982" s="108" t="s">
        <v>51</v>
      </c>
      <c r="D982" s="23">
        <v>6</v>
      </c>
      <c r="E982" s="493"/>
      <c r="F982" s="23">
        <f>D982*E982</f>
        <v>0</v>
      </c>
    </row>
    <row r="983" spans="1:6">
      <c r="A983" s="312"/>
      <c r="B983" s="307"/>
      <c r="C983" s="108"/>
      <c r="D983" s="199"/>
      <c r="E983" s="200"/>
      <c r="F983" s="201"/>
    </row>
    <row r="984" spans="1:6" ht="30">
      <c r="A984" s="123">
        <f>MAX($A$17:A983)+0.01</f>
        <v>2.8199999999999825</v>
      </c>
      <c r="B984" s="205" t="s">
        <v>1965</v>
      </c>
      <c r="C984" s="341"/>
      <c r="D984" s="342"/>
      <c r="E984" s="343"/>
      <c r="F984" s="344"/>
    </row>
    <row r="985" spans="1:6">
      <c r="A985" s="345"/>
      <c r="B985" s="205" t="s">
        <v>1966</v>
      </c>
      <c r="C985" s="108" t="s">
        <v>51</v>
      </c>
      <c r="D985" s="23">
        <v>9</v>
      </c>
      <c r="E985" s="493"/>
      <c r="F985" s="23">
        <f>+E985*D985</f>
        <v>0</v>
      </c>
    </row>
    <row r="986" spans="1:6">
      <c r="A986" s="312"/>
      <c r="B986" s="307"/>
      <c r="C986" s="108"/>
      <c r="D986" s="199"/>
      <c r="E986" s="200"/>
      <c r="F986" s="201"/>
    </row>
    <row r="987" spans="1:6">
      <c r="A987" s="123">
        <f>MAX($A$17:A986)+0.01</f>
        <v>2.8299999999999823</v>
      </c>
      <c r="B987" s="307" t="s">
        <v>1967</v>
      </c>
      <c r="C987" s="108" t="s">
        <v>51</v>
      </c>
      <c r="D987" s="23">
        <v>8</v>
      </c>
      <c r="E987" s="493"/>
      <c r="F987" s="23">
        <f>+E987*D987</f>
        <v>0</v>
      </c>
    </row>
    <row r="988" spans="1:6">
      <c r="A988" s="196"/>
      <c r="B988" s="307"/>
      <c r="C988" s="108"/>
      <c r="D988" s="259"/>
      <c r="E988" s="324"/>
      <c r="F988" s="201"/>
    </row>
    <row r="989" spans="1:6" ht="75">
      <c r="A989" s="123">
        <f>MAX($A$17:A988)+0.01</f>
        <v>2.8399999999999821</v>
      </c>
      <c r="B989" s="307" t="s">
        <v>1968</v>
      </c>
      <c r="C989" s="346"/>
      <c r="D989" s="132"/>
      <c r="E989" s="347"/>
      <c r="F989" s="8"/>
    </row>
    <row r="990" spans="1:6">
      <c r="A990" s="131"/>
      <c r="B990" s="307" t="s">
        <v>1969</v>
      </c>
      <c r="C990" s="346"/>
      <c r="D990" s="132"/>
      <c r="E990" s="347"/>
      <c r="F990" s="8"/>
    </row>
    <row r="991" spans="1:6">
      <c r="A991" s="131"/>
      <c r="B991" s="307" t="s">
        <v>1970</v>
      </c>
      <c r="C991" s="346"/>
      <c r="D991" s="132"/>
      <c r="E991" s="347"/>
      <c r="F991" s="8"/>
    </row>
    <row r="992" spans="1:6">
      <c r="A992" s="312"/>
      <c r="B992" s="307" t="s">
        <v>1971</v>
      </c>
      <c r="C992" s="108" t="s">
        <v>1623</v>
      </c>
      <c r="D992" s="23">
        <v>38</v>
      </c>
      <c r="E992" s="493"/>
      <c r="F992" s="23">
        <f>D992*E992</f>
        <v>0</v>
      </c>
    </row>
    <row r="993" spans="1:6">
      <c r="A993" s="312"/>
      <c r="B993" s="307" t="s">
        <v>1972</v>
      </c>
      <c r="C993" s="108" t="s">
        <v>1623</v>
      </c>
      <c r="D993" s="23">
        <v>32</v>
      </c>
      <c r="E993" s="493"/>
      <c r="F993" s="23">
        <f>D993*E993</f>
        <v>0</v>
      </c>
    </row>
    <row r="994" spans="1:6">
      <c r="A994" s="312"/>
      <c r="B994" s="307" t="s">
        <v>1973</v>
      </c>
      <c r="C994" s="108" t="s">
        <v>1623</v>
      </c>
      <c r="D994" s="23">
        <v>205</v>
      </c>
      <c r="E994" s="493"/>
      <c r="F994" s="23">
        <f>D994*E994</f>
        <v>0</v>
      </c>
    </row>
    <row r="995" spans="1:6">
      <c r="A995" s="312"/>
      <c r="B995" s="307" t="s">
        <v>1974</v>
      </c>
      <c r="C995" s="108" t="s">
        <v>1623</v>
      </c>
      <c r="D995" s="23">
        <v>125</v>
      </c>
      <c r="E995" s="493"/>
      <c r="F995" s="23">
        <f>D995*E995</f>
        <v>0</v>
      </c>
    </row>
    <row r="996" spans="1:6">
      <c r="A996" s="131"/>
      <c r="B996" s="307"/>
      <c r="C996" s="108"/>
      <c r="D996" s="339"/>
      <c r="E996" s="239"/>
      <c r="F996" s="201"/>
    </row>
    <row r="997" spans="1:6" ht="45">
      <c r="A997" s="123">
        <f>MAX($A$17:A996)+0.01</f>
        <v>2.8499999999999819</v>
      </c>
      <c r="B997" s="348" t="s">
        <v>1975</v>
      </c>
      <c r="C997" s="132"/>
      <c r="D997" s="259"/>
      <c r="E997" s="324"/>
      <c r="F997" s="201"/>
    </row>
    <row r="998" spans="1:6">
      <c r="A998" s="201"/>
      <c r="B998" s="348" t="s">
        <v>1976</v>
      </c>
      <c r="C998" s="132"/>
      <c r="D998" s="259"/>
      <c r="E998" s="324"/>
      <c r="F998" s="201"/>
    </row>
    <row r="999" spans="1:6">
      <c r="A999" s="201"/>
      <c r="B999" s="348" t="s">
        <v>1977</v>
      </c>
      <c r="C999" s="108" t="s">
        <v>51</v>
      </c>
      <c r="D999" s="23">
        <v>2</v>
      </c>
      <c r="E999" s="493"/>
      <c r="F999" s="23">
        <f>D999*E999</f>
        <v>0</v>
      </c>
    </row>
    <row r="1000" spans="1:6">
      <c r="A1000" s="201"/>
      <c r="B1000" s="348"/>
      <c r="C1000" s="132"/>
      <c r="D1000" s="259"/>
      <c r="E1000" s="324"/>
      <c r="F1000" s="201"/>
    </row>
    <row r="1001" spans="1:6" ht="135">
      <c r="A1001" s="123">
        <f>MAX($A$17:A1000)+0.01</f>
        <v>2.8599999999999817</v>
      </c>
      <c r="B1001" s="307" t="s">
        <v>1978</v>
      </c>
      <c r="C1001" s="302"/>
      <c r="D1001" s="349"/>
      <c r="E1001" s="350"/>
      <c r="F1001" s="303"/>
    </row>
    <row r="1002" spans="1:6">
      <c r="A1002" s="303"/>
      <c r="B1002" s="307" t="s">
        <v>1979</v>
      </c>
      <c r="C1002" s="302"/>
      <c r="D1002" s="349"/>
      <c r="E1002" s="350"/>
      <c r="F1002" s="303"/>
    </row>
    <row r="1003" spans="1:6">
      <c r="A1003" s="303"/>
      <c r="B1003" s="307" t="s">
        <v>1980</v>
      </c>
      <c r="C1003" s="302"/>
      <c r="D1003" s="349"/>
      <c r="E1003" s="350"/>
      <c r="F1003" s="303"/>
    </row>
    <row r="1004" spans="1:6">
      <c r="A1004" s="303"/>
      <c r="B1004" s="307" t="s">
        <v>1981</v>
      </c>
      <c r="C1004" s="302"/>
      <c r="D1004" s="349"/>
      <c r="E1004" s="350"/>
      <c r="F1004" s="303"/>
    </row>
    <row r="1005" spans="1:6">
      <c r="A1005" s="303"/>
      <c r="B1005" s="307" t="s">
        <v>1982</v>
      </c>
      <c r="C1005" s="302"/>
      <c r="D1005" s="349"/>
      <c r="E1005" s="350"/>
      <c r="F1005" s="303"/>
    </row>
    <row r="1006" spans="1:6">
      <c r="A1006" s="303"/>
      <c r="B1006" s="307" t="s">
        <v>1983</v>
      </c>
      <c r="C1006" s="302"/>
      <c r="D1006" s="349"/>
      <c r="E1006" s="350"/>
      <c r="F1006" s="303"/>
    </row>
    <row r="1007" spans="1:6">
      <c r="A1007" s="303"/>
      <c r="B1007" s="307" t="s">
        <v>1984</v>
      </c>
      <c r="C1007" s="302"/>
      <c r="D1007" s="349"/>
      <c r="E1007" s="350"/>
      <c r="F1007" s="303"/>
    </row>
    <row r="1008" spans="1:6">
      <c r="A1008" s="303"/>
      <c r="B1008" s="307" t="s">
        <v>1977</v>
      </c>
      <c r="C1008" s="108" t="s">
        <v>51</v>
      </c>
      <c r="D1008" s="23">
        <v>4</v>
      </c>
      <c r="E1008" s="493"/>
      <c r="F1008" s="23">
        <f>+E1008*D1008</f>
        <v>0</v>
      </c>
    </row>
    <row r="1009" spans="1:6">
      <c r="A1009" s="303"/>
      <c r="B1009" s="307" t="s">
        <v>1985</v>
      </c>
      <c r="C1009" s="108" t="s">
        <v>51</v>
      </c>
      <c r="D1009" s="23">
        <v>3</v>
      </c>
      <c r="E1009" s="493"/>
      <c r="F1009" s="23">
        <f>+E1009*D1009</f>
        <v>0</v>
      </c>
    </row>
    <row r="1010" spans="1:6">
      <c r="A1010" s="201"/>
      <c r="B1010" s="307"/>
      <c r="C1010" s="198"/>
      <c r="D1010" s="198"/>
      <c r="E1010" s="258"/>
      <c r="F1010" s="201"/>
    </row>
    <row r="1011" spans="1:6" ht="30">
      <c r="A1011" s="123">
        <f>MAX($A$17:A1010)+0.01</f>
        <v>2.8699999999999815</v>
      </c>
      <c r="B1011" s="307" t="s">
        <v>1986</v>
      </c>
      <c r="C1011" s="108" t="s">
        <v>1397</v>
      </c>
      <c r="D1011" s="23">
        <v>1</v>
      </c>
      <c r="E1011" s="493"/>
      <c r="F1011" s="23">
        <f>+E1011*D1011</f>
        <v>0</v>
      </c>
    </row>
    <row r="1012" spans="1:6">
      <c r="A1012" s="312"/>
      <c r="B1012" s="307"/>
      <c r="C1012" s="108"/>
      <c r="D1012" s="23"/>
      <c r="E1012" s="23"/>
      <c r="F1012" s="23"/>
    </row>
    <row r="1013" spans="1:6" ht="30">
      <c r="A1013" s="123">
        <f>MAX($A$17:A1000)+0.01</f>
        <v>2.8599999999999817</v>
      </c>
      <c r="B1013" s="307" t="s">
        <v>1986</v>
      </c>
      <c r="C1013" s="108" t="s">
        <v>1397</v>
      </c>
      <c r="D1013" s="23">
        <v>2</v>
      </c>
      <c r="E1013" s="493"/>
      <c r="F1013" s="23">
        <f>+E1013*D1013</f>
        <v>0</v>
      </c>
    </row>
    <row r="1014" spans="1:6">
      <c r="A1014" s="131"/>
      <c r="B1014" s="307"/>
      <c r="C1014" s="237"/>
      <c r="D1014" s="237"/>
      <c r="E1014" s="351"/>
      <c r="F1014" s="201"/>
    </row>
    <row r="1015" spans="1:6" ht="45">
      <c r="A1015" s="123">
        <f>MAX($A$17:A1014)+0.01</f>
        <v>2.8799999999999812</v>
      </c>
      <c r="B1015" s="307" t="s">
        <v>1987</v>
      </c>
      <c r="C1015" s="108" t="s">
        <v>1397</v>
      </c>
      <c r="D1015" s="23">
        <v>1</v>
      </c>
      <c r="E1015" s="493"/>
      <c r="F1015" s="23">
        <f>+E1015*D1015</f>
        <v>0</v>
      </c>
    </row>
    <row r="1016" spans="1:6">
      <c r="A1016" s="131"/>
      <c r="B1016" s="307"/>
      <c r="C1016" s="237"/>
      <c r="D1016" s="237"/>
      <c r="E1016" s="351"/>
      <c r="F1016" s="201"/>
    </row>
    <row r="1017" spans="1:6" ht="60">
      <c r="A1017" s="123">
        <f>MAX($A$17:A1016)+0.01</f>
        <v>2.889999999999981</v>
      </c>
      <c r="B1017" s="307" t="s">
        <v>1988</v>
      </c>
      <c r="C1017" s="108" t="s">
        <v>1397</v>
      </c>
      <c r="D1017" s="23">
        <v>1</v>
      </c>
      <c r="E1017" s="493"/>
      <c r="F1017" s="23">
        <f>+E1017*D1017</f>
        <v>0</v>
      </c>
    </row>
    <row r="1018" spans="1:6">
      <c r="A1018" s="131"/>
      <c r="B1018" s="307"/>
      <c r="C1018" s="237"/>
      <c r="D1018" s="237"/>
      <c r="E1018" s="351"/>
      <c r="F1018" s="201"/>
    </row>
    <row r="1019" spans="1:6" ht="45">
      <c r="A1019" s="123">
        <f>MAX($A$17:A1018)+0.01</f>
        <v>2.8999999999999808</v>
      </c>
      <c r="B1019" s="307" t="s">
        <v>1989</v>
      </c>
      <c r="C1019" s="108" t="s">
        <v>825</v>
      </c>
      <c r="D1019" s="23">
        <v>28</v>
      </c>
      <c r="E1019" s="493"/>
      <c r="F1019" s="23">
        <f>D1019*E1019</f>
        <v>0</v>
      </c>
    </row>
    <row r="1020" spans="1:6">
      <c r="A1020" s="140"/>
      <c r="B1020" s="307"/>
      <c r="C1020" s="108"/>
      <c r="D1020" s="23"/>
      <c r="E1020" s="23"/>
      <c r="F1020" s="23"/>
    </row>
    <row r="1021" spans="1:6" ht="30">
      <c r="A1021" s="312"/>
      <c r="B1021" s="197" t="s">
        <v>1990</v>
      </c>
      <c r="C1021" s="108"/>
      <c r="D1021" s="132"/>
      <c r="E1021" s="201"/>
      <c r="F1021" s="201"/>
    </row>
    <row r="1022" spans="1:6">
      <c r="A1022" s="312"/>
      <c r="B1022" s="295"/>
      <c r="C1022" s="108"/>
      <c r="D1022" s="132"/>
      <c r="E1022" s="201"/>
      <c r="F1022" s="201"/>
    </row>
    <row r="1023" spans="1:6" ht="135">
      <c r="A1023" s="123">
        <f>MAX($A$17:A1022)+0.01</f>
        <v>2.9099999999999806</v>
      </c>
      <c r="B1023" s="307" t="s">
        <v>1991</v>
      </c>
      <c r="C1023" s="319"/>
      <c r="D1023" s="319"/>
      <c r="E1023" s="320"/>
      <c r="F1023" s="320"/>
    </row>
    <row r="1024" spans="1:6">
      <c r="A1024" s="131"/>
      <c r="B1024" s="307" t="s">
        <v>1992</v>
      </c>
      <c r="C1024" s="239"/>
      <c r="D1024" s="239"/>
      <c r="E1024" s="352"/>
      <c r="F1024" s="201"/>
    </row>
    <row r="1025" spans="1:6">
      <c r="A1025" s="131"/>
      <c r="B1025" s="307" t="s">
        <v>1993</v>
      </c>
      <c r="C1025" s="239"/>
      <c r="D1025" s="239"/>
      <c r="E1025" s="352"/>
      <c r="F1025" s="201"/>
    </row>
    <row r="1026" spans="1:6">
      <c r="A1026" s="131"/>
      <c r="B1026" s="307" t="s">
        <v>1994</v>
      </c>
      <c r="C1026" s="239"/>
      <c r="D1026" s="239"/>
      <c r="E1026" s="352"/>
      <c r="F1026" s="201"/>
    </row>
    <row r="1027" spans="1:6">
      <c r="A1027" s="131"/>
      <c r="B1027" s="307" t="s">
        <v>1995</v>
      </c>
      <c r="C1027" s="239"/>
      <c r="D1027" s="239"/>
      <c r="E1027" s="352"/>
      <c r="F1027" s="201"/>
    </row>
    <row r="1028" spans="1:6">
      <c r="A1028" s="131"/>
      <c r="B1028" s="307" t="s">
        <v>1996</v>
      </c>
      <c r="C1028" s="239"/>
      <c r="D1028" s="239"/>
      <c r="E1028" s="352"/>
      <c r="F1028" s="201"/>
    </row>
    <row r="1029" spans="1:6" ht="45">
      <c r="A1029" s="131"/>
      <c r="B1029" s="307" t="s">
        <v>1997</v>
      </c>
      <c r="C1029" s="239"/>
      <c r="D1029" s="239"/>
      <c r="E1029" s="352"/>
      <c r="F1029" s="201"/>
    </row>
    <row r="1030" spans="1:6" ht="30">
      <c r="A1030" s="131"/>
      <c r="B1030" s="307" t="s">
        <v>1998</v>
      </c>
      <c r="C1030" s="239"/>
      <c r="D1030" s="239"/>
      <c r="E1030" s="352"/>
      <c r="F1030" s="201"/>
    </row>
    <row r="1031" spans="1:6">
      <c r="A1031" s="327"/>
      <c r="B1031" s="307" t="s">
        <v>1999</v>
      </c>
      <c r="C1031" s="319"/>
      <c r="D1031" s="319"/>
      <c r="E1031" s="320"/>
      <c r="F1031" s="320"/>
    </row>
    <row r="1032" spans="1:6" ht="30">
      <c r="A1032" s="327"/>
      <c r="B1032" s="307" t="s">
        <v>2000</v>
      </c>
      <c r="C1032" s="319"/>
      <c r="D1032" s="319"/>
      <c r="E1032" s="320"/>
      <c r="F1032" s="320"/>
    </row>
    <row r="1033" spans="1:6">
      <c r="A1033" s="327"/>
      <c r="B1033" s="307" t="s">
        <v>2001</v>
      </c>
      <c r="C1033" s="319"/>
      <c r="D1033" s="319"/>
      <c r="E1033" s="320"/>
      <c r="F1033" s="320"/>
    </row>
    <row r="1034" spans="1:6">
      <c r="A1034" s="327"/>
      <c r="B1034" s="307" t="s">
        <v>2002</v>
      </c>
      <c r="C1034" s="108" t="s">
        <v>34</v>
      </c>
      <c r="D1034" s="23">
        <v>1</v>
      </c>
      <c r="E1034" s="493"/>
      <c r="F1034" s="23">
        <f>+E1034*D1034</f>
        <v>0</v>
      </c>
    </row>
    <row r="1035" spans="1:6">
      <c r="A1035" s="312"/>
      <c r="B1035" s="307"/>
      <c r="C1035" s="108"/>
      <c r="D1035" s="198"/>
      <c r="E1035" s="352"/>
      <c r="F1035" s="201"/>
    </row>
    <row r="1036" spans="1:6" ht="150">
      <c r="A1036" s="123">
        <f>MAX($A$17:A1035)+0.01</f>
        <v>2.9199999999999804</v>
      </c>
      <c r="B1036" s="307" t="s">
        <v>2003</v>
      </c>
      <c r="C1036" s="353"/>
      <c r="D1036" s="353"/>
      <c r="E1036" s="354"/>
      <c r="F1036" s="354"/>
    </row>
    <row r="1037" spans="1:6" ht="75">
      <c r="A1037" s="355"/>
      <c r="B1037" s="307" t="s">
        <v>2004</v>
      </c>
      <c r="C1037" s="353"/>
      <c r="D1037" s="353"/>
      <c r="E1037" s="354"/>
      <c r="F1037" s="354"/>
    </row>
    <row r="1038" spans="1:6">
      <c r="A1038" s="355"/>
      <c r="B1038" s="307" t="s">
        <v>2005</v>
      </c>
      <c r="C1038" s="353"/>
      <c r="D1038" s="353"/>
      <c r="E1038" s="354"/>
      <c r="F1038" s="354"/>
    </row>
    <row r="1039" spans="1:6">
      <c r="A1039" s="355"/>
      <c r="B1039" s="307" t="s">
        <v>2006</v>
      </c>
      <c r="C1039" s="353"/>
      <c r="D1039" s="353"/>
      <c r="E1039" s="354"/>
      <c r="F1039" s="354"/>
    </row>
    <row r="1040" spans="1:6">
      <c r="A1040" s="355"/>
      <c r="B1040" s="307" t="s">
        <v>2007</v>
      </c>
      <c r="C1040" s="353"/>
      <c r="D1040" s="353"/>
      <c r="E1040" s="354"/>
      <c r="F1040" s="354"/>
    </row>
    <row r="1041" spans="1:6">
      <c r="A1041" s="355"/>
      <c r="B1041" s="307" t="s">
        <v>2008</v>
      </c>
      <c r="C1041" s="353"/>
      <c r="D1041" s="353"/>
      <c r="E1041" s="354"/>
      <c r="F1041" s="354"/>
    </row>
    <row r="1042" spans="1:6">
      <c r="A1042" s="355"/>
      <c r="B1042" s="307" t="s">
        <v>2009</v>
      </c>
      <c r="C1042" s="353"/>
      <c r="D1042" s="353"/>
      <c r="E1042" s="354"/>
      <c r="F1042" s="354"/>
    </row>
    <row r="1043" spans="1:6">
      <c r="A1043" s="355"/>
      <c r="B1043" s="307" t="s">
        <v>2010</v>
      </c>
      <c r="C1043" s="353"/>
      <c r="D1043" s="353"/>
      <c r="E1043" s="354"/>
      <c r="F1043" s="354"/>
    </row>
    <row r="1044" spans="1:6">
      <c r="A1044" s="355"/>
      <c r="B1044" s="307" t="s">
        <v>2011</v>
      </c>
      <c r="C1044" s="353"/>
      <c r="D1044" s="353"/>
      <c r="E1044" s="354"/>
      <c r="F1044" s="354"/>
    </row>
    <row r="1045" spans="1:6">
      <c r="A1045" s="355"/>
      <c r="B1045" s="307" t="s">
        <v>2012</v>
      </c>
      <c r="C1045" s="353"/>
      <c r="D1045" s="353"/>
      <c r="E1045" s="354"/>
      <c r="F1045" s="354"/>
    </row>
    <row r="1046" spans="1:6">
      <c r="A1046" s="355"/>
      <c r="B1046" s="307" t="s">
        <v>2013</v>
      </c>
      <c r="C1046" s="353"/>
      <c r="D1046" s="353"/>
      <c r="E1046" s="354"/>
      <c r="F1046" s="354"/>
    </row>
    <row r="1047" spans="1:6">
      <c r="A1047" s="355"/>
      <c r="B1047" s="307" t="s">
        <v>2014</v>
      </c>
      <c r="C1047" s="353"/>
      <c r="D1047" s="353"/>
      <c r="E1047" s="354"/>
      <c r="F1047" s="354"/>
    </row>
    <row r="1048" spans="1:6">
      <c r="A1048" s="355"/>
      <c r="B1048" s="307" t="s">
        <v>2015</v>
      </c>
      <c r="C1048" s="108" t="s">
        <v>34</v>
      </c>
      <c r="D1048" s="23">
        <v>1</v>
      </c>
      <c r="E1048" s="493"/>
      <c r="F1048" s="23">
        <f>+E1048*D1048</f>
        <v>0</v>
      </c>
    </row>
    <row r="1049" spans="1:6">
      <c r="A1049" s="356"/>
      <c r="B1049" s="357"/>
      <c r="C1049" s="341"/>
      <c r="D1049" s="342"/>
      <c r="E1049" s="358"/>
      <c r="F1049" s="356"/>
    </row>
    <row r="1050" spans="1:6" ht="135">
      <c r="A1050" s="123">
        <f>MAX($A$17:A1049)+0.01</f>
        <v>2.9299999999999802</v>
      </c>
      <c r="B1050" s="307" t="s">
        <v>2016</v>
      </c>
      <c r="C1050" s="275"/>
      <c r="D1050" s="275"/>
      <c r="E1050" s="276"/>
      <c r="F1050" s="276"/>
    </row>
    <row r="1051" spans="1:6">
      <c r="A1051" s="359"/>
      <c r="B1051" s="307" t="s">
        <v>2017</v>
      </c>
      <c r="C1051" s="275"/>
      <c r="D1051" s="275"/>
      <c r="E1051" s="276"/>
      <c r="F1051" s="276"/>
    </row>
    <row r="1052" spans="1:6" ht="45">
      <c r="A1052" s="359"/>
      <c r="B1052" s="307" t="s">
        <v>2018</v>
      </c>
      <c r="C1052" s="275"/>
      <c r="D1052" s="275"/>
      <c r="E1052" s="276"/>
      <c r="F1052" s="276"/>
    </row>
    <row r="1053" spans="1:6">
      <c r="A1053" s="359"/>
      <c r="B1053" s="307" t="s">
        <v>2019</v>
      </c>
      <c r="C1053" s="275"/>
      <c r="D1053" s="275"/>
      <c r="E1053" s="276"/>
      <c r="F1053" s="276"/>
    </row>
    <row r="1054" spans="1:6" ht="30">
      <c r="A1054" s="359"/>
      <c r="B1054" s="307" t="s">
        <v>2020</v>
      </c>
      <c r="C1054" s="275"/>
      <c r="D1054" s="275"/>
      <c r="E1054" s="276"/>
      <c r="F1054" s="276"/>
    </row>
    <row r="1055" spans="1:6">
      <c r="A1055" s="359"/>
      <c r="B1055" s="307" t="s">
        <v>2021</v>
      </c>
      <c r="C1055" s="275"/>
      <c r="D1055" s="275"/>
      <c r="E1055" s="276"/>
      <c r="F1055" s="276"/>
    </row>
    <row r="1056" spans="1:6">
      <c r="A1056" s="359"/>
      <c r="B1056" s="307" t="s">
        <v>2022</v>
      </c>
      <c r="C1056" s="275"/>
      <c r="D1056" s="275"/>
      <c r="E1056" s="276"/>
      <c r="F1056" s="276"/>
    </row>
    <row r="1057" spans="1:6" ht="30">
      <c r="A1057" s="359"/>
      <c r="B1057" s="307" t="s">
        <v>2023</v>
      </c>
      <c r="C1057" s="275"/>
      <c r="D1057" s="275"/>
      <c r="E1057" s="276"/>
      <c r="F1057" s="276"/>
    </row>
    <row r="1058" spans="1:6">
      <c r="A1058" s="359"/>
      <c r="B1058" s="307" t="s">
        <v>2024</v>
      </c>
      <c r="C1058" s="275"/>
      <c r="D1058" s="275"/>
      <c r="E1058" s="276"/>
      <c r="F1058" s="276"/>
    </row>
    <row r="1059" spans="1:6" ht="30">
      <c r="A1059" s="359"/>
      <c r="B1059" s="307" t="s">
        <v>2025</v>
      </c>
      <c r="C1059" s="275"/>
      <c r="D1059" s="275"/>
      <c r="E1059" s="276"/>
      <c r="F1059" s="276"/>
    </row>
    <row r="1060" spans="1:6">
      <c r="A1060" s="359"/>
      <c r="B1060" s="307" t="s">
        <v>2026</v>
      </c>
      <c r="C1060" s="275"/>
      <c r="D1060" s="275"/>
      <c r="E1060" s="276"/>
      <c r="F1060" s="276"/>
    </row>
    <row r="1061" spans="1:6">
      <c r="A1061" s="359"/>
      <c r="B1061" s="307" t="s">
        <v>2027</v>
      </c>
      <c r="C1061" s="275"/>
      <c r="D1061" s="275"/>
      <c r="E1061" s="276"/>
      <c r="F1061" s="276"/>
    </row>
    <row r="1062" spans="1:6">
      <c r="A1062" s="359"/>
      <c r="B1062" s="307" t="s">
        <v>2028</v>
      </c>
      <c r="C1062" s="275"/>
      <c r="D1062" s="275"/>
      <c r="E1062" s="276"/>
      <c r="F1062" s="276"/>
    </row>
    <row r="1063" spans="1:6">
      <c r="A1063" s="359"/>
      <c r="B1063" s="307" t="s">
        <v>2029</v>
      </c>
      <c r="C1063" s="275"/>
      <c r="D1063" s="275"/>
      <c r="E1063" s="276"/>
      <c r="F1063" s="276"/>
    </row>
    <row r="1064" spans="1:6">
      <c r="A1064" s="359"/>
      <c r="B1064" s="307" t="s">
        <v>2030</v>
      </c>
      <c r="C1064" s="275"/>
      <c r="D1064" s="275"/>
      <c r="E1064" s="276"/>
      <c r="F1064" s="276"/>
    </row>
    <row r="1065" spans="1:6">
      <c r="A1065" s="359"/>
      <c r="B1065" s="307" t="s">
        <v>2031</v>
      </c>
      <c r="C1065" s="275"/>
      <c r="D1065" s="275"/>
      <c r="E1065" s="276"/>
      <c r="F1065" s="276"/>
    </row>
    <row r="1066" spans="1:6">
      <c r="A1066" s="359"/>
      <c r="B1066" s="307" t="s">
        <v>2032</v>
      </c>
      <c r="C1066" s="275"/>
      <c r="D1066" s="275"/>
      <c r="E1066" s="276"/>
      <c r="F1066" s="276"/>
    </row>
    <row r="1067" spans="1:6">
      <c r="A1067" s="359"/>
      <c r="B1067" s="307" t="s">
        <v>2033</v>
      </c>
      <c r="C1067" s="275"/>
      <c r="D1067" s="275"/>
      <c r="E1067" s="276"/>
      <c r="F1067" s="276"/>
    </row>
    <row r="1068" spans="1:6">
      <c r="A1068" s="359"/>
      <c r="B1068" s="307" t="s">
        <v>2034</v>
      </c>
      <c r="C1068" s="275"/>
      <c r="D1068" s="275"/>
      <c r="E1068" s="276"/>
      <c r="F1068" s="276"/>
    </row>
    <row r="1069" spans="1:6">
      <c r="A1069" s="359"/>
      <c r="B1069" s="307" t="s">
        <v>2035</v>
      </c>
      <c r="C1069" s="108" t="s">
        <v>51</v>
      </c>
      <c r="D1069" s="23">
        <v>1</v>
      </c>
      <c r="E1069" s="493"/>
      <c r="F1069" s="23">
        <f>+E1069*D1069</f>
        <v>0</v>
      </c>
    </row>
    <row r="1070" spans="1:6">
      <c r="A1070" s="131"/>
      <c r="B1070" s="307"/>
      <c r="C1070" s="341"/>
      <c r="D1070" s="341"/>
      <c r="E1070" s="356"/>
      <c r="F1070" s="356"/>
    </row>
    <row r="1071" spans="1:6" ht="45">
      <c r="A1071" s="123">
        <f>MAX($A$17:A1070)+0.01</f>
        <v>2.93999999999998</v>
      </c>
      <c r="B1071" s="307" t="s">
        <v>2036</v>
      </c>
      <c r="C1071" s="353"/>
      <c r="D1071" s="353"/>
      <c r="E1071" s="354"/>
      <c r="F1071" s="354"/>
    </row>
    <row r="1072" spans="1:6" ht="105">
      <c r="A1072" s="355"/>
      <c r="B1072" s="307" t="s">
        <v>2037</v>
      </c>
      <c r="C1072" s="353"/>
      <c r="D1072" s="353"/>
      <c r="E1072" s="354"/>
      <c r="F1072" s="354"/>
    </row>
    <row r="1073" spans="1:6" ht="60">
      <c r="A1073" s="355"/>
      <c r="B1073" s="307" t="s">
        <v>2038</v>
      </c>
      <c r="C1073" s="353"/>
      <c r="D1073" s="353"/>
      <c r="E1073" s="354"/>
      <c r="F1073" s="354"/>
    </row>
    <row r="1074" spans="1:6">
      <c r="A1074" s="355"/>
      <c r="B1074" s="307" t="s">
        <v>2039</v>
      </c>
      <c r="C1074" s="353"/>
      <c r="D1074" s="353"/>
      <c r="E1074" s="354"/>
      <c r="F1074" s="354"/>
    </row>
    <row r="1075" spans="1:6">
      <c r="A1075" s="355"/>
      <c r="B1075" s="307" t="s">
        <v>2040</v>
      </c>
      <c r="C1075" s="353"/>
      <c r="D1075" s="353"/>
      <c r="E1075" s="354"/>
      <c r="F1075" s="354"/>
    </row>
    <row r="1076" spans="1:6">
      <c r="A1076" s="355"/>
      <c r="B1076" s="307" t="s">
        <v>2041</v>
      </c>
      <c r="C1076" s="353"/>
      <c r="D1076" s="353"/>
      <c r="E1076" s="354"/>
      <c r="F1076" s="354"/>
    </row>
    <row r="1077" spans="1:6">
      <c r="A1077" s="355"/>
      <c r="B1077" s="307" t="s">
        <v>2042</v>
      </c>
      <c r="C1077" s="353"/>
      <c r="D1077" s="353"/>
      <c r="E1077" s="354"/>
      <c r="F1077" s="354"/>
    </row>
    <row r="1078" spans="1:6">
      <c r="A1078" s="355"/>
      <c r="B1078" s="307" t="s">
        <v>2043</v>
      </c>
      <c r="C1078" s="353"/>
      <c r="D1078" s="353"/>
      <c r="E1078" s="354"/>
      <c r="F1078" s="354"/>
    </row>
    <row r="1079" spans="1:6">
      <c r="A1079" s="355"/>
      <c r="B1079" s="307" t="s">
        <v>2044</v>
      </c>
      <c r="C1079" s="353"/>
      <c r="D1079" s="353"/>
      <c r="E1079" s="354"/>
      <c r="F1079" s="354"/>
    </row>
    <row r="1080" spans="1:6">
      <c r="A1080" s="355"/>
      <c r="B1080" s="307" t="s">
        <v>2045</v>
      </c>
      <c r="C1080" s="353"/>
      <c r="D1080" s="353"/>
      <c r="E1080" s="354"/>
      <c r="F1080" s="354"/>
    </row>
    <row r="1081" spans="1:6">
      <c r="A1081" s="355"/>
      <c r="B1081" s="307" t="s">
        <v>2046</v>
      </c>
      <c r="C1081" s="353"/>
      <c r="D1081" s="353"/>
      <c r="E1081" s="354"/>
      <c r="F1081" s="354"/>
    </row>
    <row r="1082" spans="1:6">
      <c r="A1082" s="355"/>
      <c r="B1082" s="307" t="s">
        <v>2047</v>
      </c>
      <c r="C1082" s="353"/>
      <c r="D1082" s="353"/>
      <c r="E1082" s="354"/>
      <c r="F1082" s="354"/>
    </row>
    <row r="1083" spans="1:6">
      <c r="A1083" s="355"/>
      <c r="B1083" s="307" t="s">
        <v>2048</v>
      </c>
      <c r="C1083" s="353"/>
      <c r="D1083" s="353"/>
      <c r="E1083" s="354"/>
      <c r="F1083" s="354"/>
    </row>
    <row r="1084" spans="1:6">
      <c r="A1084" s="355"/>
      <c r="B1084" s="307" t="s">
        <v>2049</v>
      </c>
      <c r="C1084" s="108" t="s">
        <v>51</v>
      </c>
      <c r="D1084" s="23">
        <v>1</v>
      </c>
      <c r="E1084" s="493"/>
      <c r="F1084" s="23">
        <f>+E1084*D1084</f>
        <v>0</v>
      </c>
    </row>
    <row r="1085" spans="1:6">
      <c r="A1085" s="355"/>
      <c r="B1085" s="217"/>
      <c r="C1085" s="353"/>
      <c r="D1085" s="353"/>
      <c r="E1085" s="354"/>
      <c r="F1085" s="354"/>
    </row>
    <row r="1086" spans="1:6" ht="150">
      <c r="A1086" s="123">
        <f>MAX($A$17:A1085)+0.01</f>
        <v>2.9499999999999797</v>
      </c>
      <c r="B1086" s="307" t="s">
        <v>2050</v>
      </c>
      <c r="C1086" s="108"/>
      <c r="D1086" s="23"/>
      <c r="E1086" s="23"/>
      <c r="F1086" s="23"/>
    </row>
    <row r="1087" spans="1:6">
      <c r="A1087" s="312"/>
      <c r="B1087" s="307" t="s">
        <v>2051</v>
      </c>
      <c r="C1087" s="108"/>
      <c r="D1087" s="23"/>
      <c r="E1087" s="23"/>
      <c r="F1087" s="23"/>
    </row>
    <row r="1088" spans="1:6">
      <c r="A1088" s="312"/>
      <c r="B1088" s="307" t="s">
        <v>2052</v>
      </c>
      <c r="C1088" s="108"/>
      <c r="D1088" s="23"/>
      <c r="E1088" s="23"/>
      <c r="F1088" s="23"/>
    </row>
    <row r="1089" spans="1:6">
      <c r="A1089" s="312"/>
      <c r="B1089" s="307" t="s">
        <v>2053</v>
      </c>
      <c r="C1089" s="108"/>
      <c r="D1089" s="23"/>
      <c r="E1089" s="23"/>
      <c r="F1089" s="23"/>
    </row>
    <row r="1090" spans="1:6">
      <c r="A1090" s="312"/>
      <c r="B1090" s="307" t="s">
        <v>1586</v>
      </c>
      <c r="C1090" s="108" t="s">
        <v>1397</v>
      </c>
      <c r="D1090" s="23">
        <v>1</v>
      </c>
      <c r="E1090" s="493"/>
      <c r="F1090" s="23">
        <f>D1090*E1090</f>
        <v>0</v>
      </c>
    </row>
    <row r="1091" spans="1:6">
      <c r="A1091" s="355"/>
      <c r="B1091" s="307"/>
      <c r="C1091" s="108"/>
      <c r="D1091" s="23"/>
      <c r="E1091" s="23"/>
      <c r="F1091" s="23"/>
    </row>
    <row r="1092" spans="1:6" ht="150">
      <c r="A1092" s="123">
        <f>MAX($A$17:A1091)+0.01</f>
        <v>2.9599999999999795</v>
      </c>
      <c r="B1092" s="307" t="s">
        <v>2054</v>
      </c>
      <c r="C1092" s="108"/>
      <c r="D1092" s="23"/>
      <c r="E1092" s="23"/>
      <c r="F1092" s="23"/>
    </row>
    <row r="1093" spans="1:6">
      <c r="A1093" s="239"/>
      <c r="B1093" s="307" t="s">
        <v>2055</v>
      </c>
      <c r="C1093" s="108"/>
      <c r="D1093" s="23"/>
      <c r="E1093" s="23"/>
      <c r="F1093" s="23"/>
    </row>
    <row r="1094" spans="1:6">
      <c r="A1094" s="239"/>
      <c r="B1094" s="307" t="s">
        <v>2056</v>
      </c>
      <c r="C1094" s="108"/>
      <c r="D1094" s="23"/>
      <c r="E1094" s="23"/>
      <c r="F1094" s="23"/>
    </row>
    <row r="1095" spans="1:6">
      <c r="A1095" s="239"/>
      <c r="B1095" s="307" t="s">
        <v>2057</v>
      </c>
      <c r="C1095" s="108" t="s">
        <v>51</v>
      </c>
      <c r="D1095" s="23">
        <v>1</v>
      </c>
      <c r="E1095" s="493"/>
      <c r="F1095" s="23">
        <f>D1095*E1095</f>
        <v>0</v>
      </c>
    </row>
    <row r="1096" spans="1:6">
      <c r="A1096" s="239"/>
      <c r="B1096" s="307"/>
      <c r="C1096" s="108"/>
      <c r="D1096" s="23"/>
      <c r="E1096" s="23"/>
      <c r="F1096" s="23"/>
    </row>
    <row r="1097" spans="1:6" ht="60">
      <c r="A1097" s="123">
        <f>MAX($A$17:A1096)+0.01</f>
        <v>2.9699999999999793</v>
      </c>
      <c r="B1097" s="307" t="s">
        <v>2058</v>
      </c>
      <c r="C1097" s="108"/>
      <c r="D1097" s="23"/>
      <c r="E1097" s="23"/>
      <c r="F1097" s="23"/>
    </row>
    <row r="1098" spans="1:6">
      <c r="A1098" s="239"/>
      <c r="B1098" s="307" t="s">
        <v>2059</v>
      </c>
      <c r="C1098" s="108"/>
      <c r="D1098" s="23"/>
      <c r="E1098" s="23"/>
      <c r="F1098" s="23"/>
    </row>
    <row r="1099" spans="1:6">
      <c r="A1099" s="239"/>
      <c r="B1099" s="307" t="s">
        <v>2060</v>
      </c>
      <c r="C1099" s="108"/>
      <c r="D1099" s="23"/>
      <c r="E1099" s="23"/>
      <c r="F1099" s="23"/>
    </row>
    <row r="1100" spans="1:6">
      <c r="A1100" s="239"/>
      <c r="B1100" s="307" t="s">
        <v>1593</v>
      </c>
      <c r="C1100" s="108"/>
      <c r="D1100" s="23"/>
      <c r="E1100" s="23"/>
      <c r="F1100" s="23"/>
    </row>
    <row r="1101" spans="1:6">
      <c r="A1101" s="239"/>
      <c r="B1101" s="307" t="s">
        <v>2061</v>
      </c>
      <c r="C1101" s="108"/>
      <c r="D1101" s="23"/>
      <c r="E1101" s="23"/>
      <c r="F1101" s="23"/>
    </row>
    <row r="1102" spans="1:6">
      <c r="A1102" s="239"/>
      <c r="B1102" s="307" t="s">
        <v>2062</v>
      </c>
      <c r="C1102" s="108"/>
      <c r="D1102" s="23"/>
      <c r="E1102" s="23"/>
      <c r="F1102" s="23"/>
    </row>
    <row r="1103" spans="1:6">
      <c r="A1103" s="239"/>
      <c r="B1103" s="307" t="s">
        <v>2063</v>
      </c>
      <c r="C1103" s="108" t="s">
        <v>51</v>
      </c>
      <c r="D1103" s="23">
        <v>1</v>
      </c>
      <c r="E1103" s="493"/>
      <c r="F1103" s="23">
        <f>D1103*E1103</f>
        <v>0</v>
      </c>
    </row>
    <row r="1104" spans="1:6">
      <c r="A1104" s="239"/>
      <c r="B1104" s="307"/>
      <c r="C1104" s="108"/>
      <c r="D1104" s="23"/>
      <c r="E1104" s="23"/>
      <c r="F1104" s="23"/>
    </row>
    <row r="1105" spans="1:6" ht="105">
      <c r="A1105" s="123">
        <f>MAX($A$17:A1104)+0.01</f>
        <v>2.9799999999999791</v>
      </c>
      <c r="B1105" s="307" t="s">
        <v>2064</v>
      </c>
      <c r="C1105" s="108"/>
      <c r="D1105" s="23"/>
      <c r="E1105" s="23"/>
      <c r="F1105" s="23"/>
    </row>
    <row r="1106" spans="1:6">
      <c r="A1106" s="201"/>
      <c r="B1106" s="307" t="s">
        <v>2065</v>
      </c>
      <c r="C1106" s="108" t="s">
        <v>51</v>
      </c>
      <c r="D1106" s="23">
        <v>1</v>
      </c>
      <c r="E1106" s="493"/>
      <c r="F1106" s="23">
        <f>D1106*E1106</f>
        <v>0</v>
      </c>
    </row>
    <row r="1107" spans="1:6">
      <c r="A1107" s="355"/>
      <c r="B1107" s="307"/>
      <c r="C1107" s="108"/>
      <c r="D1107" s="23"/>
      <c r="E1107" s="23"/>
      <c r="F1107" s="23"/>
    </row>
    <row r="1108" spans="1:6" ht="60">
      <c r="A1108" s="123">
        <f>MAX($A$17:A1107)+0.01</f>
        <v>2.9899999999999789</v>
      </c>
      <c r="B1108" s="307" t="s">
        <v>2066</v>
      </c>
      <c r="C1108" s="108"/>
      <c r="D1108" s="23"/>
      <c r="E1108" s="23"/>
      <c r="F1108" s="23"/>
    </row>
    <row r="1109" spans="1:6" ht="45">
      <c r="A1109" s="312"/>
      <c r="B1109" s="307" t="s">
        <v>2067</v>
      </c>
      <c r="C1109" s="108"/>
      <c r="D1109" s="259"/>
      <c r="E1109" s="23"/>
      <c r="F1109" s="23"/>
    </row>
    <row r="1110" spans="1:6">
      <c r="A1110" s="312"/>
      <c r="B1110" s="307" t="s">
        <v>2068</v>
      </c>
      <c r="C1110" s="108" t="s">
        <v>51</v>
      </c>
      <c r="D1110" s="23">
        <v>1</v>
      </c>
      <c r="E1110" s="493"/>
      <c r="F1110" s="23">
        <f>D1110*E1110</f>
        <v>0</v>
      </c>
    </row>
    <row r="1111" spans="1:6">
      <c r="A1111" s="312"/>
      <c r="B1111" s="307"/>
      <c r="C1111" s="108"/>
      <c r="D1111" s="259"/>
      <c r="E1111" s="23"/>
      <c r="F1111" s="23"/>
    </row>
    <row r="1112" spans="1:6" ht="135">
      <c r="A1112" s="360">
        <v>2.1</v>
      </c>
      <c r="B1112" s="307" t="s">
        <v>2069</v>
      </c>
      <c r="C1112" s="108"/>
      <c r="D1112" s="132"/>
      <c r="E1112" s="23"/>
      <c r="F1112" s="23"/>
    </row>
    <row r="1113" spans="1:6">
      <c r="A1113" s="312"/>
      <c r="B1113" s="307" t="s">
        <v>2070</v>
      </c>
      <c r="C1113" s="108"/>
      <c r="D1113" s="132"/>
      <c r="E1113" s="23"/>
      <c r="F1113" s="23"/>
    </row>
    <row r="1114" spans="1:6">
      <c r="A1114" s="312"/>
      <c r="B1114" s="307" t="s">
        <v>1921</v>
      </c>
      <c r="C1114" s="108" t="s">
        <v>51</v>
      </c>
      <c r="D1114" s="23">
        <v>1</v>
      </c>
      <c r="E1114" s="493"/>
      <c r="F1114" s="23">
        <f>D1114*E1114</f>
        <v>0</v>
      </c>
    </row>
    <row r="1115" spans="1:6">
      <c r="A1115" s="312"/>
      <c r="B1115" s="307"/>
      <c r="C1115" s="108"/>
      <c r="D1115" s="132"/>
      <c r="E1115" s="23"/>
      <c r="F1115" s="23"/>
    </row>
    <row r="1116" spans="1:6" ht="30">
      <c r="A1116" s="360">
        <f>MAX($A1115:A$1115)+0.001</f>
        <v>1E-3</v>
      </c>
      <c r="B1116" s="307" t="s">
        <v>2071</v>
      </c>
      <c r="C1116" s="108"/>
      <c r="D1116" s="132"/>
      <c r="E1116" s="23"/>
      <c r="F1116" s="23"/>
    </row>
    <row r="1117" spans="1:6">
      <c r="A1117" s="312"/>
      <c r="B1117" s="307" t="s">
        <v>1952</v>
      </c>
      <c r="C1117" s="108"/>
      <c r="D1117" s="132"/>
      <c r="E1117" s="23"/>
      <c r="F1117" s="23"/>
    </row>
    <row r="1118" spans="1:6">
      <c r="A1118" s="312"/>
      <c r="B1118" s="307" t="s">
        <v>2072</v>
      </c>
      <c r="C1118" s="108" t="s">
        <v>51</v>
      </c>
      <c r="D1118" s="23">
        <v>1</v>
      </c>
      <c r="E1118" s="493"/>
      <c r="F1118" s="23">
        <f>D1118*E1118</f>
        <v>0</v>
      </c>
    </row>
    <row r="1119" spans="1:6">
      <c r="A1119" s="312"/>
      <c r="B1119" s="307"/>
      <c r="C1119" s="108"/>
      <c r="D1119" s="132"/>
      <c r="E1119" s="23"/>
      <c r="F1119" s="23"/>
    </row>
    <row r="1120" spans="1:6" ht="30">
      <c r="A1120" s="360">
        <v>2.1019999999999999</v>
      </c>
      <c r="B1120" s="307" t="s">
        <v>2073</v>
      </c>
      <c r="C1120" s="108"/>
      <c r="D1120" s="132"/>
      <c r="E1120" s="23"/>
      <c r="F1120" s="23"/>
    </row>
    <row r="1121" spans="1:6">
      <c r="A1121" s="201"/>
      <c r="B1121" s="307" t="s">
        <v>1921</v>
      </c>
      <c r="C1121" s="108" t="s">
        <v>51</v>
      </c>
      <c r="D1121" s="23">
        <v>2</v>
      </c>
      <c r="E1121" s="493"/>
      <c r="F1121" s="23">
        <f>D1121*E1121</f>
        <v>0</v>
      </c>
    </row>
    <row r="1122" spans="1:6">
      <c r="A1122" s="201"/>
      <c r="B1122" s="307" t="s">
        <v>1952</v>
      </c>
      <c r="C1122" s="108" t="s">
        <v>51</v>
      </c>
      <c r="D1122" s="23">
        <v>1</v>
      </c>
      <c r="E1122" s="493"/>
      <c r="F1122" s="23">
        <f>D1122*E1122</f>
        <v>0</v>
      </c>
    </row>
    <row r="1123" spans="1:6">
      <c r="A1123" s="201"/>
      <c r="B1123" s="307" t="s">
        <v>1690</v>
      </c>
      <c r="C1123" s="108" t="s">
        <v>51</v>
      </c>
      <c r="D1123" s="23">
        <v>3</v>
      </c>
      <c r="E1123" s="493"/>
      <c r="F1123" s="23">
        <f>D1123*E1123</f>
        <v>0</v>
      </c>
    </row>
    <row r="1124" spans="1:6">
      <c r="A1124" s="201"/>
      <c r="B1124" s="307" t="s">
        <v>1691</v>
      </c>
      <c r="C1124" s="108" t="s">
        <v>51</v>
      </c>
      <c r="D1124" s="23">
        <v>5</v>
      </c>
      <c r="E1124" s="493"/>
      <c r="F1124" s="23">
        <f>D1124*E1124</f>
        <v>0</v>
      </c>
    </row>
    <row r="1125" spans="1:6">
      <c r="A1125" s="312"/>
      <c r="B1125" s="307" t="s">
        <v>1783</v>
      </c>
      <c r="C1125" s="108" t="s">
        <v>51</v>
      </c>
      <c r="D1125" s="23">
        <v>3</v>
      </c>
      <c r="E1125" s="493"/>
      <c r="F1125" s="23">
        <f>D1125*E1125</f>
        <v>0</v>
      </c>
    </row>
    <row r="1126" spans="1:6">
      <c r="A1126" s="312"/>
      <c r="B1126" s="307"/>
      <c r="C1126" s="108"/>
      <c r="D1126" s="132"/>
      <c r="E1126" s="23"/>
      <c r="F1126" s="23"/>
    </row>
    <row r="1127" spans="1:6" ht="60">
      <c r="A1127" s="360">
        <v>2.1030000000000002</v>
      </c>
      <c r="B1127" s="307" t="s">
        <v>2074</v>
      </c>
      <c r="C1127" s="108"/>
      <c r="D1127" s="132"/>
      <c r="E1127" s="23"/>
      <c r="F1127" s="23"/>
    </row>
    <row r="1128" spans="1:6">
      <c r="A1128" s="361"/>
      <c r="B1128" s="307" t="s">
        <v>1921</v>
      </c>
      <c r="C1128" s="108" t="s">
        <v>51</v>
      </c>
      <c r="D1128" s="23">
        <v>1</v>
      </c>
      <c r="E1128" s="493"/>
      <c r="F1128" s="23">
        <f>D1128*E1128</f>
        <v>0</v>
      </c>
    </row>
    <row r="1129" spans="1:6">
      <c r="A1129" s="361"/>
      <c r="B1129" s="307" t="s">
        <v>1952</v>
      </c>
      <c r="C1129" s="108" t="s">
        <v>51</v>
      </c>
      <c r="D1129" s="23">
        <v>1</v>
      </c>
      <c r="E1129" s="493"/>
      <c r="F1129" s="23">
        <f>D1129*E1129</f>
        <v>0</v>
      </c>
    </row>
    <row r="1130" spans="1:6">
      <c r="A1130" s="361"/>
      <c r="B1130" s="307"/>
      <c r="C1130" s="108"/>
      <c r="D1130" s="132"/>
      <c r="E1130" s="23"/>
      <c r="F1130" s="23"/>
    </row>
    <row r="1131" spans="1:6" ht="30">
      <c r="A1131" s="362">
        <f>MAX($A$1115:A1130)+0.001</f>
        <v>2.1040000000000001</v>
      </c>
      <c r="B1131" s="307" t="s">
        <v>1618</v>
      </c>
      <c r="C1131" s="108"/>
      <c r="D1131" s="132"/>
      <c r="E1131" s="23"/>
      <c r="F1131" s="23"/>
    </row>
    <row r="1132" spans="1:6">
      <c r="A1132" s="363"/>
      <c r="B1132" s="307" t="s">
        <v>1921</v>
      </c>
      <c r="C1132" s="108" t="s">
        <v>51</v>
      </c>
      <c r="D1132" s="23">
        <v>1</v>
      </c>
      <c r="E1132" s="493"/>
      <c r="F1132" s="23">
        <f>D1132*E1132</f>
        <v>0</v>
      </c>
    </row>
    <row r="1133" spans="1:6">
      <c r="A1133" s="363"/>
      <c r="B1133" s="307" t="s">
        <v>1952</v>
      </c>
      <c r="C1133" s="108" t="s">
        <v>51</v>
      </c>
      <c r="D1133" s="23">
        <v>3</v>
      </c>
      <c r="E1133" s="493"/>
      <c r="F1133" s="23">
        <f>D1133*E1133</f>
        <v>0</v>
      </c>
    </row>
    <row r="1134" spans="1:6">
      <c r="A1134" s="363"/>
      <c r="B1134" s="307" t="s">
        <v>1691</v>
      </c>
      <c r="C1134" s="108" t="s">
        <v>51</v>
      </c>
      <c r="D1134" s="23">
        <v>1</v>
      </c>
      <c r="E1134" s="493"/>
      <c r="F1134" s="23">
        <f>D1134*E1134</f>
        <v>0</v>
      </c>
    </row>
    <row r="1135" spans="1:6">
      <c r="A1135" s="361"/>
      <c r="B1135" s="307"/>
      <c r="C1135" s="108"/>
      <c r="D1135" s="132"/>
      <c r="E1135" s="201"/>
      <c r="F1135" s="23"/>
    </row>
    <row r="1136" spans="1:6" ht="60">
      <c r="A1136" s="362">
        <f>MAX($A$1115:A1135)+0.001</f>
        <v>2.105</v>
      </c>
      <c r="B1136" s="307" t="s">
        <v>2075</v>
      </c>
      <c r="C1136" s="108" t="s">
        <v>51</v>
      </c>
      <c r="D1136" s="23">
        <v>4</v>
      </c>
      <c r="E1136" s="493"/>
      <c r="F1136" s="23">
        <f>D1136*E1136</f>
        <v>0</v>
      </c>
    </row>
    <row r="1137" spans="1:6">
      <c r="A1137" s="361"/>
      <c r="B1137" s="307"/>
      <c r="C1137" s="108"/>
      <c r="D1137" s="132"/>
      <c r="E1137" s="201"/>
      <c r="F1137" s="23"/>
    </row>
    <row r="1138" spans="1:6" ht="45">
      <c r="A1138" s="362">
        <f>MAX($A$1115:A1137)+0.001</f>
        <v>2.1059999999999999</v>
      </c>
      <c r="B1138" s="307" t="s">
        <v>2076</v>
      </c>
      <c r="C1138" s="108" t="s">
        <v>51</v>
      </c>
      <c r="D1138" s="23">
        <v>1</v>
      </c>
      <c r="E1138" s="493"/>
      <c r="F1138" s="23">
        <f>D1138*E1138</f>
        <v>0</v>
      </c>
    </row>
    <row r="1139" spans="1:6">
      <c r="A1139" s="361"/>
      <c r="B1139" s="307"/>
      <c r="C1139" s="108"/>
      <c r="D1139" s="132"/>
      <c r="E1139" s="201"/>
      <c r="F1139" s="23"/>
    </row>
    <row r="1140" spans="1:6" ht="45">
      <c r="A1140" s="362">
        <f>MAX($A$1115:A1139)+0.001</f>
        <v>2.1069999999999998</v>
      </c>
      <c r="B1140" s="307" t="s">
        <v>2077</v>
      </c>
      <c r="C1140" s="108" t="s">
        <v>51</v>
      </c>
      <c r="D1140" s="23">
        <v>4</v>
      </c>
      <c r="E1140" s="493"/>
      <c r="F1140" s="23">
        <f>D1140*E1140</f>
        <v>0</v>
      </c>
    </row>
    <row r="1141" spans="1:6">
      <c r="A1141" s="333"/>
      <c r="B1141" s="295"/>
      <c r="C1141" s="108"/>
      <c r="D1141" s="23"/>
      <c r="E1141" s="23"/>
      <c r="F1141" s="23"/>
    </row>
    <row r="1142" spans="1:6">
      <c r="A1142" s="333"/>
      <c r="B1142" s="307"/>
      <c r="C1142" s="108"/>
      <c r="D1142" s="132"/>
      <c r="E1142" s="201"/>
      <c r="F1142" s="23"/>
    </row>
    <row r="1143" spans="1:6" ht="15.75" thickBot="1">
      <c r="A1143" s="184"/>
      <c r="B1143" s="185" t="s">
        <v>2078</v>
      </c>
      <c r="C1143" s="186"/>
      <c r="D1143" s="187"/>
      <c r="E1143" s="187"/>
      <c r="F1143" s="187">
        <f>SUM(F649:F1142)</f>
        <v>0</v>
      </c>
    </row>
    <row r="1144" spans="1:6" ht="15.75" thickTop="1">
      <c r="A1144" s="188"/>
      <c r="B1144" s="189"/>
      <c r="C1144" s="190"/>
      <c r="D1144" s="191"/>
      <c r="E1144" s="191"/>
      <c r="F1144" s="191"/>
    </row>
    <row r="1145" spans="1:6">
      <c r="A1145" s="188"/>
      <c r="B1145" s="189"/>
      <c r="C1145" s="190"/>
      <c r="D1145" s="191"/>
      <c r="E1145" s="191"/>
      <c r="F1145" s="191"/>
    </row>
    <row r="1146" spans="1:6">
      <c r="A1146" s="116" t="s">
        <v>280</v>
      </c>
      <c r="B1146" s="117" t="s">
        <v>2079</v>
      </c>
      <c r="C1146" s="118" t="s">
        <v>24</v>
      </c>
      <c r="D1146" s="119" t="s">
        <v>25</v>
      </c>
      <c r="E1146" s="119" t="s">
        <v>26</v>
      </c>
      <c r="F1146" s="119" t="s">
        <v>27</v>
      </c>
    </row>
    <row r="1147" spans="1:6">
      <c r="A1147" s="364"/>
      <c r="B1147" s="365"/>
      <c r="C1147" s="366"/>
      <c r="D1147" s="367"/>
      <c r="E1147" s="367"/>
      <c r="F1147" s="367"/>
    </row>
    <row r="1148" spans="1:6" ht="30">
      <c r="A1148" s="368"/>
      <c r="B1148" s="307" t="s">
        <v>2080</v>
      </c>
      <c r="C1148" s="369"/>
      <c r="D1148" s="115"/>
      <c r="E1148" s="237"/>
      <c r="F1148" s="367"/>
    </row>
    <row r="1149" spans="1:6" ht="45">
      <c r="A1149" s="368"/>
      <c r="B1149" s="307" t="s">
        <v>2081</v>
      </c>
      <c r="C1149" s="369"/>
      <c r="D1149" s="115"/>
      <c r="E1149" s="237"/>
      <c r="F1149" s="367"/>
    </row>
    <row r="1150" spans="1:6">
      <c r="A1150" s="368"/>
      <c r="B1150" s="307"/>
      <c r="C1150" s="369"/>
      <c r="D1150" s="115"/>
      <c r="E1150" s="237"/>
      <c r="F1150" s="367"/>
    </row>
    <row r="1151" spans="1:6" ht="30">
      <c r="A1151" s="368"/>
      <c r="B1151" s="370" t="s">
        <v>2082</v>
      </c>
      <c r="C1151" s="369"/>
      <c r="D1151" s="115"/>
      <c r="E1151" s="237"/>
      <c r="F1151" s="367"/>
    </row>
    <row r="1152" spans="1:6" ht="270">
      <c r="A1152" s="368"/>
      <c r="B1152" s="307" t="s">
        <v>2083</v>
      </c>
      <c r="C1152" s="369"/>
      <c r="D1152" s="115"/>
      <c r="E1152" s="237"/>
      <c r="F1152" s="367"/>
    </row>
    <row r="1153" spans="1:6">
      <c r="A1153" s="368"/>
      <c r="B1153" s="307"/>
      <c r="C1153" s="369"/>
      <c r="D1153" s="115"/>
      <c r="E1153" s="237"/>
      <c r="F1153" s="367"/>
    </row>
    <row r="1154" spans="1:6">
      <c r="A1154" s="123"/>
      <c r="B1154" s="307" t="s">
        <v>2084</v>
      </c>
      <c r="C1154" s="369"/>
      <c r="D1154" s="115"/>
      <c r="E1154" s="237"/>
      <c r="F1154" s="367"/>
    </row>
    <row r="1155" spans="1:6">
      <c r="A1155" s="368"/>
      <c r="B1155" s="371"/>
      <c r="C1155" s="369"/>
      <c r="D1155" s="115"/>
      <c r="E1155" s="237"/>
      <c r="F1155" s="367"/>
    </row>
    <row r="1156" spans="1:6">
      <c r="A1156" s="123">
        <v>3.01</v>
      </c>
      <c r="B1156" s="307" t="s">
        <v>2085</v>
      </c>
      <c r="C1156" s="372"/>
      <c r="D1156" s="373"/>
      <c r="E1156" s="237"/>
      <c r="F1156" s="237"/>
    </row>
    <row r="1157" spans="1:6" ht="75">
      <c r="A1157" s="368"/>
      <c r="B1157" s="307" t="s">
        <v>2086</v>
      </c>
      <c r="C1157" s="372"/>
      <c r="D1157" s="373"/>
      <c r="E1157" s="237"/>
      <c r="F1157" s="237"/>
    </row>
    <row r="1158" spans="1:6" ht="30">
      <c r="A1158" s="368"/>
      <c r="B1158" s="307" t="s">
        <v>2087</v>
      </c>
      <c r="C1158" s="372"/>
      <c r="D1158" s="373"/>
      <c r="E1158" s="237"/>
      <c r="F1158" s="237"/>
    </row>
    <row r="1159" spans="1:6">
      <c r="A1159" s="368"/>
      <c r="B1159" s="307" t="s">
        <v>2088</v>
      </c>
      <c r="C1159" s="372"/>
      <c r="D1159" s="373"/>
      <c r="E1159" s="237"/>
      <c r="F1159" s="237"/>
    </row>
    <row r="1160" spans="1:6" ht="45">
      <c r="A1160" s="374"/>
      <c r="B1160" s="307" t="s">
        <v>2089</v>
      </c>
      <c r="C1160" s="372"/>
      <c r="D1160" s="375"/>
      <c r="E1160" s="237"/>
      <c r="F1160" s="237"/>
    </row>
    <row r="1161" spans="1:6" ht="30">
      <c r="A1161" s="368"/>
      <c r="B1161" s="307" t="s">
        <v>2090</v>
      </c>
      <c r="C1161" s="372"/>
      <c r="D1161" s="373"/>
      <c r="E1161" s="237"/>
      <c r="F1161" s="237"/>
    </row>
    <row r="1162" spans="1:6" ht="30">
      <c r="A1162" s="368"/>
      <c r="B1162" s="307" t="s">
        <v>2091</v>
      </c>
      <c r="C1162" s="372"/>
      <c r="D1162" s="373"/>
      <c r="E1162" s="237"/>
      <c r="F1162" s="237"/>
    </row>
    <row r="1163" spans="1:6" ht="30">
      <c r="A1163" s="368"/>
      <c r="B1163" s="307" t="s">
        <v>2092</v>
      </c>
      <c r="C1163" s="372"/>
      <c r="D1163" s="373"/>
      <c r="E1163" s="237"/>
      <c r="F1163" s="237"/>
    </row>
    <row r="1164" spans="1:6" ht="45">
      <c r="A1164" s="368"/>
      <c r="B1164" s="307" t="s">
        <v>2093</v>
      </c>
      <c r="C1164" s="372"/>
      <c r="D1164" s="373"/>
      <c r="E1164" s="237"/>
      <c r="F1164" s="237"/>
    </row>
    <row r="1165" spans="1:6" ht="30">
      <c r="A1165" s="368"/>
      <c r="B1165" s="307" t="s">
        <v>2094</v>
      </c>
      <c r="C1165" s="372"/>
      <c r="D1165" s="373"/>
      <c r="E1165" s="237"/>
      <c r="F1165" s="237"/>
    </row>
    <row r="1166" spans="1:6">
      <c r="A1166" s="368"/>
      <c r="B1166" s="307" t="s">
        <v>2095</v>
      </c>
      <c r="C1166" s="372"/>
      <c r="D1166" s="373"/>
      <c r="E1166" s="237"/>
      <c r="F1166" s="237"/>
    </row>
    <row r="1167" spans="1:6">
      <c r="A1167" s="368"/>
      <c r="B1167" s="307" t="s">
        <v>2096</v>
      </c>
      <c r="C1167" s="372"/>
      <c r="D1167" s="373"/>
      <c r="E1167" s="237"/>
      <c r="F1167" s="237"/>
    </row>
    <row r="1168" spans="1:6">
      <c r="A1168" s="368"/>
      <c r="B1168" s="307" t="s">
        <v>2097</v>
      </c>
      <c r="C1168" s="372"/>
      <c r="D1168" s="373"/>
      <c r="E1168" s="237"/>
      <c r="F1168" s="237"/>
    </row>
    <row r="1169" spans="1:6">
      <c r="A1169" s="368"/>
      <c r="B1169" s="307"/>
      <c r="C1169" s="372"/>
      <c r="D1169" s="373"/>
      <c r="E1169" s="237"/>
      <c r="F1169" s="237"/>
    </row>
    <row r="1170" spans="1:6">
      <c r="A1170" s="376"/>
      <c r="B1170" s="307" t="s">
        <v>2098</v>
      </c>
      <c r="C1170" s="377"/>
      <c r="D1170" s="373"/>
      <c r="E1170" s="237"/>
      <c r="F1170" s="237"/>
    </row>
    <row r="1171" spans="1:6" ht="60">
      <c r="A1171" s="376"/>
      <c r="B1171" s="307" t="s">
        <v>2099</v>
      </c>
      <c r="C1171" s="372"/>
      <c r="D1171" s="373"/>
      <c r="E1171" s="237"/>
      <c r="F1171" s="237"/>
    </row>
    <row r="1172" spans="1:6">
      <c r="A1172" s="368"/>
      <c r="B1172" s="307"/>
      <c r="C1172" s="377"/>
      <c r="D1172" s="373"/>
      <c r="E1172" s="237"/>
      <c r="F1172" s="237"/>
    </row>
    <row r="1173" spans="1:6" ht="30">
      <c r="A1173" s="368"/>
      <c r="B1173" s="307" t="s">
        <v>2100</v>
      </c>
      <c r="C1173" s="372"/>
      <c r="D1173" s="373"/>
      <c r="E1173" s="237"/>
      <c r="F1173" s="237"/>
    </row>
    <row r="1174" spans="1:6" ht="105">
      <c r="A1174" s="374"/>
      <c r="B1174" s="307" t="s">
        <v>2101</v>
      </c>
      <c r="C1174" s="372"/>
      <c r="D1174" s="375"/>
      <c r="E1174" s="237"/>
      <c r="F1174" s="237"/>
    </row>
    <row r="1175" spans="1:6" ht="60">
      <c r="A1175" s="374"/>
      <c r="B1175" s="307" t="s">
        <v>2102</v>
      </c>
      <c r="C1175" s="372"/>
      <c r="D1175" s="375"/>
      <c r="E1175" s="237"/>
      <c r="F1175" s="237"/>
    </row>
    <row r="1176" spans="1:6" ht="90">
      <c r="A1176" s="374"/>
      <c r="B1176" s="307" t="s">
        <v>2103</v>
      </c>
      <c r="C1176" s="372"/>
      <c r="D1176" s="375"/>
      <c r="E1176" s="237"/>
      <c r="F1176" s="237"/>
    </row>
    <row r="1177" spans="1:6">
      <c r="A1177" s="378"/>
      <c r="B1177" s="307"/>
      <c r="C1177" s="377"/>
      <c r="D1177" s="373"/>
      <c r="E1177" s="237"/>
      <c r="F1177" s="237"/>
    </row>
    <row r="1178" spans="1:6">
      <c r="A1178" s="379"/>
      <c r="B1178" s="307" t="s">
        <v>2104</v>
      </c>
      <c r="C1178" s="372"/>
      <c r="D1178" s="373"/>
      <c r="E1178" s="237"/>
      <c r="F1178" s="237"/>
    </row>
    <row r="1179" spans="1:6" ht="225">
      <c r="A1179" s="379"/>
      <c r="B1179" s="307" t="s">
        <v>2105</v>
      </c>
      <c r="C1179" s="372"/>
      <c r="D1179" s="373"/>
      <c r="E1179" s="237"/>
      <c r="F1179" s="237"/>
    </row>
    <row r="1180" spans="1:6">
      <c r="A1180" s="379"/>
      <c r="B1180" s="307"/>
      <c r="C1180" s="372"/>
      <c r="D1180" s="373"/>
      <c r="E1180" s="237"/>
      <c r="F1180" s="237"/>
    </row>
    <row r="1181" spans="1:6" ht="30">
      <c r="A1181" s="379"/>
      <c r="B1181" s="307" t="s">
        <v>2106</v>
      </c>
      <c r="C1181" s="372"/>
      <c r="D1181" s="373"/>
      <c r="E1181" s="237"/>
      <c r="F1181" s="237"/>
    </row>
    <row r="1182" spans="1:6" ht="30">
      <c r="A1182" s="379"/>
      <c r="B1182" s="307" t="s">
        <v>2107</v>
      </c>
      <c r="C1182" s="372"/>
      <c r="D1182" s="373"/>
      <c r="E1182" s="237"/>
      <c r="F1182" s="237"/>
    </row>
    <row r="1183" spans="1:6" ht="30">
      <c r="A1183" s="379"/>
      <c r="B1183" s="307" t="s">
        <v>2108</v>
      </c>
      <c r="C1183" s="372"/>
      <c r="D1183" s="373"/>
      <c r="E1183" s="237"/>
      <c r="F1183" s="237"/>
    </row>
    <row r="1184" spans="1:6">
      <c r="A1184" s="376"/>
      <c r="B1184" s="307" t="s">
        <v>2109</v>
      </c>
      <c r="C1184" s="372"/>
      <c r="D1184" s="373"/>
      <c r="E1184" s="237"/>
      <c r="F1184" s="237"/>
    </row>
    <row r="1185" spans="1:6">
      <c r="A1185" s="376"/>
      <c r="B1185" s="307"/>
      <c r="C1185" s="372"/>
      <c r="D1185" s="373"/>
      <c r="E1185" s="237"/>
      <c r="F1185" s="237"/>
    </row>
    <row r="1186" spans="1:6">
      <c r="A1186" s="368"/>
      <c r="B1186" s="307" t="s">
        <v>2110</v>
      </c>
      <c r="C1186" s="372"/>
      <c r="D1186" s="373"/>
      <c r="E1186" s="237"/>
      <c r="F1186" s="237"/>
    </row>
    <row r="1187" spans="1:6" ht="105">
      <c r="A1187" s="368"/>
      <c r="B1187" s="307" t="s">
        <v>2111</v>
      </c>
      <c r="C1187" s="372"/>
      <c r="D1187" s="373"/>
      <c r="E1187" s="237"/>
      <c r="F1187" s="237"/>
    </row>
    <row r="1188" spans="1:6">
      <c r="A1188" s="368"/>
      <c r="B1188" s="380"/>
      <c r="C1188" s="372"/>
      <c r="D1188" s="373"/>
      <c r="E1188" s="237"/>
      <c r="F1188" s="237"/>
    </row>
    <row r="1189" spans="1:6">
      <c r="A1189" s="368"/>
      <c r="B1189" s="307" t="s">
        <v>2112</v>
      </c>
      <c r="C1189" s="372"/>
      <c r="D1189" s="373"/>
      <c r="E1189" s="237"/>
      <c r="F1189" s="237"/>
    </row>
    <row r="1190" spans="1:6" ht="45">
      <c r="A1190" s="376"/>
      <c r="B1190" s="307" t="s">
        <v>2113</v>
      </c>
      <c r="C1190" s="377"/>
      <c r="D1190" s="373"/>
      <c r="E1190" s="237"/>
      <c r="F1190" s="237"/>
    </row>
    <row r="1191" spans="1:6" ht="30">
      <c r="A1191" s="368"/>
      <c r="B1191" s="329" t="s">
        <v>2114</v>
      </c>
      <c r="C1191" s="108" t="s">
        <v>51</v>
      </c>
      <c r="D1191" s="23">
        <v>1</v>
      </c>
      <c r="E1191" s="493"/>
      <c r="F1191" s="23">
        <f>D1191*E1191</f>
        <v>0</v>
      </c>
    </row>
    <row r="1192" spans="1:6">
      <c r="A1192" s="376"/>
      <c r="B1192" s="381"/>
      <c r="C1192" s="372"/>
      <c r="D1192" s="373"/>
      <c r="E1192" s="237"/>
      <c r="F1192" s="237"/>
    </row>
    <row r="1193" spans="1:6">
      <c r="A1193" s="368"/>
      <c r="B1193" s="382" t="s">
        <v>2115</v>
      </c>
      <c r="C1193" s="369"/>
      <c r="D1193" s="115"/>
      <c r="E1193" s="237"/>
      <c r="F1193" s="367"/>
    </row>
    <row r="1194" spans="1:6">
      <c r="A1194" s="368"/>
      <c r="B1194" s="307"/>
      <c r="C1194" s="383"/>
      <c r="D1194" s="115"/>
      <c r="E1194" s="237"/>
      <c r="F1194" s="367"/>
    </row>
    <row r="1195" spans="1:6">
      <c r="A1195" s="123">
        <f>MAX($A$1144:$A1194)+0.01</f>
        <v>3.0199999999999996</v>
      </c>
      <c r="B1195" s="307" t="s">
        <v>2116</v>
      </c>
      <c r="C1195" s="377"/>
      <c r="D1195" s="373"/>
      <c r="E1195" s="237"/>
      <c r="F1195" s="237"/>
    </row>
    <row r="1196" spans="1:6" ht="409.5">
      <c r="A1196" s="384"/>
      <c r="B1196" s="307" t="s">
        <v>2117</v>
      </c>
      <c r="C1196" s="369"/>
      <c r="D1196" s="115"/>
      <c r="E1196" s="237"/>
      <c r="F1196" s="237"/>
    </row>
    <row r="1197" spans="1:6" ht="255">
      <c r="A1197" s="384"/>
      <c r="B1197" s="307" t="s">
        <v>2118</v>
      </c>
      <c r="C1197" s="369"/>
      <c r="D1197" s="115"/>
      <c r="E1197" s="237"/>
      <c r="F1197" s="237"/>
    </row>
    <row r="1198" spans="1:6">
      <c r="A1198" s="368"/>
      <c r="B1198" s="307" t="s">
        <v>2119</v>
      </c>
      <c r="C1198" s="372"/>
      <c r="D1198" s="373"/>
      <c r="E1198" s="237"/>
      <c r="F1198" s="237"/>
    </row>
    <row r="1199" spans="1:6">
      <c r="A1199" s="368"/>
      <c r="B1199" s="307" t="s">
        <v>2120</v>
      </c>
      <c r="C1199" s="372"/>
      <c r="D1199" s="373"/>
      <c r="E1199" s="237"/>
      <c r="F1199" s="237"/>
    </row>
    <row r="1200" spans="1:6">
      <c r="A1200" s="368"/>
      <c r="B1200" s="307" t="s">
        <v>2121</v>
      </c>
      <c r="C1200" s="377"/>
      <c r="D1200" s="373"/>
      <c r="E1200" s="237"/>
      <c r="F1200" s="237"/>
    </row>
    <row r="1201" spans="1:6">
      <c r="A1201" s="385"/>
      <c r="B1201" s="307" t="s">
        <v>2122</v>
      </c>
      <c r="C1201" s="377"/>
      <c r="D1201" s="373"/>
      <c r="E1201" s="237"/>
      <c r="F1201" s="237"/>
    </row>
    <row r="1202" spans="1:6">
      <c r="A1202" s="203"/>
      <c r="B1202" s="307" t="s">
        <v>2123</v>
      </c>
      <c r="C1202" s="383"/>
      <c r="D1202" s="115"/>
      <c r="E1202" s="237"/>
      <c r="F1202" s="237"/>
    </row>
    <row r="1203" spans="1:6">
      <c r="A1203" s="368"/>
      <c r="B1203" s="307" t="s">
        <v>2124</v>
      </c>
      <c r="C1203" s="372"/>
      <c r="D1203" s="373"/>
      <c r="E1203" s="237"/>
      <c r="F1203" s="237"/>
    </row>
    <row r="1204" spans="1:6">
      <c r="A1204" s="368"/>
      <c r="B1204" s="307" t="s">
        <v>2125</v>
      </c>
      <c r="C1204" s="377"/>
      <c r="D1204" s="373"/>
      <c r="E1204" s="237"/>
      <c r="F1204" s="237"/>
    </row>
    <row r="1205" spans="1:6">
      <c r="A1205" s="368"/>
      <c r="B1205" s="307" t="s">
        <v>2126</v>
      </c>
      <c r="C1205" s="377"/>
      <c r="D1205" s="375"/>
      <c r="E1205" s="237"/>
      <c r="F1205" s="237"/>
    </row>
    <row r="1206" spans="1:6">
      <c r="A1206" s="121"/>
      <c r="B1206" s="307" t="s">
        <v>2127</v>
      </c>
      <c r="C1206" s="383"/>
      <c r="D1206" s="115"/>
      <c r="E1206" s="237"/>
      <c r="F1206" s="237"/>
    </row>
    <row r="1207" spans="1:6">
      <c r="A1207" s="121"/>
      <c r="B1207" s="307" t="s">
        <v>2128</v>
      </c>
      <c r="C1207" s="369"/>
      <c r="D1207" s="115"/>
      <c r="E1207" s="237"/>
      <c r="F1207" s="237"/>
    </row>
    <row r="1208" spans="1:6">
      <c r="A1208" s="368"/>
      <c r="B1208" s="307" t="s">
        <v>2129</v>
      </c>
      <c r="C1208" s="377"/>
      <c r="D1208" s="373"/>
      <c r="E1208" s="237"/>
      <c r="F1208" s="237"/>
    </row>
    <row r="1209" spans="1:6">
      <c r="A1209" s="368"/>
      <c r="B1209" s="307" t="s">
        <v>2130</v>
      </c>
      <c r="C1209" s="372"/>
      <c r="D1209" s="373"/>
      <c r="E1209" s="237"/>
      <c r="F1209" s="237"/>
    </row>
    <row r="1210" spans="1:6">
      <c r="A1210" s="368"/>
      <c r="B1210" s="307" t="s">
        <v>2131</v>
      </c>
      <c r="C1210" s="372"/>
      <c r="D1210" s="386"/>
      <c r="E1210" s="237"/>
      <c r="F1210" s="237"/>
    </row>
    <row r="1211" spans="1:6">
      <c r="A1211" s="368"/>
      <c r="B1211" s="307" t="s">
        <v>2132</v>
      </c>
      <c r="C1211" s="372"/>
      <c r="D1211" s="386"/>
      <c r="E1211" s="237"/>
      <c r="F1211" s="237"/>
    </row>
    <row r="1212" spans="1:6">
      <c r="A1212" s="368"/>
      <c r="B1212" s="307" t="s">
        <v>2133</v>
      </c>
      <c r="C1212" s="377"/>
      <c r="D1212" s="373"/>
      <c r="E1212" s="237"/>
      <c r="F1212" s="237"/>
    </row>
    <row r="1213" spans="1:6" ht="30">
      <c r="A1213" s="368"/>
      <c r="B1213" s="307" t="s">
        <v>2134</v>
      </c>
      <c r="C1213" s="377"/>
      <c r="D1213" s="373"/>
      <c r="E1213" s="237"/>
      <c r="F1213" s="237"/>
    </row>
    <row r="1214" spans="1:6">
      <c r="A1214" s="368"/>
      <c r="B1214" s="307" t="s">
        <v>2135</v>
      </c>
      <c r="C1214" s="108" t="s">
        <v>51</v>
      </c>
      <c r="D1214" s="23">
        <v>1</v>
      </c>
      <c r="E1214" s="493"/>
      <c r="F1214" s="23">
        <f>D1214*E1214</f>
        <v>0</v>
      </c>
    </row>
    <row r="1215" spans="1:6">
      <c r="A1215" s="368"/>
      <c r="B1215" s="307"/>
      <c r="C1215" s="372"/>
      <c r="D1215" s="373"/>
      <c r="E1215" s="237"/>
      <c r="F1215" s="237"/>
    </row>
    <row r="1216" spans="1:6" ht="30">
      <c r="A1216" s="123">
        <f>MAX($A$1144:$A1215)+0.01</f>
        <v>3.0299999999999994</v>
      </c>
      <c r="B1216" s="307" t="s">
        <v>2136</v>
      </c>
      <c r="C1216" s="377"/>
      <c r="D1216" s="375"/>
      <c r="E1216" s="237"/>
      <c r="F1216" s="237"/>
    </row>
    <row r="1217" spans="1:6" ht="150">
      <c r="A1217" s="360"/>
      <c r="B1217" s="307" t="s">
        <v>2137</v>
      </c>
      <c r="C1217" s="377"/>
      <c r="D1217" s="373"/>
      <c r="E1217" s="237"/>
      <c r="F1217" s="237"/>
    </row>
    <row r="1218" spans="1:6" ht="75">
      <c r="A1218" s="385"/>
      <c r="B1218" s="307" t="s">
        <v>2138</v>
      </c>
      <c r="C1218" s="377"/>
      <c r="D1218" s="373"/>
      <c r="E1218" s="237"/>
      <c r="F1218" s="237"/>
    </row>
    <row r="1219" spans="1:6" ht="30">
      <c r="A1219" s="385"/>
      <c r="B1219" s="307" t="s">
        <v>2139</v>
      </c>
      <c r="C1219" s="377"/>
      <c r="D1219" s="373"/>
      <c r="E1219" s="237"/>
      <c r="F1219" s="237"/>
    </row>
    <row r="1220" spans="1:6">
      <c r="A1220" s="385"/>
      <c r="B1220" s="307" t="s">
        <v>2140</v>
      </c>
      <c r="C1220" s="108" t="s">
        <v>51</v>
      </c>
      <c r="D1220" s="23">
        <v>1</v>
      </c>
      <c r="E1220" s="493"/>
      <c r="F1220" s="23">
        <f>D1220*E1220</f>
        <v>0</v>
      </c>
    </row>
    <row r="1221" spans="1:6">
      <c r="A1221" s="385"/>
      <c r="B1221" s="387"/>
      <c r="C1221" s="377"/>
      <c r="D1221" s="373"/>
      <c r="E1221" s="237"/>
      <c r="F1221" s="237"/>
    </row>
    <row r="1222" spans="1:6">
      <c r="A1222" s="368"/>
      <c r="B1222" s="370" t="s">
        <v>2141</v>
      </c>
      <c r="C1222" s="383"/>
      <c r="D1222" s="115"/>
      <c r="E1222" s="237"/>
      <c r="F1222" s="367"/>
    </row>
    <row r="1223" spans="1:6">
      <c r="A1223" s="368"/>
      <c r="B1223" s="307"/>
      <c r="C1223" s="383"/>
      <c r="D1223" s="115"/>
      <c r="E1223" s="237"/>
      <c r="F1223" s="367"/>
    </row>
    <row r="1224" spans="1:6">
      <c r="A1224" s="123">
        <f>MAX($A$1144:$A1223)+0.01</f>
        <v>3.0399999999999991</v>
      </c>
      <c r="B1224" s="307" t="s">
        <v>2142</v>
      </c>
      <c r="C1224" s="307"/>
      <c r="D1224" s="307"/>
      <c r="E1224" s="307"/>
      <c r="F1224" s="307"/>
    </row>
    <row r="1225" spans="1:6" ht="330">
      <c r="A1225" s="368"/>
      <c r="B1225" s="307" t="s">
        <v>2143</v>
      </c>
      <c r="C1225" s="307"/>
      <c r="D1225" s="307"/>
      <c r="E1225" s="307"/>
      <c r="F1225" s="307"/>
    </row>
    <row r="1226" spans="1:6">
      <c r="A1226" s="385"/>
      <c r="B1226" s="307" t="s">
        <v>2119</v>
      </c>
      <c r="C1226" s="307"/>
      <c r="D1226" s="307"/>
      <c r="E1226" s="307"/>
      <c r="F1226" s="307"/>
    </row>
    <row r="1227" spans="1:6">
      <c r="A1227" s="385"/>
      <c r="B1227" s="307" t="s">
        <v>2144</v>
      </c>
      <c r="C1227" s="307"/>
      <c r="D1227" s="307"/>
      <c r="E1227" s="307"/>
      <c r="F1227" s="307"/>
    </row>
    <row r="1228" spans="1:6">
      <c r="A1228" s="385"/>
      <c r="B1228" s="307" t="s">
        <v>2145</v>
      </c>
      <c r="C1228" s="307"/>
      <c r="D1228" s="307"/>
      <c r="E1228" s="307"/>
      <c r="F1228" s="307"/>
    </row>
    <row r="1229" spans="1:6">
      <c r="A1229" s="385"/>
      <c r="B1229" s="307" t="s">
        <v>2146</v>
      </c>
      <c r="C1229" s="307"/>
      <c r="D1229" s="307"/>
      <c r="E1229" s="307"/>
      <c r="F1229" s="307"/>
    </row>
    <row r="1230" spans="1:6">
      <c r="A1230" s="385"/>
      <c r="B1230" s="307" t="s">
        <v>2147</v>
      </c>
      <c r="C1230" s="307"/>
      <c r="D1230" s="307"/>
      <c r="E1230" s="307"/>
      <c r="F1230" s="307"/>
    </row>
    <row r="1231" spans="1:6">
      <c r="A1231" s="385"/>
      <c r="B1231" s="307" t="s">
        <v>2130</v>
      </c>
      <c r="C1231" s="307"/>
      <c r="D1231" s="307"/>
      <c r="E1231" s="307"/>
      <c r="F1231" s="307"/>
    </row>
    <row r="1232" spans="1:6">
      <c r="A1232" s="385"/>
      <c r="B1232" s="307" t="s">
        <v>2148</v>
      </c>
      <c r="C1232" s="307"/>
      <c r="D1232" s="307"/>
      <c r="E1232" s="307"/>
      <c r="F1232" s="307"/>
    </row>
    <row r="1233" spans="1:6">
      <c r="A1233" s="385"/>
      <c r="B1233" s="307" t="s">
        <v>2149</v>
      </c>
      <c r="C1233" s="307"/>
      <c r="D1233" s="307"/>
      <c r="E1233" s="307"/>
      <c r="F1233" s="307"/>
    </row>
    <row r="1234" spans="1:6">
      <c r="A1234" s="385"/>
      <c r="B1234" s="307" t="s">
        <v>2133</v>
      </c>
      <c r="C1234" s="307"/>
      <c r="D1234" s="307"/>
      <c r="E1234" s="307"/>
      <c r="F1234" s="307"/>
    </row>
    <row r="1235" spans="1:6" ht="30">
      <c r="A1235" s="385"/>
      <c r="B1235" s="307" t="s">
        <v>2150</v>
      </c>
      <c r="C1235" s="307"/>
      <c r="D1235" s="307"/>
      <c r="E1235" s="307"/>
      <c r="F1235" s="307"/>
    </row>
    <row r="1236" spans="1:6">
      <c r="A1236" s="385"/>
      <c r="B1236" s="370" t="s">
        <v>2151</v>
      </c>
      <c r="C1236" s="108" t="s">
        <v>51</v>
      </c>
      <c r="D1236" s="23">
        <v>1</v>
      </c>
      <c r="E1236" s="493"/>
      <c r="F1236" s="23">
        <f>D1236*E1236</f>
        <v>0</v>
      </c>
    </row>
    <row r="1237" spans="1:6">
      <c r="A1237" s="385"/>
      <c r="B1237" s="307"/>
      <c r="C1237" s="307"/>
      <c r="D1237" s="307"/>
      <c r="E1237" s="307"/>
      <c r="F1237" s="307"/>
    </row>
    <row r="1238" spans="1:6">
      <c r="A1238" s="368"/>
      <c r="B1238" s="370" t="s">
        <v>2152</v>
      </c>
      <c r="C1238" s="307"/>
      <c r="D1238" s="307"/>
      <c r="E1238" s="307"/>
      <c r="F1238" s="307"/>
    </row>
    <row r="1239" spans="1:6">
      <c r="A1239" s="385"/>
      <c r="B1239" s="307"/>
      <c r="C1239" s="307"/>
      <c r="D1239" s="307"/>
      <c r="E1239" s="307"/>
      <c r="F1239" s="307"/>
    </row>
    <row r="1240" spans="1:6" ht="30">
      <c r="A1240" s="123">
        <f>MAX($A$1144:$A1239)+0.01</f>
        <v>3.0499999999999989</v>
      </c>
      <c r="B1240" s="307" t="s">
        <v>2153</v>
      </c>
      <c r="C1240" s="307"/>
      <c r="D1240" s="307"/>
      <c r="E1240" s="307"/>
      <c r="F1240" s="307"/>
    </row>
    <row r="1241" spans="1:6" ht="135">
      <c r="A1241" s="368"/>
      <c r="B1241" s="307" t="s">
        <v>2154</v>
      </c>
      <c r="C1241" s="307"/>
      <c r="D1241" s="307"/>
      <c r="E1241" s="307"/>
      <c r="F1241" s="307"/>
    </row>
    <row r="1242" spans="1:6">
      <c r="A1242" s="368"/>
      <c r="B1242" s="307" t="s">
        <v>2155</v>
      </c>
      <c r="C1242" s="307"/>
      <c r="D1242" s="307"/>
      <c r="E1242" s="307"/>
      <c r="F1242" s="307"/>
    </row>
    <row r="1243" spans="1:6" ht="45">
      <c r="A1243" s="385"/>
      <c r="B1243" s="307" t="s">
        <v>2156</v>
      </c>
      <c r="C1243" s="307"/>
      <c r="D1243" s="307"/>
      <c r="E1243" s="307"/>
      <c r="F1243" s="307"/>
    </row>
    <row r="1244" spans="1:6">
      <c r="A1244" s="368"/>
      <c r="B1244" s="307" t="s">
        <v>2146</v>
      </c>
      <c r="C1244" s="307"/>
      <c r="D1244" s="307"/>
      <c r="E1244" s="307"/>
      <c r="F1244" s="307"/>
    </row>
    <row r="1245" spans="1:6">
      <c r="A1245" s="368"/>
      <c r="B1245" s="307" t="s">
        <v>2157</v>
      </c>
      <c r="C1245" s="307"/>
      <c r="D1245" s="307"/>
      <c r="E1245" s="307"/>
      <c r="F1245" s="307"/>
    </row>
    <row r="1246" spans="1:6">
      <c r="A1246" s="368"/>
      <c r="B1246" s="307" t="s">
        <v>2158</v>
      </c>
      <c r="C1246" s="307"/>
      <c r="D1246" s="307"/>
      <c r="E1246" s="307"/>
      <c r="F1246" s="307"/>
    </row>
    <row r="1247" spans="1:6">
      <c r="A1247" s="368"/>
      <c r="B1247" s="307" t="s">
        <v>2159</v>
      </c>
      <c r="C1247" s="307"/>
      <c r="D1247" s="307"/>
      <c r="E1247" s="307"/>
      <c r="F1247" s="307"/>
    </row>
    <row r="1248" spans="1:6">
      <c r="A1248" s="378"/>
      <c r="B1248" s="307" t="s">
        <v>2160</v>
      </c>
      <c r="C1248" s="307"/>
      <c r="D1248" s="307"/>
      <c r="E1248" s="307"/>
      <c r="F1248" s="307"/>
    </row>
    <row r="1249" spans="1:6" ht="30">
      <c r="A1249" s="378"/>
      <c r="B1249" s="307" t="s">
        <v>2161</v>
      </c>
      <c r="C1249" s="307"/>
      <c r="D1249" s="307"/>
      <c r="E1249" s="307"/>
      <c r="F1249" s="307"/>
    </row>
    <row r="1250" spans="1:6">
      <c r="A1250" s="385"/>
      <c r="B1250" s="370" t="s">
        <v>2162</v>
      </c>
      <c r="C1250" s="108" t="s">
        <v>51</v>
      </c>
      <c r="D1250" s="23">
        <v>1</v>
      </c>
      <c r="E1250" s="493"/>
      <c r="F1250" s="23">
        <f>D1250*E1250</f>
        <v>0</v>
      </c>
    </row>
    <row r="1251" spans="1:6">
      <c r="A1251" s="368"/>
      <c r="B1251" s="387"/>
      <c r="C1251" s="372"/>
      <c r="D1251" s="373"/>
      <c r="E1251" s="237"/>
      <c r="F1251" s="237"/>
    </row>
    <row r="1252" spans="1:6">
      <c r="A1252" s="307"/>
      <c r="B1252" s="307" t="s">
        <v>2163</v>
      </c>
      <c r="C1252" s="307"/>
      <c r="D1252" s="307"/>
      <c r="E1252" s="307"/>
      <c r="F1252" s="307"/>
    </row>
    <row r="1253" spans="1:6">
      <c r="A1253" s="307"/>
      <c r="B1253" s="307"/>
      <c r="C1253" s="307"/>
      <c r="D1253" s="307"/>
      <c r="E1253" s="307"/>
      <c r="F1253" s="307"/>
    </row>
    <row r="1254" spans="1:6">
      <c r="A1254" s="360"/>
      <c r="B1254" s="370" t="s">
        <v>2164</v>
      </c>
      <c r="C1254" s="307"/>
      <c r="D1254" s="307"/>
      <c r="E1254" s="307"/>
      <c r="F1254" s="307"/>
    </row>
    <row r="1255" spans="1:6">
      <c r="A1255" s="307"/>
      <c r="B1255" s="307"/>
      <c r="C1255" s="307"/>
      <c r="D1255" s="307"/>
      <c r="E1255" s="307"/>
      <c r="F1255" s="307"/>
    </row>
    <row r="1256" spans="1:6" ht="30">
      <c r="A1256" s="123">
        <f>MAX($A$1144:$A1255)+0.01</f>
        <v>3.0599999999999987</v>
      </c>
      <c r="B1256" s="307" t="s">
        <v>2165</v>
      </c>
      <c r="C1256" s="307"/>
      <c r="D1256" s="307"/>
      <c r="E1256" s="307"/>
      <c r="F1256" s="307"/>
    </row>
    <row r="1257" spans="1:6">
      <c r="A1257" s="307"/>
      <c r="B1257" s="307" t="s">
        <v>2166</v>
      </c>
      <c r="C1257" s="307"/>
      <c r="D1257" s="307"/>
      <c r="E1257" s="307"/>
      <c r="F1257" s="307"/>
    </row>
    <row r="1258" spans="1:6">
      <c r="A1258" s="307"/>
      <c r="B1258" s="307" t="s">
        <v>2167</v>
      </c>
      <c r="C1258" s="307"/>
      <c r="D1258" s="307"/>
      <c r="E1258" s="307"/>
      <c r="F1258" s="307"/>
    </row>
    <row r="1259" spans="1:6">
      <c r="A1259" s="307"/>
      <c r="B1259" s="307" t="s">
        <v>2168</v>
      </c>
      <c r="C1259" s="307"/>
      <c r="D1259" s="307"/>
      <c r="E1259" s="307"/>
      <c r="F1259" s="307"/>
    </row>
    <row r="1260" spans="1:6">
      <c r="A1260" s="307"/>
      <c r="B1260" s="307" t="s">
        <v>2169</v>
      </c>
      <c r="C1260" s="307"/>
      <c r="D1260" s="307"/>
      <c r="E1260" s="307"/>
      <c r="F1260" s="307"/>
    </row>
    <row r="1261" spans="1:6">
      <c r="A1261" s="307"/>
      <c r="B1261" s="307" t="s">
        <v>2170</v>
      </c>
      <c r="C1261" s="307"/>
      <c r="D1261" s="307"/>
      <c r="E1261" s="307"/>
      <c r="F1261" s="307"/>
    </row>
    <row r="1262" spans="1:6" ht="30">
      <c r="A1262" s="307"/>
      <c r="B1262" s="307" t="s">
        <v>2171</v>
      </c>
      <c r="C1262" s="307"/>
      <c r="D1262" s="307"/>
      <c r="E1262" s="307"/>
      <c r="F1262" s="307"/>
    </row>
    <row r="1263" spans="1:6">
      <c r="A1263" s="307"/>
      <c r="B1263" s="307" t="s">
        <v>2172</v>
      </c>
      <c r="C1263" s="108" t="s">
        <v>51</v>
      </c>
      <c r="D1263" s="23">
        <v>1</v>
      </c>
      <c r="E1263" s="493"/>
      <c r="F1263" s="23">
        <f>D1263*E1263</f>
        <v>0</v>
      </c>
    </row>
    <row r="1264" spans="1:6">
      <c r="A1264" s="307"/>
      <c r="B1264" s="307" t="s">
        <v>2173</v>
      </c>
      <c r="C1264" s="237"/>
      <c r="D1264" s="237"/>
      <c r="E1264" s="237"/>
      <c r="F1264" s="237"/>
    </row>
    <row r="1265" spans="1:6">
      <c r="A1265" s="307"/>
      <c r="B1265" s="307" t="s">
        <v>2174</v>
      </c>
      <c r="C1265" s="108" t="s">
        <v>51</v>
      </c>
      <c r="D1265" s="23">
        <v>1</v>
      </c>
      <c r="E1265" s="493"/>
      <c r="F1265" s="23">
        <f>D1265*E1265</f>
        <v>0</v>
      </c>
    </row>
    <row r="1266" spans="1:6">
      <c r="A1266" s="307"/>
      <c r="B1266" s="307" t="s">
        <v>2175</v>
      </c>
      <c r="C1266" s="307"/>
      <c r="D1266" s="307"/>
      <c r="E1266" s="307"/>
      <c r="F1266" s="307"/>
    </row>
    <row r="1267" spans="1:6">
      <c r="A1267" s="307"/>
      <c r="B1267" s="307" t="s">
        <v>2176</v>
      </c>
      <c r="C1267" s="108" t="s">
        <v>51</v>
      </c>
      <c r="D1267" s="23">
        <v>1</v>
      </c>
      <c r="E1267" s="493"/>
      <c r="F1267" s="23">
        <f>D1267*E1267</f>
        <v>0</v>
      </c>
    </row>
    <row r="1268" spans="1:6">
      <c r="A1268" s="307"/>
      <c r="B1268" s="307" t="s">
        <v>2177</v>
      </c>
      <c r="C1268" s="108" t="s">
        <v>51</v>
      </c>
      <c r="D1268" s="23">
        <v>1</v>
      </c>
      <c r="E1268" s="493"/>
      <c r="F1268" s="23">
        <f>D1268*E1268</f>
        <v>0</v>
      </c>
    </row>
    <row r="1269" spans="1:6">
      <c r="A1269" s="307"/>
      <c r="B1269" s="307"/>
      <c r="C1269" s="307"/>
      <c r="D1269" s="307"/>
      <c r="E1269" s="307"/>
      <c r="F1269" s="307"/>
    </row>
    <row r="1270" spans="1:6" ht="30">
      <c r="A1270" s="123">
        <f>MAX($A$1144:$A1269)+0.01</f>
        <v>3.0699999999999985</v>
      </c>
      <c r="B1270" s="329" t="s">
        <v>2178</v>
      </c>
      <c r="C1270" s="307"/>
      <c r="D1270" s="307"/>
      <c r="E1270" s="307"/>
      <c r="F1270" s="307"/>
    </row>
    <row r="1271" spans="1:6">
      <c r="A1271" s="385"/>
      <c r="B1271" s="329" t="s">
        <v>2179</v>
      </c>
      <c r="C1271" s="108" t="s">
        <v>51</v>
      </c>
      <c r="D1271" s="23">
        <v>1</v>
      </c>
      <c r="E1271" s="493"/>
      <c r="F1271" s="23">
        <f>D1271*E1271</f>
        <v>0</v>
      </c>
    </row>
    <row r="1272" spans="1:6">
      <c r="A1272" s="385"/>
      <c r="B1272" s="329" t="s">
        <v>2180</v>
      </c>
      <c r="C1272" s="108" t="s">
        <v>51</v>
      </c>
      <c r="D1272" s="23">
        <v>2</v>
      </c>
      <c r="E1272" s="493"/>
      <c r="F1272" s="23">
        <f>D1272*E1272</f>
        <v>0</v>
      </c>
    </row>
    <row r="1273" spans="1:6">
      <c r="A1273" s="385"/>
      <c r="B1273" s="329" t="s">
        <v>2181</v>
      </c>
      <c r="C1273" s="108"/>
      <c r="D1273" s="23"/>
      <c r="E1273" s="23"/>
      <c r="F1273" s="23"/>
    </row>
    <row r="1274" spans="1:6">
      <c r="A1274" s="307"/>
      <c r="B1274" s="307"/>
      <c r="C1274" s="307"/>
      <c r="D1274" s="307"/>
      <c r="E1274" s="307"/>
      <c r="F1274" s="307"/>
    </row>
    <row r="1275" spans="1:6" ht="30">
      <c r="A1275" s="123">
        <f>MAX($A$1144:$A1274)+0.01</f>
        <v>3.0799999999999983</v>
      </c>
      <c r="B1275" s="307" t="s">
        <v>2182</v>
      </c>
      <c r="C1275" s="307"/>
      <c r="D1275" s="307"/>
      <c r="E1275" s="307"/>
      <c r="F1275" s="307"/>
    </row>
    <row r="1276" spans="1:6">
      <c r="A1276" s="307"/>
      <c r="B1276" s="307" t="s">
        <v>2183</v>
      </c>
      <c r="C1276" s="307"/>
      <c r="D1276" s="307"/>
      <c r="E1276" s="307"/>
      <c r="F1276" s="307"/>
    </row>
    <row r="1277" spans="1:6">
      <c r="A1277" s="307"/>
      <c r="B1277" s="307" t="s">
        <v>2184</v>
      </c>
      <c r="C1277" s="307"/>
      <c r="D1277" s="307"/>
      <c r="E1277" s="307"/>
      <c r="F1277" s="307"/>
    </row>
    <row r="1278" spans="1:6">
      <c r="A1278" s="307"/>
      <c r="B1278" s="307" t="s">
        <v>2185</v>
      </c>
      <c r="C1278" s="307"/>
      <c r="D1278" s="307"/>
      <c r="E1278" s="307"/>
      <c r="F1278" s="307"/>
    </row>
    <row r="1279" spans="1:6">
      <c r="A1279" s="307"/>
      <c r="B1279" s="307" t="s">
        <v>2186</v>
      </c>
      <c r="C1279" s="307"/>
      <c r="D1279" s="307"/>
      <c r="E1279" s="307"/>
      <c r="F1279" s="307"/>
    </row>
    <row r="1280" spans="1:6">
      <c r="A1280" s="307"/>
      <c r="B1280" s="307" t="s">
        <v>2187</v>
      </c>
      <c r="C1280" s="307"/>
      <c r="D1280" s="307"/>
      <c r="E1280" s="307"/>
      <c r="F1280" s="307"/>
    </row>
    <row r="1281" spans="1:6" ht="30">
      <c r="A1281" s="307"/>
      <c r="B1281" s="307" t="s">
        <v>2188</v>
      </c>
      <c r="C1281" s="307"/>
      <c r="D1281" s="307"/>
      <c r="E1281" s="307"/>
      <c r="F1281" s="307"/>
    </row>
    <row r="1282" spans="1:6">
      <c r="A1282" s="307"/>
      <c r="B1282" s="307" t="s">
        <v>2189</v>
      </c>
      <c r="C1282" s="108" t="s">
        <v>51</v>
      </c>
      <c r="D1282" s="23">
        <v>1</v>
      </c>
      <c r="E1282" s="493"/>
      <c r="F1282" s="23">
        <f>D1282*E1282</f>
        <v>0</v>
      </c>
    </row>
    <row r="1283" spans="1:6">
      <c r="A1283" s="329"/>
      <c r="B1283" s="329"/>
      <c r="C1283" s="307"/>
      <c r="D1283" s="307"/>
      <c r="E1283" s="307"/>
      <c r="F1283" s="307"/>
    </row>
    <row r="1284" spans="1:6" ht="225">
      <c r="A1284" s="123">
        <f>MAX($A$1144:$A1283)+0.01</f>
        <v>3.0899999999999981</v>
      </c>
      <c r="B1284" s="329" t="s">
        <v>2190</v>
      </c>
      <c r="C1284" s="388"/>
      <c r="D1284" s="388"/>
      <c r="E1284" s="389"/>
      <c r="F1284" s="389"/>
    </row>
    <row r="1285" spans="1:6">
      <c r="A1285" s="390"/>
      <c r="B1285" s="307" t="s">
        <v>2191</v>
      </c>
      <c r="C1285" s="391"/>
      <c r="D1285" s="391"/>
      <c r="E1285" s="201"/>
      <c r="F1285" s="340"/>
    </row>
    <row r="1286" spans="1:6">
      <c r="A1286" s="390"/>
      <c r="B1286" s="370" t="s">
        <v>2192</v>
      </c>
      <c r="C1286" s="391"/>
      <c r="D1286" s="391"/>
      <c r="E1286" s="201"/>
      <c r="F1286" s="340"/>
    </row>
    <row r="1287" spans="1:6">
      <c r="A1287" s="390"/>
      <c r="B1287" s="307" t="s">
        <v>2193</v>
      </c>
      <c r="C1287" s="391"/>
      <c r="D1287" s="391"/>
      <c r="E1287" s="201"/>
      <c r="F1287" s="340"/>
    </row>
    <row r="1288" spans="1:6">
      <c r="A1288" s="392"/>
      <c r="B1288" s="329" t="s">
        <v>2194</v>
      </c>
      <c r="C1288" s="307" t="s">
        <v>51</v>
      </c>
      <c r="D1288" s="12">
        <v>1</v>
      </c>
      <c r="E1288" s="493"/>
      <c r="F1288" s="23">
        <f>+E1288*D1288</f>
        <v>0</v>
      </c>
    </row>
    <row r="1289" spans="1:6">
      <c r="A1289" s="392"/>
      <c r="B1289" s="307" t="s">
        <v>2195</v>
      </c>
      <c r="C1289" s="307"/>
      <c r="D1289" s="12"/>
      <c r="E1289" s="23"/>
      <c r="F1289" s="23"/>
    </row>
    <row r="1290" spans="1:6">
      <c r="A1290" s="390"/>
      <c r="B1290" s="307" t="s">
        <v>2193</v>
      </c>
      <c r="C1290" s="391"/>
      <c r="D1290" s="391"/>
      <c r="E1290" s="201"/>
      <c r="F1290" s="340"/>
    </row>
    <row r="1291" spans="1:6">
      <c r="A1291" s="392"/>
      <c r="B1291" s="329" t="s">
        <v>2196</v>
      </c>
      <c r="C1291" s="307" t="s">
        <v>51</v>
      </c>
      <c r="D1291" s="12">
        <v>1</v>
      </c>
      <c r="E1291" s="493"/>
      <c r="F1291" s="23">
        <f>+E1291*D1291</f>
        <v>0</v>
      </c>
    </row>
    <row r="1292" spans="1:6">
      <c r="A1292" s="392"/>
      <c r="B1292" s="307" t="s">
        <v>2195</v>
      </c>
      <c r="C1292" s="307"/>
      <c r="D1292" s="12"/>
      <c r="E1292" s="23"/>
      <c r="F1292" s="23"/>
    </row>
    <row r="1293" spans="1:6">
      <c r="A1293" s="393"/>
      <c r="B1293" s="307"/>
      <c r="C1293" s="394"/>
      <c r="D1293" s="394"/>
      <c r="E1293" s="389"/>
      <c r="F1293" s="389"/>
    </row>
    <row r="1294" spans="1:6" ht="30">
      <c r="A1294" s="123">
        <f>MAX($A$1144:$A1293)+0.01</f>
        <v>3.0999999999999979</v>
      </c>
      <c r="B1294" s="329" t="s">
        <v>2197</v>
      </c>
      <c r="C1294" s="307"/>
      <c r="D1294" s="12"/>
      <c r="E1294" s="391"/>
      <c r="F1294" s="23"/>
    </row>
    <row r="1295" spans="1:6">
      <c r="A1295" s="390"/>
      <c r="B1295" s="370" t="s">
        <v>2192</v>
      </c>
      <c r="C1295" s="391"/>
      <c r="D1295" s="391"/>
      <c r="E1295" s="201"/>
      <c r="F1295" s="340"/>
    </row>
    <row r="1296" spans="1:6">
      <c r="A1296" s="390"/>
      <c r="B1296" s="307" t="s">
        <v>2198</v>
      </c>
      <c r="C1296" s="307" t="s">
        <v>51</v>
      </c>
      <c r="D1296" s="12">
        <v>1</v>
      </c>
      <c r="E1296" s="503"/>
      <c r="F1296" s="23">
        <f>+E1296*D1296</f>
        <v>0</v>
      </c>
    </row>
    <row r="1297" spans="1:6">
      <c r="A1297" s="390"/>
      <c r="B1297" s="307" t="s">
        <v>2199</v>
      </c>
      <c r="C1297" s="307" t="s">
        <v>51</v>
      </c>
      <c r="D1297" s="12">
        <v>1</v>
      </c>
      <c r="E1297" s="503"/>
      <c r="F1297" s="23">
        <f>+E1297*D1297</f>
        <v>0</v>
      </c>
    </row>
    <row r="1298" spans="1:6">
      <c r="A1298" s="390"/>
      <c r="B1298" s="307" t="s">
        <v>2200</v>
      </c>
      <c r="C1298" s="307" t="s">
        <v>51</v>
      </c>
      <c r="D1298" s="12">
        <v>1</v>
      </c>
      <c r="E1298" s="503"/>
      <c r="F1298" s="23">
        <f>+E1298*D1298</f>
        <v>0</v>
      </c>
    </row>
    <row r="1299" spans="1:6">
      <c r="A1299" s="390"/>
      <c r="B1299" s="329" t="s">
        <v>2201</v>
      </c>
      <c r="C1299" s="108"/>
      <c r="D1299" s="108"/>
      <c r="E1299" s="391"/>
      <c r="F1299" s="395"/>
    </row>
    <row r="1300" spans="1:6">
      <c r="A1300" s="307"/>
      <c r="B1300" s="307"/>
      <c r="C1300" s="307"/>
      <c r="D1300" s="307"/>
      <c r="E1300" s="307"/>
      <c r="F1300" s="307"/>
    </row>
    <row r="1301" spans="1:6">
      <c r="A1301" s="307"/>
      <c r="B1301" s="370" t="s">
        <v>2202</v>
      </c>
      <c r="C1301" s="307"/>
      <c r="D1301" s="307"/>
      <c r="E1301" s="307"/>
      <c r="F1301" s="307"/>
    </row>
    <row r="1302" spans="1:6">
      <c r="A1302" s="307"/>
      <c r="B1302" s="307"/>
      <c r="C1302" s="307"/>
      <c r="D1302" s="307"/>
      <c r="E1302" s="307"/>
      <c r="F1302" s="307"/>
    </row>
    <row r="1303" spans="1:6" ht="120">
      <c r="A1303" s="123">
        <f>MAX($A$1144:$A1302)+0.01</f>
        <v>3.1099999999999977</v>
      </c>
      <c r="B1303" s="307" t="s">
        <v>2203</v>
      </c>
      <c r="C1303" s="307"/>
      <c r="D1303" s="307"/>
      <c r="E1303" s="307"/>
      <c r="F1303" s="307"/>
    </row>
    <row r="1304" spans="1:6">
      <c r="A1304" s="307"/>
      <c r="B1304" s="307" t="s">
        <v>2204</v>
      </c>
      <c r="C1304" s="307"/>
      <c r="D1304" s="307"/>
      <c r="E1304" s="307"/>
      <c r="F1304" s="307"/>
    </row>
    <row r="1305" spans="1:6">
      <c r="A1305" s="307"/>
      <c r="B1305" s="307" t="s">
        <v>2205</v>
      </c>
      <c r="C1305" s="307"/>
      <c r="D1305" s="307"/>
      <c r="E1305" s="307"/>
      <c r="F1305" s="307"/>
    </row>
    <row r="1306" spans="1:6">
      <c r="A1306" s="307"/>
      <c r="B1306" s="307" t="s">
        <v>2206</v>
      </c>
      <c r="C1306" s="307"/>
      <c r="D1306" s="307"/>
      <c r="E1306" s="307"/>
      <c r="F1306" s="307"/>
    </row>
    <row r="1307" spans="1:6" ht="90">
      <c r="A1307" s="307"/>
      <c r="B1307" s="307" t="s">
        <v>2207</v>
      </c>
      <c r="C1307" s="307"/>
      <c r="D1307" s="307"/>
      <c r="E1307" s="307"/>
      <c r="F1307" s="307"/>
    </row>
    <row r="1308" spans="1:6">
      <c r="A1308" s="307"/>
      <c r="B1308" s="307" t="s">
        <v>2208</v>
      </c>
      <c r="C1308" s="307"/>
      <c r="D1308" s="307"/>
      <c r="E1308" s="307"/>
      <c r="F1308" s="307"/>
    </row>
    <row r="1309" spans="1:6" ht="45">
      <c r="A1309" s="307"/>
      <c r="B1309" s="307" t="s">
        <v>2209</v>
      </c>
      <c r="C1309" s="307"/>
      <c r="D1309" s="307"/>
      <c r="E1309" s="307"/>
      <c r="F1309" s="307"/>
    </row>
    <row r="1310" spans="1:6" ht="30">
      <c r="A1310" s="307"/>
      <c r="B1310" s="307" t="s">
        <v>2210</v>
      </c>
      <c r="C1310" s="108" t="s">
        <v>51</v>
      </c>
      <c r="D1310" s="23">
        <v>1</v>
      </c>
      <c r="E1310" s="493"/>
      <c r="F1310" s="23">
        <f>D1310*E1310</f>
        <v>0</v>
      </c>
    </row>
    <row r="1311" spans="1:6">
      <c r="A1311" s="307"/>
      <c r="B1311" s="307"/>
      <c r="C1311" s="307"/>
      <c r="D1311" s="307"/>
      <c r="E1311" s="307"/>
      <c r="F1311" s="307"/>
    </row>
    <row r="1312" spans="1:6">
      <c r="A1312" s="123">
        <f>MAX($A$1144:$A1311)+0.01</f>
        <v>3.1199999999999974</v>
      </c>
      <c r="B1312" s="307" t="s">
        <v>2211</v>
      </c>
      <c r="C1312" s="307"/>
      <c r="D1312" s="307"/>
      <c r="E1312" s="307"/>
      <c r="F1312" s="307"/>
    </row>
    <row r="1313" spans="1:6" ht="45">
      <c r="A1313" s="307"/>
      <c r="B1313" s="307" t="s">
        <v>2212</v>
      </c>
      <c r="C1313" s="237"/>
      <c r="D1313" s="237"/>
      <c r="E1313" s="237"/>
      <c r="F1313" s="237"/>
    </row>
    <row r="1314" spans="1:6">
      <c r="A1314" s="307"/>
      <c r="B1314" s="307" t="s">
        <v>2213</v>
      </c>
      <c r="C1314" s="108" t="s">
        <v>51</v>
      </c>
      <c r="D1314" s="23">
        <v>1</v>
      </c>
      <c r="E1314" s="493"/>
      <c r="F1314" s="23">
        <f>D1314*E1314</f>
        <v>0</v>
      </c>
    </row>
    <row r="1315" spans="1:6">
      <c r="A1315" s="368"/>
      <c r="B1315" s="307"/>
      <c r="C1315" s="307"/>
      <c r="D1315" s="307"/>
      <c r="E1315" s="307"/>
      <c r="F1315" s="237"/>
    </row>
    <row r="1316" spans="1:6">
      <c r="A1316" s="368"/>
      <c r="B1316" s="370" t="s">
        <v>2214</v>
      </c>
      <c r="C1316" s="307"/>
      <c r="D1316" s="307"/>
      <c r="E1316" s="307"/>
      <c r="F1316" s="237"/>
    </row>
    <row r="1317" spans="1:6">
      <c r="A1317" s="368"/>
      <c r="B1317" s="307"/>
      <c r="C1317" s="307"/>
      <c r="D1317" s="307"/>
      <c r="E1317" s="307"/>
      <c r="F1317" s="237"/>
    </row>
    <row r="1318" spans="1:6">
      <c r="A1318" s="123">
        <f>MAX($A$1144:$A1317)+0.01</f>
        <v>3.1299999999999972</v>
      </c>
      <c r="B1318" s="396" t="s">
        <v>2215</v>
      </c>
      <c r="C1318" s="48"/>
      <c r="D1318" s="48"/>
      <c r="E1318" s="48"/>
      <c r="F1318" s="48"/>
    </row>
    <row r="1319" spans="1:6">
      <c r="A1319" s="48"/>
      <c r="B1319" s="48" t="s">
        <v>2216</v>
      </c>
      <c r="C1319" s="48"/>
      <c r="D1319" s="48"/>
      <c r="E1319" s="48"/>
      <c r="F1319" s="48"/>
    </row>
    <row r="1320" spans="1:6">
      <c r="A1320" s="48"/>
      <c r="B1320" s="48" t="s">
        <v>2217</v>
      </c>
      <c r="C1320" s="48"/>
      <c r="D1320" s="48"/>
      <c r="E1320" s="48"/>
      <c r="F1320" s="48"/>
    </row>
    <row r="1321" spans="1:6">
      <c r="A1321" s="48"/>
      <c r="B1321" s="48" t="s">
        <v>2218</v>
      </c>
      <c r="C1321" s="48"/>
      <c r="D1321" s="48"/>
      <c r="E1321" s="48"/>
      <c r="F1321" s="48"/>
    </row>
    <row r="1322" spans="1:6">
      <c r="A1322" s="48"/>
      <c r="B1322" s="48" t="s">
        <v>2219</v>
      </c>
      <c r="C1322" s="48"/>
      <c r="D1322" s="48"/>
      <c r="E1322" s="48"/>
      <c r="F1322" s="48"/>
    </row>
    <row r="1323" spans="1:6">
      <c r="A1323" s="48"/>
      <c r="B1323" s="48" t="s">
        <v>2220</v>
      </c>
      <c r="C1323" s="48"/>
      <c r="D1323" s="48"/>
      <c r="E1323" s="48"/>
      <c r="F1323" s="48"/>
    </row>
    <row r="1324" spans="1:6">
      <c r="A1324" s="48"/>
      <c r="B1324" s="48" t="s">
        <v>2221</v>
      </c>
      <c r="C1324" s="48"/>
      <c r="D1324" s="48"/>
      <c r="E1324" s="48"/>
      <c r="F1324" s="48"/>
    </row>
    <row r="1325" spans="1:6">
      <c r="A1325" s="48"/>
      <c r="B1325" s="48" t="s">
        <v>2222</v>
      </c>
      <c r="C1325" s="48"/>
      <c r="D1325" s="48"/>
      <c r="E1325" s="48"/>
      <c r="F1325" s="48"/>
    </row>
    <row r="1326" spans="1:6">
      <c r="A1326" s="48"/>
      <c r="B1326" s="48" t="s">
        <v>2223</v>
      </c>
      <c r="C1326" s="48"/>
      <c r="D1326" s="48"/>
      <c r="E1326" s="48"/>
      <c r="F1326" s="48"/>
    </row>
    <row r="1327" spans="1:6" ht="30">
      <c r="A1327" s="48"/>
      <c r="B1327" s="48" t="s">
        <v>2224</v>
      </c>
      <c r="C1327" s="48"/>
      <c r="D1327" s="48"/>
      <c r="E1327" s="48"/>
      <c r="F1327" s="48"/>
    </row>
    <row r="1328" spans="1:6">
      <c r="A1328" s="48"/>
      <c r="B1328" s="48" t="s">
        <v>2225</v>
      </c>
      <c r="C1328" s="48"/>
      <c r="D1328" s="48"/>
      <c r="E1328" s="48"/>
      <c r="F1328" s="48"/>
    </row>
    <row r="1329" spans="1:6">
      <c r="A1329" s="48"/>
      <c r="B1329" s="48" t="s">
        <v>2226</v>
      </c>
      <c r="C1329" s="48"/>
      <c r="D1329" s="48"/>
      <c r="E1329" s="48"/>
      <c r="F1329" s="48"/>
    </row>
    <row r="1330" spans="1:6">
      <c r="A1330" s="48"/>
      <c r="B1330" s="48" t="s">
        <v>2227</v>
      </c>
      <c r="C1330" s="48"/>
      <c r="D1330" s="48"/>
      <c r="E1330" s="48"/>
      <c r="F1330" s="48"/>
    </row>
    <row r="1331" spans="1:6">
      <c r="A1331" s="48"/>
      <c r="B1331" s="48" t="s">
        <v>2228</v>
      </c>
      <c r="C1331" s="48"/>
      <c r="D1331" s="48"/>
      <c r="E1331" s="48"/>
      <c r="F1331" s="48"/>
    </row>
    <row r="1332" spans="1:6" ht="30">
      <c r="A1332" s="48"/>
      <c r="B1332" s="48" t="s">
        <v>2229</v>
      </c>
      <c r="C1332" s="48"/>
      <c r="D1332" s="48"/>
      <c r="E1332" s="48"/>
      <c r="F1332" s="48"/>
    </row>
    <row r="1333" spans="1:6" ht="30">
      <c r="A1333" s="48"/>
      <c r="B1333" s="48" t="s">
        <v>2230</v>
      </c>
      <c r="C1333" s="48"/>
      <c r="D1333" s="48"/>
      <c r="E1333" s="48"/>
      <c r="F1333" s="48"/>
    </row>
    <row r="1334" spans="1:6" ht="30">
      <c r="A1334" s="48"/>
      <c r="B1334" s="48" t="s">
        <v>2231</v>
      </c>
      <c r="C1334" s="48"/>
      <c r="D1334" s="48"/>
      <c r="E1334" s="48"/>
      <c r="F1334" s="48"/>
    </row>
    <row r="1335" spans="1:6">
      <c r="A1335" s="48"/>
      <c r="B1335" s="48" t="s">
        <v>2232</v>
      </c>
      <c r="C1335" s="48"/>
      <c r="D1335" s="48"/>
      <c r="E1335" s="48"/>
      <c r="F1335" s="48"/>
    </row>
    <row r="1336" spans="1:6">
      <c r="A1336" s="48"/>
      <c r="B1336" s="48" t="s">
        <v>2233</v>
      </c>
      <c r="C1336" s="48"/>
      <c r="D1336" s="48"/>
      <c r="E1336" s="48"/>
      <c r="F1336" s="48"/>
    </row>
    <row r="1337" spans="1:6">
      <c r="A1337" s="48"/>
      <c r="B1337" s="48" t="s">
        <v>2234</v>
      </c>
      <c r="C1337" s="48"/>
      <c r="D1337" s="48"/>
      <c r="E1337" s="48"/>
      <c r="F1337" s="48"/>
    </row>
    <row r="1338" spans="1:6">
      <c r="A1338" s="396"/>
      <c r="B1338" s="396" t="s">
        <v>2235</v>
      </c>
      <c r="C1338" s="396"/>
      <c r="D1338" s="396"/>
      <c r="E1338" s="396"/>
      <c r="F1338" s="396"/>
    </row>
    <row r="1339" spans="1:6">
      <c r="A1339" s="48"/>
      <c r="B1339" s="48" t="s">
        <v>2236</v>
      </c>
      <c r="C1339" s="48"/>
      <c r="D1339" s="48"/>
      <c r="E1339" s="48"/>
      <c r="F1339" s="48"/>
    </row>
    <row r="1340" spans="1:6" ht="30">
      <c r="A1340" s="48"/>
      <c r="B1340" s="48" t="s">
        <v>2237</v>
      </c>
      <c r="C1340" s="48"/>
      <c r="D1340" s="48"/>
      <c r="E1340" s="48"/>
      <c r="F1340" s="48"/>
    </row>
    <row r="1341" spans="1:6">
      <c r="A1341" s="396"/>
      <c r="B1341" s="396" t="s">
        <v>2238</v>
      </c>
      <c r="C1341" s="396"/>
      <c r="D1341" s="396"/>
      <c r="E1341" s="396"/>
      <c r="F1341" s="396"/>
    </row>
    <row r="1342" spans="1:6">
      <c r="A1342" s="48"/>
      <c r="B1342" s="48" t="s">
        <v>2239</v>
      </c>
      <c r="C1342" s="48"/>
      <c r="D1342" s="48"/>
      <c r="E1342" s="48"/>
      <c r="F1342" s="48"/>
    </row>
    <row r="1343" spans="1:6">
      <c r="A1343" s="48"/>
      <c r="B1343" s="48" t="s">
        <v>2240</v>
      </c>
      <c r="C1343" s="48"/>
      <c r="D1343" s="48"/>
      <c r="E1343" s="48"/>
      <c r="F1343" s="48"/>
    </row>
    <row r="1344" spans="1:6">
      <c r="A1344" s="48"/>
      <c r="B1344" s="48" t="s">
        <v>2241</v>
      </c>
      <c r="C1344" s="48"/>
      <c r="D1344" s="48"/>
      <c r="E1344" s="48"/>
      <c r="F1344" s="48"/>
    </row>
    <row r="1345" spans="1:6" ht="30">
      <c r="A1345" s="48"/>
      <c r="B1345" s="48" t="s">
        <v>2242</v>
      </c>
      <c r="C1345" s="48"/>
      <c r="D1345" s="48"/>
      <c r="E1345" s="48"/>
      <c r="F1345" s="48"/>
    </row>
    <row r="1346" spans="1:6">
      <c r="A1346" s="48"/>
      <c r="B1346" s="48" t="s">
        <v>2243</v>
      </c>
      <c r="C1346" s="48"/>
      <c r="D1346" s="48"/>
      <c r="E1346" s="48"/>
      <c r="F1346" s="48"/>
    </row>
    <row r="1347" spans="1:6">
      <c r="A1347" s="396"/>
      <c r="B1347" s="396" t="s">
        <v>2244</v>
      </c>
      <c r="C1347" s="396"/>
      <c r="D1347" s="396"/>
      <c r="E1347" s="396"/>
      <c r="F1347" s="396"/>
    </row>
    <row r="1348" spans="1:6" ht="45">
      <c r="A1348" s="48"/>
      <c r="B1348" s="397" t="s">
        <v>2245</v>
      </c>
      <c r="C1348" s="48"/>
      <c r="D1348" s="48"/>
      <c r="E1348" s="48"/>
      <c r="F1348" s="48"/>
    </row>
    <row r="1349" spans="1:6">
      <c r="A1349" s="48"/>
      <c r="B1349" s="48" t="s">
        <v>2246</v>
      </c>
      <c r="C1349" s="48"/>
      <c r="D1349" s="48"/>
      <c r="E1349" s="48"/>
      <c r="F1349" s="48"/>
    </row>
    <row r="1350" spans="1:6">
      <c r="A1350" s="48"/>
      <c r="B1350" s="48" t="s">
        <v>2247</v>
      </c>
      <c r="C1350" s="48"/>
      <c r="D1350" s="48"/>
      <c r="E1350" s="48"/>
      <c r="F1350" s="48"/>
    </row>
    <row r="1351" spans="1:6">
      <c r="A1351" s="48"/>
      <c r="B1351" s="48" t="s">
        <v>2248</v>
      </c>
      <c r="C1351" s="48"/>
      <c r="D1351" s="48"/>
      <c r="E1351" s="48"/>
      <c r="F1351" s="48"/>
    </row>
    <row r="1352" spans="1:6">
      <c r="A1352" s="48"/>
      <c r="B1352" s="48" t="s">
        <v>2249</v>
      </c>
      <c r="C1352" s="48"/>
      <c r="D1352" s="48"/>
      <c r="E1352" s="48"/>
      <c r="F1352" s="48"/>
    </row>
    <row r="1353" spans="1:6">
      <c r="A1353" s="48"/>
      <c r="B1353" s="48" t="s">
        <v>2250</v>
      </c>
      <c r="C1353" s="48"/>
      <c r="D1353" s="48"/>
      <c r="E1353" s="48"/>
      <c r="F1353" s="48"/>
    </row>
    <row r="1354" spans="1:6">
      <c r="A1354" s="48"/>
      <c r="B1354" s="48" t="s">
        <v>2251</v>
      </c>
      <c r="C1354" s="48"/>
      <c r="D1354" s="48"/>
      <c r="E1354" s="48"/>
      <c r="F1354" s="48"/>
    </row>
    <row r="1355" spans="1:6">
      <c r="A1355" s="48"/>
      <c r="B1355" s="48" t="s">
        <v>2252</v>
      </c>
      <c r="C1355" s="48"/>
      <c r="D1355" s="48"/>
      <c r="E1355" s="48"/>
      <c r="F1355" s="48"/>
    </row>
    <row r="1356" spans="1:6" ht="30">
      <c r="A1356" s="48"/>
      <c r="B1356" s="48" t="s">
        <v>2253</v>
      </c>
      <c r="C1356" s="48"/>
      <c r="D1356" s="48"/>
      <c r="E1356" s="48"/>
      <c r="F1356" s="48"/>
    </row>
    <row r="1357" spans="1:6">
      <c r="A1357" s="48"/>
      <c r="B1357" s="48" t="s">
        <v>2254</v>
      </c>
      <c r="C1357" s="48"/>
      <c r="D1357" s="48"/>
      <c r="E1357" s="48"/>
      <c r="F1357" s="48"/>
    </row>
    <row r="1358" spans="1:6">
      <c r="A1358" s="48"/>
      <c r="B1358" s="48" t="s">
        <v>2255</v>
      </c>
      <c r="C1358" s="48"/>
      <c r="D1358" s="48"/>
      <c r="E1358" s="48"/>
      <c r="F1358" s="48"/>
    </row>
    <row r="1359" spans="1:6">
      <c r="A1359" s="48"/>
      <c r="B1359" s="48" t="s">
        <v>2256</v>
      </c>
      <c r="C1359" s="48"/>
      <c r="D1359" s="48"/>
      <c r="E1359" s="48"/>
      <c r="F1359" s="48"/>
    </row>
    <row r="1360" spans="1:6">
      <c r="A1360" s="48"/>
      <c r="B1360" s="48" t="s">
        <v>2257</v>
      </c>
      <c r="C1360" s="48"/>
      <c r="D1360" s="48"/>
      <c r="E1360" s="48"/>
      <c r="F1360" s="48"/>
    </row>
    <row r="1361" spans="1:6">
      <c r="A1361" s="48"/>
      <c r="B1361" s="48" t="s">
        <v>2248</v>
      </c>
      <c r="C1361" s="48"/>
      <c r="D1361" s="48"/>
      <c r="E1361" s="48"/>
      <c r="F1361" s="48"/>
    </row>
    <row r="1362" spans="1:6">
      <c r="A1362" s="48"/>
      <c r="B1362" s="48" t="s">
        <v>2258</v>
      </c>
      <c r="C1362" s="48"/>
      <c r="D1362" s="48"/>
      <c r="E1362" s="48"/>
      <c r="F1362" s="48"/>
    </row>
    <row r="1363" spans="1:6">
      <c r="A1363" s="48"/>
      <c r="B1363" s="48" t="s">
        <v>2259</v>
      </c>
      <c r="C1363" s="48"/>
      <c r="D1363" s="48"/>
      <c r="E1363" s="48"/>
      <c r="F1363" s="48"/>
    </row>
    <row r="1364" spans="1:6">
      <c r="A1364" s="48"/>
      <c r="B1364" s="48" t="s">
        <v>2260</v>
      </c>
      <c r="C1364" s="48"/>
      <c r="D1364" s="48"/>
      <c r="E1364" s="48"/>
      <c r="F1364" s="48"/>
    </row>
    <row r="1365" spans="1:6">
      <c r="A1365" s="48"/>
      <c r="B1365" s="48" t="s">
        <v>2261</v>
      </c>
      <c r="C1365" s="48"/>
      <c r="D1365" s="48"/>
      <c r="E1365" s="48"/>
      <c r="F1365" s="48"/>
    </row>
    <row r="1366" spans="1:6" ht="30">
      <c r="A1366" s="48"/>
      <c r="B1366" s="48" t="s">
        <v>2262</v>
      </c>
      <c r="C1366" s="48"/>
      <c r="D1366" s="48"/>
      <c r="E1366" s="48"/>
      <c r="F1366" s="48"/>
    </row>
    <row r="1367" spans="1:6">
      <c r="A1367" s="48"/>
      <c r="B1367" s="398" t="s">
        <v>2263</v>
      </c>
      <c r="C1367" s="48"/>
      <c r="D1367" s="48"/>
      <c r="E1367" s="48"/>
      <c r="F1367" s="48"/>
    </row>
    <row r="1368" spans="1:6">
      <c r="A1368" s="48"/>
      <c r="B1368" s="398" t="s">
        <v>2264</v>
      </c>
      <c r="C1368" s="48"/>
      <c r="D1368" s="48"/>
      <c r="E1368" s="48"/>
      <c r="F1368" s="48"/>
    </row>
    <row r="1369" spans="1:6">
      <c r="A1369" s="48"/>
      <c r="B1369" s="48" t="s">
        <v>2265</v>
      </c>
      <c r="C1369" s="48"/>
      <c r="D1369" s="48"/>
      <c r="E1369" s="48"/>
      <c r="F1369" s="48"/>
    </row>
    <row r="1370" spans="1:6" ht="30">
      <c r="A1370" s="48"/>
      <c r="B1370" s="48" t="s">
        <v>2266</v>
      </c>
      <c r="C1370" s="48"/>
      <c r="D1370" s="48"/>
      <c r="E1370" s="48"/>
      <c r="F1370" s="48"/>
    </row>
    <row r="1371" spans="1:6">
      <c r="A1371" s="48"/>
      <c r="B1371" s="48" t="s">
        <v>2267</v>
      </c>
      <c r="C1371" s="48"/>
      <c r="D1371" s="48"/>
      <c r="E1371" s="48"/>
      <c r="F1371" s="48"/>
    </row>
    <row r="1372" spans="1:6">
      <c r="A1372" s="48"/>
      <c r="B1372" s="48"/>
      <c r="C1372" s="48"/>
      <c r="D1372" s="48"/>
      <c r="E1372" s="48"/>
      <c r="F1372" s="48"/>
    </row>
    <row r="1373" spans="1:6">
      <c r="A1373" s="48"/>
      <c r="B1373" s="396" t="s">
        <v>2268</v>
      </c>
      <c r="C1373" s="48"/>
      <c r="D1373" s="48"/>
      <c r="E1373" s="48"/>
      <c r="F1373" s="48"/>
    </row>
    <row r="1374" spans="1:6">
      <c r="A1374" s="48"/>
      <c r="B1374" s="48" t="s">
        <v>2269</v>
      </c>
      <c r="C1374" s="48"/>
      <c r="D1374" s="48"/>
      <c r="E1374" s="48"/>
      <c r="F1374" s="48"/>
    </row>
    <row r="1375" spans="1:6">
      <c r="A1375" s="48"/>
      <c r="B1375" s="48" t="s">
        <v>2270</v>
      </c>
      <c r="C1375" s="48"/>
      <c r="D1375" s="48"/>
      <c r="E1375" s="48"/>
      <c r="F1375" s="48"/>
    </row>
    <row r="1376" spans="1:6">
      <c r="A1376" s="48"/>
      <c r="B1376" s="48" t="s">
        <v>2271</v>
      </c>
      <c r="C1376" s="48"/>
      <c r="D1376" s="48"/>
      <c r="E1376" s="48"/>
      <c r="F1376" s="48"/>
    </row>
    <row r="1377" spans="1:6">
      <c r="A1377" s="48"/>
      <c r="B1377" s="48" t="s">
        <v>2272</v>
      </c>
      <c r="C1377" s="48"/>
      <c r="D1377" s="48"/>
      <c r="E1377" s="48"/>
      <c r="F1377" s="48"/>
    </row>
    <row r="1378" spans="1:6">
      <c r="A1378" s="48"/>
      <c r="B1378" s="48" t="s">
        <v>2273</v>
      </c>
      <c r="C1378" s="48"/>
      <c r="D1378" s="48"/>
      <c r="E1378" s="48"/>
      <c r="F1378" s="48"/>
    </row>
    <row r="1379" spans="1:6">
      <c r="A1379" s="48"/>
      <c r="B1379" s="48" t="s">
        <v>2274</v>
      </c>
      <c r="C1379" s="48"/>
      <c r="D1379" s="48"/>
      <c r="E1379" s="48"/>
      <c r="F1379" s="48"/>
    </row>
    <row r="1380" spans="1:6">
      <c r="A1380" s="48"/>
      <c r="B1380" s="398" t="s">
        <v>2275</v>
      </c>
      <c r="C1380" s="48"/>
      <c r="D1380" s="48"/>
      <c r="E1380" s="48"/>
      <c r="F1380" s="48"/>
    </row>
    <row r="1381" spans="1:6">
      <c r="A1381" s="48"/>
      <c r="B1381" s="398" t="s">
        <v>2276</v>
      </c>
      <c r="C1381" s="48"/>
      <c r="D1381" s="48"/>
      <c r="E1381" s="48"/>
      <c r="F1381" s="48"/>
    </row>
    <row r="1382" spans="1:6">
      <c r="A1382" s="48"/>
      <c r="B1382" s="48" t="s">
        <v>2265</v>
      </c>
      <c r="C1382" s="48"/>
      <c r="D1382" s="48"/>
      <c r="E1382" s="48"/>
      <c r="F1382" s="48"/>
    </row>
    <row r="1383" spans="1:6">
      <c r="A1383" s="48"/>
      <c r="B1383" s="48" t="s">
        <v>2277</v>
      </c>
      <c r="C1383" s="48"/>
      <c r="D1383" s="48"/>
      <c r="E1383" s="48"/>
      <c r="F1383" s="48"/>
    </row>
    <row r="1384" spans="1:6">
      <c r="A1384" s="48"/>
      <c r="B1384" s="48" t="s">
        <v>2278</v>
      </c>
      <c r="C1384" s="48"/>
      <c r="D1384" s="48"/>
      <c r="E1384" s="48"/>
      <c r="F1384" s="48"/>
    </row>
    <row r="1385" spans="1:6">
      <c r="A1385" s="48"/>
      <c r="B1385" s="48" t="s">
        <v>2279</v>
      </c>
      <c r="C1385" s="48"/>
      <c r="D1385" s="48"/>
      <c r="E1385" s="48"/>
      <c r="F1385" s="48"/>
    </row>
    <row r="1386" spans="1:6">
      <c r="A1386" s="48"/>
      <c r="B1386" s="48" t="s">
        <v>2280</v>
      </c>
      <c r="C1386" s="48"/>
      <c r="D1386" s="48"/>
      <c r="E1386" s="48"/>
      <c r="F1386" s="48"/>
    </row>
    <row r="1387" spans="1:6">
      <c r="A1387" s="48"/>
      <c r="B1387" s="48" t="s">
        <v>2281</v>
      </c>
      <c r="C1387" s="48"/>
      <c r="D1387" s="48"/>
      <c r="E1387" s="48"/>
      <c r="F1387" s="48"/>
    </row>
    <row r="1388" spans="1:6">
      <c r="A1388" s="48"/>
      <c r="B1388" s="48" t="s">
        <v>2282</v>
      </c>
      <c r="C1388" s="48"/>
      <c r="D1388" s="48"/>
      <c r="E1388" s="48"/>
      <c r="F1388" s="48"/>
    </row>
    <row r="1389" spans="1:6">
      <c r="A1389" s="48"/>
      <c r="B1389" s="48"/>
      <c r="C1389" s="48"/>
      <c r="D1389" s="48"/>
      <c r="E1389" s="48"/>
      <c r="F1389" s="48"/>
    </row>
    <row r="1390" spans="1:6">
      <c r="A1390" s="48"/>
      <c r="B1390" s="396" t="s">
        <v>2283</v>
      </c>
      <c r="C1390" s="48"/>
      <c r="D1390" s="48"/>
      <c r="E1390" s="48"/>
      <c r="F1390" s="48"/>
    </row>
    <row r="1391" spans="1:6">
      <c r="A1391" s="48"/>
      <c r="B1391" s="396" t="s">
        <v>2284</v>
      </c>
      <c r="C1391" s="48"/>
      <c r="D1391" s="48"/>
      <c r="E1391" s="48"/>
      <c r="F1391" s="48"/>
    </row>
    <row r="1392" spans="1:6">
      <c r="A1392" s="48"/>
      <c r="B1392" s="48" t="s">
        <v>2285</v>
      </c>
      <c r="C1392" s="48"/>
      <c r="D1392" s="48"/>
      <c r="E1392" s="48"/>
      <c r="F1392" s="48"/>
    </row>
    <row r="1393" spans="1:6">
      <c r="A1393" s="48"/>
      <c r="B1393" s="48" t="s">
        <v>2286</v>
      </c>
      <c r="C1393" s="48"/>
      <c r="D1393" s="48"/>
      <c r="E1393" s="48"/>
      <c r="F1393" s="48"/>
    </row>
    <row r="1394" spans="1:6">
      <c r="A1394" s="48"/>
      <c r="B1394" s="48" t="s">
        <v>2287</v>
      </c>
      <c r="C1394" s="48"/>
      <c r="D1394" s="48"/>
      <c r="E1394" s="48"/>
      <c r="F1394" s="48"/>
    </row>
    <row r="1395" spans="1:6">
      <c r="A1395" s="48"/>
      <c r="B1395" s="48" t="s">
        <v>2288</v>
      </c>
      <c r="C1395" s="48"/>
      <c r="D1395" s="48"/>
      <c r="E1395" s="48"/>
      <c r="F1395" s="48"/>
    </row>
    <row r="1396" spans="1:6">
      <c r="A1396" s="48"/>
      <c r="B1396" s="48" t="s">
        <v>2289</v>
      </c>
      <c r="C1396" s="48"/>
      <c r="D1396" s="48"/>
      <c r="E1396" s="48"/>
      <c r="F1396" s="48"/>
    </row>
    <row r="1397" spans="1:6">
      <c r="A1397" s="48"/>
      <c r="B1397" s="48" t="s">
        <v>2290</v>
      </c>
      <c r="C1397" s="48"/>
      <c r="D1397" s="48"/>
      <c r="E1397" s="48"/>
      <c r="F1397" s="48"/>
    </row>
    <row r="1398" spans="1:6">
      <c r="A1398" s="48"/>
      <c r="B1398" s="48" t="s">
        <v>2291</v>
      </c>
      <c r="C1398" s="48"/>
      <c r="D1398" s="48"/>
      <c r="E1398" s="48"/>
      <c r="F1398" s="48"/>
    </row>
    <row r="1399" spans="1:6">
      <c r="A1399" s="48"/>
      <c r="B1399" s="48" t="s">
        <v>2292</v>
      </c>
      <c r="C1399" s="48"/>
      <c r="D1399" s="48"/>
      <c r="E1399" s="48"/>
      <c r="F1399" s="48"/>
    </row>
    <row r="1400" spans="1:6" ht="30">
      <c r="A1400" s="48"/>
      <c r="B1400" s="48" t="s">
        <v>2293</v>
      </c>
      <c r="C1400" s="48"/>
      <c r="D1400" s="48"/>
      <c r="E1400" s="48"/>
      <c r="F1400" s="48"/>
    </row>
    <row r="1401" spans="1:6">
      <c r="A1401" s="48"/>
      <c r="B1401" s="48" t="s">
        <v>2294</v>
      </c>
      <c r="C1401" s="48"/>
      <c r="D1401" s="48"/>
      <c r="E1401" s="48"/>
      <c r="F1401" s="48"/>
    </row>
    <row r="1402" spans="1:6">
      <c r="A1402" s="48"/>
      <c r="B1402" s="48" t="s">
        <v>2265</v>
      </c>
      <c r="C1402" s="48"/>
      <c r="D1402" s="48"/>
      <c r="E1402" s="48"/>
      <c r="F1402" s="48"/>
    </row>
    <row r="1403" spans="1:6">
      <c r="A1403" s="48"/>
      <c r="B1403" s="48" t="s">
        <v>2295</v>
      </c>
      <c r="C1403" s="48"/>
      <c r="D1403" s="48"/>
      <c r="E1403" s="48"/>
      <c r="F1403" s="48"/>
    </row>
    <row r="1404" spans="1:6" ht="45">
      <c r="A1404" s="48"/>
      <c r="B1404" s="48" t="s">
        <v>2296</v>
      </c>
      <c r="C1404" s="48"/>
      <c r="D1404" s="48"/>
      <c r="E1404" s="48"/>
      <c r="F1404" s="48"/>
    </row>
    <row r="1405" spans="1:6">
      <c r="A1405" s="48"/>
      <c r="B1405" s="48"/>
      <c r="C1405" s="48"/>
      <c r="D1405" s="48"/>
      <c r="E1405" s="48"/>
      <c r="F1405" s="48"/>
    </row>
    <row r="1406" spans="1:6">
      <c r="A1406" s="48"/>
      <c r="B1406" s="48" t="s">
        <v>2297</v>
      </c>
      <c r="C1406" s="48"/>
      <c r="D1406" s="48"/>
      <c r="E1406" s="48"/>
      <c r="F1406" s="48"/>
    </row>
    <row r="1407" spans="1:6">
      <c r="A1407" s="48"/>
      <c r="B1407" s="48" t="s">
        <v>2298</v>
      </c>
      <c r="C1407" s="48"/>
      <c r="D1407" s="48"/>
      <c r="E1407" s="48"/>
      <c r="F1407" s="48"/>
    </row>
    <row r="1408" spans="1:6">
      <c r="A1408" s="48"/>
      <c r="B1408" s="48"/>
      <c r="C1408" s="48"/>
      <c r="D1408" s="48"/>
      <c r="E1408" s="48"/>
      <c r="F1408" s="48"/>
    </row>
    <row r="1409" spans="1:6">
      <c r="A1409" s="48"/>
      <c r="B1409" s="396" t="s">
        <v>2299</v>
      </c>
      <c r="C1409" s="48"/>
      <c r="D1409" s="48"/>
      <c r="E1409" s="48"/>
      <c r="F1409" s="48"/>
    </row>
    <row r="1410" spans="1:6">
      <c r="A1410" s="48"/>
      <c r="B1410" s="396" t="s">
        <v>2300</v>
      </c>
      <c r="C1410" s="48"/>
      <c r="D1410" s="48"/>
      <c r="E1410" s="48"/>
      <c r="F1410" s="48"/>
    </row>
    <row r="1411" spans="1:6">
      <c r="A1411" s="48"/>
      <c r="B1411" s="48" t="s">
        <v>2285</v>
      </c>
      <c r="C1411" s="48"/>
      <c r="D1411" s="48"/>
      <c r="E1411" s="48"/>
      <c r="F1411" s="48"/>
    </row>
    <row r="1412" spans="1:6">
      <c r="A1412" s="48"/>
      <c r="B1412" s="48" t="s">
        <v>2301</v>
      </c>
      <c r="C1412" s="48"/>
      <c r="D1412" s="48"/>
      <c r="E1412" s="48"/>
      <c r="F1412" s="48"/>
    </row>
    <row r="1413" spans="1:6">
      <c r="A1413" s="48"/>
      <c r="B1413" s="48" t="s">
        <v>2302</v>
      </c>
      <c r="C1413" s="48"/>
      <c r="D1413" s="48"/>
      <c r="E1413" s="48"/>
      <c r="F1413" s="48"/>
    </row>
    <row r="1414" spans="1:6">
      <c r="A1414" s="48"/>
      <c r="B1414" s="48" t="s">
        <v>2303</v>
      </c>
      <c r="C1414" s="48"/>
      <c r="D1414" s="48"/>
      <c r="E1414" s="48"/>
      <c r="F1414" s="48"/>
    </row>
    <row r="1415" spans="1:6">
      <c r="A1415" s="48"/>
      <c r="B1415" s="48" t="s">
        <v>2304</v>
      </c>
      <c r="C1415" s="48"/>
      <c r="D1415" s="48"/>
      <c r="E1415" s="48"/>
      <c r="F1415" s="48"/>
    </row>
    <row r="1416" spans="1:6" ht="30">
      <c r="A1416" s="48"/>
      <c r="B1416" s="48" t="s">
        <v>2305</v>
      </c>
      <c r="C1416" s="48"/>
      <c r="D1416" s="48"/>
      <c r="E1416" s="48"/>
      <c r="F1416" s="48"/>
    </row>
    <row r="1417" spans="1:6">
      <c r="A1417" s="48"/>
      <c r="B1417" s="48" t="s">
        <v>2306</v>
      </c>
      <c r="C1417" s="48"/>
      <c r="D1417" s="48"/>
      <c r="E1417" s="48"/>
      <c r="F1417" s="48"/>
    </row>
    <row r="1418" spans="1:6">
      <c r="A1418" s="48"/>
      <c r="B1418" s="48" t="s">
        <v>2292</v>
      </c>
      <c r="C1418" s="48"/>
      <c r="D1418" s="48"/>
      <c r="E1418" s="48"/>
      <c r="F1418" s="48"/>
    </row>
    <row r="1419" spans="1:6" ht="30">
      <c r="A1419" s="48"/>
      <c r="B1419" s="48" t="s">
        <v>2293</v>
      </c>
      <c r="C1419" s="48"/>
      <c r="D1419" s="48"/>
      <c r="E1419" s="48"/>
      <c r="F1419" s="48"/>
    </row>
    <row r="1420" spans="1:6">
      <c r="A1420" s="48"/>
      <c r="B1420" s="48" t="s">
        <v>2307</v>
      </c>
      <c r="C1420" s="48"/>
      <c r="D1420" s="48"/>
      <c r="E1420" s="48"/>
      <c r="F1420" s="48"/>
    </row>
    <row r="1421" spans="1:6">
      <c r="A1421" s="48"/>
      <c r="B1421" s="48" t="s">
        <v>2265</v>
      </c>
      <c r="C1421" s="48"/>
      <c r="D1421" s="48"/>
      <c r="E1421" s="48"/>
      <c r="F1421" s="48"/>
    </row>
    <row r="1422" spans="1:6">
      <c r="A1422" s="48"/>
      <c r="B1422" s="48" t="s">
        <v>2308</v>
      </c>
      <c r="C1422" s="48"/>
      <c r="D1422" s="48"/>
      <c r="E1422" s="48"/>
      <c r="F1422" s="48"/>
    </row>
    <row r="1423" spans="1:6">
      <c r="A1423" s="48"/>
      <c r="B1423" s="48" t="s">
        <v>2309</v>
      </c>
      <c r="C1423" s="48"/>
      <c r="D1423" s="48"/>
      <c r="E1423" s="48"/>
      <c r="F1423" s="48"/>
    </row>
    <row r="1424" spans="1:6">
      <c r="A1424" s="48"/>
      <c r="B1424" s="48" t="s">
        <v>2310</v>
      </c>
      <c r="C1424" s="48"/>
      <c r="D1424" s="48"/>
      <c r="E1424" s="48"/>
      <c r="F1424" s="48"/>
    </row>
    <row r="1425" spans="1:6">
      <c r="A1425" s="48"/>
      <c r="B1425" s="48" t="s">
        <v>2295</v>
      </c>
      <c r="C1425" s="48"/>
      <c r="D1425" s="48"/>
      <c r="E1425" s="48"/>
      <c r="F1425" s="48"/>
    </row>
    <row r="1426" spans="1:6">
      <c r="A1426" s="48"/>
      <c r="B1426" s="48"/>
      <c r="C1426" s="48"/>
      <c r="D1426" s="48"/>
      <c r="E1426" s="48"/>
      <c r="F1426" s="48"/>
    </row>
    <row r="1427" spans="1:6">
      <c r="A1427" s="48"/>
      <c r="B1427" s="396" t="s">
        <v>2311</v>
      </c>
      <c r="C1427" s="48"/>
      <c r="D1427" s="48"/>
      <c r="E1427" s="48"/>
      <c r="F1427" s="48"/>
    </row>
    <row r="1428" spans="1:6">
      <c r="A1428" s="48"/>
      <c r="B1428" s="48" t="s">
        <v>2312</v>
      </c>
      <c r="C1428" s="48"/>
      <c r="D1428" s="48"/>
      <c r="E1428" s="48"/>
      <c r="F1428" s="48"/>
    </row>
    <row r="1429" spans="1:6">
      <c r="A1429" s="48"/>
      <c r="B1429" s="48" t="s">
        <v>2313</v>
      </c>
      <c r="C1429" s="48"/>
      <c r="D1429" s="48"/>
      <c r="E1429" s="48"/>
      <c r="F1429" s="48"/>
    </row>
    <row r="1430" spans="1:6">
      <c r="A1430" s="48"/>
      <c r="B1430" s="48" t="s">
        <v>2314</v>
      </c>
      <c r="C1430" s="48"/>
      <c r="D1430" s="48"/>
      <c r="E1430" s="48"/>
      <c r="F1430" s="48"/>
    </row>
    <row r="1431" spans="1:6">
      <c r="A1431" s="48"/>
      <c r="B1431" s="48"/>
      <c r="C1431" s="48"/>
      <c r="D1431" s="48"/>
      <c r="E1431" s="48"/>
      <c r="F1431" s="48"/>
    </row>
    <row r="1432" spans="1:6">
      <c r="A1432" s="48"/>
      <c r="B1432" s="396" t="s">
        <v>2315</v>
      </c>
      <c r="C1432" s="48"/>
      <c r="D1432" s="48"/>
      <c r="E1432" s="48"/>
      <c r="F1432" s="48"/>
    </row>
    <row r="1433" spans="1:6">
      <c r="A1433" s="48"/>
      <c r="B1433" s="48" t="s">
        <v>2316</v>
      </c>
      <c r="C1433" s="48"/>
      <c r="D1433" s="48"/>
      <c r="E1433" s="48"/>
      <c r="F1433" s="48"/>
    </row>
    <row r="1434" spans="1:6">
      <c r="A1434" s="48"/>
      <c r="B1434" s="48"/>
      <c r="C1434" s="48"/>
      <c r="D1434" s="48"/>
      <c r="E1434" s="48"/>
      <c r="F1434" s="48"/>
    </row>
    <row r="1435" spans="1:6">
      <c r="A1435" s="48"/>
      <c r="B1435" s="396" t="s">
        <v>2317</v>
      </c>
      <c r="C1435" s="48"/>
      <c r="D1435" s="48"/>
      <c r="E1435" s="48"/>
      <c r="F1435" s="48"/>
    </row>
    <row r="1436" spans="1:6">
      <c r="A1436" s="48"/>
      <c r="B1436" s="48" t="s">
        <v>2315</v>
      </c>
      <c r="C1436" s="48"/>
      <c r="D1436" s="48"/>
      <c r="E1436" s="48"/>
      <c r="F1436" s="48"/>
    </row>
    <row r="1437" spans="1:6">
      <c r="A1437" s="48"/>
      <c r="B1437" s="48" t="s">
        <v>2318</v>
      </c>
      <c r="C1437" s="48"/>
      <c r="D1437" s="48"/>
      <c r="E1437" s="48"/>
      <c r="F1437" s="48"/>
    </row>
    <row r="1438" spans="1:6">
      <c r="A1438" s="48"/>
      <c r="B1438" s="48"/>
      <c r="C1438" s="48"/>
      <c r="D1438" s="48"/>
      <c r="E1438" s="48"/>
      <c r="F1438" s="48"/>
    </row>
    <row r="1439" spans="1:6">
      <c r="A1439" s="48"/>
      <c r="B1439" s="396" t="s">
        <v>2319</v>
      </c>
      <c r="C1439" s="48"/>
      <c r="D1439" s="48"/>
      <c r="E1439" s="48"/>
      <c r="F1439" s="48"/>
    </row>
    <row r="1440" spans="1:6">
      <c r="A1440" s="48"/>
      <c r="B1440" s="48" t="s">
        <v>2320</v>
      </c>
      <c r="C1440" s="48"/>
      <c r="D1440" s="48"/>
      <c r="E1440" s="48"/>
      <c r="F1440" s="48"/>
    </row>
    <row r="1441" spans="1:6">
      <c r="A1441" s="48"/>
      <c r="B1441" s="48" t="s">
        <v>2321</v>
      </c>
      <c r="C1441" s="48"/>
      <c r="D1441" s="48"/>
      <c r="E1441" s="48"/>
      <c r="F1441" s="48"/>
    </row>
    <row r="1442" spans="1:6">
      <c r="A1442" s="48"/>
      <c r="B1442" s="48" t="s">
        <v>2241</v>
      </c>
      <c r="C1442" s="48"/>
      <c r="D1442" s="48"/>
      <c r="E1442" s="48"/>
      <c r="F1442" s="48"/>
    </row>
    <row r="1443" spans="1:6" ht="30">
      <c r="A1443" s="48"/>
      <c r="B1443" s="48" t="s">
        <v>2242</v>
      </c>
      <c r="C1443" s="48"/>
      <c r="D1443" s="48"/>
      <c r="E1443" s="48"/>
      <c r="F1443" s="48"/>
    </row>
    <row r="1444" spans="1:6">
      <c r="A1444" s="48"/>
      <c r="B1444" s="48" t="s">
        <v>2243</v>
      </c>
      <c r="C1444" s="48"/>
      <c r="D1444" s="48"/>
      <c r="E1444" s="48"/>
      <c r="F1444" s="48"/>
    </row>
    <row r="1445" spans="1:6">
      <c r="A1445" s="48"/>
      <c r="B1445" s="48"/>
      <c r="C1445" s="48"/>
      <c r="D1445" s="48"/>
      <c r="E1445" s="48"/>
      <c r="F1445" s="48"/>
    </row>
    <row r="1446" spans="1:6">
      <c r="A1446" s="48"/>
      <c r="B1446" s="396" t="s">
        <v>2311</v>
      </c>
      <c r="C1446" s="48"/>
      <c r="D1446" s="48"/>
      <c r="E1446" s="48"/>
      <c r="F1446" s="48"/>
    </row>
    <row r="1447" spans="1:6">
      <c r="A1447" s="48"/>
      <c r="B1447" s="48" t="s">
        <v>2312</v>
      </c>
      <c r="C1447" s="48"/>
      <c r="D1447" s="48"/>
      <c r="E1447" s="48"/>
      <c r="F1447" s="48"/>
    </row>
    <row r="1448" spans="1:6">
      <c r="A1448" s="48"/>
      <c r="B1448" s="48" t="s">
        <v>2313</v>
      </c>
      <c r="C1448" s="48"/>
      <c r="D1448" s="48"/>
      <c r="E1448" s="48"/>
      <c r="F1448" s="48"/>
    </row>
    <row r="1449" spans="1:6">
      <c r="A1449" s="48"/>
      <c r="B1449" s="48" t="s">
        <v>2314</v>
      </c>
      <c r="C1449" s="48"/>
      <c r="D1449" s="48"/>
      <c r="E1449" s="48"/>
      <c r="F1449" s="48"/>
    </row>
    <row r="1450" spans="1:6">
      <c r="A1450" s="48"/>
      <c r="B1450" s="48"/>
      <c r="C1450" s="48"/>
      <c r="D1450" s="48"/>
      <c r="E1450" s="48"/>
      <c r="F1450" s="48"/>
    </row>
    <row r="1451" spans="1:6">
      <c r="A1451" s="48"/>
      <c r="B1451" s="48" t="s">
        <v>2268</v>
      </c>
      <c r="C1451" s="48"/>
      <c r="D1451" s="48"/>
      <c r="E1451" s="48"/>
      <c r="F1451" s="48"/>
    </row>
    <row r="1452" spans="1:6">
      <c r="A1452" s="48"/>
      <c r="B1452" s="48" t="s">
        <v>2269</v>
      </c>
      <c r="C1452" s="48"/>
      <c r="D1452" s="48"/>
      <c r="E1452" s="48"/>
      <c r="F1452" s="48"/>
    </row>
    <row r="1453" spans="1:6">
      <c r="A1453" s="48"/>
      <c r="B1453" s="48" t="s">
        <v>2270</v>
      </c>
      <c r="C1453" s="48"/>
      <c r="D1453" s="48"/>
      <c r="E1453" s="48"/>
      <c r="F1453" s="48"/>
    </row>
    <row r="1454" spans="1:6">
      <c r="A1454" s="48"/>
      <c r="B1454" s="48" t="s">
        <v>2322</v>
      </c>
      <c r="C1454" s="48"/>
      <c r="D1454" s="48"/>
      <c r="E1454" s="48"/>
      <c r="F1454" s="48"/>
    </row>
    <row r="1455" spans="1:6">
      <c r="A1455" s="48"/>
      <c r="B1455" s="48" t="s">
        <v>2323</v>
      </c>
      <c r="C1455" s="48"/>
      <c r="D1455" s="48"/>
      <c r="E1455" s="48"/>
      <c r="F1455" s="48"/>
    </row>
    <row r="1456" spans="1:6">
      <c r="A1456" s="48"/>
      <c r="B1456" s="48" t="s">
        <v>2273</v>
      </c>
      <c r="C1456" s="48"/>
      <c r="D1456" s="48"/>
      <c r="E1456" s="48"/>
      <c r="F1456" s="48"/>
    </row>
    <row r="1457" spans="1:6">
      <c r="A1457" s="48"/>
      <c r="B1457" s="48" t="s">
        <v>2324</v>
      </c>
      <c r="C1457" s="48"/>
      <c r="D1457" s="48"/>
      <c r="E1457" s="48"/>
      <c r="F1457" s="48"/>
    </row>
    <row r="1458" spans="1:6">
      <c r="A1458" s="48"/>
      <c r="B1458" s="48" t="s">
        <v>2325</v>
      </c>
      <c r="C1458" s="48"/>
      <c r="D1458" s="48"/>
      <c r="E1458" s="48"/>
      <c r="F1458" s="48"/>
    </row>
    <row r="1459" spans="1:6">
      <c r="A1459" s="48"/>
      <c r="B1459" s="48" t="s">
        <v>2326</v>
      </c>
      <c r="C1459" s="48"/>
      <c r="D1459" s="48"/>
      <c r="E1459" s="48"/>
      <c r="F1459" s="48"/>
    </row>
    <row r="1460" spans="1:6">
      <c r="A1460" s="48"/>
      <c r="B1460" s="48" t="s">
        <v>2265</v>
      </c>
      <c r="C1460" s="48"/>
      <c r="D1460" s="48"/>
      <c r="E1460" s="48"/>
      <c r="F1460" s="48"/>
    </row>
    <row r="1461" spans="1:6">
      <c r="A1461" s="48"/>
      <c r="B1461" s="48" t="s">
        <v>2277</v>
      </c>
      <c r="C1461" s="48"/>
      <c r="D1461" s="48"/>
      <c r="E1461" s="48"/>
      <c r="F1461" s="48"/>
    </row>
    <row r="1462" spans="1:6">
      <c r="A1462" s="48"/>
      <c r="B1462" s="48" t="s">
        <v>2278</v>
      </c>
      <c r="C1462" s="48"/>
      <c r="D1462" s="48"/>
      <c r="E1462" s="48"/>
      <c r="F1462" s="48"/>
    </row>
    <row r="1463" spans="1:6">
      <c r="A1463" s="48"/>
      <c r="B1463" s="48" t="s">
        <v>2279</v>
      </c>
      <c r="C1463" s="48"/>
      <c r="D1463" s="48"/>
      <c r="E1463" s="48"/>
      <c r="F1463" s="48"/>
    </row>
    <row r="1464" spans="1:6">
      <c r="A1464" s="48"/>
      <c r="B1464" s="48" t="s">
        <v>2280</v>
      </c>
      <c r="C1464" s="48"/>
      <c r="D1464" s="48"/>
      <c r="E1464" s="48"/>
      <c r="F1464" s="48"/>
    </row>
    <row r="1465" spans="1:6">
      <c r="A1465" s="48"/>
      <c r="B1465" s="48" t="s">
        <v>2281</v>
      </c>
      <c r="C1465" s="48"/>
      <c r="D1465" s="48"/>
      <c r="E1465" s="48"/>
      <c r="F1465" s="48"/>
    </row>
    <row r="1466" spans="1:6">
      <c r="A1466" s="48"/>
      <c r="B1466" s="48" t="s">
        <v>2282</v>
      </c>
      <c r="C1466" s="48"/>
      <c r="D1466" s="48"/>
      <c r="E1466" s="48"/>
      <c r="F1466" s="48"/>
    </row>
    <row r="1467" spans="1:6">
      <c r="A1467" s="48"/>
      <c r="B1467" s="48"/>
      <c r="C1467" s="48"/>
      <c r="D1467" s="48"/>
      <c r="E1467" s="48"/>
      <c r="F1467" s="48"/>
    </row>
    <row r="1468" spans="1:6">
      <c r="A1468" s="48"/>
      <c r="B1468" s="48" t="s">
        <v>2327</v>
      </c>
      <c r="C1468" s="48"/>
      <c r="D1468" s="48"/>
      <c r="E1468" s="48"/>
      <c r="F1468" s="48"/>
    </row>
    <row r="1469" spans="1:6" ht="30">
      <c r="A1469" s="48"/>
      <c r="B1469" s="48" t="s">
        <v>2328</v>
      </c>
      <c r="C1469" s="48"/>
      <c r="D1469" s="48"/>
      <c r="E1469" s="48"/>
      <c r="F1469" s="48"/>
    </row>
    <row r="1470" spans="1:6">
      <c r="A1470" s="48"/>
      <c r="B1470" s="48"/>
      <c r="C1470" s="48"/>
      <c r="D1470" s="48"/>
      <c r="E1470" s="48"/>
      <c r="F1470" s="48"/>
    </row>
    <row r="1471" spans="1:6">
      <c r="A1471" s="48"/>
      <c r="B1471" s="396" t="s">
        <v>2329</v>
      </c>
      <c r="C1471" s="48"/>
      <c r="D1471" s="48"/>
      <c r="E1471" s="48"/>
      <c r="F1471" s="48"/>
    </row>
    <row r="1472" spans="1:6" ht="60">
      <c r="A1472" s="48"/>
      <c r="B1472" s="48" t="s">
        <v>2330</v>
      </c>
      <c r="C1472" s="48"/>
      <c r="D1472" s="48"/>
      <c r="E1472" s="48"/>
      <c r="F1472" s="48"/>
    </row>
    <row r="1473" spans="1:6" ht="165">
      <c r="A1473" s="48"/>
      <c r="B1473" s="48" t="s">
        <v>2331</v>
      </c>
      <c r="C1473" s="48"/>
      <c r="D1473" s="48"/>
      <c r="E1473" s="48"/>
      <c r="F1473" s="48"/>
    </row>
    <row r="1474" spans="1:6" ht="75">
      <c r="A1474" s="48"/>
      <c r="B1474" s="48" t="s">
        <v>2332</v>
      </c>
      <c r="C1474" s="48"/>
      <c r="D1474" s="48"/>
      <c r="E1474" s="48"/>
      <c r="F1474" s="48"/>
    </row>
    <row r="1475" spans="1:6" ht="60">
      <c r="A1475" s="48"/>
      <c r="B1475" s="48" t="s">
        <v>2333</v>
      </c>
      <c r="C1475" s="48"/>
      <c r="D1475" s="48"/>
      <c r="E1475" s="48"/>
      <c r="F1475" s="48"/>
    </row>
    <row r="1476" spans="1:6" ht="105">
      <c r="A1476" s="48"/>
      <c r="B1476" s="48" t="s">
        <v>2334</v>
      </c>
      <c r="C1476" s="48"/>
      <c r="D1476" s="48"/>
      <c r="E1476" s="48"/>
      <c r="F1476" s="48"/>
    </row>
    <row r="1477" spans="1:6" ht="30">
      <c r="A1477" s="48"/>
      <c r="B1477" s="48" t="s">
        <v>2335</v>
      </c>
      <c r="C1477" s="48"/>
      <c r="D1477" s="48"/>
      <c r="E1477" s="48"/>
      <c r="F1477" s="48"/>
    </row>
    <row r="1478" spans="1:6" ht="90">
      <c r="A1478" s="48"/>
      <c r="B1478" s="48" t="s">
        <v>2336</v>
      </c>
      <c r="C1478" s="48"/>
      <c r="D1478" s="48"/>
      <c r="E1478" s="48"/>
      <c r="F1478" s="48"/>
    </row>
    <row r="1479" spans="1:6">
      <c r="A1479" s="48"/>
      <c r="B1479" s="48" t="s">
        <v>2337</v>
      </c>
      <c r="C1479" s="48"/>
      <c r="D1479" s="48"/>
      <c r="E1479" s="48"/>
      <c r="F1479" s="48"/>
    </row>
    <row r="1480" spans="1:6" ht="30">
      <c r="A1480" s="48"/>
      <c r="B1480" s="48" t="s">
        <v>2338</v>
      </c>
      <c r="C1480" s="48"/>
      <c r="D1480" s="48"/>
      <c r="E1480" s="48"/>
      <c r="F1480" s="48"/>
    </row>
    <row r="1481" spans="1:6" ht="30">
      <c r="A1481" s="48"/>
      <c r="B1481" s="48" t="s">
        <v>2339</v>
      </c>
      <c r="C1481" s="48"/>
      <c r="D1481" s="48"/>
      <c r="E1481" s="48"/>
      <c r="F1481" s="48"/>
    </row>
    <row r="1482" spans="1:6">
      <c r="A1482" s="48"/>
      <c r="B1482" s="48" t="s">
        <v>2340</v>
      </c>
      <c r="C1482" s="48"/>
      <c r="D1482" s="48"/>
      <c r="E1482" s="48"/>
      <c r="F1482" s="48"/>
    </row>
    <row r="1483" spans="1:6">
      <c r="A1483" s="48"/>
      <c r="B1483" s="48" t="s">
        <v>2341</v>
      </c>
      <c r="C1483" s="48"/>
      <c r="D1483" s="48"/>
      <c r="E1483" s="48"/>
      <c r="F1483" s="48"/>
    </row>
    <row r="1484" spans="1:6">
      <c r="A1484" s="48"/>
      <c r="B1484" s="48" t="s">
        <v>2342</v>
      </c>
      <c r="C1484" s="48"/>
      <c r="D1484" s="48"/>
      <c r="E1484" s="48"/>
      <c r="F1484" s="48"/>
    </row>
    <row r="1485" spans="1:6">
      <c r="A1485" s="48"/>
      <c r="B1485" s="48"/>
      <c r="C1485" s="48"/>
      <c r="D1485" s="48"/>
      <c r="E1485" s="48"/>
      <c r="F1485" s="48"/>
    </row>
    <row r="1486" spans="1:6">
      <c r="A1486" s="48"/>
      <c r="B1486" s="48" t="s">
        <v>2343</v>
      </c>
      <c r="C1486" s="48"/>
      <c r="D1486" s="48"/>
      <c r="E1486" s="48"/>
      <c r="F1486" s="48"/>
    </row>
    <row r="1487" spans="1:6">
      <c r="A1487" s="48"/>
      <c r="B1487" s="48"/>
      <c r="C1487" s="48"/>
      <c r="D1487" s="48"/>
      <c r="E1487" s="48"/>
      <c r="F1487" s="48"/>
    </row>
    <row r="1488" spans="1:6" ht="30">
      <c r="A1488" s="48"/>
      <c r="B1488" s="397" t="s">
        <v>2344</v>
      </c>
      <c r="C1488" s="399" t="s">
        <v>1397</v>
      </c>
      <c r="D1488" s="399">
        <v>1</v>
      </c>
      <c r="E1488" s="501"/>
      <c r="F1488" s="300">
        <f>+E1488*D1488</f>
        <v>0</v>
      </c>
    </row>
    <row r="1489" spans="1:6">
      <c r="A1489" s="48"/>
      <c r="B1489" s="48" t="s">
        <v>2345</v>
      </c>
      <c r="C1489" s="48"/>
      <c r="D1489" s="48"/>
      <c r="E1489" s="48"/>
      <c r="F1489" s="48"/>
    </row>
    <row r="1490" spans="1:6">
      <c r="A1490" s="48"/>
      <c r="B1490" s="48" t="s">
        <v>2346</v>
      </c>
      <c r="C1490" s="48"/>
      <c r="D1490" s="48"/>
      <c r="E1490" s="48"/>
      <c r="F1490" s="48"/>
    </row>
    <row r="1491" spans="1:6">
      <c r="A1491" s="48"/>
      <c r="B1491" s="48" t="s">
        <v>2347</v>
      </c>
      <c r="C1491" s="48"/>
      <c r="D1491" s="48"/>
      <c r="E1491" s="48"/>
      <c r="F1491" s="48"/>
    </row>
    <row r="1492" spans="1:6">
      <c r="A1492" s="48"/>
      <c r="B1492" s="48"/>
      <c r="C1492" s="48"/>
      <c r="D1492" s="48"/>
      <c r="E1492" s="48"/>
      <c r="F1492" s="48"/>
    </row>
    <row r="1493" spans="1:6">
      <c r="A1493" s="48"/>
      <c r="B1493" s="48" t="s">
        <v>2348</v>
      </c>
      <c r="C1493" s="48"/>
      <c r="D1493" s="48"/>
      <c r="E1493" s="48"/>
      <c r="F1493" s="48"/>
    </row>
    <row r="1494" spans="1:6">
      <c r="A1494" s="48"/>
      <c r="B1494" s="48"/>
      <c r="C1494" s="48"/>
      <c r="D1494" s="48"/>
      <c r="E1494" s="48"/>
      <c r="F1494" s="48"/>
    </row>
    <row r="1495" spans="1:6">
      <c r="A1495" s="123">
        <f>MAX($A$1144:$A1494)+0.01</f>
        <v>3.139999999999997</v>
      </c>
      <c r="B1495" s="48" t="s">
        <v>2349</v>
      </c>
      <c r="C1495" s="48"/>
      <c r="D1495" s="48"/>
      <c r="E1495" s="48"/>
      <c r="F1495" s="48"/>
    </row>
    <row r="1496" spans="1:6">
      <c r="A1496" s="48"/>
      <c r="B1496" s="48" t="s">
        <v>2217</v>
      </c>
      <c r="C1496" s="48"/>
      <c r="D1496" s="48"/>
      <c r="E1496" s="48"/>
      <c r="F1496" s="48"/>
    </row>
    <row r="1497" spans="1:6">
      <c r="A1497" s="48"/>
      <c r="B1497" s="48" t="s">
        <v>2218</v>
      </c>
      <c r="C1497" s="48"/>
      <c r="D1497" s="48"/>
      <c r="E1497" s="48"/>
      <c r="F1497" s="48"/>
    </row>
    <row r="1498" spans="1:6">
      <c r="A1498" s="48"/>
      <c r="B1498" s="48" t="s">
        <v>2219</v>
      </c>
      <c r="C1498" s="48"/>
      <c r="D1498" s="48"/>
      <c r="E1498" s="48"/>
      <c r="F1498" s="48"/>
    </row>
    <row r="1499" spans="1:6">
      <c r="A1499" s="48"/>
      <c r="B1499" s="48" t="s">
        <v>2220</v>
      </c>
      <c r="C1499" s="48"/>
      <c r="D1499" s="48"/>
      <c r="E1499" s="48"/>
      <c r="F1499" s="48"/>
    </row>
    <row r="1500" spans="1:6">
      <c r="A1500" s="48"/>
      <c r="B1500" s="48" t="s">
        <v>2221</v>
      </c>
      <c r="C1500" s="48"/>
      <c r="D1500" s="48"/>
      <c r="E1500" s="48"/>
      <c r="F1500" s="48"/>
    </row>
    <row r="1501" spans="1:6">
      <c r="A1501" s="48"/>
      <c r="B1501" s="48" t="s">
        <v>2222</v>
      </c>
      <c r="C1501" s="48"/>
      <c r="D1501" s="48"/>
      <c r="E1501" s="48"/>
      <c r="F1501" s="48"/>
    </row>
    <row r="1502" spans="1:6">
      <c r="A1502" s="48"/>
      <c r="B1502" s="48" t="s">
        <v>2223</v>
      </c>
      <c r="C1502" s="48"/>
      <c r="D1502" s="48"/>
      <c r="E1502" s="48"/>
      <c r="F1502" s="48"/>
    </row>
    <row r="1503" spans="1:6" ht="30">
      <c r="A1503" s="48"/>
      <c r="B1503" s="48" t="s">
        <v>2224</v>
      </c>
      <c r="C1503" s="48"/>
      <c r="D1503" s="48"/>
      <c r="E1503" s="48"/>
      <c r="F1503" s="48"/>
    </row>
    <row r="1504" spans="1:6">
      <c r="A1504" s="48"/>
      <c r="B1504" s="48" t="s">
        <v>2225</v>
      </c>
      <c r="C1504" s="48"/>
      <c r="D1504" s="48"/>
      <c r="E1504" s="48"/>
      <c r="F1504" s="48"/>
    </row>
    <row r="1505" spans="1:6">
      <c r="A1505" s="48"/>
      <c r="B1505" s="48" t="s">
        <v>2226</v>
      </c>
      <c r="C1505" s="48"/>
      <c r="D1505" s="48"/>
      <c r="E1505" s="48"/>
      <c r="F1505" s="48"/>
    </row>
    <row r="1506" spans="1:6">
      <c r="A1506" s="48"/>
      <c r="B1506" s="48" t="s">
        <v>2227</v>
      </c>
      <c r="C1506" s="48"/>
      <c r="D1506" s="48"/>
      <c r="E1506" s="48"/>
      <c r="F1506" s="48"/>
    </row>
    <row r="1507" spans="1:6">
      <c r="A1507" s="48"/>
      <c r="B1507" s="48" t="s">
        <v>2228</v>
      </c>
      <c r="C1507" s="48"/>
      <c r="D1507" s="48"/>
      <c r="E1507" s="48"/>
      <c r="F1507" s="48"/>
    </row>
    <row r="1508" spans="1:6" ht="30">
      <c r="A1508" s="48"/>
      <c r="B1508" s="48" t="s">
        <v>2229</v>
      </c>
      <c r="C1508" s="48"/>
      <c r="D1508" s="48"/>
      <c r="E1508" s="48"/>
      <c r="F1508" s="48"/>
    </row>
    <row r="1509" spans="1:6" ht="30">
      <c r="A1509" s="48"/>
      <c r="B1509" s="48" t="s">
        <v>2230</v>
      </c>
      <c r="C1509" s="48"/>
      <c r="D1509" s="48"/>
      <c r="E1509" s="48"/>
      <c r="F1509" s="48"/>
    </row>
    <row r="1510" spans="1:6" ht="30">
      <c r="A1510" s="48"/>
      <c r="B1510" s="48" t="s">
        <v>2231</v>
      </c>
      <c r="C1510" s="48"/>
      <c r="D1510" s="48"/>
      <c r="E1510" s="48"/>
      <c r="F1510" s="48"/>
    </row>
    <row r="1511" spans="1:6">
      <c r="A1511" s="48"/>
      <c r="B1511" s="48" t="s">
        <v>2232</v>
      </c>
      <c r="C1511" s="48"/>
      <c r="D1511" s="48"/>
      <c r="E1511" s="48"/>
      <c r="F1511" s="48"/>
    </row>
    <row r="1512" spans="1:6">
      <c r="A1512" s="48"/>
      <c r="B1512" s="48" t="s">
        <v>2350</v>
      </c>
      <c r="C1512" s="48"/>
      <c r="D1512" s="48"/>
      <c r="E1512" s="48"/>
      <c r="F1512" s="48"/>
    </row>
    <row r="1513" spans="1:6">
      <c r="A1513" s="48"/>
      <c r="B1513" s="48"/>
      <c r="C1513" s="48"/>
      <c r="D1513" s="48"/>
      <c r="E1513" s="48"/>
      <c r="F1513" s="48"/>
    </row>
    <row r="1514" spans="1:6">
      <c r="A1514" s="48"/>
      <c r="B1514" s="48" t="s">
        <v>2234</v>
      </c>
      <c r="C1514" s="48"/>
      <c r="D1514" s="48"/>
      <c r="E1514" s="48"/>
      <c r="F1514" s="48"/>
    </row>
    <row r="1515" spans="1:6">
      <c r="A1515" s="396"/>
      <c r="B1515" s="396" t="s">
        <v>2235</v>
      </c>
      <c r="C1515" s="396"/>
      <c r="D1515" s="396"/>
      <c r="E1515" s="396"/>
      <c r="F1515" s="396"/>
    </row>
    <row r="1516" spans="1:6">
      <c r="A1516" s="48"/>
      <c r="B1516" s="48" t="s">
        <v>2315</v>
      </c>
      <c r="C1516" s="48"/>
      <c r="D1516" s="48"/>
      <c r="E1516" s="48"/>
      <c r="F1516" s="48"/>
    </row>
    <row r="1517" spans="1:6" ht="30">
      <c r="A1517" s="48"/>
      <c r="B1517" s="48" t="s">
        <v>2237</v>
      </c>
      <c r="C1517" s="48"/>
      <c r="D1517" s="48"/>
      <c r="E1517" s="48"/>
      <c r="F1517" s="48"/>
    </row>
    <row r="1518" spans="1:6">
      <c r="A1518" s="48"/>
      <c r="B1518" s="48"/>
      <c r="C1518" s="48"/>
      <c r="D1518" s="48"/>
      <c r="E1518" s="48"/>
      <c r="F1518" s="48"/>
    </row>
    <row r="1519" spans="1:6">
      <c r="A1519" s="48"/>
      <c r="B1519" s="396" t="s">
        <v>2238</v>
      </c>
      <c r="C1519" s="48"/>
      <c r="D1519" s="48"/>
      <c r="E1519" s="48"/>
      <c r="F1519" s="48"/>
    </row>
    <row r="1520" spans="1:6">
      <c r="A1520" s="48"/>
      <c r="B1520" s="48" t="s">
        <v>2239</v>
      </c>
      <c r="C1520" s="48"/>
      <c r="D1520" s="48"/>
      <c r="E1520" s="48"/>
      <c r="F1520" s="48"/>
    </row>
    <row r="1521" spans="1:6">
      <c r="A1521" s="48"/>
      <c r="B1521" s="48" t="s">
        <v>2240</v>
      </c>
      <c r="C1521" s="48"/>
      <c r="D1521" s="48"/>
      <c r="E1521" s="48"/>
      <c r="F1521" s="48"/>
    </row>
    <row r="1522" spans="1:6">
      <c r="A1522" s="48"/>
      <c r="B1522" s="48" t="s">
        <v>2241</v>
      </c>
      <c r="C1522" s="48"/>
      <c r="D1522" s="48"/>
      <c r="E1522" s="48"/>
      <c r="F1522" s="48"/>
    </row>
    <row r="1523" spans="1:6" ht="30">
      <c r="A1523" s="48"/>
      <c r="B1523" s="48" t="s">
        <v>2242</v>
      </c>
      <c r="C1523" s="48"/>
      <c r="D1523" s="48"/>
      <c r="E1523" s="48"/>
      <c r="F1523" s="48"/>
    </row>
    <row r="1524" spans="1:6">
      <c r="A1524" s="48"/>
      <c r="B1524" s="48" t="s">
        <v>2243</v>
      </c>
      <c r="C1524" s="48"/>
      <c r="D1524" s="48"/>
      <c r="E1524" s="48"/>
      <c r="F1524" s="48"/>
    </row>
    <row r="1525" spans="1:6">
      <c r="A1525" s="48"/>
      <c r="B1525" s="48"/>
      <c r="C1525" s="48"/>
      <c r="D1525" s="48"/>
      <c r="E1525" s="48"/>
      <c r="F1525" s="48"/>
    </row>
    <row r="1526" spans="1:6">
      <c r="A1526" s="48"/>
      <c r="B1526" s="396" t="s">
        <v>2244</v>
      </c>
      <c r="C1526" s="48"/>
      <c r="D1526" s="48"/>
      <c r="E1526" s="48"/>
      <c r="F1526" s="48"/>
    </row>
    <row r="1527" spans="1:6" ht="45">
      <c r="A1527" s="48"/>
      <c r="B1527" s="397" t="s">
        <v>2245</v>
      </c>
      <c r="C1527" s="48"/>
      <c r="D1527" s="48"/>
      <c r="E1527" s="48"/>
      <c r="F1527" s="48"/>
    </row>
    <row r="1528" spans="1:6">
      <c r="A1528" s="48"/>
      <c r="B1528" s="48" t="s">
        <v>2246</v>
      </c>
      <c r="C1528" s="48"/>
      <c r="D1528" s="48"/>
      <c r="E1528" s="48"/>
      <c r="F1528" s="48"/>
    </row>
    <row r="1529" spans="1:6">
      <c r="A1529" s="48"/>
      <c r="B1529" s="48" t="s">
        <v>2351</v>
      </c>
      <c r="C1529" s="48"/>
      <c r="D1529" s="48"/>
      <c r="E1529" s="48"/>
      <c r="F1529" s="48"/>
    </row>
    <row r="1530" spans="1:6">
      <c r="A1530" s="48"/>
      <c r="B1530" s="48" t="s">
        <v>2352</v>
      </c>
      <c r="C1530" s="48"/>
      <c r="D1530" s="48"/>
      <c r="E1530" s="48"/>
      <c r="F1530" s="48"/>
    </row>
    <row r="1531" spans="1:6">
      <c r="A1531" s="48"/>
      <c r="B1531" s="48" t="s">
        <v>2249</v>
      </c>
      <c r="C1531" s="48"/>
      <c r="D1531" s="48"/>
      <c r="E1531" s="48"/>
      <c r="F1531" s="48"/>
    </row>
    <row r="1532" spans="1:6">
      <c r="A1532" s="48"/>
      <c r="B1532" s="48" t="s">
        <v>2250</v>
      </c>
      <c r="C1532" s="48"/>
      <c r="D1532" s="48"/>
      <c r="E1532" s="48"/>
      <c r="F1532" s="48"/>
    </row>
    <row r="1533" spans="1:6">
      <c r="A1533" s="48"/>
      <c r="B1533" s="48" t="s">
        <v>2353</v>
      </c>
      <c r="C1533" s="48"/>
      <c r="D1533" s="48"/>
      <c r="E1533" s="48"/>
      <c r="F1533" s="48"/>
    </row>
    <row r="1534" spans="1:6">
      <c r="A1534" s="48"/>
      <c r="B1534" s="48" t="s">
        <v>2354</v>
      </c>
      <c r="C1534" s="48"/>
      <c r="D1534" s="48"/>
      <c r="E1534" s="48"/>
      <c r="F1534" s="48"/>
    </row>
    <row r="1535" spans="1:6" ht="30">
      <c r="A1535" s="48"/>
      <c r="B1535" s="48" t="s">
        <v>2355</v>
      </c>
      <c r="C1535" s="48"/>
      <c r="D1535" s="48"/>
      <c r="E1535" s="48"/>
      <c r="F1535" s="48"/>
    </row>
    <row r="1536" spans="1:6">
      <c r="A1536" s="48"/>
      <c r="B1536" s="398" t="s">
        <v>2356</v>
      </c>
      <c r="C1536" s="48"/>
      <c r="D1536" s="48"/>
      <c r="E1536" s="48"/>
      <c r="F1536" s="48"/>
    </row>
    <row r="1537" spans="1:6">
      <c r="A1537" s="48"/>
      <c r="B1537" s="48" t="s">
        <v>2357</v>
      </c>
      <c r="C1537" s="48"/>
      <c r="D1537" s="48"/>
      <c r="E1537" s="48"/>
      <c r="F1537" s="48"/>
    </row>
    <row r="1538" spans="1:6">
      <c r="A1538" s="48"/>
      <c r="B1538" s="48" t="s">
        <v>2256</v>
      </c>
      <c r="C1538" s="48"/>
      <c r="D1538" s="48"/>
      <c r="E1538" s="48"/>
      <c r="F1538" s="48"/>
    </row>
    <row r="1539" spans="1:6">
      <c r="A1539" s="48"/>
      <c r="B1539" s="48" t="s">
        <v>2358</v>
      </c>
      <c r="C1539" s="48"/>
      <c r="D1539" s="48"/>
      <c r="E1539" s="48"/>
      <c r="F1539" s="48"/>
    </row>
    <row r="1540" spans="1:6">
      <c r="A1540" s="48"/>
      <c r="B1540" s="48" t="s">
        <v>2352</v>
      </c>
      <c r="C1540" s="48"/>
      <c r="D1540" s="48"/>
      <c r="E1540" s="48"/>
      <c r="F1540" s="48"/>
    </row>
    <row r="1541" spans="1:6">
      <c r="A1541" s="48"/>
      <c r="B1541" s="48" t="s">
        <v>2258</v>
      </c>
      <c r="C1541" s="48"/>
      <c r="D1541" s="48"/>
      <c r="E1541" s="48"/>
      <c r="F1541" s="48"/>
    </row>
    <row r="1542" spans="1:6">
      <c r="A1542" s="48"/>
      <c r="B1542" s="48" t="s">
        <v>2259</v>
      </c>
      <c r="C1542" s="48"/>
      <c r="D1542" s="48"/>
      <c r="E1542" s="48"/>
      <c r="F1542" s="48"/>
    </row>
    <row r="1543" spans="1:6">
      <c r="A1543" s="48"/>
      <c r="B1543" s="48" t="s">
        <v>2359</v>
      </c>
      <c r="C1543" s="48"/>
      <c r="D1543" s="48"/>
      <c r="E1543" s="48"/>
      <c r="F1543" s="48"/>
    </row>
    <row r="1544" spans="1:6">
      <c r="A1544" s="48"/>
      <c r="B1544" s="48" t="s">
        <v>2360</v>
      </c>
      <c r="C1544" s="48"/>
      <c r="D1544" s="48"/>
      <c r="E1544" s="48"/>
      <c r="F1544" s="48"/>
    </row>
    <row r="1545" spans="1:6" ht="30">
      <c r="A1545" s="48"/>
      <c r="B1545" s="48" t="s">
        <v>2361</v>
      </c>
      <c r="C1545" s="48"/>
      <c r="D1545" s="48"/>
      <c r="E1545" s="48"/>
      <c r="F1545" s="48"/>
    </row>
    <row r="1546" spans="1:6">
      <c r="A1546" s="48"/>
      <c r="B1546" s="48" t="s">
        <v>2362</v>
      </c>
      <c r="C1546" s="48"/>
      <c r="D1546" s="48"/>
      <c r="E1546" s="48"/>
      <c r="F1546" s="48"/>
    </row>
    <row r="1547" spans="1:6">
      <c r="A1547" s="48"/>
      <c r="B1547" s="48" t="s">
        <v>2363</v>
      </c>
      <c r="C1547" s="48"/>
      <c r="D1547" s="48"/>
      <c r="E1547" s="48"/>
      <c r="F1547" s="48"/>
    </row>
    <row r="1548" spans="1:6" ht="30">
      <c r="A1548" s="48"/>
      <c r="B1548" s="48" t="s">
        <v>2266</v>
      </c>
      <c r="C1548" s="48"/>
      <c r="D1548" s="48"/>
      <c r="E1548" s="48"/>
      <c r="F1548" s="48"/>
    </row>
    <row r="1549" spans="1:6">
      <c r="A1549" s="48"/>
      <c r="B1549" s="48" t="s">
        <v>2267</v>
      </c>
      <c r="C1549" s="48"/>
      <c r="D1549" s="48"/>
      <c r="E1549" s="48"/>
      <c r="F1549" s="48"/>
    </row>
    <row r="1550" spans="1:6">
      <c r="A1550" s="48"/>
      <c r="B1550" s="48"/>
      <c r="C1550" s="48"/>
      <c r="D1550" s="48"/>
      <c r="E1550" s="48"/>
      <c r="F1550" s="48"/>
    </row>
    <row r="1551" spans="1:6">
      <c r="A1551" s="48"/>
      <c r="B1551" s="48" t="s">
        <v>2268</v>
      </c>
      <c r="C1551" s="48"/>
      <c r="D1551" s="48"/>
      <c r="E1551" s="48"/>
      <c r="F1551" s="48"/>
    </row>
    <row r="1552" spans="1:6">
      <c r="A1552" s="48"/>
      <c r="B1552" s="48" t="s">
        <v>2364</v>
      </c>
      <c r="C1552" s="48"/>
      <c r="D1552" s="48"/>
      <c r="E1552" s="48"/>
      <c r="F1552" s="48"/>
    </row>
    <row r="1553" spans="1:6">
      <c r="A1553" s="48"/>
      <c r="B1553" s="48" t="s">
        <v>2270</v>
      </c>
      <c r="C1553" s="48"/>
      <c r="D1553" s="48"/>
      <c r="E1553" s="48"/>
      <c r="F1553" s="48"/>
    </row>
    <row r="1554" spans="1:6">
      <c r="A1554" s="48"/>
      <c r="B1554" s="48" t="s">
        <v>2365</v>
      </c>
      <c r="C1554" s="48"/>
      <c r="D1554" s="48"/>
      <c r="E1554" s="48"/>
      <c r="F1554" s="48"/>
    </row>
    <row r="1555" spans="1:6">
      <c r="A1555" s="48"/>
      <c r="B1555" s="48" t="s">
        <v>2366</v>
      </c>
      <c r="C1555" s="48"/>
      <c r="D1555" s="48"/>
      <c r="E1555" s="48"/>
      <c r="F1555" s="48"/>
    </row>
    <row r="1556" spans="1:6">
      <c r="A1556" s="48"/>
      <c r="B1556" s="48" t="s">
        <v>2273</v>
      </c>
      <c r="C1556" s="48"/>
      <c r="D1556" s="48"/>
      <c r="E1556" s="48"/>
      <c r="F1556" s="48"/>
    </row>
    <row r="1557" spans="1:6">
      <c r="A1557" s="48"/>
      <c r="B1557" s="48" t="s">
        <v>2367</v>
      </c>
      <c r="C1557" s="48"/>
      <c r="D1557" s="48"/>
      <c r="E1557" s="48"/>
      <c r="F1557" s="48"/>
    </row>
    <row r="1558" spans="1:6">
      <c r="A1558" s="48"/>
      <c r="B1558" s="48" t="s">
        <v>2368</v>
      </c>
      <c r="C1558" s="48"/>
      <c r="D1558" s="48"/>
      <c r="E1558" s="48"/>
      <c r="F1558" s="48"/>
    </row>
    <row r="1559" spans="1:6">
      <c r="A1559" s="48"/>
      <c r="B1559" s="48" t="s">
        <v>2369</v>
      </c>
      <c r="C1559" s="48"/>
      <c r="D1559" s="48"/>
      <c r="E1559" s="48"/>
      <c r="F1559" s="48"/>
    </row>
    <row r="1560" spans="1:6">
      <c r="A1560" s="48"/>
      <c r="B1560" s="48" t="s">
        <v>2265</v>
      </c>
      <c r="C1560" s="48"/>
      <c r="D1560" s="48"/>
      <c r="E1560" s="48"/>
      <c r="F1560" s="48"/>
    </row>
    <row r="1561" spans="1:6">
      <c r="A1561" s="48"/>
      <c r="B1561" s="48" t="s">
        <v>2277</v>
      </c>
      <c r="C1561" s="48"/>
      <c r="D1561" s="48"/>
      <c r="E1561" s="48"/>
      <c r="F1561" s="48"/>
    </row>
    <row r="1562" spans="1:6">
      <c r="A1562" s="48"/>
      <c r="B1562" s="48" t="s">
        <v>2278</v>
      </c>
      <c r="C1562" s="48"/>
      <c r="D1562" s="48"/>
      <c r="E1562" s="48"/>
      <c r="F1562" s="48"/>
    </row>
    <row r="1563" spans="1:6">
      <c r="A1563" s="48"/>
      <c r="B1563" s="48" t="s">
        <v>2279</v>
      </c>
      <c r="C1563" s="48"/>
      <c r="D1563" s="48"/>
      <c r="E1563" s="48"/>
      <c r="F1563" s="48"/>
    </row>
    <row r="1564" spans="1:6">
      <c r="A1564" s="48"/>
      <c r="B1564" s="48" t="s">
        <v>2280</v>
      </c>
      <c r="C1564" s="48"/>
      <c r="D1564" s="48"/>
      <c r="E1564" s="48"/>
      <c r="F1564" s="48"/>
    </row>
    <row r="1565" spans="1:6">
      <c r="A1565" s="48"/>
      <c r="B1565" s="48" t="s">
        <v>2281</v>
      </c>
      <c r="C1565" s="48"/>
      <c r="D1565" s="48"/>
      <c r="E1565" s="48"/>
      <c r="F1565" s="48"/>
    </row>
    <row r="1566" spans="1:6">
      <c r="A1566" s="48"/>
      <c r="B1566" s="48" t="s">
        <v>2282</v>
      </c>
      <c r="C1566" s="48"/>
      <c r="D1566" s="48"/>
      <c r="E1566" s="48"/>
      <c r="F1566" s="48"/>
    </row>
    <row r="1567" spans="1:6">
      <c r="A1567" s="48"/>
      <c r="B1567" s="48"/>
      <c r="C1567" s="48"/>
      <c r="D1567" s="48"/>
      <c r="E1567" s="48"/>
      <c r="F1567" s="48"/>
    </row>
    <row r="1568" spans="1:6">
      <c r="A1568" s="48"/>
      <c r="B1568" s="396" t="s">
        <v>2283</v>
      </c>
      <c r="C1568" s="48"/>
      <c r="D1568" s="48"/>
      <c r="E1568" s="48"/>
      <c r="F1568" s="48"/>
    </row>
    <row r="1569" spans="1:6">
      <c r="A1569" s="48"/>
      <c r="B1569" s="396" t="s">
        <v>2284</v>
      </c>
      <c r="C1569" s="48"/>
      <c r="D1569" s="48"/>
      <c r="E1569" s="48"/>
      <c r="F1569" s="48"/>
    </row>
    <row r="1570" spans="1:6">
      <c r="A1570" s="48"/>
      <c r="B1570" s="48" t="s">
        <v>2285</v>
      </c>
      <c r="C1570" s="48"/>
      <c r="D1570" s="48"/>
      <c r="E1570" s="48"/>
      <c r="F1570" s="48"/>
    </row>
    <row r="1571" spans="1:6">
      <c r="A1571" s="48"/>
      <c r="B1571" s="48" t="s">
        <v>2370</v>
      </c>
      <c r="C1571" s="48"/>
      <c r="D1571" s="48"/>
      <c r="E1571" s="48"/>
      <c r="F1571" s="48"/>
    </row>
    <row r="1572" spans="1:6">
      <c r="A1572" s="48"/>
      <c r="B1572" s="48" t="s">
        <v>2287</v>
      </c>
      <c r="C1572" s="48"/>
      <c r="D1572" s="48"/>
      <c r="E1572" s="48"/>
      <c r="F1572" s="48"/>
    </row>
    <row r="1573" spans="1:6">
      <c r="A1573" s="48"/>
      <c r="B1573" s="48" t="s">
        <v>2371</v>
      </c>
      <c r="C1573" s="48"/>
      <c r="D1573" s="48"/>
      <c r="E1573" s="48"/>
      <c r="F1573" s="48"/>
    </row>
    <row r="1574" spans="1:6">
      <c r="A1574" s="48"/>
      <c r="B1574" s="48" t="s">
        <v>2372</v>
      </c>
      <c r="C1574" s="48"/>
      <c r="D1574" s="48"/>
      <c r="E1574" s="48"/>
      <c r="F1574" s="48"/>
    </row>
    <row r="1575" spans="1:6">
      <c r="A1575" s="48"/>
      <c r="B1575" s="48" t="s">
        <v>2373</v>
      </c>
      <c r="C1575" s="48"/>
      <c r="D1575" s="48"/>
      <c r="E1575" s="48"/>
      <c r="F1575" s="48"/>
    </row>
    <row r="1576" spans="1:6">
      <c r="A1576" s="48"/>
      <c r="B1576" s="48" t="s">
        <v>2374</v>
      </c>
      <c r="C1576" s="48"/>
      <c r="D1576" s="48"/>
      <c r="E1576" s="48"/>
      <c r="F1576" s="48"/>
    </row>
    <row r="1577" spans="1:6">
      <c r="A1577" s="48"/>
      <c r="B1577" s="48" t="s">
        <v>2292</v>
      </c>
      <c r="C1577" s="48"/>
      <c r="D1577" s="48"/>
      <c r="E1577" s="48"/>
      <c r="F1577" s="48"/>
    </row>
    <row r="1578" spans="1:6" ht="30">
      <c r="A1578" s="48"/>
      <c r="B1578" s="48" t="s">
        <v>2293</v>
      </c>
      <c r="C1578" s="48"/>
      <c r="D1578" s="48"/>
      <c r="E1578" s="48"/>
      <c r="F1578" s="48"/>
    </row>
    <row r="1579" spans="1:6">
      <c r="A1579" s="48"/>
      <c r="B1579" s="48" t="s">
        <v>2294</v>
      </c>
      <c r="C1579" s="48"/>
      <c r="D1579" s="48"/>
      <c r="E1579" s="48"/>
      <c r="F1579" s="48"/>
    </row>
    <row r="1580" spans="1:6">
      <c r="A1580" s="48"/>
      <c r="B1580" s="48" t="s">
        <v>2265</v>
      </c>
      <c r="C1580" s="48"/>
      <c r="D1580" s="48"/>
      <c r="E1580" s="48"/>
      <c r="F1580" s="48"/>
    </row>
    <row r="1581" spans="1:6">
      <c r="A1581" s="48"/>
      <c r="B1581" s="48" t="s">
        <v>2295</v>
      </c>
      <c r="C1581" s="48"/>
      <c r="D1581" s="48"/>
      <c r="E1581" s="48"/>
      <c r="F1581" s="48"/>
    </row>
    <row r="1582" spans="1:6" ht="45">
      <c r="A1582" s="48"/>
      <c r="B1582" s="48" t="s">
        <v>2296</v>
      </c>
      <c r="C1582" s="48"/>
      <c r="D1582" s="48"/>
      <c r="E1582" s="48"/>
      <c r="F1582" s="48"/>
    </row>
    <row r="1583" spans="1:6">
      <c r="A1583" s="48"/>
      <c r="B1583" s="48"/>
      <c r="C1583" s="48"/>
      <c r="D1583" s="48"/>
      <c r="E1583" s="48"/>
      <c r="F1583" s="48"/>
    </row>
    <row r="1584" spans="1:6">
      <c r="A1584" s="48"/>
      <c r="B1584" s="48" t="s">
        <v>2297</v>
      </c>
      <c r="C1584" s="48"/>
      <c r="D1584" s="48"/>
      <c r="E1584" s="48"/>
      <c r="F1584" s="48"/>
    </row>
    <row r="1585" spans="1:6">
      <c r="A1585" s="48"/>
      <c r="B1585" s="48" t="s">
        <v>2298</v>
      </c>
      <c r="C1585" s="48"/>
      <c r="D1585" s="48"/>
      <c r="E1585" s="48"/>
      <c r="F1585" s="48"/>
    </row>
    <row r="1586" spans="1:6">
      <c r="A1586" s="48"/>
      <c r="B1586" s="48"/>
      <c r="C1586" s="48"/>
      <c r="D1586" s="48"/>
      <c r="E1586" s="48"/>
      <c r="F1586" s="48"/>
    </row>
    <row r="1587" spans="1:6">
      <c r="A1587" s="48"/>
      <c r="B1587" s="396" t="s">
        <v>2299</v>
      </c>
      <c r="C1587" s="48"/>
      <c r="D1587" s="48"/>
      <c r="E1587" s="48"/>
      <c r="F1587" s="48"/>
    </row>
    <row r="1588" spans="1:6">
      <c r="A1588" s="48"/>
      <c r="B1588" s="396" t="s">
        <v>2300</v>
      </c>
      <c r="C1588" s="48"/>
      <c r="D1588" s="48"/>
      <c r="E1588" s="48"/>
      <c r="F1588" s="48"/>
    </row>
    <row r="1589" spans="1:6">
      <c r="A1589" s="48"/>
      <c r="B1589" s="48" t="s">
        <v>2285</v>
      </c>
      <c r="C1589" s="48"/>
      <c r="D1589" s="48"/>
      <c r="E1589" s="48"/>
      <c r="F1589" s="48"/>
    </row>
    <row r="1590" spans="1:6">
      <c r="A1590" s="48"/>
      <c r="B1590" s="48" t="s">
        <v>2375</v>
      </c>
      <c r="C1590" s="48"/>
      <c r="D1590" s="48"/>
      <c r="E1590" s="48"/>
      <c r="F1590" s="48"/>
    </row>
    <row r="1591" spans="1:6">
      <c r="A1591" s="48"/>
      <c r="B1591" s="48" t="s">
        <v>2302</v>
      </c>
      <c r="C1591" s="48"/>
      <c r="D1591" s="48"/>
      <c r="E1591" s="48"/>
      <c r="F1591" s="48"/>
    </row>
    <row r="1592" spans="1:6">
      <c r="A1592" s="48"/>
      <c r="B1592" s="48" t="s">
        <v>2376</v>
      </c>
      <c r="C1592" s="48"/>
      <c r="D1592" s="48"/>
      <c r="E1592" s="48"/>
      <c r="F1592" s="48"/>
    </row>
    <row r="1593" spans="1:6">
      <c r="A1593" s="48"/>
      <c r="B1593" s="48" t="s">
        <v>2377</v>
      </c>
      <c r="C1593" s="48"/>
      <c r="D1593" s="48"/>
      <c r="E1593" s="48"/>
      <c r="F1593" s="48"/>
    </row>
    <row r="1594" spans="1:6">
      <c r="A1594" s="48"/>
      <c r="B1594" s="48" t="s">
        <v>2378</v>
      </c>
      <c r="C1594" s="48"/>
      <c r="D1594" s="48"/>
      <c r="E1594" s="48"/>
      <c r="F1594" s="48"/>
    </row>
    <row r="1595" spans="1:6">
      <c r="A1595" s="48"/>
      <c r="B1595" s="48" t="s">
        <v>2379</v>
      </c>
      <c r="C1595" s="48"/>
      <c r="D1595" s="48"/>
      <c r="E1595" s="48"/>
      <c r="F1595" s="48"/>
    </row>
    <row r="1596" spans="1:6">
      <c r="A1596" s="48"/>
      <c r="B1596" s="48" t="s">
        <v>2292</v>
      </c>
      <c r="C1596" s="48"/>
      <c r="D1596" s="48"/>
      <c r="E1596" s="48"/>
      <c r="F1596" s="48"/>
    </row>
    <row r="1597" spans="1:6" ht="30">
      <c r="A1597" s="48"/>
      <c r="B1597" s="48" t="s">
        <v>2293</v>
      </c>
      <c r="C1597" s="48"/>
      <c r="D1597" s="48"/>
      <c r="E1597" s="48"/>
      <c r="F1597" s="48"/>
    </row>
    <row r="1598" spans="1:6">
      <c r="A1598" s="48"/>
      <c r="B1598" s="48" t="s">
        <v>2307</v>
      </c>
      <c r="C1598" s="48"/>
      <c r="D1598" s="48"/>
      <c r="E1598" s="48"/>
      <c r="F1598" s="48"/>
    </row>
    <row r="1599" spans="1:6">
      <c r="A1599" s="48"/>
      <c r="B1599" s="48" t="s">
        <v>2265</v>
      </c>
      <c r="C1599" s="48"/>
      <c r="D1599" s="48"/>
      <c r="E1599" s="48"/>
      <c r="F1599" s="48"/>
    </row>
    <row r="1600" spans="1:6">
      <c r="A1600" s="48"/>
      <c r="B1600" s="48" t="s">
        <v>2308</v>
      </c>
      <c r="C1600" s="48"/>
      <c r="D1600" s="48"/>
      <c r="E1600" s="48"/>
      <c r="F1600" s="48"/>
    </row>
    <row r="1601" spans="1:6">
      <c r="A1601" s="48"/>
      <c r="B1601" s="48" t="s">
        <v>2309</v>
      </c>
      <c r="C1601" s="48"/>
      <c r="D1601" s="48"/>
      <c r="E1601" s="48"/>
      <c r="F1601" s="48"/>
    </row>
    <row r="1602" spans="1:6">
      <c r="A1602" s="48"/>
      <c r="B1602" s="48" t="s">
        <v>2310</v>
      </c>
      <c r="C1602" s="48"/>
      <c r="D1602" s="48"/>
      <c r="E1602" s="48"/>
      <c r="F1602" s="48"/>
    </row>
    <row r="1603" spans="1:6">
      <c r="A1603" s="48"/>
      <c r="B1603" s="48" t="s">
        <v>2295</v>
      </c>
      <c r="C1603" s="48"/>
      <c r="D1603" s="48"/>
      <c r="E1603" s="48"/>
      <c r="F1603" s="48"/>
    </row>
    <row r="1604" spans="1:6">
      <c r="A1604" s="48"/>
      <c r="B1604" s="48"/>
      <c r="C1604" s="48"/>
      <c r="D1604" s="48"/>
      <c r="E1604" s="48"/>
      <c r="F1604" s="48"/>
    </row>
    <row r="1605" spans="1:6">
      <c r="A1605" s="48"/>
      <c r="B1605" s="396" t="s">
        <v>2311</v>
      </c>
      <c r="C1605" s="48"/>
      <c r="D1605" s="48"/>
      <c r="E1605" s="48"/>
      <c r="F1605" s="48"/>
    </row>
    <row r="1606" spans="1:6">
      <c r="A1606" s="48"/>
      <c r="B1606" s="48" t="s">
        <v>2312</v>
      </c>
      <c r="C1606" s="48"/>
      <c r="D1606" s="48"/>
      <c r="E1606" s="48"/>
      <c r="F1606" s="48"/>
    </row>
    <row r="1607" spans="1:6">
      <c r="A1607" s="48"/>
      <c r="B1607" s="48" t="s">
        <v>2380</v>
      </c>
      <c r="C1607" s="48"/>
      <c r="D1607" s="48"/>
      <c r="E1607" s="48"/>
      <c r="F1607" s="48"/>
    </row>
    <row r="1608" spans="1:6">
      <c r="A1608" s="48"/>
      <c r="B1608" s="48" t="s">
        <v>2381</v>
      </c>
      <c r="C1608" s="48"/>
      <c r="D1608" s="48"/>
      <c r="E1608" s="48"/>
      <c r="F1608" s="48"/>
    </row>
    <row r="1609" spans="1:6">
      <c r="A1609" s="48"/>
      <c r="B1609" s="48"/>
      <c r="C1609" s="48"/>
      <c r="D1609" s="48"/>
      <c r="E1609" s="48"/>
      <c r="F1609" s="48"/>
    </row>
    <row r="1610" spans="1:6">
      <c r="A1610" s="48"/>
      <c r="B1610" s="48" t="s">
        <v>2315</v>
      </c>
      <c r="C1610" s="48"/>
      <c r="D1610" s="48"/>
      <c r="E1610" s="48"/>
      <c r="F1610" s="48"/>
    </row>
    <row r="1611" spans="1:6">
      <c r="A1611" s="48"/>
      <c r="B1611" s="48" t="s">
        <v>2316</v>
      </c>
      <c r="C1611" s="48"/>
      <c r="D1611" s="48"/>
      <c r="E1611" s="48"/>
      <c r="F1611" s="48"/>
    </row>
    <row r="1612" spans="1:6">
      <c r="A1612" s="48"/>
      <c r="B1612" s="48"/>
      <c r="C1612" s="48"/>
      <c r="D1612" s="48"/>
      <c r="E1612" s="48"/>
      <c r="F1612" s="48"/>
    </row>
    <row r="1613" spans="1:6">
      <c r="A1613" s="48"/>
      <c r="B1613" s="396" t="s">
        <v>2317</v>
      </c>
      <c r="C1613" s="48"/>
      <c r="D1613" s="48"/>
      <c r="E1613" s="48"/>
      <c r="F1613" s="48"/>
    </row>
    <row r="1614" spans="1:6">
      <c r="A1614" s="48"/>
      <c r="B1614" s="48" t="s">
        <v>2315</v>
      </c>
      <c r="C1614" s="48"/>
      <c r="D1614" s="48"/>
      <c r="E1614" s="48"/>
      <c r="F1614" s="48"/>
    </row>
    <row r="1615" spans="1:6">
      <c r="A1615" s="48"/>
      <c r="B1615" s="48" t="s">
        <v>2318</v>
      </c>
      <c r="C1615" s="48"/>
      <c r="D1615" s="48"/>
      <c r="E1615" s="48"/>
      <c r="F1615" s="48"/>
    </row>
    <row r="1616" spans="1:6">
      <c r="A1616" s="48"/>
      <c r="B1616" s="48"/>
      <c r="C1616" s="48"/>
      <c r="D1616" s="48"/>
      <c r="E1616" s="48"/>
      <c r="F1616" s="48"/>
    </row>
    <row r="1617" spans="1:6">
      <c r="A1617" s="48"/>
      <c r="B1617" s="396" t="s">
        <v>2319</v>
      </c>
      <c r="C1617" s="48"/>
      <c r="D1617" s="48"/>
      <c r="E1617" s="48"/>
      <c r="F1617" s="48"/>
    </row>
    <row r="1618" spans="1:6">
      <c r="A1618" s="48"/>
      <c r="B1618" s="48" t="s">
        <v>2320</v>
      </c>
      <c r="C1618" s="48"/>
      <c r="D1618" s="48"/>
      <c r="E1618" s="48"/>
      <c r="F1618" s="48"/>
    </row>
    <row r="1619" spans="1:6">
      <c r="A1619" s="48"/>
      <c r="B1619" s="48" t="s">
        <v>2321</v>
      </c>
      <c r="C1619" s="48"/>
      <c r="D1619" s="48"/>
      <c r="E1619" s="48"/>
      <c r="F1619" s="48"/>
    </row>
    <row r="1620" spans="1:6">
      <c r="A1620" s="48"/>
      <c r="B1620" s="48" t="s">
        <v>2241</v>
      </c>
      <c r="C1620" s="48"/>
      <c r="D1620" s="48"/>
      <c r="E1620" s="48"/>
      <c r="F1620" s="48"/>
    </row>
    <row r="1621" spans="1:6" ht="30">
      <c r="A1621" s="48"/>
      <c r="B1621" s="48" t="s">
        <v>2242</v>
      </c>
      <c r="C1621" s="48"/>
      <c r="D1621" s="48"/>
      <c r="E1621" s="48"/>
      <c r="F1621" s="48"/>
    </row>
    <row r="1622" spans="1:6">
      <c r="A1622" s="48"/>
      <c r="B1622" s="48" t="s">
        <v>2243</v>
      </c>
      <c r="C1622" s="48"/>
      <c r="D1622" s="48"/>
      <c r="E1622" s="48"/>
      <c r="F1622" s="48"/>
    </row>
    <row r="1623" spans="1:6">
      <c r="A1623" s="48"/>
      <c r="B1623" s="48"/>
      <c r="C1623" s="48"/>
      <c r="D1623" s="48"/>
      <c r="E1623" s="48"/>
      <c r="F1623" s="48"/>
    </row>
    <row r="1624" spans="1:6">
      <c r="A1624" s="48"/>
      <c r="B1624" s="396" t="s">
        <v>2311</v>
      </c>
      <c r="C1624" s="48"/>
      <c r="D1624" s="48"/>
      <c r="E1624" s="48"/>
      <c r="F1624" s="48"/>
    </row>
    <row r="1625" spans="1:6">
      <c r="A1625" s="48"/>
      <c r="B1625" s="48" t="s">
        <v>2312</v>
      </c>
      <c r="C1625" s="48"/>
      <c r="D1625" s="48"/>
      <c r="E1625" s="48"/>
      <c r="F1625" s="48"/>
    </row>
    <row r="1626" spans="1:6">
      <c r="A1626" s="48"/>
      <c r="B1626" s="48" t="s">
        <v>2380</v>
      </c>
      <c r="C1626" s="48"/>
      <c r="D1626" s="48"/>
      <c r="E1626" s="48"/>
      <c r="F1626" s="48"/>
    </row>
    <row r="1627" spans="1:6">
      <c r="A1627" s="48"/>
      <c r="B1627" s="48" t="s">
        <v>2381</v>
      </c>
      <c r="C1627" s="48"/>
      <c r="D1627" s="48"/>
      <c r="E1627" s="48"/>
      <c r="F1627" s="48"/>
    </row>
    <row r="1628" spans="1:6">
      <c r="A1628" s="48"/>
      <c r="B1628" s="48"/>
      <c r="C1628" s="48"/>
      <c r="D1628" s="48"/>
      <c r="E1628" s="48"/>
      <c r="F1628" s="48"/>
    </row>
    <row r="1629" spans="1:6">
      <c r="A1629" s="48"/>
      <c r="B1629" s="396" t="s">
        <v>2268</v>
      </c>
      <c r="C1629" s="48"/>
      <c r="D1629" s="48"/>
      <c r="E1629" s="48"/>
      <c r="F1629" s="48"/>
    </row>
    <row r="1630" spans="1:6">
      <c r="A1630" s="48"/>
      <c r="B1630" s="48" t="s">
        <v>2364</v>
      </c>
      <c r="C1630" s="48"/>
      <c r="D1630" s="48"/>
      <c r="E1630" s="48"/>
      <c r="F1630" s="48"/>
    </row>
    <row r="1631" spans="1:6">
      <c r="A1631" s="48"/>
      <c r="B1631" s="48" t="s">
        <v>2270</v>
      </c>
      <c r="C1631" s="48"/>
      <c r="D1631" s="48"/>
      <c r="E1631" s="48"/>
      <c r="F1631" s="48"/>
    </row>
    <row r="1632" spans="1:6">
      <c r="A1632" s="48"/>
      <c r="B1632" s="48" t="s">
        <v>2382</v>
      </c>
      <c r="C1632" s="48"/>
      <c r="D1632" s="48"/>
      <c r="E1632" s="48"/>
      <c r="F1632" s="48"/>
    </row>
    <row r="1633" spans="1:6">
      <c r="A1633" s="48"/>
      <c r="B1633" s="48" t="s">
        <v>2383</v>
      </c>
      <c r="C1633" s="48"/>
      <c r="D1633" s="48"/>
      <c r="E1633" s="48"/>
      <c r="F1633" s="48"/>
    </row>
    <row r="1634" spans="1:6">
      <c r="A1634" s="48"/>
      <c r="B1634" s="48" t="s">
        <v>2273</v>
      </c>
      <c r="C1634" s="48"/>
      <c r="D1634" s="48"/>
      <c r="E1634" s="48"/>
      <c r="F1634" s="48"/>
    </row>
    <row r="1635" spans="1:6">
      <c r="A1635" s="48"/>
      <c r="B1635" s="48" t="s">
        <v>2384</v>
      </c>
      <c r="C1635" s="48"/>
      <c r="D1635" s="48"/>
      <c r="E1635" s="48"/>
      <c r="F1635" s="48"/>
    </row>
    <row r="1636" spans="1:6">
      <c r="A1636" s="48"/>
      <c r="B1636" s="48" t="s">
        <v>2385</v>
      </c>
      <c r="C1636" s="48"/>
      <c r="D1636" s="48"/>
      <c r="E1636" s="48"/>
      <c r="F1636" s="48"/>
    </row>
    <row r="1637" spans="1:6">
      <c r="A1637" s="48"/>
      <c r="B1637" s="48" t="s">
        <v>2386</v>
      </c>
      <c r="C1637" s="48"/>
      <c r="D1637" s="48"/>
      <c r="E1637" s="48"/>
      <c r="F1637" s="48"/>
    </row>
    <row r="1638" spans="1:6">
      <c r="A1638" s="48"/>
      <c r="B1638" s="48" t="s">
        <v>2265</v>
      </c>
      <c r="C1638" s="48"/>
      <c r="D1638" s="48"/>
      <c r="E1638" s="48"/>
      <c r="F1638" s="48"/>
    </row>
    <row r="1639" spans="1:6">
      <c r="A1639" s="48"/>
      <c r="B1639" s="48" t="s">
        <v>2277</v>
      </c>
      <c r="C1639" s="48"/>
      <c r="D1639" s="48"/>
      <c r="E1639" s="48"/>
      <c r="F1639" s="48"/>
    </row>
    <row r="1640" spans="1:6">
      <c r="A1640" s="48"/>
      <c r="B1640" s="48" t="s">
        <v>2278</v>
      </c>
      <c r="C1640" s="48"/>
      <c r="D1640" s="48"/>
      <c r="E1640" s="48"/>
      <c r="F1640" s="48"/>
    </row>
    <row r="1641" spans="1:6">
      <c r="A1641" s="48"/>
      <c r="B1641" s="48" t="s">
        <v>2279</v>
      </c>
      <c r="C1641" s="48"/>
      <c r="D1641" s="48"/>
      <c r="E1641" s="48"/>
      <c r="F1641" s="48"/>
    </row>
    <row r="1642" spans="1:6">
      <c r="A1642" s="48"/>
      <c r="B1642" s="48" t="s">
        <v>2280</v>
      </c>
      <c r="C1642" s="48"/>
      <c r="D1642" s="48"/>
      <c r="E1642" s="48"/>
      <c r="F1642" s="48"/>
    </row>
    <row r="1643" spans="1:6">
      <c r="A1643" s="48"/>
      <c r="B1643" s="48" t="s">
        <v>2281</v>
      </c>
      <c r="C1643" s="48"/>
      <c r="D1643" s="48"/>
      <c r="E1643" s="48"/>
      <c r="F1643" s="48"/>
    </row>
    <row r="1644" spans="1:6">
      <c r="A1644" s="48"/>
      <c r="B1644" s="48" t="s">
        <v>2282</v>
      </c>
      <c r="C1644" s="48"/>
      <c r="D1644" s="48"/>
      <c r="E1644" s="48"/>
      <c r="F1644" s="48"/>
    </row>
    <row r="1645" spans="1:6">
      <c r="A1645" s="48"/>
      <c r="B1645" s="48"/>
      <c r="C1645" s="48"/>
      <c r="D1645" s="48"/>
      <c r="E1645" s="48"/>
      <c r="F1645" s="48"/>
    </row>
    <row r="1646" spans="1:6">
      <c r="A1646" s="48"/>
      <c r="B1646" s="396" t="s">
        <v>2311</v>
      </c>
      <c r="C1646" s="48"/>
      <c r="D1646" s="48"/>
      <c r="E1646" s="48"/>
      <c r="F1646" s="48"/>
    </row>
    <row r="1647" spans="1:6">
      <c r="A1647" s="48"/>
      <c r="B1647" s="48" t="s">
        <v>2312</v>
      </c>
      <c r="C1647" s="48"/>
      <c r="D1647" s="48"/>
      <c r="E1647" s="48"/>
      <c r="F1647" s="48"/>
    </row>
    <row r="1648" spans="1:6">
      <c r="A1648" s="48"/>
      <c r="B1648" s="48" t="s">
        <v>2380</v>
      </c>
      <c r="C1648" s="48"/>
      <c r="D1648" s="48"/>
      <c r="E1648" s="48"/>
      <c r="F1648" s="48"/>
    </row>
    <row r="1649" spans="1:6">
      <c r="A1649" s="48"/>
      <c r="B1649" s="48" t="s">
        <v>2381</v>
      </c>
      <c r="C1649" s="48"/>
      <c r="D1649" s="48"/>
      <c r="E1649" s="48"/>
      <c r="F1649" s="48"/>
    </row>
    <row r="1650" spans="1:6">
      <c r="A1650" s="48"/>
      <c r="B1650" s="48"/>
      <c r="C1650" s="48"/>
      <c r="D1650" s="48"/>
      <c r="E1650" s="48"/>
      <c r="F1650" s="48"/>
    </row>
    <row r="1651" spans="1:6">
      <c r="A1651" s="48"/>
      <c r="B1651" s="48" t="s">
        <v>2327</v>
      </c>
      <c r="C1651" s="48"/>
      <c r="D1651" s="48"/>
      <c r="E1651" s="48"/>
      <c r="F1651" s="48"/>
    </row>
    <row r="1652" spans="1:6" ht="30">
      <c r="A1652" s="48"/>
      <c r="B1652" s="48" t="s">
        <v>2237</v>
      </c>
      <c r="C1652" s="48"/>
      <c r="D1652" s="48"/>
      <c r="E1652" s="48"/>
      <c r="F1652" s="48"/>
    </row>
    <row r="1653" spans="1:6">
      <c r="A1653" s="48"/>
      <c r="B1653" s="48"/>
      <c r="C1653" s="48"/>
      <c r="D1653" s="48"/>
      <c r="E1653" s="48"/>
      <c r="F1653" s="48"/>
    </row>
    <row r="1654" spans="1:6">
      <c r="A1654" s="48"/>
      <c r="B1654" s="396" t="s">
        <v>2329</v>
      </c>
      <c r="C1654" s="48"/>
      <c r="D1654" s="48"/>
      <c r="E1654" s="48"/>
      <c r="F1654" s="48"/>
    </row>
    <row r="1655" spans="1:6" ht="60">
      <c r="A1655" s="48"/>
      <c r="B1655" s="48" t="s">
        <v>2330</v>
      </c>
      <c r="C1655" s="48"/>
      <c r="D1655" s="48"/>
      <c r="E1655" s="48"/>
      <c r="F1655" s="48"/>
    </row>
    <row r="1656" spans="1:6" ht="165">
      <c r="A1656" s="48"/>
      <c r="B1656" s="48" t="s">
        <v>2331</v>
      </c>
      <c r="C1656" s="48"/>
      <c r="D1656" s="48"/>
      <c r="E1656" s="48"/>
      <c r="F1656" s="48"/>
    </row>
    <row r="1657" spans="1:6" ht="75">
      <c r="A1657" s="48"/>
      <c r="B1657" s="48" t="s">
        <v>2332</v>
      </c>
      <c r="C1657" s="48"/>
      <c r="D1657" s="48"/>
      <c r="E1657" s="48"/>
      <c r="F1657" s="48"/>
    </row>
    <row r="1658" spans="1:6" ht="60">
      <c r="A1658" s="48"/>
      <c r="B1658" s="48" t="s">
        <v>2333</v>
      </c>
      <c r="C1658" s="48"/>
      <c r="D1658" s="48"/>
      <c r="E1658" s="48"/>
      <c r="F1658" s="48"/>
    </row>
    <row r="1659" spans="1:6" ht="105">
      <c r="A1659" s="48"/>
      <c r="B1659" s="48" t="s">
        <v>2334</v>
      </c>
      <c r="C1659" s="48"/>
      <c r="D1659" s="48"/>
      <c r="E1659" s="48"/>
      <c r="F1659" s="48"/>
    </row>
    <row r="1660" spans="1:6" ht="30">
      <c r="A1660" s="48"/>
      <c r="B1660" s="48" t="s">
        <v>2335</v>
      </c>
      <c r="C1660" s="48"/>
      <c r="D1660" s="48"/>
      <c r="E1660" s="48"/>
      <c r="F1660" s="48"/>
    </row>
    <row r="1661" spans="1:6" ht="90">
      <c r="A1661" s="48"/>
      <c r="B1661" s="48" t="s">
        <v>2336</v>
      </c>
      <c r="C1661" s="48"/>
      <c r="D1661" s="48"/>
      <c r="E1661" s="48"/>
      <c r="F1661" s="48"/>
    </row>
    <row r="1662" spans="1:6">
      <c r="A1662" s="48"/>
      <c r="B1662" s="48" t="s">
        <v>2337</v>
      </c>
      <c r="C1662" s="48"/>
      <c r="D1662" s="48"/>
      <c r="E1662" s="48"/>
      <c r="F1662" s="48"/>
    </row>
    <row r="1663" spans="1:6" ht="30">
      <c r="A1663" s="48"/>
      <c r="B1663" s="48" t="s">
        <v>2338</v>
      </c>
      <c r="C1663" s="48"/>
      <c r="D1663" s="48"/>
      <c r="E1663" s="48"/>
      <c r="F1663" s="48"/>
    </row>
    <row r="1664" spans="1:6" ht="30">
      <c r="A1664" s="48"/>
      <c r="B1664" s="48" t="s">
        <v>2339</v>
      </c>
      <c r="C1664" s="48"/>
      <c r="D1664" s="48"/>
      <c r="E1664" s="48"/>
      <c r="F1664" s="48"/>
    </row>
    <row r="1665" spans="1:6">
      <c r="A1665" s="48"/>
      <c r="B1665" s="48" t="s">
        <v>2340</v>
      </c>
      <c r="C1665" s="48"/>
      <c r="D1665" s="48"/>
      <c r="E1665" s="48"/>
      <c r="F1665" s="48"/>
    </row>
    <row r="1666" spans="1:6">
      <c r="A1666" s="48"/>
      <c r="B1666" s="48" t="s">
        <v>2341</v>
      </c>
      <c r="C1666" s="48"/>
      <c r="D1666" s="48"/>
      <c r="E1666" s="48"/>
      <c r="F1666" s="48"/>
    </row>
    <row r="1667" spans="1:6">
      <c r="A1667" s="48"/>
      <c r="B1667" s="48" t="s">
        <v>2342</v>
      </c>
      <c r="C1667" s="48"/>
      <c r="D1667" s="48"/>
      <c r="E1667" s="48"/>
      <c r="F1667" s="48"/>
    </row>
    <row r="1668" spans="1:6">
      <c r="A1668" s="48"/>
      <c r="B1668" s="48"/>
      <c r="C1668" s="48"/>
      <c r="D1668" s="48"/>
      <c r="E1668" s="48"/>
      <c r="F1668" s="48"/>
    </row>
    <row r="1669" spans="1:6">
      <c r="A1669" s="48"/>
      <c r="B1669" s="48" t="s">
        <v>2343</v>
      </c>
      <c r="C1669" s="48"/>
      <c r="D1669" s="48"/>
      <c r="E1669" s="48"/>
      <c r="F1669" s="48"/>
    </row>
    <row r="1670" spans="1:6">
      <c r="A1670" s="48"/>
      <c r="B1670" s="48"/>
      <c r="C1670" s="48"/>
      <c r="D1670" s="48"/>
      <c r="E1670" s="48"/>
      <c r="F1670" s="48"/>
    </row>
    <row r="1671" spans="1:6" ht="30">
      <c r="A1671" s="48"/>
      <c r="B1671" s="397" t="s">
        <v>2344</v>
      </c>
      <c r="C1671" s="399" t="s">
        <v>1397</v>
      </c>
      <c r="D1671" s="399">
        <v>1</v>
      </c>
      <c r="E1671" s="501"/>
      <c r="F1671" s="300">
        <f>+E1671*D1671</f>
        <v>0</v>
      </c>
    </row>
    <row r="1672" spans="1:6">
      <c r="A1672" s="48"/>
      <c r="B1672" s="48" t="s">
        <v>2387</v>
      </c>
      <c r="C1672" s="48"/>
      <c r="D1672" s="48"/>
      <c r="E1672" s="48"/>
      <c r="F1672" s="48"/>
    </row>
    <row r="1673" spans="1:6">
      <c r="A1673" s="48"/>
      <c r="B1673" s="48" t="s">
        <v>2388</v>
      </c>
      <c r="C1673" s="48"/>
      <c r="D1673" s="48"/>
      <c r="E1673" s="48"/>
      <c r="F1673" s="48"/>
    </row>
    <row r="1674" spans="1:6">
      <c r="A1674" s="48"/>
      <c r="B1674" s="48" t="s">
        <v>2389</v>
      </c>
      <c r="C1674" s="48"/>
      <c r="D1674" s="48"/>
      <c r="E1674" s="48"/>
      <c r="F1674" s="48"/>
    </row>
    <row r="1675" spans="1:6">
      <c r="A1675" s="400"/>
      <c r="B1675" s="401"/>
      <c r="C1675" s="150"/>
      <c r="D1675" s="151"/>
      <c r="E1675" s="152"/>
      <c r="F1675" s="153"/>
    </row>
    <row r="1676" spans="1:6">
      <c r="A1676" s="48"/>
      <c r="B1676" s="396" t="s">
        <v>2390</v>
      </c>
      <c r="C1676" s="48"/>
      <c r="D1676" s="48"/>
      <c r="E1676" s="48"/>
      <c r="F1676" s="48"/>
    </row>
    <row r="1677" spans="1:6">
      <c r="A1677" s="48"/>
      <c r="B1677" s="48"/>
      <c r="C1677" s="48"/>
      <c r="D1677" s="48"/>
      <c r="E1677" s="48"/>
      <c r="F1677" s="48"/>
    </row>
    <row r="1678" spans="1:6">
      <c r="A1678" s="123">
        <f>MAX($A$1144:$A1677)+0.01</f>
        <v>3.1499999999999968</v>
      </c>
      <c r="B1678" s="48" t="s">
        <v>2391</v>
      </c>
      <c r="C1678" s="48"/>
      <c r="D1678" s="48"/>
      <c r="E1678" s="48"/>
      <c r="F1678" s="48"/>
    </row>
    <row r="1679" spans="1:6">
      <c r="A1679" s="48"/>
      <c r="B1679" s="48" t="s">
        <v>2217</v>
      </c>
      <c r="C1679" s="48"/>
      <c r="D1679" s="48"/>
      <c r="E1679" s="48"/>
      <c r="F1679" s="48"/>
    </row>
    <row r="1680" spans="1:6">
      <c r="A1680" s="48"/>
      <c r="B1680" s="48" t="s">
        <v>2218</v>
      </c>
      <c r="C1680" s="48"/>
      <c r="D1680" s="48"/>
      <c r="E1680" s="48"/>
      <c r="F1680" s="48"/>
    </row>
    <row r="1681" spans="1:6">
      <c r="A1681" s="48"/>
      <c r="B1681" s="48" t="s">
        <v>2219</v>
      </c>
      <c r="C1681" s="48"/>
      <c r="D1681" s="48"/>
      <c r="E1681" s="48"/>
      <c r="F1681" s="48"/>
    </row>
    <row r="1682" spans="1:6">
      <c r="A1682" s="48"/>
      <c r="B1682" s="48" t="s">
        <v>2220</v>
      </c>
      <c r="C1682" s="48"/>
      <c r="D1682" s="48"/>
      <c r="E1682" s="48"/>
      <c r="F1682" s="48"/>
    </row>
    <row r="1683" spans="1:6">
      <c r="A1683" s="48"/>
      <c r="B1683" s="48" t="s">
        <v>2221</v>
      </c>
      <c r="C1683" s="48"/>
      <c r="D1683" s="48"/>
      <c r="E1683" s="48"/>
      <c r="F1683" s="48"/>
    </row>
    <row r="1684" spans="1:6">
      <c r="A1684" s="48"/>
      <c r="B1684" s="48" t="s">
        <v>2222</v>
      </c>
      <c r="C1684" s="48"/>
      <c r="D1684" s="48"/>
      <c r="E1684" s="48"/>
      <c r="F1684" s="48"/>
    </row>
    <row r="1685" spans="1:6">
      <c r="A1685" s="48"/>
      <c r="B1685" s="48" t="s">
        <v>2223</v>
      </c>
      <c r="C1685" s="48"/>
      <c r="D1685" s="48"/>
      <c r="E1685" s="48"/>
      <c r="F1685" s="48"/>
    </row>
    <row r="1686" spans="1:6" ht="30">
      <c r="A1686" s="48"/>
      <c r="B1686" s="48" t="s">
        <v>2224</v>
      </c>
      <c r="C1686" s="48"/>
      <c r="D1686" s="48"/>
      <c r="E1686" s="48"/>
      <c r="F1686" s="48"/>
    </row>
    <row r="1687" spans="1:6">
      <c r="A1687" s="48"/>
      <c r="B1687" s="48" t="s">
        <v>2225</v>
      </c>
      <c r="C1687" s="48"/>
      <c r="D1687" s="48"/>
      <c r="E1687" s="48"/>
      <c r="F1687" s="48"/>
    </row>
    <row r="1688" spans="1:6">
      <c r="A1688" s="48"/>
      <c r="B1688" s="48" t="s">
        <v>2226</v>
      </c>
      <c r="C1688" s="48"/>
      <c r="D1688" s="48"/>
      <c r="E1688" s="48"/>
      <c r="F1688" s="48"/>
    </row>
    <row r="1689" spans="1:6">
      <c r="A1689" s="48"/>
      <c r="B1689" s="48" t="s">
        <v>2227</v>
      </c>
      <c r="C1689" s="48"/>
      <c r="D1689" s="48"/>
      <c r="E1689" s="48"/>
      <c r="F1689" s="48"/>
    </row>
    <row r="1690" spans="1:6">
      <c r="A1690" s="48"/>
      <c r="B1690" s="48" t="s">
        <v>2228</v>
      </c>
      <c r="C1690" s="48"/>
      <c r="D1690" s="48"/>
      <c r="E1690" s="48"/>
      <c r="F1690" s="48"/>
    </row>
    <row r="1691" spans="1:6" ht="30">
      <c r="A1691" s="48"/>
      <c r="B1691" s="48" t="s">
        <v>2229</v>
      </c>
      <c r="C1691" s="48"/>
      <c r="D1691" s="48"/>
      <c r="E1691" s="48"/>
      <c r="F1691" s="48"/>
    </row>
    <row r="1692" spans="1:6" ht="30">
      <c r="A1692" s="48"/>
      <c r="B1692" s="48" t="s">
        <v>2230</v>
      </c>
      <c r="C1692" s="48"/>
      <c r="D1692" s="48"/>
      <c r="E1692" s="48"/>
      <c r="F1692" s="48"/>
    </row>
    <row r="1693" spans="1:6" ht="30">
      <c r="A1693" s="48"/>
      <c r="B1693" s="48" t="s">
        <v>2231</v>
      </c>
      <c r="C1693" s="48"/>
      <c r="D1693" s="48"/>
      <c r="E1693" s="48"/>
      <c r="F1693" s="48"/>
    </row>
    <row r="1694" spans="1:6">
      <c r="A1694" s="48"/>
      <c r="B1694" s="48" t="s">
        <v>2232</v>
      </c>
      <c r="C1694" s="48"/>
      <c r="D1694" s="48"/>
      <c r="E1694" s="48"/>
      <c r="F1694" s="48"/>
    </row>
    <row r="1695" spans="1:6">
      <c r="A1695" s="48"/>
      <c r="B1695" s="48" t="s">
        <v>2392</v>
      </c>
      <c r="C1695" s="48"/>
      <c r="D1695" s="48"/>
      <c r="E1695" s="48"/>
      <c r="F1695" s="48"/>
    </row>
    <row r="1696" spans="1:6">
      <c r="A1696" s="48"/>
      <c r="B1696" s="48"/>
      <c r="C1696" s="48"/>
      <c r="D1696" s="48"/>
      <c r="E1696" s="48"/>
      <c r="F1696" s="48"/>
    </row>
    <row r="1697" spans="1:6">
      <c r="A1697" s="48"/>
      <c r="B1697" s="48" t="s">
        <v>2234</v>
      </c>
      <c r="C1697" s="48"/>
      <c r="D1697" s="48"/>
      <c r="E1697" s="48"/>
      <c r="F1697" s="48"/>
    </row>
    <row r="1698" spans="1:6">
      <c r="A1698" s="48"/>
      <c r="B1698" s="48"/>
      <c r="C1698" s="48"/>
      <c r="D1698" s="48"/>
      <c r="E1698" s="48"/>
      <c r="F1698" s="48"/>
    </row>
    <row r="1699" spans="1:6">
      <c r="A1699" s="48"/>
      <c r="B1699" s="48" t="s">
        <v>2235</v>
      </c>
      <c r="C1699" s="48"/>
      <c r="D1699" s="48"/>
      <c r="E1699" s="48"/>
      <c r="F1699" s="48"/>
    </row>
    <row r="1700" spans="1:6">
      <c r="A1700" s="48"/>
      <c r="B1700" s="48" t="s">
        <v>2315</v>
      </c>
      <c r="C1700" s="48"/>
      <c r="D1700" s="48"/>
      <c r="E1700" s="48"/>
      <c r="F1700" s="48"/>
    </row>
    <row r="1701" spans="1:6" ht="30">
      <c r="A1701" s="48"/>
      <c r="B1701" s="48" t="s">
        <v>2237</v>
      </c>
      <c r="C1701" s="48"/>
      <c r="D1701" s="48"/>
      <c r="E1701" s="48"/>
      <c r="F1701" s="48"/>
    </row>
    <row r="1702" spans="1:6">
      <c r="A1702" s="48"/>
      <c r="B1702" s="48"/>
      <c r="C1702" s="48"/>
      <c r="D1702" s="48"/>
      <c r="E1702" s="48"/>
      <c r="F1702" s="48"/>
    </row>
    <row r="1703" spans="1:6">
      <c r="A1703" s="48"/>
      <c r="B1703" s="48" t="s">
        <v>2393</v>
      </c>
      <c r="C1703" s="48"/>
      <c r="D1703" s="48"/>
      <c r="E1703" s="48"/>
      <c r="F1703" s="48"/>
    </row>
    <row r="1704" spans="1:6">
      <c r="A1704" s="48"/>
      <c r="B1704" s="48" t="s">
        <v>2394</v>
      </c>
      <c r="C1704" s="48"/>
      <c r="D1704" s="48"/>
      <c r="E1704" s="48"/>
      <c r="F1704" s="48"/>
    </row>
    <row r="1705" spans="1:6">
      <c r="A1705" s="48"/>
      <c r="B1705" s="48" t="s">
        <v>2395</v>
      </c>
      <c r="C1705" s="48"/>
      <c r="D1705" s="48"/>
      <c r="E1705" s="48"/>
      <c r="F1705" s="48"/>
    </row>
    <row r="1706" spans="1:6">
      <c r="A1706" s="48"/>
      <c r="B1706" s="48" t="s">
        <v>2239</v>
      </c>
      <c r="C1706" s="48"/>
      <c r="D1706" s="48"/>
      <c r="E1706" s="48"/>
      <c r="F1706" s="48"/>
    </row>
    <row r="1707" spans="1:6">
      <c r="A1707" s="48"/>
      <c r="B1707" s="48" t="s">
        <v>2240</v>
      </c>
      <c r="C1707" s="48"/>
      <c r="D1707" s="48"/>
      <c r="E1707" s="48"/>
      <c r="F1707" s="48"/>
    </row>
    <row r="1708" spans="1:6">
      <c r="A1708" s="48"/>
      <c r="B1708" s="48" t="s">
        <v>2241</v>
      </c>
      <c r="C1708" s="48"/>
      <c r="D1708" s="48"/>
      <c r="E1708" s="48"/>
      <c r="F1708" s="48"/>
    </row>
    <row r="1709" spans="1:6" ht="30">
      <c r="A1709" s="48"/>
      <c r="B1709" s="48" t="s">
        <v>2242</v>
      </c>
      <c r="C1709" s="48"/>
      <c r="D1709" s="48"/>
      <c r="E1709" s="48"/>
      <c r="F1709" s="48"/>
    </row>
    <row r="1710" spans="1:6">
      <c r="A1710" s="48"/>
      <c r="B1710" s="48" t="s">
        <v>2243</v>
      </c>
      <c r="C1710" s="48"/>
      <c r="D1710" s="48"/>
      <c r="E1710" s="48"/>
      <c r="F1710" s="48"/>
    </row>
    <row r="1711" spans="1:6">
      <c r="A1711" s="48"/>
      <c r="B1711" s="48"/>
      <c r="C1711" s="48"/>
      <c r="D1711" s="48"/>
      <c r="E1711" s="48"/>
      <c r="F1711" s="48"/>
    </row>
    <row r="1712" spans="1:6" ht="30">
      <c r="A1712" s="48"/>
      <c r="B1712" s="396" t="s">
        <v>2396</v>
      </c>
      <c r="C1712" s="48"/>
      <c r="D1712" s="48"/>
      <c r="E1712" s="48"/>
      <c r="F1712" s="48"/>
    </row>
    <row r="1713" spans="1:6">
      <c r="A1713" s="48"/>
      <c r="B1713" s="48" t="s">
        <v>2397</v>
      </c>
      <c r="C1713" s="48"/>
      <c r="D1713" s="48"/>
      <c r="E1713" s="48"/>
      <c r="F1713" s="48"/>
    </row>
    <row r="1714" spans="1:6">
      <c r="A1714" s="48"/>
      <c r="B1714" s="48" t="s">
        <v>2398</v>
      </c>
      <c r="C1714" s="48"/>
      <c r="D1714" s="48"/>
      <c r="E1714" s="48"/>
      <c r="F1714" s="48"/>
    </row>
    <row r="1715" spans="1:6">
      <c r="A1715" s="48"/>
      <c r="B1715" s="48" t="s">
        <v>2399</v>
      </c>
      <c r="C1715" s="48"/>
      <c r="D1715" s="48"/>
      <c r="E1715" s="48"/>
      <c r="F1715" s="48"/>
    </row>
    <row r="1716" spans="1:6">
      <c r="A1716" s="48"/>
      <c r="B1716" s="48" t="s">
        <v>2400</v>
      </c>
      <c r="C1716" s="48"/>
      <c r="D1716" s="48"/>
      <c r="E1716" s="48"/>
      <c r="F1716" s="48"/>
    </row>
    <row r="1717" spans="1:6">
      <c r="A1717" s="48"/>
      <c r="B1717" s="48" t="s">
        <v>2273</v>
      </c>
      <c r="C1717" s="48"/>
      <c r="D1717" s="48"/>
      <c r="E1717" s="48"/>
      <c r="F1717" s="48"/>
    </row>
    <row r="1718" spans="1:6">
      <c r="A1718" s="48"/>
      <c r="B1718" s="48" t="s">
        <v>2401</v>
      </c>
      <c r="C1718" s="48"/>
      <c r="D1718" s="48"/>
      <c r="E1718" s="48"/>
      <c r="F1718" s="48"/>
    </row>
    <row r="1719" spans="1:6">
      <c r="A1719" s="48"/>
      <c r="B1719" s="48" t="s">
        <v>2402</v>
      </c>
      <c r="C1719" s="48"/>
      <c r="D1719" s="48"/>
      <c r="E1719" s="48"/>
      <c r="F1719" s="48"/>
    </row>
    <row r="1720" spans="1:6">
      <c r="A1720" s="48"/>
      <c r="B1720" s="48" t="s">
        <v>2403</v>
      </c>
      <c r="C1720" s="48"/>
      <c r="D1720" s="48"/>
      <c r="E1720" s="48"/>
      <c r="F1720" s="48"/>
    </row>
    <row r="1721" spans="1:6">
      <c r="A1721" s="48"/>
      <c r="B1721" s="48" t="s">
        <v>2265</v>
      </c>
      <c r="C1721" s="48"/>
      <c r="D1721" s="48"/>
      <c r="E1721" s="48"/>
      <c r="F1721" s="48"/>
    </row>
    <row r="1722" spans="1:6">
      <c r="A1722" s="48"/>
      <c r="B1722" s="48" t="s">
        <v>2277</v>
      </c>
      <c r="C1722" s="48"/>
      <c r="D1722" s="48"/>
      <c r="E1722" s="48"/>
      <c r="F1722" s="48"/>
    </row>
    <row r="1723" spans="1:6">
      <c r="A1723" s="48"/>
      <c r="B1723" s="48" t="s">
        <v>2278</v>
      </c>
      <c r="C1723" s="48"/>
      <c r="D1723" s="48"/>
      <c r="E1723" s="48"/>
      <c r="F1723" s="48"/>
    </row>
    <row r="1724" spans="1:6">
      <c r="A1724" s="48"/>
      <c r="B1724" s="48" t="s">
        <v>2279</v>
      </c>
      <c r="C1724" s="48"/>
      <c r="D1724" s="48"/>
      <c r="E1724" s="48"/>
      <c r="F1724" s="48"/>
    </row>
    <row r="1725" spans="1:6">
      <c r="A1725" s="48"/>
      <c r="B1725" s="48" t="s">
        <v>2280</v>
      </c>
      <c r="C1725" s="48"/>
      <c r="D1725" s="48"/>
      <c r="E1725" s="48"/>
      <c r="F1725" s="48"/>
    </row>
    <row r="1726" spans="1:6">
      <c r="A1726" s="48"/>
      <c r="B1726" s="48" t="s">
        <v>2281</v>
      </c>
      <c r="C1726" s="48"/>
      <c r="D1726" s="48"/>
      <c r="E1726" s="48"/>
      <c r="F1726" s="48"/>
    </row>
    <row r="1727" spans="1:6">
      <c r="A1727" s="48"/>
      <c r="B1727" s="48" t="s">
        <v>2282</v>
      </c>
      <c r="C1727" s="48"/>
      <c r="D1727" s="48"/>
      <c r="E1727" s="48"/>
      <c r="F1727" s="48"/>
    </row>
    <row r="1728" spans="1:6">
      <c r="A1728" s="48"/>
      <c r="B1728" s="48"/>
      <c r="C1728" s="48"/>
      <c r="D1728" s="48"/>
      <c r="E1728" s="48"/>
      <c r="F1728" s="48"/>
    </row>
    <row r="1729" spans="1:6">
      <c r="A1729" s="48"/>
      <c r="B1729" s="48" t="s">
        <v>2297</v>
      </c>
      <c r="C1729" s="48"/>
      <c r="D1729" s="48"/>
      <c r="E1729" s="48"/>
      <c r="F1729" s="48"/>
    </row>
    <row r="1730" spans="1:6">
      <c r="A1730" s="48"/>
      <c r="B1730" s="48" t="s">
        <v>2298</v>
      </c>
      <c r="C1730" s="48"/>
      <c r="D1730" s="48"/>
      <c r="E1730" s="48"/>
      <c r="F1730" s="48"/>
    </row>
    <row r="1731" spans="1:6">
      <c r="A1731" s="48"/>
      <c r="B1731" s="48"/>
      <c r="C1731" s="48"/>
      <c r="D1731" s="48"/>
      <c r="E1731" s="48"/>
      <c r="F1731" s="48"/>
    </row>
    <row r="1732" spans="1:6">
      <c r="A1732" s="48"/>
      <c r="B1732" s="396" t="s">
        <v>2283</v>
      </c>
      <c r="C1732" s="48"/>
      <c r="D1732" s="48"/>
      <c r="E1732" s="48"/>
      <c r="F1732" s="48"/>
    </row>
    <row r="1733" spans="1:6">
      <c r="A1733" s="48"/>
      <c r="B1733" s="396" t="s">
        <v>2300</v>
      </c>
      <c r="C1733" s="48"/>
      <c r="D1733" s="48"/>
      <c r="E1733" s="48"/>
      <c r="F1733" s="48"/>
    </row>
    <row r="1734" spans="1:6">
      <c r="A1734" s="48"/>
      <c r="B1734" s="48" t="s">
        <v>2285</v>
      </c>
      <c r="C1734" s="48"/>
      <c r="D1734" s="48"/>
      <c r="E1734" s="48"/>
      <c r="F1734" s="48"/>
    </row>
    <row r="1735" spans="1:6">
      <c r="A1735" s="48"/>
      <c r="B1735" s="48" t="s">
        <v>2404</v>
      </c>
      <c r="C1735" s="48"/>
      <c r="D1735" s="48"/>
      <c r="E1735" s="48"/>
      <c r="F1735" s="48"/>
    </row>
    <row r="1736" spans="1:6">
      <c r="A1736" s="48"/>
      <c r="B1736" s="48" t="s">
        <v>2302</v>
      </c>
      <c r="C1736" s="48"/>
      <c r="D1736" s="48"/>
      <c r="E1736" s="48"/>
      <c r="F1736" s="48"/>
    </row>
    <row r="1737" spans="1:6">
      <c r="A1737" s="48"/>
      <c r="B1737" s="48" t="s">
        <v>2405</v>
      </c>
      <c r="C1737" s="48"/>
      <c r="D1737" s="48"/>
      <c r="E1737" s="48"/>
      <c r="F1737" s="48"/>
    </row>
    <row r="1738" spans="1:6">
      <c r="A1738" s="48"/>
      <c r="B1738" s="48" t="s">
        <v>2406</v>
      </c>
      <c r="C1738" s="48"/>
      <c r="D1738" s="48"/>
      <c r="E1738" s="48"/>
      <c r="F1738" s="48"/>
    </row>
    <row r="1739" spans="1:6" ht="30">
      <c r="A1739" s="48"/>
      <c r="B1739" s="48" t="s">
        <v>2407</v>
      </c>
      <c r="C1739" s="48"/>
      <c r="D1739" s="48"/>
      <c r="E1739" s="48"/>
      <c r="F1739" s="48"/>
    </row>
    <row r="1740" spans="1:6">
      <c r="A1740" s="48"/>
      <c r="B1740" s="48" t="s">
        <v>2408</v>
      </c>
      <c r="C1740" s="48"/>
      <c r="D1740" s="48"/>
      <c r="E1740" s="48"/>
      <c r="F1740" s="48"/>
    </row>
    <row r="1741" spans="1:6">
      <c r="A1741" s="48"/>
      <c r="B1741" s="48" t="s">
        <v>2292</v>
      </c>
      <c r="C1741" s="48"/>
      <c r="D1741" s="48"/>
      <c r="E1741" s="48"/>
      <c r="F1741" s="48"/>
    </row>
    <row r="1742" spans="1:6" ht="30">
      <c r="A1742" s="48"/>
      <c r="B1742" s="48" t="s">
        <v>2409</v>
      </c>
      <c r="C1742" s="48"/>
      <c r="D1742" s="48"/>
      <c r="E1742" s="48"/>
      <c r="F1742" s="48"/>
    </row>
    <row r="1743" spans="1:6">
      <c r="A1743" s="48"/>
      <c r="B1743" s="48" t="s">
        <v>2307</v>
      </c>
      <c r="C1743" s="48"/>
      <c r="D1743" s="48"/>
      <c r="E1743" s="48"/>
      <c r="F1743" s="48"/>
    </row>
    <row r="1744" spans="1:6">
      <c r="A1744" s="48"/>
      <c r="B1744" s="48" t="s">
        <v>2265</v>
      </c>
      <c r="C1744" s="48"/>
      <c r="D1744" s="48"/>
      <c r="E1744" s="48"/>
      <c r="F1744" s="48"/>
    </row>
    <row r="1745" spans="1:6">
      <c r="A1745" s="48"/>
      <c r="B1745" s="48" t="s">
        <v>2308</v>
      </c>
      <c r="C1745" s="48"/>
      <c r="D1745" s="48"/>
      <c r="E1745" s="48"/>
      <c r="F1745" s="48"/>
    </row>
    <row r="1746" spans="1:6">
      <c r="A1746" s="48"/>
      <c r="B1746" s="48" t="s">
        <v>2410</v>
      </c>
      <c r="C1746" s="48"/>
      <c r="D1746" s="48"/>
      <c r="E1746" s="48"/>
      <c r="F1746" s="48"/>
    </row>
    <row r="1747" spans="1:6">
      <c r="A1747" s="48"/>
      <c r="B1747" s="48" t="s">
        <v>2310</v>
      </c>
      <c r="C1747" s="48"/>
      <c r="D1747" s="48"/>
      <c r="E1747" s="48"/>
      <c r="F1747" s="48"/>
    </row>
    <row r="1748" spans="1:6">
      <c r="A1748" s="48"/>
      <c r="B1748" s="48" t="s">
        <v>2295</v>
      </c>
      <c r="C1748" s="48"/>
      <c r="D1748" s="48"/>
      <c r="E1748" s="48"/>
      <c r="F1748" s="48"/>
    </row>
    <row r="1749" spans="1:6">
      <c r="A1749" s="48"/>
      <c r="B1749" s="48"/>
      <c r="C1749" s="48"/>
      <c r="D1749" s="48"/>
      <c r="E1749" s="48"/>
      <c r="F1749" s="48"/>
    </row>
    <row r="1750" spans="1:6">
      <c r="A1750" s="48"/>
      <c r="B1750" s="396" t="s">
        <v>2311</v>
      </c>
      <c r="C1750" s="48"/>
      <c r="D1750" s="48"/>
      <c r="E1750" s="48"/>
      <c r="F1750" s="48"/>
    </row>
    <row r="1751" spans="1:6">
      <c r="A1751" s="48"/>
      <c r="B1751" s="48" t="s">
        <v>2312</v>
      </c>
      <c r="C1751" s="48"/>
      <c r="D1751" s="48"/>
      <c r="E1751" s="48"/>
      <c r="F1751" s="48"/>
    </row>
    <row r="1752" spans="1:6">
      <c r="A1752" s="48"/>
      <c r="B1752" s="48" t="s">
        <v>2411</v>
      </c>
      <c r="C1752" s="48"/>
      <c r="D1752" s="48"/>
      <c r="E1752" s="48"/>
      <c r="F1752" s="48"/>
    </row>
    <row r="1753" spans="1:6">
      <c r="A1753" s="48"/>
      <c r="B1753" s="48" t="s">
        <v>2412</v>
      </c>
      <c r="C1753" s="48"/>
      <c r="D1753" s="48"/>
      <c r="E1753" s="48"/>
      <c r="F1753" s="48"/>
    </row>
    <row r="1754" spans="1:6">
      <c r="A1754" s="48"/>
      <c r="B1754" s="48"/>
      <c r="C1754" s="48"/>
      <c r="D1754" s="48"/>
      <c r="E1754" s="48"/>
      <c r="F1754" s="48"/>
    </row>
    <row r="1755" spans="1:6" ht="30">
      <c r="A1755" s="48"/>
      <c r="B1755" s="396" t="s">
        <v>2413</v>
      </c>
      <c r="C1755" s="48"/>
      <c r="D1755" s="48"/>
      <c r="E1755" s="48"/>
      <c r="F1755" s="48"/>
    </row>
    <row r="1756" spans="1:6">
      <c r="A1756" s="48"/>
      <c r="B1756" s="48"/>
      <c r="C1756" s="48"/>
      <c r="D1756" s="48"/>
      <c r="E1756" s="48"/>
      <c r="F1756" s="48"/>
    </row>
    <row r="1757" spans="1:6">
      <c r="A1757" s="48"/>
      <c r="B1757" s="48" t="s">
        <v>2337</v>
      </c>
      <c r="C1757" s="48"/>
      <c r="D1757" s="48"/>
      <c r="E1757" s="48"/>
      <c r="F1757" s="48"/>
    </row>
    <row r="1758" spans="1:6" ht="30">
      <c r="A1758" s="48"/>
      <c r="B1758" s="48" t="s">
        <v>2338</v>
      </c>
      <c r="C1758" s="48"/>
      <c r="D1758" s="48"/>
      <c r="E1758" s="48"/>
      <c r="F1758" s="48"/>
    </row>
    <row r="1759" spans="1:6" ht="30">
      <c r="A1759" s="48"/>
      <c r="B1759" s="48" t="s">
        <v>2414</v>
      </c>
      <c r="C1759" s="48"/>
      <c r="D1759" s="48"/>
      <c r="E1759" s="48"/>
      <c r="F1759" s="48"/>
    </row>
    <row r="1760" spans="1:6">
      <c r="A1760" s="48"/>
      <c r="B1760" s="48" t="s">
        <v>2340</v>
      </c>
      <c r="C1760" s="48"/>
      <c r="D1760" s="48"/>
      <c r="E1760" s="48"/>
      <c r="F1760" s="48"/>
    </row>
    <row r="1761" spans="1:6">
      <c r="A1761" s="48"/>
      <c r="B1761" s="48" t="s">
        <v>2341</v>
      </c>
      <c r="C1761" s="48"/>
      <c r="D1761" s="48"/>
      <c r="E1761" s="48"/>
      <c r="F1761" s="48"/>
    </row>
    <row r="1762" spans="1:6">
      <c r="A1762" s="48"/>
      <c r="B1762" s="48" t="s">
        <v>2342</v>
      </c>
      <c r="C1762" s="48"/>
      <c r="D1762" s="48"/>
      <c r="E1762" s="48"/>
      <c r="F1762" s="48"/>
    </row>
    <row r="1763" spans="1:6">
      <c r="A1763" s="48"/>
      <c r="B1763" s="48"/>
      <c r="C1763" s="48"/>
      <c r="D1763" s="48"/>
      <c r="E1763" s="48"/>
      <c r="F1763" s="48"/>
    </row>
    <row r="1764" spans="1:6">
      <c r="A1764" s="48"/>
      <c r="B1764" s="48" t="s">
        <v>2343</v>
      </c>
      <c r="C1764" s="48"/>
      <c r="D1764" s="48"/>
      <c r="E1764" s="48"/>
      <c r="F1764" s="48"/>
    </row>
    <row r="1765" spans="1:6">
      <c r="A1765" s="48"/>
      <c r="B1765" s="48"/>
      <c r="C1765" s="48"/>
      <c r="D1765" s="48"/>
      <c r="E1765" s="48"/>
      <c r="F1765" s="48"/>
    </row>
    <row r="1766" spans="1:6" ht="30">
      <c r="A1766" s="48"/>
      <c r="B1766" s="397" t="s">
        <v>2344</v>
      </c>
      <c r="C1766" s="399" t="s">
        <v>1397</v>
      </c>
      <c r="D1766" s="399">
        <v>1</v>
      </c>
      <c r="E1766" s="501"/>
      <c r="F1766" s="300">
        <f>+E1766*D1766</f>
        <v>0</v>
      </c>
    </row>
    <row r="1767" spans="1:6">
      <c r="A1767" s="48"/>
      <c r="B1767" s="48" t="s">
        <v>2415</v>
      </c>
      <c r="C1767" s="48"/>
      <c r="D1767" s="48"/>
      <c r="E1767" s="48"/>
      <c r="F1767" s="48"/>
    </row>
    <row r="1768" spans="1:6">
      <c r="A1768" s="48"/>
      <c r="B1768" s="48" t="s">
        <v>2416</v>
      </c>
      <c r="C1768" s="48"/>
      <c r="D1768" s="48"/>
      <c r="E1768" s="48"/>
      <c r="F1768" s="48"/>
    </row>
    <row r="1769" spans="1:6">
      <c r="A1769" s="48"/>
      <c r="B1769" s="48" t="s">
        <v>2417</v>
      </c>
      <c r="C1769" s="48"/>
      <c r="D1769" s="48"/>
      <c r="E1769" s="48"/>
      <c r="F1769" s="48"/>
    </row>
    <row r="1770" spans="1:6">
      <c r="A1770" s="48"/>
      <c r="B1770" s="48"/>
      <c r="C1770" s="48"/>
      <c r="D1770" s="48"/>
      <c r="E1770" s="48"/>
      <c r="F1770" s="48"/>
    </row>
    <row r="1771" spans="1:6">
      <c r="A1771" s="48"/>
      <c r="B1771" s="396" t="s">
        <v>2418</v>
      </c>
      <c r="C1771" s="48"/>
      <c r="D1771" s="48"/>
      <c r="E1771" s="48"/>
      <c r="F1771" s="48"/>
    </row>
    <row r="1772" spans="1:6">
      <c r="A1772" s="48"/>
      <c r="B1772" s="396"/>
      <c r="C1772" s="48"/>
      <c r="D1772" s="48"/>
      <c r="E1772" s="48"/>
      <c r="F1772" s="48"/>
    </row>
    <row r="1773" spans="1:6" ht="225">
      <c r="A1773" s="123">
        <f>MAX($A$1144:$A1772)+0.01</f>
        <v>3.1599999999999966</v>
      </c>
      <c r="B1773" s="307" t="s">
        <v>2419</v>
      </c>
      <c r="C1773" s="402"/>
      <c r="D1773" s="402"/>
      <c r="E1773" s="403"/>
      <c r="F1773" s="340"/>
    </row>
    <row r="1774" spans="1:6">
      <c r="A1774" s="404"/>
      <c r="B1774" s="307" t="s">
        <v>2420</v>
      </c>
      <c r="C1774" s="405"/>
      <c r="D1774" s="406"/>
      <c r="E1774" s="407"/>
      <c r="F1774" s="408"/>
    </row>
    <row r="1775" spans="1:6">
      <c r="A1775" s="404"/>
      <c r="B1775" s="307" t="s">
        <v>2421</v>
      </c>
      <c r="C1775" s="405"/>
      <c r="D1775" s="406"/>
      <c r="E1775" s="407"/>
      <c r="F1775" s="408"/>
    </row>
    <row r="1776" spans="1:6" ht="30">
      <c r="A1776" s="404"/>
      <c r="B1776" s="307" t="s">
        <v>2422</v>
      </c>
      <c r="C1776" s="405"/>
      <c r="D1776" s="406"/>
      <c r="E1776" s="407"/>
      <c r="F1776" s="408"/>
    </row>
    <row r="1777" spans="1:6">
      <c r="A1777" s="404"/>
      <c r="B1777" s="307" t="s">
        <v>2423</v>
      </c>
      <c r="C1777" s="405"/>
      <c r="D1777" s="406"/>
      <c r="E1777" s="407"/>
      <c r="F1777" s="408"/>
    </row>
    <row r="1778" spans="1:6" ht="30">
      <c r="A1778" s="404"/>
      <c r="B1778" s="307" t="s">
        <v>2424</v>
      </c>
      <c r="C1778" s="405"/>
      <c r="D1778" s="406"/>
      <c r="E1778" s="407"/>
      <c r="F1778" s="408"/>
    </row>
    <row r="1779" spans="1:6">
      <c r="A1779" s="404"/>
      <c r="B1779" s="307" t="s">
        <v>2423</v>
      </c>
      <c r="C1779" s="405"/>
      <c r="D1779" s="406"/>
      <c r="E1779" s="407"/>
      <c r="F1779" s="408"/>
    </row>
    <row r="1780" spans="1:6">
      <c r="A1780" s="404"/>
      <c r="B1780" s="307" t="s">
        <v>2425</v>
      </c>
      <c r="C1780" s="405"/>
      <c r="D1780" s="406"/>
      <c r="E1780" s="407"/>
      <c r="F1780" s="408"/>
    </row>
    <row r="1781" spans="1:6">
      <c r="A1781" s="404"/>
      <c r="B1781" s="307" t="s">
        <v>2426</v>
      </c>
      <c r="C1781" s="405"/>
      <c r="D1781" s="406"/>
      <c r="E1781" s="407"/>
      <c r="F1781" s="408"/>
    </row>
    <row r="1782" spans="1:6">
      <c r="A1782" s="404"/>
      <c r="B1782" s="307" t="s">
        <v>2427</v>
      </c>
      <c r="C1782" s="405"/>
      <c r="D1782" s="406"/>
      <c r="E1782" s="407"/>
      <c r="F1782" s="408"/>
    </row>
    <row r="1783" spans="1:6">
      <c r="A1783" s="404"/>
      <c r="B1783" s="307" t="s">
        <v>2428</v>
      </c>
      <c r="C1783" s="405"/>
      <c r="D1783" s="406"/>
      <c r="E1783" s="407"/>
      <c r="F1783" s="408"/>
    </row>
    <row r="1784" spans="1:6">
      <c r="A1784" s="404"/>
      <c r="B1784" s="307" t="s">
        <v>2429</v>
      </c>
      <c r="C1784" s="405"/>
      <c r="D1784" s="406"/>
      <c r="E1784" s="407"/>
      <c r="F1784" s="408"/>
    </row>
    <row r="1785" spans="1:6">
      <c r="A1785" s="404"/>
      <c r="B1785" s="307" t="s">
        <v>2430</v>
      </c>
      <c r="C1785" s="405"/>
      <c r="D1785" s="406"/>
      <c r="E1785" s="407"/>
      <c r="F1785" s="408"/>
    </row>
    <row r="1786" spans="1:6">
      <c r="A1786" s="404"/>
      <c r="B1786" s="329" t="s">
        <v>2431</v>
      </c>
      <c r="C1786" s="405"/>
      <c r="D1786" s="406"/>
      <c r="E1786" s="407"/>
      <c r="F1786" s="408"/>
    </row>
    <row r="1787" spans="1:6" ht="30">
      <c r="A1787" s="404"/>
      <c r="B1787" s="307" t="s">
        <v>2432</v>
      </c>
      <c r="C1787" s="405"/>
      <c r="D1787" s="406"/>
      <c r="E1787" s="407"/>
      <c r="F1787" s="408"/>
    </row>
    <row r="1788" spans="1:6">
      <c r="A1788" s="404"/>
      <c r="B1788" s="307" t="s">
        <v>2433</v>
      </c>
      <c r="C1788" s="405"/>
      <c r="D1788" s="406"/>
      <c r="E1788" s="407"/>
      <c r="F1788" s="408"/>
    </row>
    <row r="1789" spans="1:6">
      <c r="A1789" s="404"/>
      <c r="B1789" s="307" t="s">
        <v>2434</v>
      </c>
      <c r="C1789" s="405"/>
      <c r="D1789" s="406"/>
      <c r="E1789" s="407"/>
      <c r="F1789" s="408"/>
    </row>
    <row r="1790" spans="1:6" ht="30">
      <c r="A1790" s="404"/>
      <c r="B1790" s="307" t="s">
        <v>2435</v>
      </c>
      <c r="C1790" s="405"/>
      <c r="D1790" s="406"/>
      <c r="E1790" s="407"/>
      <c r="F1790" s="408"/>
    </row>
    <row r="1791" spans="1:6">
      <c r="A1791" s="404"/>
      <c r="B1791" s="307" t="s">
        <v>2436</v>
      </c>
      <c r="C1791" s="405"/>
      <c r="D1791" s="406"/>
      <c r="E1791" s="407"/>
      <c r="F1791" s="408"/>
    </row>
    <row r="1792" spans="1:6">
      <c r="A1792" s="404"/>
      <c r="B1792" s="307" t="s">
        <v>2437</v>
      </c>
      <c r="C1792" s="405"/>
      <c r="D1792" s="406"/>
      <c r="E1792" s="407"/>
      <c r="F1792" s="408"/>
    </row>
    <row r="1793" spans="1:6">
      <c r="A1793" s="404"/>
      <c r="B1793" s="307" t="s">
        <v>2438</v>
      </c>
      <c r="C1793" s="405"/>
      <c r="D1793" s="406"/>
      <c r="E1793" s="407"/>
      <c r="F1793" s="408"/>
    </row>
    <row r="1794" spans="1:6">
      <c r="A1794" s="404"/>
      <c r="B1794" s="307" t="s">
        <v>2439</v>
      </c>
      <c r="C1794" s="405"/>
      <c r="D1794" s="406"/>
      <c r="E1794" s="407"/>
      <c r="F1794" s="408"/>
    </row>
    <row r="1795" spans="1:6">
      <c r="A1795" s="409"/>
      <c r="B1795" s="370" t="s">
        <v>2440</v>
      </c>
      <c r="C1795" s="410"/>
      <c r="D1795" s="411"/>
      <c r="E1795" s="412"/>
      <c r="F1795" s="413"/>
    </row>
    <row r="1796" spans="1:6">
      <c r="A1796" s="414"/>
      <c r="B1796" s="307" t="s">
        <v>2441</v>
      </c>
      <c r="C1796" s="108" t="s">
        <v>51</v>
      </c>
      <c r="D1796" s="23">
        <v>1</v>
      </c>
      <c r="E1796" s="493"/>
      <c r="F1796" s="23">
        <f>D1796*E1796</f>
        <v>0</v>
      </c>
    </row>
    <row r="1797" spans="1:6">
      <c r="A1797" s="390"/>
      <c r="B1797" s="307" t="s">
        <v>2442</v>
      </c>
      <c r="C1797" s="122"/>
      <c r="D1797" s="122"/>
      <c r="E1797" s="122"/>
      <c r="F1797" s="122"/>
    </row>
    <row r="1798" spans="1:6">
      <c r="A1798" s="390"/>
      <c r="B1798" s="307"/>
      <c r="C1798" s="415"/>
      <c r="D1798" s="402"/>
      <c r="E1798" s="403"/>
      <c r="F1798" s="300"/>
    </row>
    <row r="1799" spans="1:6" ht="120">
      <c r="A1799" s="123">
        <f>MAX($A$1144:$A1798)+0.01</f>
        <v>3.1699999999999964</v>
      </c>
      <c r="B1799" s="307" t="s">
        <v>2443</v>
      </c>
      <c r="C1799" s="416"/>
      <c r="D1799" s="416"/>
      <c r="E1799" s="416"/>
      <c r="F1799" s="416"/>
    </row>
    <row r="1800" spans="1:6">
      <c r="A1800" s="416"/>
      <c r="B1800" s="329" t="s">
        <v>2444</v>
      </c>
      <c r="C1800" s="108" t="s">
        <v>51</v>
      </c>
      <c r="D1800" s="23">
        <v>1</v>
      </c>
      <c r="E1800" s="503"/>
      <c r="F1800" s="23">
        <f>D1800*E1800</f>
        <v>0</v>
      </c>
    </row>
    <row r="1801" spans="1:6">
      <c r="A1801" s="239"/>
      <c r="B1801" s="417"/>
      <c r="C1801" s="132"/>
      <c r="D1801" s="132"/>
      <c r="E1801" s="239"/>
      <c r="F1801" s="239"/>
    </row>
    <row r="1802" spans="1:6" ht="45">
      <c r="A1802" s="123">
        <f>MAX($A$1144:$A1801)+0.01</f>
        <v>3.1799999999999962</v>
      </c>
      <c r="B1802" s="307" t="s">
        <v>2445</v>
      </c>
      <c r="C1802" s="394"/>
      <c r="D1802" s="394"/>
      <c r="E1802" s="389"/>
      <c r="F1802" s="389"/>
    </row>
    <row r="1803" spans="1:6">
      <c r="A1803" s="393"/>
      <c r="B1803" s="307" t="s">
        <v>2446</v>
      </c>
      <c r="C1803" s="394"/>
      <c r="D1803" s="394"/>
      <c r="E1803" s="389"/>
      <c r="F1803" s="389"/>
    </row>
    <row r="1804" spans="1:6">
      <c r="A1804" s="393"/>
      <c r="B1804" s="307" t="s">
        <v>2447</v>
      </c>
      <c r="C1804" s="394"/>
      <c r="D1804" s="394"/>
      <c r="E1804" s="389"/>
      <c r="F1804" s="389"/>
    </row>
    <row r="1805" spans="1:6">
      <c r="A1805" s="393"/>
      <c r="B1805" s="307" t="s">
        <v>2448</v>
      </c>
      <c r="C1805" s="394"/>
      <c r="D1805" s="394"/>
      <c r="E1805" s="389"/>
      <c r="F1805" s="389"/>
    </row>
    <row r="1806" spans="1:6">
      <c r="A1806" s="393"/>
      <c r="B1806" s="307" t="s">
        <v>2449</v>
      </c>
      <c r="C1806" s="394"/>
      <c r="D1806" s="394"/>
      <c r="E1806" s="389"/>
      <c r="F1806" s="389"/>
    </row>
    <row r="1807" spans="1:6">
      <c r="A1807" s="393"/>
      <c r="B1807" s="307" t="s">
        <v>2450</v>
      </c>
      <c r="C1807" s="394"/>
      <c r="D1807" s="394"/>
      <c r="E1807" s="389"/>
      <c r="F1807" s="389"/>
    </row>
    <row r="1808" spans="1:6">
      <c r="A1808" s="393"/>
      <c r="B1808" s="307" t="s">
        <v>2451</v>
      </c>
      <c r="C1808" s="394"/>
      <c r="D1808" s="394"/>
      <c r="E1808" s="389"/>
      <c r="F1808" s="389"/>
    </row>
    <row r="1809" spans="1:7">
      <c r="A1809" s="393"/>
      <c r="B1809" s="307" t="s">
        <v>2452</v>
      </c>
      <c r="C1809" s="394"/>
      <c r="D1809" s="394"/>
      <c r="E1809" s="389"/>
      <c r="F1809" s="389"/>
    </row>
    <row r="1810" spans="1:7">
      <c r="A1810" s="393"/>
      <c r="B1810" s="307" t="s">
        <v>2453</v>
      </c>
      <c r="C1810" s="108" t="s">
        <v>51</v>
      </c>
      <c r="D1810" s="23">
        <v>2</v>
      </c>
      <c r="E1810" s="503"/>
      <c r="F1810" s="23">
        <f>D1810*E1810</f>
        <v>0</v>
      </c>
    </row>
    <row r="1811" spans="1:7">
      <c r="A1811" s="392"/>
      <c r="B1811" s="307" t="s">
        <v>2454</v>
      </c>
      <c r="C1811" s="394"/>
      <c r="D1811" s="394"/>
      <c r="E1811" s="389"/>
      <c r="F1811" s="389"/>
    </row>
    <row r="1812" spans="1:7">
      <c r="A1812" s="393"/>
      <c r="B1812" s="307" t="s">
        <v>1399</v>
      </c>
      <c r="C1812" s="394"/>
      <c r="D1812" s="394"/>
      <c r="E1812" s="389"/>
      <c r="F1812" s="389"/>
    </row>
    <row r="1813" spans="1:7">
      <c r="A1813" s="418"/>
      <c r="B1813" s="307"/>
      <c r="C1813" s="132"/>
      <c r="D1813" s="132"/>
      <c r="E1813" s="239"/>
      <c r="F1813" s="239"/>
    </row>
    <row r="1814" spans="1:7">
      <c r="A1814" s="327"/>
      <c r="B1814" s="419" t="s">
        <v>2455</v>
      </c>
      <c r="C1814" s="319"/>
      <c r="D1814" s="319"/>
      <c r="E1814" s="109"/>
      <c r="F1814" s="320"/>
    </row>
    <row r="1815" spans="1:7">
      <c r="A1815" s="327"/>
      <c r="B1815" s="420"/>
      <c r="C1815" s="319"/>
      <c r="D1815" s="319"/>
      <c r="E1815" s="109"/>
      <c r="F1815" s="320"/>
    </row>
    <row r="1816" spans="1:7" ht="75">
      <c r="A1816" s="123">
        <f>MAX($A$1144:$A1815)+0.01</f>
        <v>3.1899999999999959</v>
      </c>
      <c r="B1816" s="101" t="s">
        <v>2456</v>
      </c>
      <c r="C1816" s="25"/>
      <c r="D1816" s="25"/>
      <c r="E1816" s="109"/>
      <c r="F1816" s="23"/>
    </row>
    <row r="1817" spans="1:7" ht="60">
      <c r="A1817" s="421"/>
      <c r="B1817" s="101" t="s">
        <v>2457</v>
      </c>
      <c r="C1817" s="25"/>
      <c r="D1817" s="25"/>
      <c r="E1817" s="109"/>
      <c r="F1817" s="23"/>
    </row>
    <row r="1818" spans="1:7" ht="75">
      <c r="A1818" s="421"/>
      <c r="B1818" s="101" t="s">
        <v>2458</v>
      </c>
      <c r="C1818" s="25"/>
      <c r="D1818" s="25"/>
      <c r="E1818" s="109"/>
      <c r="F1818" s="23"/>
    </row>
    <row r="1819" spans="1:7" ht="60">
      <c r="A1819" s="421"/>
      <c r="B1819" s="101" t="s">
        <v>2459</v>
      </c>
      <c r="C1819" s="25"/>
      <c r="D1819" s="25"/>
      <c r="E1819" s="109"/>
      <c r="F1819" s="23"/>
    </row>
    <row r="1820" spans="1:7" ht="90">
      <c r="A1820" s="421"/>
      <c r="B1820" s="101" t="s">
        <v>2460</v>
      </c>
      <c r="C1820" s="25"/>
      <c r="D1820" s="25"/>
      <c r="E1820" s="109"/>
      <c r="F1820" s="23"/>
      <c r="G1820" s="504"/>
    </row>
    <row r="1821" spans="1:7" ht="75">
      <c r="A1821" s="421"/>
      <c r="B1821" s="101" t="s">
        <v>2461</v>
      </c>
      <c r="C1821" s="25"/>
      <c r="D1821" s="25"/>
      <c r="E1821" s="109"/>
      <c r="F1821" s="23"/>
    </row>
    <row r="1822" spans="1:7">
      <c r="A1822" s="421"/>
      <c r="B1822" s="101" t="s">
        <v>2462</v>
      </c>
      <c r="C1822" s="25"/>
      <c r="D1822" s="25"/>
      <c r="E1822" s="109"/>
      <c r="F1822" s="23"/>
    </row>
    <row r="1823" spans="1:7" ht="90">
      <c r="A1823" s="421"/>
      <c r="B1823" s="101" t="s">
        <v>2463</v>
      </c>
      <c r="C1823" s="25"/>
      <c r="D1823" s="25"/>
      <c r="E1823" s="109"/>
      <c r="F1823" s="23"/>
    </row>
    <row r="1824" spans="1:7" ht="90">
      <c r="A1824" s="421"/>
      <c r="B1824" s="101" t="s">
        <v>2464</v>
      </c>
      <c r="C1824" s="25"/>
      <c r="D1824" s="25"/>
      <c r="E1824" s="109"/>
      <c r="F1824" s="23"/>
    </row>
    <row r="1825" spans="1:6" ht="105">
      <c r="A1825" s="421"/>
      <c r="B1825" s="101" t="s">
        <v>2465</v>
      </c>
      <c r="C1825" s="25"/>
      <c r="D1825" s="25"/>
      <c r="E1825" s="109"/>
      <c r="F1825" s="23"/>
    </row>
    <row r="1826" spans="1:6" ht="75">
      <c r="A1826" s="421"/>
      <c r="B1826" s="101" t="s">
        <v>2466</v>
      </c>
      <c r="C1826" s="25"/>
      <c r="D1826" s="25"/>
      <c r="E1826" s="109"/>
      <c r="F1826" s="23"/>
    </row>
    <row r="1827" spans="1:6" ht="60">
      <c r="A1827" s="421"/>
      <c r="B1827" s="101" t="s">
        <v>2467</v>
      </c>
      <c r="C1827" s="25"/>
      <c r="D1827" s="25"/>
      <c r="E1827" s="109"/>
      <c r="F1827" s="23"/>
    </row>
    <row r="1828" spans="1:6" ht="60">
      <c r="A1828" s="421"/>
      <c r="B1828" s="101" t="s">
        <v>2468</v>
      </c>
      <c r="C1828" s="25"/>
      <c r="D1828" s="25"/>
      <c r="E1828" s="109"/>
      <c r="F1828" s="23"/>
    </row>
    <row r="1829" spans="1:6" ht="90">
      <c r="A1829" s="421"/>
      <c r="B1829" s="101" t="s">
        <v>2469</v>
      </c>
      <c r="C1829" s="25"/>
      <c r="D1829" s="25"/>
      <c r="E1829" s="109"/>
      <c r="F1829" s="23"/>
    </row>
    <row r="1830" spans="1:6" ht="60">
      <c r="A1830" s="421"/>
      <c r="B1830" s="101" t="s">
        <v>2470</v>
      </c>
      <c r="C1830" s="25"/>
      <c r="D1830" s="25"/>
      <c r="E1830" s="109"/>
      <c r="F1830" s="23"/>
    </row>
    <row r="1831" spans="1:6" ht="30">
      <c r="A1831" s="421"/>
      <c r="B1831" s="101" t="s">
        <v>2471</v>
      </c>
      <c r="C1831" s="25"/>
      <c r="D1831" s="25"/>
      <c r="E1831" s="109"/>
      <c r="F1831" s="23"/>
    </row>
    <row r="1832" spans="1:6" ht="60">
      <c r="A1832" s="421"/>
      <c r="B1832" s="101" t="s">
        <v>2472</v>
      </c>
      <c r="C1832" s="25"/>
      <c r="D1832" s="25"/>
      <c r="E1832" s="109"/>
      <c r="F1832" s="23"/>
    </row>
    <row r="1833" spans="1:6" ht="60">
      <c r="A1833" s="421"/>
      <c r="B1833" s="101" t="s">
        <v>2473</v>
      </c>
      <c r="C1833" s="25"/>
      <c r="D1833" s="25"/>
      <c r="E1833" s="109"/>
      <c r="F1833" s="23"/>
    </row>
    <row r="1834" spans="1:6">
      <c r="A1834" s="421"/>
      <c r="B1834" s="58" t="s">
        <v>2474</v>
      </c>
      <c r="C1834" s="25"/>
      <c r="D1834" s="25"/>
      <c r="E1834" s="109"/>
      <c r="F1834" s="23"/>
    </row>
    <row r="1835" spans="1:6">
      <c r="A1835" s="421"/>
      <c r="B1835" s="101" t="s">
        <v>2475</v>
      </c>
      <c r="C1835" s="25"/>
      <c r="D1835" s="25"/>
      <c r="E1835" s="109"/>
      <c r="F1835" s="23"/>
    </row>
    <row r="1836" spans="1:6">
      <c r="A1836" s="422"/>
      <c r="B1836" s="101" t="s">
        <v>2476</v>
      </c>
      <c r="C1836" s="25"/>
      <c r="D1836" s="25"/>
      <c r="E1836" s="109"/>
      <c r="F1836" s="23"/>
    </row>
    <row r="1837" spans="1:6">
      <c r="A1837" s="421"/>
      <c r="B1837" s="101" t="s">
        <v>2477</v>
      </c>
      <c r="C1837" s="25"/>
      <c r="D1837" s="25"/>
      <c r="E1837" s="109"/>
      <c r="F1837" s="23"/>
    </row>
    <row r="1838" spans="1:6">
      <c r="A1838" s="421"/>
      <c r="B1838" s="101" t="s">
        <v>2478</v>
      </c>
      <c r="C1838" s="25"/>
      <c r="D1838" s="25"/>
      <c r="E1838" s="109"/>
      <c r="F1838" s="23"/>
    </row>
    <row r="1839" spans="1:6">
      <c r="A1839" s="421"/>
      <c r="B1839" s="58" t="s">
        <v>2479</v>
      </c>
      <c r="C1839" s="25"/>
      <c r="D1839" s="25"/>
      <c r="E1839" s="109"/>
      <c r="F1839" s="23"/>
    </row>
    <row r="1840" spans="1:6">
      <c r="A1840" s="421"/>
      <c r="B1840" s="101" t="s">
        <v>2480</v>
      </c>
      <c r="C1840" s="25"/>
      <c r="D1840" s="25"/>
      <c r="E1840" s="109"/>
      <c r="F1840" s="23"/>
    </row>
    <row r="1841" spans="1:6">
      <c r="A1841" s="421"/>
      <c r="B1841" s="101" t="s">
        <v>2481</v>
      </c>
      <c r="C1841" s="25"/>
      <c r="D1841" s="25"/>
      <c r="E1841" s="109"/>
      <c r="F1841" s="23"/>
    </row>
    <row r="1842" spans="1:6">
      <c r="A1842" s="421"/>
      <c r="B1842" s="101" t="s">
        <v>2482</v>
      </c>
      <c r="C1842" s="25"/>
      <c r="D1842" s="25"/>
      <c r="E1842" s="109"/>
      <c r="F1842" s="23"/>
    </row>
    <row r="1843" spans="1:6">
      <c r="A1843" s="421"/>
      <c r="B1843" s="101" t="s">
        <v>2483</v>
      </c>
      <c r="C1843" s="25"/>
      <c r="D1843" s="25"/>
      <c r="E1843" s="109"/>
      <c r="F1843" s="23"/>
    </row>
    <row r="1844" spans="1:6">
      <c r="A1844" s="421"/>
      <c r="B1844" s="101" t="s">
        <v>2484</v>
      </c>
      <c r="C1844" s="25"/>
      <c r="D1844" s="25"/>
      <c r="E1844" s="109"/>
      <c r="F1844" s="23"/>
    </row>
    <row r="1845" spans="1:6">
      <c r="A1845" s="421"/>
      <c r="B1845" s="101" t="s">
        <v>2485</v>
      </c>
      <c r="C1845" s="25"/>
      <c r="D1845" s="25"/>
      <c r="E1845" s="109"/>
      <c r="F1845" s="23"/>
    </row>
    <row r="1846" spans="1:6">
      <c r="A1846" s="421"/>
      <c r="B1846" s="101" t="s">
        <v>2486</v>
      </c>
      <c r="C1846" s="25"/>
      <c r="D1846" s="25"/>
      <c r="E1846" s="109"/>
      <c r="F1846" s="23"/>
    </row>
    <row r="1847" spans="1:6">
      <c r="A1847" s="421"/>
      <c r="B1847" s="101" t="s">
        <v>2487</v>
      </c>
      <c r="C1847" s="25"/>
      <c r="D1847" s="25"/>
      <c r="E1847" s="109"/>
      <c r="F1847" s="23"/>
    </row>
    <row r="1848" spans="1:6">
      <c r="A1848" s="421"/>
      <c r="B1848" s="101" t="s">
        <v>2488</v>
      </c>
      <c r="C1848" s="25"/>
      <c r="D1848" s="25"/>
      <c r="E1848" s="109"/>
      <c r="F1848" s="23"/>
    </row>
    <row r="1849" spans="1:6">
      <c r="A1849" s="421"/>
      <c r="B1849" s="58" t="s">
        <v>2489</v>
      </c>
      <c r="C1849" s="25"/>
      <c r="D1849" s="25"/>
      <c r="E1849" s="109"/>
      <c r="F1849" s="23"/>
    </row>
    <row r="1850" spans="1:6">
      <c r="A1850" s="421"/>
      <c r="B1850" s="101" t="s">
        <v>2490</v>
      </c>
      <c r="C1850" s="25"/>
      <c r="D1850" s="25"/>
      <c r="E1850" s="109"/>
      <c r="F1850" s="23"/>
    </row>
    <row r="1851" spans="1:6">
      <c r="A1851" s="421"/>
      <c r="B1851" s="101" t="s">
        <v>2491</v>
      </c>
      <c r="C1851" s="25" t="s">
        <v>51</v>
      </c>
      <c r="D1851" s="423">
        <v>1</v>
      </c>
      <c r="E1851" s="505"/>
      <c r="F1851" s="340">
        <f>D1851*E1851</f>
        <v>0</v>
      </c>
    </row>
    <row r="1852" spans="1:6">
      <c r="A1852" s="421"/>
      <c r="B1852" s="101" t="s">
        <v>2492</v>
      </c>
      <c r="C1852" s="25" t="s">
        <v>51</v>
      </c>
      <c r="D1852" s="423">
        <v>1</v>
      </c>
      <c r="E1852" s="505"/>
      <c r="F1852" s="340">
        <f>D1852*E1852</f>
        <v>0</v>
      </c>
    </row>
    <row r="1853" spans="1:6">
      <c r="A1853" s="421"/>
      <c r="B1853" s="101" t="s">
        <v>2493</v>
      </c>
      <c r="C1853" s="25" t="s">
        <v>51</v>
      </c>
      <c r="D1853" s="423">
        <v>1</v>
      </c>
      <c r="E1853" s="501"/>
      <c r="F1853" s="340">
        <f>D1853*E1853</f>
        <v>0</v>
      </c>
    </row>
    <row r="1854" spans="1:6">
      <c r="A1854" s="201"/>
      <c r="B1854" s="237" t="s">
        <v>1399</v>
      </c>
      <c r="C1854" s="108"/>
      <c r="D1854" s="108"/>
      <c r="E1854" s="109"/>
      <c r="F1854" s="201"/>
    </row>
    <row r="1855" spans="1:6">
      <c r="A1855" s="391"/>
      <c r="B1855" s="417"/>
      <c r="C1855" s="424"/>
      <c r="D1855" s="424"/>
      <c r="E1855" s="425"/>
      <c r="F1855" s="426"/>
    </row>
    <row r="1856" spans="1:6" ht="90">
      <c r="A1856" s="123">
        <f>MAX($A$1144:$A1855)+0.01</f>
        <v>3.1999999999999957</v>
      </c>
      <c r="B1856" s="375" t="s">
        <v>2494</v>
      </c>
      <c r="C1856" s="427"/>
      <c r="D1856" s="427"/>
      <c r="E1856" s="426"/>
      <c r="F1856" s="426"/>
    </row>
    <row r="1857" spans="1:6">
      <c r="A1857" s="391"/>
      <c r="B1857" s="428" t="s">
        <v>2495</v>
      </c>
      <c r="C1857" s="424"/>
      <c r="D1857" s="424"/>
      <c r="E1857" s="425"/>
      <c r="F1857" s="426"/>
    </row>
    <row r="1858" spans="1:6" ht="30">
      <c r="A1858" s="391"/>
      <c r="B1858" s="428" t="s">
        <v>2496</v>
      </c>
      <c r="C1858" s="429" t="s">
        <v>1397</v>
      </c>
      <c r="D1858" s="429">
        <v>1</v>
      </c>
      <c r="E1858" s="501"/>
      <c r="F1858" s="300">
        <f>+E1858*D1858</f>
        <v>0</v>
      </c>
    </row>
    <row r="1859" spans="1:6">
      <c r="A1859" s="430"/>
      <c r="B1859" s="431" t="s">
        <v>2497</v>
      </c>
      <c r="C1859" s="429"/>
      <c r="D1859" s="429"/>
      <c r="E1859" s="425"/>
      <c r="F1859" s="300"/>
    </row>
    <row r="1860" spans="1:6">
      <c r="A1860" s="201"/>
      <c r="B1860" s="101" t="s">
        <v>1399</v>
      </c>
      <c r="C1860" s="132"/>
      <c r="D1860" s="132"/>
      <c r="E1860" s="338"/>
      <c r="F1860" s="258"/>
    </row>
    <row r="1861" spans="1:6" ht="30">
      <c r="A1861" s="391"/>
      <c r="B1861" s="417" t="s">
        <v>2498</v>
      </c>
      <c r="C1861" s="399"/>
      <c r="D1861" s="399"/>
      <c r="E1861" s="424"/>
      <c r="F1861" s="425"/>
    </row>
    <row r="1862" spans="1:6">
      <c r="A1862" s="421"/>
      <c r="B1862" s="237"/>
      <c r="C1862" s="108"/>
      <c r="D1862" s="108"/>
      <c r="E1862" s="109"/>
      <c r="F1862" s="23"/>
    </row>
    <row r="1863" spans="1:6" ht="135">
      <c r="A1863" s="123">
        <f>MAX($A$1144:$A1862)+0.01</f>
        <v>3.2099999999999955</v>
      </c>
      <c r="B1863" s="101" t="s">
        <v>2499</v>
      </c>
      <c r="C1863" s="108"/>
      <c r="D1863" s="108"/>
      <c r="E1863" s="109"/>
      <c r="F1863" s="23"/>
    </row>
    <row r="1864" spans="1:6" ht="135">
      <c r="A1864" s="131"/>
      <c r="B1864" s="30" t="s">
        <v>2500</v>
      </c>
      <c r="C1864" s="132"/>
      <c r="D1864" s="132"/>
      <c r="E1864" s="347"/>
      <c r="F1864" s="300"/>
    </row>
    <row r="1865" spans="1:6">
      <c r="A1865" s="131"/>
      <c r="B1865" s="30"/>
      <c r="C1865" s="132"/>
      <c r="D1865" s="132"/>
      <c r="E1865" s="347"/>
      <c r="F1865" s="300"/>
    </row>
    <row r="1866" spans="1:6">
      <c r="A1866" s="391"/>
      <c r="B1866" s="30" t="s">
        <v>2501</v>
      </c>
      <c r="C1866" s="132"/>
      <c r="D1866" s="132"/>
      <c r="E1866" s="347"/>
      <c r="F1866" s="300"/>
    </row>
    <row r="1867" spans="1:6" ht="90">
      <c r="A1867" s="421"/>
      <c r="B1867" s="101" t="s">
        <v>2502</v>
      </c>
      <c r="C1867" s="25"/>
      <c r="D1867" s="25"/>
      <c r="E1867" s="109"/>
      <c r="F1867" s="23"/>
    </row>
    <row r="1868" spans="1:6" ht="30">
      <c r="A1868" s="421"/>
      <c r="B1868" s="101" t="s">
        <v>2503</v>
      </c>
      <c r="C1868" s="25"/>
      <c r="D1868" s="25"/>
      <c r="E1868" s="109"/>
      <c r="F1868" s="23"/>
    </row>
    <row r="1869" spans="1:6">
      <c r="A1869" s="421"/>
      <c r="B1869" s="101" t="s">
        <v>2504</v>
      </c>
      <c r="C1869" s="25" t="s">
        <v>1623</v>
      </c>
      <c r="D1869" s="423">
        <v>17</v>
      </c>
      <c r="E1869" s="501"/>
      <c r="F1869" s="340">
        <f>D1869*E1869</f>
        <v>0</v>
      </c>
    </row>
    <row r="1870" spans="1:6">
      <c r="A1870" s="421"/>
      <c r="B1870" s="101" t="s">
        <v>2505</v>
      </c>
      <c r="C1870" s="25" t="s">
        <v>1623</v>
      </c>
      <c r="D1870" s="423">
        <v>17</v>
      </c>
      <c r="E1870" s="501"/>
      <c r="F1870" s="340">
        <f>D1870*E1870</f>
        <v>0</v>
      </c>
    </row>
    <row r="1871" spans="1:6">
      <c r="A1871" s="327"/>
      <c r="B1871" s="420"/>
      <c r="C1871" s="319"/>
      <c r="D1871" s="319"/>
      <c r="E1871" s="109"/>
      <c r="F1871" s="320"/>
    </row>
    <row r="1872" spans="1:6" ht="45">
      <c r="A1872" s="123">
        <f>MAX($A$1144:$A1871)+0.01</f>
        <v>3.2199999999999953</v>
      </c>
      <c r="B1872" s="237" t="s">
        <v>2506</v>
      </c>
      <c r="C1872" s="108"/>
      <c r="D1872" s="108"/>
      <c r="E1872" s="109"/>
      <c r="F1872" s="201"/>
    </row>
    <row r="1873" spans="1:6">
      <c r="A1873" s="201"/>
      <c r="B1873" s="237" t="s">
        <v>2507</v>
      </c>
      <c r="C1873" s="108"/>
      <c r="D1873" s="108"/>
      <c r="E1873" s="109"/>
      <c r="F1873" s="201"/>
    </row>
    <row r="1874" spans="1:6">
      <c r="A1874" s="201"/>
      <c r="B1874" s="237" t="s">
        <v>2508</v>
      </c>
      <c r="C1874" s="108" t="s">
        <v>51</v>
      </c>
      <c r="D1874" s="108">
        <v>1</v>
      </c>
      <c r="E1874" s="501"/>
      <c r="F1874" s="300">
        <f>D1874*E1874</f>
        <v>0</v>
      </c>
    </row>
    <row r="1875" spans="1:6">
      <c r="A1875" s="201"/>
      <c r="B1875" s="237" t="s">
        <v>2509</v>
      </c>
      <c r="C1875" s="291"/>
      <c r="D1875" s="291"/>
      <c r="E1875" s="109"/>
      <c r="F1875" s="201"/>
    </row>
    <row r="1876" spans="1:6">
      <c r="A1876" s="201"/>
      <c r="B1876" s="237" t="s">
        <v>1399</v>
      </c>
      <c r="C1876" s="108"/>
      <c r="D1876" s="108"/>
      <c r="E1876" s="109"/>
      <c r="F1876" s="201"/>
    </row>
    <row r="1877" spans="1:6">
      <c r="A1877" s="432"/>
      <c r="B1877" s="217"/>
      <c r="C1877" s="175"/>
      <c r="D1877" s="175"/>
      <c r="E1877" s="109"/>
      <c r="F1877" s="303"/>
    </row>
    <row r="1878" spans="1:6" ht="45">
      <c r="A1878" s="123">
        <f>MAX($A$1144:$A1877)+0.01</f>
        <v>3.2299999999999951</v>
      </c>
      <c r="B1878" s="217" t="s">
        <v>2510</v>
      </c>
      <c r="C1878" s="175"/>
      <c r="D1878" s="175"/>
      <c r="E1878" s="109"/>
      <c r="F1878" s="303"/>
    </row>
    <row r="1879" spans="1:6">
      <c r="A1879" s="432"/>
      <c r="B1879" s="217" t="s">
        <v>2511</v>
      </c>
      <c r="C1879" s="108" t="s">
        <v>1623</v>
      </c>
      <c r="D1879" s="108">
        <v>8</v>
      </c>
      <c r="E1879" s="501"/>
      <c r="F1879" s="300">
        <f>D1879*E1879</f>
        <v>0</v>
      </c>
    </row>
    <row r="1880" spans="1:6">
      <c r="A1880" s="432"/>
      <c r="B1880" s="217"/>
      <c r="C1880" s="265"/>
      <c r="D1880" s="265"/>
      <c r="E1880" s="109"/>
      <c r="F1880" s="248"/>
    </row>
    <row r="1881" spans="1:6" ht="30">
      <c r="A1881" s="123">
        <f>MAX($A$1144:$A1880)+0.01</f>
        <v>3.2399999999999949</v>
      </c>
      <c r="B1881" s="433" t="s">
        <v>2512</v>
      </c>
      <c r="C1881" s="25" t="s">
        <v>825</v>
      </c>
      <c r="D1881" s="25">
        <v>3</v>
      </c>
      <c r="E1881" s="501"/>
      <c r="F1881" s="300">
        <f>+E1881*D1881</f>
        <v>0</v>
      </c>
    </row>
    <row r="1882" spans="1:6">
      <c r="A1882" s="391"/>
      <c r="B1882" s="294"/>
      <c r="C1882" s="237"/>
      <c r="D1882" s="237"/>
      <c r="E1882" s="201"/>
      <c r="F1882" s="201"/>
    </row>
    <row r="1883" spans="1:6">
      <c r="A1883" s="123">
        <f>MAX($A$1144:$A1882)+0.01</f>
        <v>3.2499999999999947</v>
      </c>
      <c r="B1883" s="434" t="s">
        <v>2513</v>
      </c>
      <c r="C1883" s="132"/>
      <c r="D1883" s="132"/>
      <c r="E1883" s="347"/>
      <c r="F1883" s="300"/>
    </row>
    <row r="1884" spans="1:6">
      <c r="A1884" s="391"/>
      <c r="B1884" s="435" t="s">
        <v>2514</v>
      </c>
      <c r="C1884" s="132"/>
      <c r="D1884" s="132"/>
      <c r="E1884" s="347"/>
      <c r="F1884" s="300"/>
    </row>
    <row r="1885" spans="1:6">
      <c r="A1885" s="391"/>
      <c r="B1885" s="435" t="s">
        <v>2515</v>
      </c>
      <c r="C1885" s="132" t="s">
        <v>1397</v>
      </c>
      <c r="D1885" s="132">
        <v>1</v>
      </c>
      <c r="E1885" s="501"/>
      <c r="F1885" s="300">
        <f>D1885*E1885</f>
        <v>0</v>
      </c>
    </row>
    <row r="1886" spans="1:6">
      <c r="A1886" s="391"/>
      <c r="B1886" s="434"/>
      <c r="C1886" s="132"/>
      <c r="D1886" s="132"/>
      <c r="E1886" s="109"/>
      <c r="F1886" s="300"/>
    </row>
    <row r="1887" spans="1:6" ht="30">
      <c r="A1887" s="123">
        <f>MAX($A$1144:$A1886)+0.01</f>
        <v>3.2599999999999945</v>
      </c>
      <c r="B1887" s="436" t="s">
        <v>2516</v>
      </c>
      <c r="C1887" s="265" t="s">
        <v>1397</v>
      </c>
      <c r="D1887" s="265">
        <v>1</v>
      </c>
      <c r="E1887" s="501"/>
      <c r="F1887" s="300">
        <f>D1887*E1887</f>
        <v>0</v>
      </c>
    </row>
    <row r="1888" spans="1:6">
      <c r="A1888" s="391"/>
      <c r="B1888" s="237"/>
      <c r="C1888" s="132"/>
      <c r="D1888" s="132"/>
      <c r="E1888" s="109"/>
      <c r="F1888" s="300"/>
    </row>
    <row r="1889" spans="1:6">
      <c r="A1889" s="123">
        <f>MAX($A$1144:$A1888)+0.01</f>
        <v>3.2699999999999942</v>
      </c>
      <c r="B1889" s="434" t="s">
        <v>2517</v>
      </c>
      <c r="C1889" s="132"/>
      <c r="D1889" s="132"/>
      <c r="E1889" s="109"/>
      <c r="F1889" s="300"/>
    </row>
    <row r="1890" spans="1:6">
      <c r="A1890" s="391"/>
      <c r="B1890" s="435" t="s">
        <v>2518</v>
      </c>
      <c r="C1890" s="132"/>
      <c r="D1890" s="132"/>
      <c r="E1890" s="109"/>
      <c r="F1890" s="300"/>
    </row>
    <row r="1891" spans="1:6">
      <c r="A1891" s="391"/>
      <c r="B1891" s="435" t="s">
        <v>2519</v>
      </c>
      <c r="C1891" s="132"/>
      <c r="D1891" s="132"/>
      <c r="E1891" s="109"/>
      <c r="F1891" s="300"/>
    </row>
    <row r="1892" spans="1:6">
      <c r="A1892" s="391"/>
      <c r="B1892" s="435" t="s">
        <v>2520</v>
      </c>
      <c r="C1892" s="132" t="s">
        <v>1397</v>
      </c>
      <c r="D1892" s="132">
        <v>1</v>
      </c>
      <c r="E1892" s="501"/>
      <c r="F1892" s="300">
        <f>D1892*E1892</f>
        <v>0</v>
      </c>
    </row>
    <row r="1893" spans="1:6">
      <c r="A1893" s="391"/>
      <c r="B1893" s="435" t="s">
        <v>2521</v>
      </c>
      <c r="C1893" s="132"/>
      <c r="D1893" s="132"/>
      <c r="E1893" s="109"/>
      <c r="F1893" s="300"/>
    </row>
    <row r="1894" spans="1:6">
      <c r="A1894" s="391"/>
      <c r="B1894" s="437"/>
      <c r="C1894" s="265"/>
      <c r="D1894" s="265"/>
      <c r="E1894" s="109"/>
      <c r="F1894" s="323"/>
    </row>
    <row r="1895" spans="1:6" ht="75">
      <c r="A1895" s="123">
        <f>MAX($A$1144:$A1894)+0.01</f>
        <v>3.279999999999994</v>
      </c>
      <c r="B1895" s="438" t="s">
        <v>2522</v>
      </c>
      <c r="C1895" s="265"/>
      <c r="D1895" s="265"/>
      <c r="E1895" s="109"/>
      <c r="F1895" s="323"/>
    </row>
    <row r="1896" spans="1:6">
      <c r="A1896" s="391"/>
      <c r="B1896" s="438" t="s">
        <v>2523</v>
      </c>
      <c r="C1896" s="399" t="s">
        <v>1623</v>
      </c>
      <c r="D1896" s="399">
        <v>15</v>
      </c>
      <c r="E1896" s="501"/>
      <c r="F1896" s="300">
        <f>D1896*E1896</f>
        <v>0</v>
      </c>
    </row>
    <row r="1897" spans="1:6">
      <c r="A1897" s="391"/>
      <c r="B1897" s="434"/>
      <c r="C1897" s="132"/>
      <c r="D1897" s="132"/>
      <c r="E1897" s="109"/>
      <c r="F1897" s="300"/>
    </row>
    <row r="1898" spans="1:6" ht="75">
      <c r="A1898" s="123">
        <f>MAX($A$1144:$A1897)+0.01</f>
        <v>3.2899999999999938</v>
      </c>
      <c r="B1898" s="439" t="s">
        <v>2524</v>
      </c>
      <c r="C1898" s="429"/>
      <c r="D1898" s="429"/>
      <c r="E1898" s="109"/>
      <c r="F1898" s="440"/>
    </row>
    <row r="1899" spans="1:6">
      <c r="A1899" s="391"/>
      <c r="B1899" s="438" t="s">
        <v>2523</v>
      </c>
      <c r="C1899" s="399" t="s">
        <v>1623</v>
      </c>
      <c r="D1899" s="399">
        <v>1</v>
      </c>
      <c r="E1899" s="501"/>
      <c r="F1899" s="300">
        <f>D1899*E1899</f>
        <v>0</v>
      </c>
    </row>
    <row r="1900" spans="1:6">
      <c r="A1900" s="391"/>
      <c r="B1900" s="417"/>
      <c r="C1900" s="424"/>
      <c r="D1900" s="424"/>
      <c r="E1900" s="109"/>
      <c r="F1900" s="426"/>
    </row>
    <row r="1901" spans="1:6" ht="60">
      <c r="A1901" s="123">
        <f>MAX($A$1144:$A1900)+0.01</f>
        <v>3.2999999999999936</v>
      </c>
      <c r="B1901" s="417" t="s">
        <v>2525</v>
      </c>
      <c r="C1901" s="399" t="s">
        <v>1641</v>
      </c>
      <c r="D1901" s="399">
        <v>1</v>
      </c>
      <c r="E1901" s="501"/>
      <c r="F1901" s="300">
        <f>+E1901*D1901</f>
        <v>0</v>
      </c>
    </row>
    <row r="1902" spans="1:6">
      <c r="A1902" s="391"/>
      <c r="B1902" s="417"/>
      <c r="C1902" s="265"/>
      <c r="D1902" s="265"/>
      <c r="E1902" s="109"/>
      <c r="F1902" s="323"/>
    </row>
    <row r="1903" spans="1:6" ht="90">
      <c r="A1903" s="123">
        <f>MAX($A$1144:$A1902)+0.01</f>
        <v>3.3099999999999934</v>
      </c>
      <c r="B1903" s="307" t="s">
        <v>2526</v>
      </c>
      <c r="C1903" s="388"/>
      <c r="D1903" s="388"/>
      <c r="E1903" s="389"/>
      <c r="F1903" s="340"/>
    </row>
    <row r="1904" spans="1:6">
      <c r="A1904" s="441"/>
      <c r="B1904" s="307" t="s">
        <v>2527</v>
      </c>
      <c r="C1904" s="108" t="s">
        <v>51</v>
      </c>
      <c r="D1904" s="23">
        <v>18</v>
      </c>
      <c r="E1904" s="493"/>
      <c r="F1904" s="23">
        <f>+E1904*D1904</f>
        <v>0</v>
      </c>
    </row>
    <row r="1905" spans="1:6">
      <c r="A1905" s="441"/>
      <c r="B1905" s="307" t="s">
        <v>2528</v>
      </c>
      <c r="C1905" s="388"/>
      <c r="D1905" s="388"/>
      <c r="E1905" s="389"/>
      <c r="F1905" s="340"/>
    </row>
    <row r="1906" spans="1:6">
      <c r="A1906" s="441"/>
      <c r="B1906" s="307" t="s">
        <v>1399</v>
      </c>
      <c r="C1906" s="388"/>
      <c r="D1906" s="388"/>
      <c r="E1906" s="389"/>
      <c r="F1906" s="340"/>
    </row>
    <row r="1907" spans="1:6">
      <c r="A1907" s="441"/>
      <c r="B1907" s="307"/>
      <c r="C1907" s="388"/>
      <c r="D1907" s="388"/>
      <c r="E1907" s="389"/>
      <c r="F1907" s="340"/>
    </row>
    <row r="1908" spans="1:6">
      <c r="A1908" s="441"/>
      <c r="B1908" s="307" t="s">
        <v>2529</v>
      </c>
      <c r="C1908" s="108" t="s">
        <v>51</v>
      </c>
      <c r="D1908" s="23">
        <v>40</v>
      </c>
      <c r="E1908" s="493"/>
      <c r="F1908" s="23">
        <f>+E1908*D1908</f>
        <v>0</v>
      </c>
    </row>
    <row r="1909" spans="1:6">
      <c r="A1909" s="441"/>
      <c r="B1909" s="307" t="s">
        <v>2528</v>
      </c>
      <c r="C1909" s="388"/>
      <c r="D1909" s="388"/>
      <c r="E1909" s="389"/>
      <c r="F1909" s="340"/>
    </row>
    <row r="1910" spans="1:6">
      <c r="A1910" s="441"/>
      <c r="B1910" s="307" t="s">
        <v>1399</v>
      </c>
      <c r="C1910" s="388"/>
      <c r="D1910" s="388"/>
      <c r="E1910" s="389"/>
      <c r="F1910" s="340"/>
    </row>
    <row r="1911" spans="1:6">
      <c r="A1911" s="441"/>
      <c r="B1911" s="307"/>
      <c r="C1911" s="388"/>
      <c r="D1911" s="388"/>
      <c r="E1911" s="389"/>
      <c r="F1911" s="340"/>
    </row>
    <row r="1912" spans="1:6">
      <c r="A1912" s="441"/>
      <c r="B1912" s="329" t="s">
        <v>2530</v>
      </c>
      <c r="C1912" s="108" t="s">
        <v>51</v>
      </c>
      <c r="D1912" s="23">
        <v>66</v>
      </c>
      <c r="E1912" s="493"/>
      <c r="F1912" s="23">
        <f>+E1912*D1912</f>
        <v>0</v>
      </c>
    </row>
    <row r="1913" spans="1:6">
      <c r="A1913" s="441"/>
      <c r="B1913" s="307" t="s">
        <v>2528</v>
      </c>
      <c r="C1913" s="388"/>
      <c r="D1913" s="388"/>
      <c r="E1913" s="389"/>
      <c r="F1913" s="340"/>
    </row>
    <row r="1914" spans="1:6">
      <c r="A1914" s="441"/>
      <c r="B1914" s="307" t="s">
        <v>1399</v>
      </c>
      <c r="C1914" s="388"/>
      <c r="D1914" s="388"/>
      <c r="E1914" s="389"/>
      <c r="F1914" s="340"/>
    </row>
    <row r="1915" spans="1:6">
      <c r="A1915" s="441"/>
      <c r="B1915" s="307"/>
      <c r="C1915" s="388"/>
      <c r="D1915" s="388"/>
      <c r="E1915" s="389"/>
      <c r="F1915" s="340"/>
    </row>
    <row r="1916" spans="1:6">
      <c r="A1916" s="441"/>
      <c r="B1916" s="307" t="s">
        <v>2531</v>
      </c>
      <c r="C1916" s="108" t="s">
        <v>51</v>
      </c>
      <c r="D1916" s="23">
        <v>2</v>
      </c>
      <c r="E1916" s="493"/>
      <c r="F1916" s="23">
        <f>+E1916*D1916</f>
        <v>0</v>
      </c>
    </row>
    <row r="1917" spans="1:6">
      <c r="A1917" s="441"/>
      <c r="B1917" s="307" t="s">
        <v>2528</v>
      </c>
      <c r="C1917" s="388"/>
      <c r="D1917" s="388"/>
      <c r="E1917" s="389"/>
      <c r="F1917" s="340"/>
    </row>
    <row r="1918" spans="1:6">
      <c r="A1918" s="441"/>
      <c r="B1918" s="307" t="s">
        <v>1399</v>
      </c>
      <c r="C1918" s="388"/>
      <c r="D1918" s="388"/>
      <c r="E1918" s="389"/>
      <c r="F1918" s="340"/>
    </row>
    <row r="1919" spans="1:6">
      <c r="A1919" s="441"/>
      <c r="B1919" s="307"/>
      <c r="C1919" s="388"/>
      <c r="D1919" s="388"/>
      <c r="E1919" s="389"/>
      <c r="F1919" s="340"/>
    </row>
    <row r="1920" spans="1:6">
      <c r="A1920" s="441"/>
      <c r="B1920" s="307" t="s">
        <v>2532</v>
      </c>
      <c r="C1920" s="108" t="s">
        <v>51</v>
      </c>
      <c r="D1920" s="23">
        <v>10</v>
      </c>
      <c r="E1920" s="493"/>
      <c r="F1920" s="23">
        <f>+E1920*D1920</f>
        <v>0</v>
      </c>
    </row>
    <row r="1921" spans="1:6">
      <c r="A1921" s="441"/>
      <c r="B1921" s="307" t="s">
        <v>2528</v>
      </c>
      <c r="C1921" s="388"/>
      <c r="D1921" s="388"/>
      <c r="E1921" s="389"/>
      <c r="F1921" s="340"/>
    </row>
    <row r="1922" spans="1:6">
      <c r="A1922" s="441"/>
      <c r="B1922" s="307" t="s">
        <v>1399</v>
      </c>
      <c r="C1922" s="388"/>
      <c r="D1922" s="388"/>
      <c r="E1922" s="389"/>
      <c r="F1922" s="340"/>
    </row>
    <row r="1923" spans="1:6">
      <c r="A1923" s="441"/>
      <c r="B1923" s="307"/>
      <c r="C1923" s="388"/>
      <c r="D1923" s="388"/>
      <c r="E1923" s="389"/>
      <c r="F1923" s="340"/>
    </row>
    <row r="1924" spans="1:6" ht="30">
      <c r="A1924" s="123">
        <f>MAX($A$1144:$A1923)+0.01</f>
        <v>3.3199999999999932</v>
      </c>
      <c r="B1924" s="307" t="s">
        <v>2533</v>
      </c>
      <c r="C1924" s="108"/>
      <c r="D1924" s="108"/>
      <c r="E1924" s="338"/>
      <c r="F1924" s="258"/>
    </row>
    <row r="1925" spans="1:6">
      <c r="A1925" s="122"/>
      <c r="B1925" s="307" t="s">
        <v>2534</v>
      </c>
      <c r="C1925" s="108" t="s">
        <v>51</v>
      </c>
      <c r="D1925" s="23">
        <v>3</v>
      </c>
      <c r="E1925" s="493"/>
      <c r="F1925" s="23">
        <f>D1925*E1925</f>
        <v>0</v>
      </c>
    </row>
    <row r="1926" spans="1:6">
      <c r="A1926" s="122"/>
      <c r="B1926" s="307" t="s">
        <v>2535</v>
      </c>
      <c r="C1926" s="108" t="s">
        <v>51</v>
      </c>
      <c r="D1926" s="23">
        <v>13</v>
      </c>
      <c r="E1926" s="493"/>
      <c r="F1926" s="23">
        <f>D1926*E1926</f>
        <v>0</v>
      </c>
    </row>
    <row r="1927" spans="1:6">
      <c r="A1927" s="122"/>
      <c r="B1927" s="307" t="s">
        <v>2536</v>
      </c>
      <c r="C1927" s="108" t="s">
        <v>51</v>
      </c>
      <c r="D1927" s="23">
        <v>7</v>
      </c>
      <c r="E1927" s="493"/>
      <c r="F1927" s="23">
        <f>D1927*E1927</f>
        <v>0</v>
      </c>
    </row>
    <row r="1928" spans="1:6">
      <c r="A1928" s="122"/>
      <c r="B1928" s="307" t="s">
        <v>2537</v>
      </c>
      <c r="C1928" s="108"/>
      <c r="D1928" s="108"/>
      <c r="E1928" s="338"/>
      <c r="F1928" s="258"/>
    </row>
    <row r="1929" spans="1:6">
      <c r="A1929" s="442"/>
      <c r="B1929" s="307" t="s">
        <v>2538</v>
      </c>
      <c r="C1929" s="108"/>
      <c r="D1929" s="108"/>
      <c r="E1929" s="391"/>
      <c r="F1929" s="395"/>
    </row>
    <row r="1930" spans="1:6">
      <c r="A1930" s="122"/>
      <c r="B1930" s="307"/>
      <c r="C1930" s="108"/>
      <c r="D1930" s="108"/>
      <c r="E1930" s="338"/>
      <c r="F1930" s="258"/>
    </row>
    <row r="1931" spans="1:6" ht="30">
      <c r="A1931" s="123">
        <f>MAX($A$1144:$A1930)+0.01</f>
        <v>3.329999999999993</v>
      </c>
      <c r="B1931" s="307" t="s">
        <v>2539</v>
      </c>
      <c r="C1931" s="108"/>
      <c r="D1931" s="108"/>
      <c r="E1931" s="338"/>
      <c r="F1931" s="258"/>
    </row>
    <row r="1932" spans="1:6">
      <c r="A1932" s="123"/>
      <c r="B1932" s="307" t="s">
        <v>2534</v>
      </c>
      <c r="C1932" s="108" t="s">
        <v>51</v>
      </c>
      <c r="D1932" s="23">
        <v>1</v>
      </c>
      <c r="E1932" s="493"/>
      <c r="F1932" s="23">
        <f>D1932*E1932</f>
        <v>0</v>
      </c>
    </row>
    <row r="1933" spans="1:6">
      <c r="A1933" s="122"/>
      <c r="B1933" s="307" t="s">
        <v>2540</v>
      </c>
      <c r="C1933" s="108"/>
      <c r="D1933" s="108"/>
      <c r="E1933" s="338"/>
      <c r="F1933" s="258"/>
    </row>
    <row r="1934" spans="1:6">
      <c r="A1934" s="442"/>
      <c r="B1934" s="307" t="s">
        <v>2538</v>
      </c>
      <c r="C1934" s="108"/>
      <c r="D1934" s="108"/>
      <c r="E1934" s="391"/>
      <c r="F1934" s="395"/>
    </row>
    <row r="1935" spans="1:6">
      <c r="A1935" s="442"/>
      <c r="B1935" s="307"/>
      <c r="C1935" s="108"/>
      <c r="D1935" s="108"/>
      <c r="E1935" s="391"/>
      <c r="F1935" s="395"/>
    </row>
    <row r="1936" spans="1:6" ht="30">
      <c r="A1936" s="123">
        <f>MAX($A$1144:$A1935)+0.01</f>
        <v>3.3399999999999928</v>
      </c>
      <c r="B1936" s="307" t="s">
        <v>2541</v>
      </c>
      <c r="C1936" s="108"/>
      <c r="D1936" s="108"/>
      <c r="E1936" s="338"/>
      <c r="F1936" s="258"/>
    </row>
    <row r="1937" spans="1:6">
      <c r="A1937" s="122"/>
      <c r="B1937" s="307" t="s">
        <v>2535</v>
      </c>
      <c r="C1937" s="108" t="s">
        <v>51</v>
      </c>
      <c r="D1937" s="23">
        <v>8</v>
      </c>
      <c r="E1937" s="493"/>
      <c r="F1937" s="23">
        <f>D1937*E1937</f>
        <v>0</v>
      </c>
    </row>
    <row r="1938" spans="1:6">
      <c r="A1938" s="122"/>
      <c r="B1938" s="307" t="s">
        <v>2542</v>
      </c>
      <c r="C1938" s="108"/>
      <c r="D1938" s="108"/>
      <c r="E1938" s="338"/>
      <c r="F1938" s="258"/>
    </row>
    <row r="1939" spans="1:6">
      <c r="A1939" s="442"/>
      <c r="B1939" s="307" t="s">
        <v>2538</v>
      </c>
      <c r="C1939" s="108"/>
      <c r="D1939" s="108"/>
      <c r="E1939" s="391"/>
      <c r="F1939" s="395"/>
    </row>
    <row r="1940" spans="1:6">
      <c r="A1940" s="442"/>
      <c r="B1940" s="307"/>
      <c r="C1940" s="108"/>
      <c r="D1940" s="108"/>
      <c r="E1940" s="391"/>
      <c r="F1940" s="395"/>
    </row>
    <row r="1941" spans="1:6" ht="45">
      <c r="A1941" s="123">
        <f>MAX($A$1144:$A1940)+0.01</f>
        <v>3.3499999999999925</v>
      </c>
      <c r="B1941" s="307" t="s">
        <v>2543</v>
      </c>
      <c r="C1941" s="388"/>
      <c r="D1941" s="388"/>
      <c r="E1941" s="389"/>
      <c r="F1941" s="340"/>
    </row>
    <row r="1942" spans="1:6">
      <c r="A1942" s="441"/>
      <c r="B1942" s="307" t="s">
        <v>2544</v>
      </c>
      <c r="C1942" s="108" t="s">
        <v>51</v>
      </c>
      <c r="D1942" s="23">
        <v>2</v>
      </c>
      <c r="E1942" s="493"/>
      <c r="F1942" s="23">
        <f>+E1942*D1942</f>
        <v>0</v>
      </c>
    </row>
    <row r="1943" spans="1:6">
      <c r="A1943" s="441"/>
      <c r="B1943" s="307" t="s">
        <v>2545</v>
      </c>
      <c r="C1943" s="388"/>
      <c r="D1943" s="388"/>
      <c r="E1943" s="389"/>
      <c r="F1943" s="340"/>
    </row>
    <row r="1944" spans="1:6">
      <c r="A1944" s="441"/>
      <c r="B1944" s="307" t="s">
        <v>1399</v>
      </c>
      <c r="C1944" s="388"/>
      <c r="D1944" s="388"/>
      <c r="E1944" s="389"/>
      <c r="F1944" s="340"/>
    </row>
    <row r="1945" spans="1:6">
      <c r="A1945" s="122"/>
      <c r="B1945" s="307"/>
      <c r="C1945" s="108"/>
      <c r="D1945" s="108"/>
      <c r="E1945" s="338"/>
      <c r="F1945" s="258"/>
    </row>
    <row r="1946" spans="1:6" ht="45">
      <c r="A1946" s="123">
        <f>MAX($A$1144:$A1945)+0.01</f>
        <v>3.3599999999999923</v>
      </c>
      <c r="B1946" s="307" t="s">
        <v>2546</v>
      </c>
      <c r="C1946" s="388"/>
      <c r="D1946" s="388"/>
      <c r="E1946" s="389"/>
      <c r="F1946" s="340"/>
    </row>
    <row r="1947" spans="1:6">
      <c r="A1947" s="443"/>
      <c r="B1947" s="307" t="s">
        <v>2547</v>
      </c>
      <c r="C1947" s="388"/>
      <c r="D1947" s="388"/>
      <c r="E1947" s="389"/>
      <c r="F1947" s="340"/>
    </row>
    <row r="1948" spans="1:6">
      <c r="A1948" s="441"/>
      <c r="B1948" s="307" t="s">
        <v>822</v>
      </c>
      <c r="C1948" s="388"/>
      <c r="D1948" s="388"/>
      <c r="E1948" s="389"/>
      <c r="F1948" s="340"/>
    </row>
    <row r="1949" spans="1:6">
      <c r="A1949" s="441"/>
      <c r="B1949" s="307" t="s">
        <v>2548</v>
      </c>
      <c r="C1949" s="108" t="s">
        <v>51</v>
      </c>
      <c r="D1949" s="23">
        <v>1</v>
      </c>
      <c r="E1949" s="493"/>
      <c r="F1949" s="23">
        <f>+E1949*D1949</f>
        <v>0</v>
      </c>
    </row>
    <row r="1950" spans="1:6">
      <c r="A1950" s="441"/>
      <c r="B1950" s="307" t="s">
        <v>1399</v>
      </c>
      <c r="C1950" s="388"/>
      <c r="D1950" s="388"/>
      <c r="E1950" s="389"/>
      <c r="F1950" s="340"/>
    </row>
    <row r="1951" spans="1:6">
      <c r="A1951" s="122"/>
      <c r="B1951" s="307"/>
      <c r="C1951" s="108"/>
      <c r="D1951" s="108"/>
      <c r="E1951" s="338"/>
      <c r="F1951" s="258"/>
    </row>
    <row r="1952" spans="1:6" ht="45">
      <c r="A1952" s="123">
        <f>MAX($A$1144:$A1951)+0.01</f>
        <v>3.3699999999999921</v>
      </c>
      <c r="B1952" s="307" t="s">
        <v>2549</v>
      </c>
      <c r="C1952" s="108"/>
      <c r="D1952" s="108"/>
      <c r="E1952" s="338"/>
      <c r="F1952" s="258"/>
    </row>
    <row r="1953" spans="1:6">
      <c r="A1953" s="390"/>
      <c r="B1953" s="307" t="s">
        <v>2550</v>
      </c>
      <c r="C1953" s="108" t="s">
        <v>51</v>
      </c>
      <c r="D1953" s="23">
        <v>3</v>
      </c>
      <c r="E1953" s="493"/>
      <c r="F1953" s="23">
        <f>D1953*E1953</f>
        <v>0</v>
      </c>
    </row>
    <row r="1954" spans="1:6">
      <c r="A1954" s="122"/>
      <c r="B1954" s="307" t="s">
        <v>2551</v>
      </c>
      <c r="C1954" s="108" t="s">
        <v>51</v>
      </c>
      <c r="D1954" s="23">
        <v>5</v>
      </c>
      <c r="E1954" s="493"/>
      <c r="F1954" s="23">
        <f>D1954*E1954</f>
        <v>0</v>
      </c>
    </row>
    <row r="1955" spans="1:6">
      <c r="A1955" s="392"/>
      <c r="B1955" s="307" t="s">
        <v>2552</v>
      </c>
      <c r="C1955" s="388"/>
      <c r="D1955" s="388"/>
      <c r="E1955" s="388"/>
      <c r="F1955" s="340"/>
    </row>
    <row r="1956" spans="1:6">
      <c r="A1956" s="122"/>
      <c r="B1956" s="307" t="s">
        <v>2553</v>
      </c>
      <c r="C1956" s="108"/>
      <c r="D1956" s="108"/>
      <c r="E1956" s="338"/>
      <c r="F1956" s="258"/>
    </row>
    <row r="1957" spans="1:6">
      <c r="A1957" s="122"/>
      <c r="B1957" s="307" t="s">
        <v>2538</v>
      </c>
      <c r="C1957" s="132"/>
      <c r="D1957" s="132"/>
      <c r="E1957" s="258"/>
      <c r="F1957" s="258"/>
    </row>
    <row r="1958" spans="1:6">
      <c r="A1958" s="122"/>
      <c r="B1958" s="307"/>
      <c r="C1958" s="132"/>
      <c r="D1958" s="132"/>
      <c r="E1958" s="258"/>
      <c r="F1958" s="258"/>
    </row>
    <row r="1959" spans="1:6" ht="45">
      <c r="A1959" s="123">
        <f>MAX($A$1144:$A1958)+0.01</f>
        <v>3.3799999999999919</v>
      </c>
      <c r="B1959" s="307" t="s">
        <v>2554</v>
      </c>
      <c r="C1959" s="388"/>
      <c r="D1959" s="388"/>
      <c r="E1959" s="389"/>
      <c r="F1959" s="340"/>
    </row>
    <row r="1960" spans="1:6">
      <c r="A1960" s="441"/>
      <c r="B1960" s="307" t="s">
        <v>2555</v>
      </c>
      <c r="C1960" s="388"/>
      <c r="D1960" s="388"/>
      <c r="E1960" s="389"/>
      <c r="F1960" s="340"/>
    </row>
    <row r="1961" spans="1:6" ht="30">
      <c r="A1961" s="441"/>
      <c r="B1961" s="307" t="s">
        <v>2556</v>
      </c>
      <c r="C1961" s="388"/>
      <c r="D1961" s="388"/>
      <c r="E1961" s="389"/>
      <c r="F1961" s="340"/>
    </row>
    <row r="1962" spans="1:6" ht="30">
      <c r="A1962" s="441"/>
      <c r="B1962" s="307" t="s">
        <v>2557</v>
      </c>
      <c r="C1962" s="388"/>
      <c r="D1962" s="388"/>
      <c r="E1962" s="389"/>
      <c r="F1962" s="340"/>
    </row>
    <row r="1963" spans="1:6">
      <c r="A1963" s="441"/>
      <c r="B1963" s="307" t="s">
        <v>2558</v>
      </c>
      <c r="C1963" s="388"/>
      <c r="D1963" s="388"/>
      <c r="E1963" s="389"/>
      <c r="F1963" s="340"/>
    </row>
    <row r="1964" spans="1:6" ht="30">
      <c r="A1964" s="441"/>
      <c r="B1964" s="307" t="s">
        <v>2559</v>
      </c>
      <c r="C1964" s="388"/>
      <c r="D1964" s="388"/>
      <c r="E1964" s="389"/>
      <c r="F1964" s="340"/>
    </row>
    <row r="1965" spans="1:6" ht="30">
      <c r="A1965" s="441"/>
      <c r="B1965" s="307" t="s">
        <v>2560</v>
      </c>
      <c r="C1965" s="388"/>
      <c r="D1965" s="388"/>
      <c r="E1965" s="389"/>
      <c r="F1965" s="340"/>
    </row>
    <row r="1966" spans="1:6" ht="30">
      <c r="A1966" s="441"/>
      <c r="B1966" s="307" t="s">
        <v>2561</v>
      </c>
      <c r="C1966" s="388"/>
      <c r="D1966" s="388"/>
      <c r="E1966" s="389"/>
      <c r="F1966" s="340"/>
    </row>
    <row r="1967" spans="1:6">
      <c r="A1967" s="441"/>
      <c r="B1967" s="307" t="s">
        <v>2199</v>
      </c>
      <c r="C1967" s="108" t="s">
        <v>51</v>
      </c>
      <c r="D1967" s="23">
        <v>18</v>
      </c>
      <c r="E1967" s="493"/>
      <c r="F1967" s="23">
        <f>+E1967*D1967</f>
        <v>0</v>
      </c>
    </row>
    <row r="1968" spans="1:6">
      <c r="A1968" s="441"/>
      <c r="B1968" s="307" t="s">
        <v>821</v>
      </c>
      <c r="C1968" s="108" t="s">
        <v>51</v>
      </c>
      <c r="D1968" s="23">
        <v>40</v>
      </c>
      <c r="E1968" s="493"/>
      <c r="F1968" s="23">
        <f>+E1968*D1968</f>
        <v>0</v>
      </c>
    </row>
    <row r="1969" spans="1:6">
      <c r="A1969" s="441"/>
      <c r="B1969" s="307" t="s">
        <v>822</v>
      </c>
      <c r="C1969" s="108" t="s">
        <v>51</v>
      </c>
      <c r="D1969" s="23">
        <v>68</v>
      </c>
      <c r="E1969" s="493"/>
      <c r="F1969" s="23">
        <f>+E1969*D1969</f>
        <v>0</v>
      </c>
    </row>
    <row r="1970" spans="1:6">
      <c r="A1970" s="441"/>
      <c r="B1970" s="307" t="s">
        <v>2198</v>
      </c>
      <c r="C1970" s="108" t="s">
        <v>51</v>
      </c>
      <c r="D1970" s="23">
        <v>10</v>
      </c>
      <c r="E1970" s="493"/>
      <c r="F1970" s="23">
        <f>+E1970*D1970</f>
        <v>0</v>
      </c>
    </row>
    <row r="1971" spans="1:6">
      <c r="A1971" s="392"/>
      <c r="B1971" s="307" t="s">
        <v>2562</v>
      </c>
      <c r="C1971" s="388"/>
      <c r="D1971" s="388"/>
      <c r="E1971" s="389"/>
      <c r="F1971" s="340"/>
    </row>
    <row r="1972" spans="1:6">
      <c r="A1972" s="441"/>
      <c r="B1972" s="307" t="s">
        <v>1399</v>
      </c>
      <c r="C1972" s="388"/>
      <c r="D1972" s="388"/>
      <c r="E1972" s="389"/>
      <c r="F1972" s="340"/>
    </row>
    <row r="1973" spans="1:6">
      <c r="A1973" s="441"/>
      <c r="B1973" s="307"/>
      <c r="C1973" s="388"/>
      <c r="D1973" s="388"/>
      <c r="E1973" s="389"/>
      <c r="F1973" s="340"/>
    </row>
    <row r="1974" spans="1:6" ht="45">
      <c r="A1974" s="123">
        <f>MAX($A$1144:$A1973)+0.01</f>
        <v>3.3899999999999917</v>
      </c>
      <c r="B1974" s="329" t="s">
        <v>2563</v>
      </c>
      <c r="C1974" s="388"/>
      <c r="D1974" s="388"/>
      <c r="E1974" s="389"/>
      <c r="F1974" s="23"/>
    </row>
    <row r="1975" spans="1:6">
      <c r="A1975" s="441"/>
      <c r="B1975" s="307" t="s">
        <v>2199</v>
      </c>
      <c r="C1975" s="307" t="s">
        <v>51</v>
      </c>
      <c r="D1975" s="12">
        <v>18</v>
      </c>
      <c r="E1975" s="493"/>
      <c r="F1975" s="23">
        <f>+E1975*D1975</f>
        <v>0</v>
      </c>
    </row>
    <row r="1976" spans="1:6">
      <c r="A1976" s="441"/>
      <c r="B1976" s="307" t="s">
        <v>821</v>
      </c>
      <c r="C1976" s="307" t="s">
        <v>51</v>
      </c>
      <c r="D1976" s="12">
        <v>40</v>
      </c>
      <c r="E1976" s="493"/>
      <c r="F1976" s="23">
        <f>+E1976*D1976</f>
        <v>0</v>
      </c>
    </row>
    <row r="1977" spans="1:6">
      <c r="A1977" s="441"/>
      <c r="B1977" s="307" t="s">
        <v>822</v>
      </c>
      <c r="C1977" s="307" t="s">
        <v>51</v>
      </c>
      <c r="D1977" s="12">
        <v>68</v>
      </c>
      <c r="E1977" s="493"/>
      <c r="F1977" s="23">
        <f>+E1977*D1977</f>
        <v>0</v>
      </c>
    </row>
    <row r="1978" spans="1:6">
      <c r="A1978" s="441"/>
      <c r="B1978" s="307" t="s">
        <v>2198</v>
      </c>
      <c r="C1978" s="307" t="s">
        <v>51</v>
      </c>
      <c r="D1978" s="12">
        <v>10</v>
      </c>
      <c r="E1978" s="493"/>
      <c r="F1978" s="23">
        <f>+E1978*D1978</f>
        <v>0</v>
      </c>
    </row>
    <row r="1979" spans="1:6">
      <c r="A1979" s="441"/>
      <c r="B1979" s="329" t="s">
        <v>2564</v>
      </c>
      <c r="C1979" s="307"/>
      <c r="D1979" s="12"/>
      <c r="E1979" s="389"/>
      <c r="F1979" s="23"/>
    </row>
    <row r="1980" spans="1:6">
      <c r="A1980" s="441"/>
      <c r="B1980" s="307" t="s">
        <v>1399</v>
      </c>
      <c r="C1980" s="307"/>
      <c r="D1980" s="12"/>
      <c r="E1980" s="389"/>
      <c r="F1980" s="23"/>
    </row>
    <row r="1981" spans="1:6">
      <c r="A1981" s="441"/>
      <c r="B1981" s="307"/>
      <c r="C1981" s="307"/>
      <c r="D1981" s="12"/>
      <c r="E1981" s="389"/>
      <c r="F1981" s="23"/>
    </row>
    <row r="1982" spans="1:6" ht="60">
      <c r="A1982" s="123">
        <f>MAX($A$1144:$A1981)+0.01</f>
        <v>3.3999999999999915</v>
      </c>
      <c r="B1982" s="307" t="s">
        <v>2565</v>
      </c>
      <c r="C1982" s="307"/>
      <c r="D1982" s="12"/>
      <c r="E1982" s="391"/>
      <c r="F1982" s="23"/>
    </row>
    <row r="1983" spans="1:6">
      <c r="A1983" s="123"/>
      <c r="B1983" s="307" t="s">
        <v>2566</v>
      </c>
      <c r="C1983" s="307" t="s">
        <v>51</v>
      </c>
      <c r="D1983" s="12">
        <v>36</v>
      </c>
      <c r="E1983" s="493"/>
      <c r="F1983" s="23">
        <f>+E1983*D1983</f>
        <v>0</v>
      </c>
    </row>
    <row r="1984" spans="1:6">
      <c r="A1984" s="390"/>
      <c r="B1984" s="307" t="s">
        <v>2567</v>
      </c>
      <c r="C1984" s="307" t="s">
        <v>51</v>
      </c>
      <c r="D1984" s="12">
        <v>36</v>
      </c>
      <c r="E1984" s="493"/>
      <c r="F1984" s="23">
        <f>+E1984*D1984</f>
        <v>0</v>
      </c>
    </row>
    <row r="1985" spans="1:6">
      <c r="A1985" s="390"/>
      <c r="B1985" s="307" t="s">
        <v>2568</v>
      </c>
      <c r="C1985" s="307" t="s">
        <v>51</v>
      </c>
      <c r="D1985" s="23">
        <v>10</v>
      </c>
      <c r="E1985" s="493"/>
      <c r="F1985" s="23">
        <f>+E1985*D1985</f>
        <v>0</v>
      </c>
    </row>
    <row r="1986" spans="1:6">
      <c r="A1986" s="390"/>
      <c r="B1986" s="329" t="s">
        <v>2569</v>
      </c>
      <c r="C1986" s="108"/>
      <c r="D1986" s="108"/>
      <c r="E1986" s="391"/>
      <c r="F1986" s="395"/>
    </row>
    <row r="1987" spans="1:6">
      <c r="A1987" s="441"/>
      <c r="B1987" s="307" t="s">
        <v>1399</v>
      </c>
      <c r="C1987" s="307"/>
      <c r="D1987" s="12"/>
      <c r="E1987" s="389"/>
      <c r="F1987" s="23"/>
    </row>
    <row r="1988" spans="1:6">
      <c r="A1988" s="390"/>
      <c r="B1988" s="307"/>
      <c r="C1988" s="108"/>
      <c r="D1988" s="108"/>
      <c r="E1988" s="391"/>
      <c r="F1988" s="395"/>
    </row>
    <row r="1989" spans="1:6" ht="225">
      <c r="A1989" s="123">
        <f>MAX($A$1144:$A1988)+0.01</f>
        <v>3.4099999999999913</v>
      </c>
      <c r="B1989" s="329" t="s">
        <v>2570</v>
      </c>
      <c r="C1989" s="388"/>
      <c r="D1989" s="388"/>
      <c r="E1989" s="389"/>
      <c r="F1989" s="389"/>
    </row>
    <row r="1990" spans="1:6" ht="45">
      <c r="A1990" s="390"/>
      <c r="B1990" s="307" t="s">
        <v>2571</v>
      </c>
      <c r="C1990" s="388"/>
      <c r="D1990" s="388"/>
      <c r="E1990" s="389"/>
      <c r="F1990" s="389"/>
    </row>
    <row r="1991" spans="1:6">
      <c r="A1991" s="390"/>
      <c r="B1991" s="307" t="s">
        <v>2191</v>
      </c>
      <c r="C1991" s="391"/>
      <c r="D1991" s="391"/>
      <c r="E1991" s="201"/>
      <c r="F1991" s="340"/>
    </row>
    <row r="1992" spans="1:6">
      <c r="A1992" s="390"/>
      <c r="B1992" s="370" t="s">
        <v>2192</v>
      </c>
      <c r="C1992" s="391"/>
      <c r="D1992" s="391"/>
      <c r="E1992" s="201"/>
      <c r="F1992" s="340"/>
    </row>
    <row r="1993" spans="1:6">
      <c r="A1993" s="390"/>
      <c r="B1993" s="307" t="s">
        <v>2193</v>
      </c>
      <c r="C1993" s="391"/>
      <c r="D1993" s="391"/>
      <c r="E1993" s="201"/>
      <c r="F1993" s="340"/>
    </row>
    <row r="1994" spans="1:6">
      <c r="A1994" s="392"/>
      <c r="B1994" s="307" t="s">
        <v>2572</v>
      </c>
      <c r="C1994" s="307" t="s">
        <v>51</v>
      </c>
      <c r="D1994" s="12">
        <v>2</v>
      </c>
      <c r="E1994" s="493"/>
      <c r="F1994" s="23">
        <f>+E1994*D1994</f>
        <v>0</v>
      </c>
    </row>
    <row r="1995" spans="1:6">
      <c r="A1995" s="390"/>
      <c r="B1995" s="307" t="s">
        <v>2573</v>
      </c>
      <c r="C1995" s="307"/>
      <c r="D1995" s="12"/>
      <c r="E1995" s="23"/>
      <c r="F1995" s="23"/>
    </row>
    <row r="1996" spans="1:6">
      <c r="A1996" s="392"/>
      <c r="B1996" s="307" t="s">
        <v>2572</v>
      </c>
      <c r="C1996" s="307" t="s">
        <v>51</v>
      </c>
      <c r="D1996" s="12">
        <v>2</v>
      </c>
      <c r="E1996" s="493"/>
      <c r="F1996" s="23">
        <f>+E1996*D1996</f>
        <v>0</v>
      </c>
    </row>
    <row r="1997" spans="1:6">
      <c r="A1997" s="392"/>
      <c r="B1997" s="329" t="s">
        <v>2574</v>
      </c>
      <c r="C1997" s="307"/>
      <c r="D1997" s="12"/>
      <c r="E1997" s="23"/>
      <c r="F1997" s="23"/>
    </row>
    <row r="1998" spans="1:6">
      <c r="A1998" s="392"/>
      <c r="B1998" s="307" t="s">
        <v>2575</v>
      </c>
      <c r="C1998" s="307" t="s">
        <v>51</v>
      </c>
      <c r="D1998" s="12">
        <v>2</v>
      </c>
      <c r="E1998" s="493"/>
      <c r="F1998" s="23">
        <f>+E1998*D1998</f>
        <v>0</v>
      </c>
    </row>
    <row r="1999" spans="1:6">
      <c r="A1999" s="392"/>
      <c r="B1999" s="329" t="s">
        <v>2576</v>
      </c>
      <c r="C1999" s="307"/>
      <c r="D1999" s="12"/>
      <c r="E1999" s="23"/>
      <c r="F1999" s="23"/>
    </row>
    <row r="2000" spans="1:6">
      <c r="A2000" s="393"/>
      <c r="B2000" s="307" t="s">
        <v>1399</v>
      </c>
      <c r="C2000" s="394"/>
      <c r="D2000" s="394"/>
      <c r="E2000" s="389"/>
      <c r="F2000" s="389"/>
    </row>
    <row r="2001" spans="1:6">
      <c r="A2001" s="393"/>
      <c r="B2001" s="307"/>
      <c r="C2001" s="394"/>
      <c r="D2001" s="394"/>
      <c r="E2001" s="389"/>
      <c r="F2001" s="389"/>
    </row>
    <row r="2002" spans="1:6" ht="225">
      <c r="A2002" s="123">
        <f>MAX($A$1144:$A2001)+0.01</f>
        <v>3.419999999999991</v>
      </c>
      <c r="B2002" s="329" t="s">
        <v>2190</v>
      </c>
      <c r="C2002" s="388"/>
      <c r="D2002" s="388"/>
      <c r="E2002" s="389"/>
      <c r="F2002" s="389"/>
    </row>
    <row r="2003" spans="1:6" ht="45">
      <c r="A2003" s="390"/>
      <c r="B2003" s="307" t="s">
        <v>2571</v>
      </c>
      <c r="C2003" s="388"/>
      <c r="D2003" s="388"/>
      <c r="E2003" s="389"/>
      <c r="F2003" s="389"/>
    </row>
    <row r="2004" spans="1:6">
      <c r="A2004" s="390"/>
      <c r="B2004" s="307" t="s">
        <v>2191</v>
      </c>
      <c r="C2004" s="391"/>
      <c r="D2004" s="391"/>
      <c r="E2004" s="201"/>
      <c r="F2004" s="340"/>
    </row>
    <row r="2005" spans="1:6">
      <c r="A2005" s="390"/>
      <c r="B2005" s="370" t="s">
        <v>2192</v>
      </c>
      <c r="C2005" s="391"/>
      <c r="D2005" s="391"/>
      <c r="E2005" s="201"/>
      <c r="F2005" s="340"/>
    </row>
    <row r="2006" spans="1:6">
      <c r="A2006" s="390"/>
      <c r="B2006" s="307" t="s">
        <v>2193</v>
      </c>
      <c r="C2006" s="391"/>
      <c r="D2006" s="391"/>
      <c r="E2006" s="201"/>
      <c r="F2006" s="340"/>
    </row>
    <row r="2007" spans="1:6">
      <c r="A2007" s="392"/>
      <c r="B2007" s="329" t="s">
        <v>2577</v>
      </c>
      <c r="C2007" s="307" t="s">
        <v>51</v>
      </c>
      <c r="D2007" s="12">
        <v>11</v>
      </c>
      <c r="E2007" s="493"/>
      <c r="F2007" s="23">
        <f>+E2007*D2007</f>
        <v>0</v>
      </c>
    </row>
    <row r="2008" spans="1:6">
      <c r="A2008" s="390"/>
      <c r="B2008" s="307" t="s">
        <v>2573</v>
      </c>
      <c r="C2008" s="307"/>
      <c r="D2008" s="12"/>
      <c r="E2008" s="23"/>
      <c r="F2008" s="23"/>
    </row>
    <row r="2009" spans="1:6">
      <c r="A2009" s="392"/>
      <c r="B2009" s="329" t="s">
        <v>2577</v>
      </c>
      <c r="C2009" s="307" t="s">
        <v>51</v>
      </c>
      <c r="D2009" s="12">
        <v>11</v>
      </c>
      <c r="E2009" s="493"/>
      <c r="F2009" s="23">
        <f>+E2009*D2009</f>
        <v>0</v>
      </c>
    </row>
    <row r="2010" spans="1:6">
      <c r="A2010" s="392"/>
      <c r="B2010" s="307" t="s">
        <v>2195</v>
      </c>
      <c r="C2010" s="307"/>
      <c r="D2010" s="12"/>
      <c r="E2010" s="23"/>
      <c r="F2010" s="23"/>
    </row>
    <row r="2011" spans="1:6">
      <c r="A2011" s="390"/>
      <c r="B2011" s="307" t="s">
        <v>2193</v>
      </c>
      <c r="C2011" s="391"/>
      <c r="D2011" s="391"/>
      <c r="E2011" s="201"/>
      <c r="F2011" s="340"/>
    </row>
    <row r="2012" spans="1:6">
      <c r="A2012" s="392"/>
      <c r="B2012" s="329" t="s">
        <v>2578</v>
      </c>
      <c r="C2012" s="307" t="s">
        <v>51</v>
      </c>
      <c r="D2012" s="12">
        <v>1</v>
      </c>
      <c r="E2012" s="493"/>
      <c r="F2012" s="23">
        <f>+E2012*D2012</f>
        <v>0</v>
      </c>
    </row>
    <row r="2013" spans="1:6">
      <c r="A2013" s="390"/>
      <c r="B2013" s="307" t="s">
        <v>2573</v>
      </c>
      <c r="C2013" s="307"/>
      <c r="D2013" s="12"/>
      <c r="E2013" s="23"/>
      <c r="F2013" s="23"/>
    </row>
    <row r="2014" spans="1:6">
      <c r="A2014" s="392"/>
      <c r="B2014" s="329" t="s">
        <v>2578</v>
      </c>
      <c r="C2014" s="307" t="s">
        <v>51</v>
      </c>
      <c r="D2014" s="12">
        <v>1</v>
      </c>
      <c r="E2014" s="493"/>
      <c r="F2014" s="23">
        <f>+E2014*D2014</f>
        <v>0</v>
      </c>
    </row>
    <row r="2015" spans="1:6">
      <c r="A2015" s="392"/>
      <c r="B2015" s="307" t="s">
        <v>2195</v>
      </c>
      <c r="C2015" s="307"/>
      <c r="D2015" s="12"/>
      <c r="E2015" s="23"/>
      <c r="F2015" s="23"/>
    </row>
    <row r="2016" spans="1:6">
      <c r="A2016" s="392"/>
      <c r="B2016" s="307" t="s">
        <v>2575</v>
      </c>
      <c r="C2016" s="307" t="s">
        <v>51</v>
      </c>
      <c r="D2016" s="12">
        <v>12</v>
      </c>
      <c r="E2016" s="493"/>
      <c r="F2016" s="23">
        <f>+E2016*D2016</f>
        <v>0</v>
      </c>
    </row>
    <row r="2017" spans="1:6">
      <c r="A2017" s="392"/>
      <c r="B2017" s="329" t="s">
        <v>2576</v>
      </c>
      <c r="C2017" s="394"/>
      <c r="D2017" s="394"/>
      <c r="E2017" s="389"/>
      <c r="F2017" s="389"/>
    </row>
    <row r="2018" spans="1:6">
      <c r="A2018" s="393"/>
      <c r="B2018" s="307" t="s">
        <v>1399</v>
      </c>
      <c r="C2018" s="394"/>
      <c r="D2018" s="394"/>
      <c r="E2018" s="389"/>
      <c r="F2018" s="389"/>
    </row>
    <row r="2019" spans="1:6">
      <c r="A2019" s="392"/>
      <c r="B2019" s="307"/>
      <c r="C2019" s="394"/>
      <c r="D2019" s="394"/>
      <c r="E2019" s="394"/>
      <c r="F2019" s="389"/>
    </row>
    <row r="2020" spans="1:6" ht="60">
      <c r="A2020" s="123">
        <f>MAX($A$1144:$A2019)+0.01</f>
        <v>3.4299999999999908</v>
      </c>
      <c r="B2020" s="307" t="s">
        <v>2565</v>
      </c>
      <c r="C2020" s="307"/>
      <c r="D2020" s="12"/>
      <c r="E2020" s="391"/>
      <c r="F2020" s="23"/>
    </row>
    <row r="2021" spans="1:6">
      <c r="A2021" s="390"/>
      <c r="B2021" s="307" t="s">
        <v>2579</v>
      </c>
      <c r="C2021" s="307" t="s">
        <v>51</v>
      </c>
      <c r="D2021" s="12">
        <v>3</v>
      </c>
      <c r="E2021" s="493"/>
      <c r="F2021" s="23">
        <f>+E2021*D2021</f>
        <v>0</v>
      </c>
    </row>
    <row r="2022" spans="1:6">
      <c r="A2022" s="390"/>
      <c r="B2022" s="307" t="s">
        <v>2580</v>
      </c>
      <c r="C2022" s="307" t="s">
        <v>51</v>
      </c>
      <c r="D2022" s="12">
        <v>20</v>
      </c>
      <c r="E2022" s="493"/>
      <c r="F2022" s="23">
        <f>+E2022*D2022</f>
        <v>0</v>
      </c>
    </row>
    <row r="2023" spans="1:6">
      <c r="A2023" s="390"/>
      <c r="B2023" s="307" t="s">
        <v>2566</v>
      </c>
      <c r="C2023" s="307" t="s">
        <v>51</v>
      </c>
      <c r="D2023" s="12">
        <v>10</v>
      </c>
      <c r="E2023" s="493"/>
      <c r="F2023" s="23">
        <f>+E2023*D2023</f>
        <v>0</v>
      </c>
    </row>
    <row r="2024" spans="1:6">
      <c r="A2024" s="390"/>
      <c r="B2024" s="307" t="s">
        <v>2567</v>
      </c>
      <c r="C2024" s="307" t="s">
        <v>51</v>
      </c>
      <c r="D2024" s="12">
        <v>4</v>
      </c>
      <c r="E2024" s="493"/>
      <c r="F2024" s="23">
        <f>+E2024*D2024</f>
        <v>0</v>
      </c>
    </row>
    <row r="2025" spans="1:6">
      <c r="A2025" s="390"/>
      <c r="B2025" s="307" t="s">
        <v>2568</v>
      </c>
      <c r="C2025" s="307" t="s">
        <v>51</v>
      </c>
      <c r="D2025" s="23">
        <v>3</v>
      </c>
      <c r="E2025" s="493"/>
      <c r="F2025" s="23">
        <f>+E2025*D2025</f>
        <v>0</v>
      </c>
    </row>
    <row r="2026" spans="1:6">
      <c r="A2026" s="390"/>
      <c r="B2026" s="329" t="s">
        <v>2569</v>
      </c>
      <c r="C2026" s="108"/>
      <c r="D2026" s="108"/>
      <c r="E2026" s="391"/>
      <c r="F2026" s="395"/>
    </row>
    <row r="2027" spans="1:6">
      <c r="A2027" s="393"/>
      <c r="B2027" s="307" t="s">
        <v>1399</v>
      </c>
      <c r="C2027" s="394"/>
      <c r="D2027" s="394"/>
      <c r="E2027" s="389"/>
      <c r="F2027" s="389"/>
    </row>
    <row r="2028" spans="1:6">
      <c r="A2028" s="390"/>
      <c r="B2028" s="307"/>
      <c r="C2028" s="108"/>
      <c r="D2028" s="108"/>
      <c r="E2028" s="391"/>
      <c r="F2028" s="395"/>
    </row>
    <row r="2029" spans="1:6" ht="30">
      <c r="A2029" s="123">
        <f>MAX($A$1144:$A2028)+0.01</f>
        <v>3.4399999999999906</v>
      </c>
      <c r="B2029" s="329" t="s">
        <v>2581</v>
      </c>
      <c r="C2029" s="307"/>
      <c r="D2029" s="12"/>
      <c r="E2029" s="391"/>
      <c r="F2029" s="23"/>
    </row>
    <row r="2030" spans="1:6">
      <c r="A2030" s="390"/>
      <c r="B2030" s="329" t="s">
        <v>2582</v>
      </c>
      <c r="C2030" s="307" t="s">
        <v>51</v>
      </c>
      <c r="D2030" s="12">
        <v>1</v>
      </c>
      <c r="E2030" s="503"/>
      <c r="F2030" s="23">
        <f>+E2030*D2030</f>
        <v>0</v>
      </c>
    </row>
    <row r="2031" spans="1:6">
      <c r="A2031" s="390"/>
      <c r="B2031" s="329" t="s">
        <v>2583</v>
      </c>
      <c r="C2031" s="108"/>
      <c r="D2031" s="108"/>
      <c r="E2031" s="391"/>
      <c r="F2031" s="395"/>
    </row>
    <row r="2032" spans="1:6">
      <c r="A2032" s="390"/>
      <c r="B2032" s="307"/>
      <c r="C2032" s="108"/>
      <c r="D2032" s="108"/>
      <c r="E2032" s="391"/>
      <c r="F2032" s="395"/>
    </row>
    <row r="2033" spans="1:6" ht="75">
      <c r="A2033" s="123">
        <f>MAX($A$1144:$A2032)+0.01</f>
        <v>3.4499999999999904</v>
      </c>
      <c r="B2033" s="307" t="s">
        <v>2584</v>
      </c>
      <c r="C2033" s="394"/>
      <c r="D2033" s="394"/>
      <c r="E2033" s="388"/>
      <c r="F2033" s="389"/>
    </row>
    <row r="2034" spans="1:6" ht="165">
      <c r="A2034" s="392"/>
      <c r="B2034" s="307" t="s">
        <v>2585</v>
      </c>
      <c r="C2034" s="394"/>
      <c r="D2034" s="394"/>
      <c r="E2034" s="388"/>
      <c r="F2034" s="389"/>
    </row>
    <row r="2035" spans="1:6" ht="165">
      <c r="A2035" s="392"/>
      <c r="B2035" s="307" t="s">
        <v>2586</v>
      </c>
      <c r="C2035" s="394"/>
      <c r="D2035" s="394"/>
      <c r="E2035" s="388"/>
      <c r="F2035" s="389"/>
    </row>
    <row r="2036" spans="1:6" ht="105">
      <c r="A2036" s="392"/>
      <c r="B2036" s="307" t="s">
        <v>2587</v>
      </c>
      <c r="C2036" s="394"/>
      <c r="D2036" s="394"/>
      <c r="E2036" s="388"/>
      <c r="F2036" s="389"/>
    </row>
    <row r="2037" spans="1:6">
      <c r="A2037" s="392"/>
      <c r="B2037" s="307" t="s">
        <v>2588</v>
      </c>
      <c r="C2037" s="108" t="s">
        <v>51</v>
      </c>
      <c r="D2037" s="23">
        <v>2</v>
      </c>
      <c r="E2037" s="493"/>
      <c r="F2037" s="23">
        <f>D2037*E2037</f>
        <v>0</v>
      </c>
    </row>
    <row r="2038" spans="1:6">
      <c r="A2038" s="392"/>
      <c r="B2038" s="307" t="s">
        <v>2589</v>
      </c>
      <c r="C2038" s="108" t="s">
        <v>51</v>
      </c>
      <c r="D2038" s="23">
        <v>2</v>
      </c>
      <c r="E2038" s="493"/>
      <c r="F2038" s="23">
        <f>D2038*E2038</f>
        <v>0</v>
      </c>
    </row>
    <row r="2039" spans="1:6">
      <c r="A2039" s="390"/>
      <c r="B2039" s="307" t="s">
        <v>2590</v>
      </c>
      <c r="C2039" s="394"/>
      <c r="D2039" s="394"/>
      <c r="E2039" s="394"/>
      <c r="F2039" s="389"/>
    </row>
    <row r="2040" spans="1:6">
      <c r="A2040" s="122"/>
      <c r="B2040" s="307" t="s">
        <v>1399</v>
      </c>
      <c r="C2040" s="394"/>
      <c r="D2040" s="394"/>
      <c r="E2040" s="394"/>
      <c r="F2040" s="389"/>
    </row>
    <row r="2041" spans="1:6">
      <c r="A2041" s="122"/>
      <c r="B2041" s="307"/>
      <c r="C2041" s="394"/>
      <c r="D2041" s="394"/>
      <c r="E2041" s="394"/>
      <c r="F2041" s="389"/>
    </row>
    <row r="2042" spans="1:6" ht="75">
      <c r="A2042" s="123">
        <f>MAX($A$1144:$A2041)+0.01</f>
        <v>3.4599999999999902</v>
      </c>
      <c r="B2042" s="307" t="s">
        <v>2591</v>
      </c>
      <c r="C2042" s="394"/>
      <c r="D2042" s="394"/>
      <c r="E2042" s="388"/>
      <c r="F2042" s="389"/>
    </row>
    <row r="2043" spans="1:6" ht="165">
      <c r="A2043" s="392"/>
      <c r="B2043" s="307" t="s">
        <v>2585</v>
      </c>
      <c r="C2043" s="394"/>
      <c r="D2043" s="394"/>
      <c r="E2043" s="388"/>
      <c r="F2043" s="389"/>
    </row>
    <row r="2044" spans="1:6" ht="165">
      <c r="A2044" s="392"/>
      <c r="B2044" s="307" t="s">
        <v>2586</v>
      </c>
      <c r="C2044" s="394"/>
      <c r="D2044" s="394"/>
      <c r="E2044" s="388"/>
      <c r="F2044" s="389"/>
    </row>
    <row r="2045" spans="1:6" ht="105">
      <c r="A2045" s="392"/>
      <c r="B2045" s="307" t="s">
        <v>2587</v>
      </c>
      <c r="C2045" s="394"/>
      <c r="D2045" s="394"/>
      <c r="E2045" s="388"/>
      <c r="F2045" s="389"/>
    </row>
    <row r="2046" spans="1:6">
      <c r="A2046" s="392"/>
      <c r="B2046" s="307" t="s">
        <v>2592</v>
      </c>
      <c r="C2046" s="108" t="s">
        <v>51</v>
      </c>
      <c r="D2046" s="23">
        <v>1</v>
      </c>
      <c r="E2046" s="493"/>
      <c r="F2046" s="23">
        <f>D2046*E2046</f>
        <v>0</v>
      </c>
    </row>
    <row r="2047" spans="1:6">
      <c r="A2047" s="392"/>
      <c r="B2047" s="307" t="s">
        <v>2593</v>
      </c>
      <c r="C2047" s="108" t="s">
        <v>51</v>
      </c>
      <c r="D2047" s="23">
        <v>1</v>
      </c>
      <c r="E2047" s="493"/>
      <c r="F2047" s="23">
        <f>D2047*E2047</f>
        <v>0</v>
      </c>
    </row>
    <row r="2048" spans="1:6">
      <c r="A2048" s="392"/>
      <c r="B2048" s="307" t="s">
        <v>2594</v>
      </c>
      <c r="C2048" s="108" t="s">
        <v>51</v>
      </c>
      <c r="D2048" s="23">
        <v>1</v>
      </c>
      <c r="E2048" s="493"/>
      <c r="F2048" s="23">
        <f>D2048*E2048</f>
        <v>0</v>
      </c>
    </row>
    <row r="2049" spans="1:6">
      <c r="A2049" s="390"/>
      <c r="B2049" s="307" t="s">
        <v>2595</v>
      </c>
      <c r="C2049" s="394"/>
      <c r="D2049" s="394"/>
      <c r="E2049" s="394"/>
      <c r="F2049" s="389"/>
    </row>
    <row r="2050" spans="1:6">
      <c r="A2050" s="122"/>
      <c r="B2050" s="307" t="s">
        <v>1399</v>
      </c>
      <c r="C2050" s="394"/>
      <c r="D2050" s="394"/>
      <c r="E2050" s="394"/>
      <c r="F2050" s="389"/>
    </row>
    <row r="2051" spans="1:6">
      <c r="A2051" s="122"/>
      <c r="B2051" s="307"/>
      <c r="C2051" s="132"/>
      <c r="D2051" s="132"/>
      <c r="E2051" s="258"/>
      <c r="F2051" s="258"/>
    </row>
    <row r="2052" spans="1:6" ht="75">
      <c r="A2052" s="123">
        <f>MAX($A$1144:$A2051)+0.01</f>
        <v>3.46999999999999</v>
      </c>
      <c r="B2052" s="307" t="s">
        <v>2596</v>
      </c>
      <c r="C2052" s="108"/>
      <c r="D2052" s="108"/>
      <c r="E2052" s="258"/>
      <c r="F2052" s="258"/>
    </row>
    <row r="2053" spans="1:6">
      <c r="A2053" s="122"/>
      <c r="B2053" s="307" t="s">
        <v>2597</v>
      </c>
      <c r="C2053" s="108"/>
      <c r="D2053" s="108"/>
      <c r="E2053" s="258"/>
      <c r="F2053" s="258"/>
    </row>
    <row r="2054" spans="1:6">
      <c r="A2054" s="392"/>
      <c r="B2054" s="307" t="s">
        <v>2598</v>
      </c>
      <c r="C2054" s="108" t="s">
        <v>51</v>
      </c>
      <c r="D2054" s="23">
        <v>4</v>
      </c>
      <c r="E2054" s="493"/>
      <c r="F2054" s="23">
        <f>D2054*E2054</f>
        <v>0</v>
      </c>
    </row>
    <row r="2055" spans="1:6">
      <c r="A2055" s="390"/>
      <c r="B2055" s="307" t="s">
        <v>2599</v>
      </c>
      <c r="C2055" s="108" t="s">
        <v>51</v>
      </c>
      <c r="D2055" s="23">
        <v>2</v>
      </c>
      <c r="E2055" s="493"/>
      <c r="F2055" s="23">
        <f>D2055*E2055</f>
        <v>0</v>
      </c>
    </row>
    <row r="2056" spans="1:6">
      <c r="A2056" s="390"/>
      <c r="B2056" s="307" t="s">
        <v>2600</v>
      </c>
      <c r="C2056" s="108" t="s">
        <v>51</v>
      </c>
      <c r="D2056" s="23">
        <v>1</v>
      </c>
      <c r="E2056" s="493"/>
      <c r="F2056" s="23">
        <f>D2056*E2056</f>
        <v>0</v>
      </c>
    </row>
    <row r="2057" spans="1:6">
      <c r="A2057" s="393"/>
      <c r="B2057" s="329"/>
      <c r="C2057" s="394"/>
      <c r="D2057" s="394"/>
      <c r="E2057" s="394"/>
      <c r="F2057" s="389"/>
    </row>
    <row r="2058" spans="1:6" ht="240">
      <c r="A2058" s="123">
        <f>MAX($A$1144:$A2057)+0.01</f>
        <v>3.4799999999999898</v>
      </c>
      <c r="B2058" s="307" t="s">
        <v>2601</v>
      </c>
      <c r="C2058" s="388"/>
      <c r="D2058" s="388"/>
      <c r="E2058" s="444"/>
      <c r="F2058" s="340"/>
    </row>
    <row r="2059" spans="1:6" ht="45">
      <c r="A2059" s="445"/>
      <c r="B2059" s="307" t="s">
        <v>2602</v>
      </c>
      <c r="C2059" s="388"/>
      <c r="D2059" s="388"/>
      <c r="E2059" s="444"/>
      <c r="F2059" s="340"/>
    </row>
    <row r="2060" spans="1:6" ht="135">
      <c r="A2060" s="393"/>
      <c r="B2060" s="307" t="s">
        <v>2603</v>
      </c>
      <c r="C2060" s="108" t="s">
        <v>119</v>
      </c>
      <c r="D2060" s="23">
        <v>15490</v>
      </c>
      <c r="E2060" s="493"/>
      <c r="F2060" s="23">
        <f>D2060*E2060</f>
        <v>0</v>
      </c>
    </row>
    <row r="2061" spans="1:6">
      <c r="A2061" s="393"/>
      <c r="B2061" s="307"/>
      <c r="C2061" s="388"/>
      <c r="D2061" s="446"/>
      <c r="E2061" s="48"/>
      <c r="F2061" s="340"/>
    </row>
    <row r="2062" spans="1:6" ht="180">
      <c r="A2062" s="123">
        <f>MAX($A$1144:$A2061)+0.01</f>
        <v>3.4899999999999896</v>
      </c>
      <c r="B2062" s="307" t="s">
        <v>2604</v>
      </c>
      <c r="C2062" s="388"/>
      <c r="D2062" s="446"/>
      <c r="E2062" s="48"/>
      <c r="F2062" s="340"/>
    </row>
    <row r="2063" spans="1:6">
      <c r="A2063" s="393"/>
      <c r="B2063" s="307" t="s">
        <v>2605</v>
      </c>
      <c r="C2063" s="108" t="s">
        <v>2606</v>
      </c>
      <c r="D2063" s="23">
        <v>751</v>
      </c>
      <c r="E2063" s="493"/>
      <c r="F2063" s="23">
        <f>D2063*E2063</f>
        <v>0</v>
      </c>
    </row>
    <row r="2064" spans="1:6">
      <c r="A2064" s="390"/>
      <c r="B2064" s="307" t="s">
        <v>2607</v>
      </c>
      <c r="C2064" s="388"/>
      <c r="D2064" s="446"/>
      <c r="E2064" s="48"/>
      <c r="F2064" s="340"/>
    </row>
    <row r="2065" spans="1:6">
      <c r="A2065" s="393"/>
      <c r="B2065" s="307" t="s">
        <v>1399</v>
      </c>
      <c r="C2065" s="388"/>
      <c r="D2065" s="446"/>
      <c r="E2065" s="48"/>
      <c r="F2065" s="340"/>
    </row>
    <row r="2066" spans="1:6">
      <c r="A2066" s="393"/>
      <c r="B2066" s="307"/>
      <c r="C2066" s="388"/>
      <c r="D2066" s="446"/>
      <c r="E2066" s="48"/>
      <c r="F2066" s="340"/>
    </row>
    <row r="2067" spans="1:6" ht="195">
      <c r="A2067" s="123">
        <f>MAX($A$1144:$A2066)+0.01</f>
        <v>3.4999999999999893</v>
      </c>
      <c r="B2067" s="307" t="s">
        <v>2608</v>
      </c>
      <c r="C2067" s="388"/>
      <c r="D2067" s="446"/>
      <c r="E2067" s="48"/>
      <c r="F2067" s="340"/>
    </row>
    <row r="2068" spans="1:6">
      <c r="A2068" s="393"/>
      <c r="B2068" s="307" t="s">
        <v>2609</v>
      </c>
      <c r="C2068" s="108" t="s">
        <v>2606</v>
      </c>
      <c r="D2068" s="23">
        <v>65</v>
      </c>
      <c r="E2068" s="493"/>
      <c r="F2068" s="23">
        <f>D2068*E2068</f>
        <v>0</v>
      </c>
    </row>
    <row r="2069" spans="1:6">
      <c r="A2069" s="393"/>
      <c r="B2069" s="307" t="s">
        <v>2607</v>
      </c>
      <c r="C2069" s="388"/>
      <c r="D2069" s="446"/>
      <c r="E2069" s="48"/>
      <c r="F2069" s="340"/>
    </row>
    <row r="2070" spans="1:6">
      <c r="A2070" s="393"/>
      <c r="B2070" s="307" t="s">
        <v>1399</v>
      </c>
      <c r="C2070" s="388"/>
      <c r="D2070" s="446"/>
      <c r="E2070" s="48"/>
      <c r="F2070" s="340"/>
    </row>
    <row r="2071" spans="1:6">
      <c r="A2071" s="393"/>
      <c r="B2071" s="307"/>
      <c r="C2071" s="388"/>
      <c r="D2071" s="446"/>
      <c r="E2071" s="48"/>
      <c r="F2071" s="340"/>
    </row>
    <row r="2072" spans="1:6" ht="195">
      <c r="A2072" s="123">
        <f>MAX($A$1144:$A2071)+0.01</f>
        <v>3.5099999999999891</v>
      </c>
      <c r="B2072" s="329" t="s">
        <v>2610</v>
      </c>
      <c r="C2072" s="388"/>
      <c r="D2072" s="446"/>
      <c r="E2072" s="48"/>
      <c r="F2072" s="340"/>
    </row>
    <row r="2073" spans="1:6">
      <c r="A2073" s="393"/>
      <c r="B2073" s="307" t="s">
        <v>2611</v>
      </c>
      <c r="C2073" s="108" t="s">
        <v>2606</v>
      </c>
      <c r="D2073" s="23">
        <v>55</v>
      </c>
      <c r="E2073" s="493"/>
      <c r="F2073" s="23">
        <f>D2073*E2073</f>
        <v>0</v>
      </c>
    </row>
    <row r="2074" spans="1:6">
      <c r="A2074" s="393"/>
      <c r="B2074" s="307" t="s">
        <v>2607</v>
      </c>
      <c r="C2074" s="388"/>
      <c r="D2074" s="446"/>
      <c r="E2074" s="48"/>
      <c r="F2074" s="340"/>
    </row>
    <row r="2075" spans="1:6">
      <c r="A2075" s="393"/>
      <c r="B2075" s="307" t="s">
        <v>1399</v>
      </c>
      <c r="C2075" s="388"/>
      <c r="D2075" s="446"/>
      <c r="E2075" s="48"/>
      <c r="F2075" s="340"/>
    </row>
    <row r="2076" spans="1:6">
      <c r="A2076" s="393"/>
      <c r="B2076" s="307"/>
      <c r="C2076" s="388"/>
      <c r="D2076" s="446"/>
      <c r="E2076" s="48"/>
      <c r="F2076" s="340"/>
    </row>
    <row r="2077" spans="1:6" ht="60">
      <c r="A2077" s="123">
        <f>MAX($A$1144:$A2076)+0.01</f>
        <v>3.5199999999999889</v>
      </c>
      <c r="B2077" s="307" t="s">
        <v>2612</v>
      </c>
      <c r="C2077" s="108" t="s">
        <v>1641</v>
      </c>
      <c r="D2077" s="23">
        <v>287</v>
      </c>
      <c r="E2077" s="503"/>
      <c r="F2077" s="23">
        <f>+E2077*D2077</f>
        <v>0</v>
      </c>
    </row>
    <row r="2078" spans="1:6">
      <c r="A2078" s="201"/>
      <c r="B2078" s="307"/>
      <c r="C2078" s="108"/>
      <c r="D2078" s="23"/>
      <c r="E2078" s="23"/>
      <c r="F2078" s="23"/>
    </row>
    <row r="2079" spans="1:6" ht="45">
      <c r="A2079" s="123">
        <f>MAX($A$1144:$A2078)+0.01</f>
        <v>3.5299999999999887</v>
      </c>
      <c r="B2079" s="307" t="s">
        <v>2613</v>
      </c>
      <c r="C2079" s="108" t="s">
        <v>1397</v>
      </c>
      <c r="D2079" s="23">
        <v>4</v>
      </c>
      <c r="E2079" s="493"/>
      <c r="F2079" s="23">
        <f>D2079*E2079</f>
        <v>0</v>
      </c>
    </row>
    <row r="2080" spans="1:6">
      <c r="A2080" s="393"/>
      <c r="B2080" s="307"/>
      <c r="C2080" s="307"/>
      <c r="D2080" s="307"/>
      <c r="E2080" s="307"/>
      <c r="F2080" s="307"/>
    </row>
    <row r="2081" spans="1:6" ht="90">
      <c r="A2081" s="123">
        <f>MAX($A$1144:$A2080)+0.01</f>
        <v>3.5399999999999885</v>
      </c>
      <c r="B2081" s="307" t="s">
        <v>2614</v>
      </c>
      <c r="C2081" s="108" t="s">
        <v>1397</v>
      </c>
      <c r="D2081" s="23">
        <v>1</v>
      </c>
      <c r="E2081" s="493"/>
      <c r="F2081" s="23">
        <f>D2081*E2081</f>
        <v>0</v>
      </c>
    </row>
    <row r="2082" spans="1:6">
      <c r="A2082" s="393"/>
      <c r="B2082" s="307"/>
      <c r="C2082" s="388"/>
      <c r="D2082" s="446"/>
      <c r="E2082" s="48"/>
      <c r="F2082" s="340"/>
    </row>
    <row r="2083" spans="1:6" ht="45">
      <c r="A2083" s="123">
        <f>MAX($A$1144:$A2082)+0.01</f>
        <v>3.5499999999999883</v>
      </c>
      <c r="B2083" s="307" t="s">
        <v>2615</v>
      </c>
      <c r="C2083" s="108" t="s">
        <v>1397</v>
      </c>
      <c r="D2083" s="23">
        <v>1</v>
      </c>
      <c r="E2083" s="493"/>
      <c r="F2083" s="23">
        <f>D2083*E2083</f>
        <v>0</v>
      </c>
    </row>
    <row r="2084" spans="1:6">
      <c r="A2084" s="447"/>
      <c r="B2084" s="448"/>
      <c r="C2084" s="449"/>
      <c r="D2084" s="449"/>
      <c r="E2084" s="450"/>
      <c r="F2084" s="451"/>
    </row>
    <row r="2085" spans="1:6" ht="105">
      <c r="A2085" s="123">
        <f>MAX($A$1144:$A2084)+0.01</f>
        <v>3.5599999999999881</v>
      </c>
      <c r="B2085" s="307" t="s">
        <v>2616</v>
      </c>
      <c r="C2085" s="108" t="s">
        <v>1397</v>
      </c>
      <c r="D2085" s="23">
        <v>1</v>
      </c>
      <c r="E2085" s="493"/>
      <c r="F2085" s="23">
        <f>D2085*E2085</f>
        <v>0</v>
      </c>
    </row>
    <row r="2086" spans="1:6">
      <c r="A2086" s="452"/>
      <c r="B2086" s="453"/>
      <c r="C2086" s="454"/>
      <c r="D2086" s="454"/>
      <c r="E2086" s="455"/>
      <c r="F2086" s="455"/>
    </row>
    <row r="2087" spans="1:6" ht="30">
      <c r="A2087" s="123">
        <f>MAX($A$1144:$A2086)+0.01</f>
        <v>3.5699999999999878</v>
      </c>
      <c r="B2087" s="307" t="s">
        <v>2617</v>
      </c>
      <c r="C2087" s="108" t="s">
        <v>825</v>
      </c>
      <c r="D2087" s="23">
        <v>87</v>
      </c>
      <c r="E2087" s="493"/>
      <c r="F2087" s="23">
        <f>D2087*E2087</f>
        <v>0</v>
      </c>
    </row>
    <row r="2088" spans="1:6">
      <c r="A2088" s="447"/>
      <c r="B2088" s="456"/>
      <c r="C2088" s="457"/>
      <c r="D2088" s="458"/>
      <c r="E2088" s="450"/>
      <c r="F2088" s="451"/>
    </row>
    <row r="2089" spans="1:6" ht="30">
      <c r="A2089" s="123">
        <f>MAX($A$1144:$A2088)+0.01</f>
        <v>3.5799999999999876</v>
      </c>
      <c r="B2089" s="307" t="s">
        <v>2618</v>
      </c>
      <c r="C2089" s="108" t="s">
        <v>1397</v>
      </c>
      <c r="D2089" s="23">
        <v>0.05</v>
      </c>
      <c r="E2089" s="493"/>
      <c r="F2089" s="23">
        <f>SUM(F1151:F2087)*D2089</f>
        <v>0</v>
      </c>
    </row>
    <row r="2090" spans="1:6">
      <c r="A2090" s="414"/>
      <c r="B2090" s="307"/>
      <c r="C2090" s="108"/>
      <c r="D2090" s="23"/>
      <c r="E2090" s="23"/>
      <c r="F2090" s="23"/>
    </row>
    <row r="2091" spans="1:6">
      <c r="A2091" s="459"/>
      <c r="B2091" s="365"/>
      <c r="C2091" s="366"/>
      <c r="D2091" s="367"/>
      <c r="E2091" s="367"/>
      <c r="F2091" s="367"/>
    </row>
    <row r="2092" spans="1:6" ht="15.75" thickBot="1">
      <c r="A2092" s="184"/>
      <c r="B2092" s="185" t="s">
        <v>2619</v>
      </c>
      <c r="C2092" s="186"/>
      <c r="D2092" s="187"/>
      <c r="E2092" s="187"/>
      <c r="F2092" s="187">
        <f>SUM(F1153:F2091)</f>
        <v>0</v>
      </c>
    </row>
    <row r="2093" spans="1:6" ht="15.75" thickTop="1">
      <c r="A2093" s="106"/>
      <c r="B2093" s="110"/>
      <c r="C2093" s="108"/>
      <c r="D2093" s="109"/>
      <c r="E2093" s="109"/>
      <c r="F2093" s="109"/>
    </row>
    <row r="2094" spans="1:6">
      <c r="A2094" s="116" t="s">
        <v>338</v>
      </c>
      <c r="B2094" s="460" t="s">
        <v>2620</v>
      </c>
      <c r="C2094" s="118" t="s">
        <v>24</v>
      </c>
      <c r="D2094" s="119" t="s">
        <v>25</v>
      </c>
      <c r="E2094" s="119"/>
      <c r="F2094" s="119" t="s">
        <v>27</v>
      </c>
    </row>
    <row r="2095" spans="1:6">
      <c r="A2095" s="201"/>
      <c r="B2095" s="239"/>
      <c r="C2095" s="201"/>
      <c r="D2095" s="23"/>
      <c r="E2095" s="201"/>
      <c r="F2095" s="201"/>
    </row>
    <row r="2096" spans="1:6">
      <c r="A2096" s="131"/>
      <c r="B2096" s="197" t="s">
        <v>2621</v>
      </c>
      <c r="C2096" s="108"/>
      <c r="D2096" s="23"/>
      <c r="E2096" s="23"/>
      <c r="F2096" s="23"/>
    </row>
    <row r="2097" spans="1:6">
      <c r="A2097" s="131"/>
      <c r="B2097" s="307"/>
      <c r="C2097" s="108"/>
      <c r="D2097" s="23"/>
      <c r="E2097" s="23"/>
      <c r="F2097" s="23"/>
    </row>
    <row r="2098" spans="1:6" ht="75">
      <c r="A2098" s="123">
        <v>4.01</v>
      </c>
      <c r="B2098" s="114" t="s">
        <v>2622</v>
      </c>
      <c r="C2098" s="108" t="s">
        <v>1397</v>
      </c>
      <c r="D2098" s="109">
        <v>1</v>
      </c>
      <c r="E2098" s="501"/>
      <c r="F2098" s="109">
        <f>+E2098*D2098</f>
        <v>0</v>
      </c>
    </row>
    <row r="2099" spans="1:6">
      <c r="A2099" s="140"/>
      <c r="B2099" s="114"/>
      <c r="C2099" s="108"/>
      <c r="D2099" s="109"/>
      <c r="E2099" s="109"/>
      <c r="F2099" s="109"/>
    </row>
    <row r="2100" spans="1:6" ht="60">
      <c r="A2100" s="123">
        <f>MAX($A$2086:A2099)+0.01</f>
        <v>4.0199999999999996</v>
      </c>
      <c r="B2100" s="114" t="s">
        <v>2623</v>
      </c>
      <c r="C2100" s="108" t="s">
        <v>119</v>
      </c>
      <c r="D2100" s="109">
        <v>100</v>
      </c>
      <c r="E2100" s="501"/>
      <c r="F2100" s="109">
        <f>+E2100*D2100</f>
        <v>0</v>
      </c>
    </row>
    <row r="2101" spans="1:6">
      <c r="A2101" s="123"/>
      <c r="B2101" s="114"/>
      <c r="C2101" s="108"/>
      <c r="D2101" s="109"/>
      <c r="E2101" s="109"/>
      <c r="F2101" s="109"/>
    </row>
    <row r="2102" spans="1:6" ht="75">
      <c r="A2102" s="123">
        <f>MAX($A$56:A2101)+0.01</f>
        <v>4.0299999999999994</v>
      </c>
      <c r="B2102" s="114" t="s">
        <v>2624</v>
      </c>
      <c r="C2102" s="108" t="s">
        <v>1397</v>
      </c>
      <c r="D2102" s="109">
        <v>2</v>
      </c>
      <c r="E2102" s="501"/>
      <c r="F2102" s="109">
        <f>+E2102*D2102</f>
        <v>0</v>
      </c>
    </row>
    <row r="2103" spans="1:6">
      <c r="A2103" s="140"/>
      <c r="B2103" s="114"/>
      <c r="C2103" s="108"/>
      <c r="D2103" s="109"/>
      <c r="E2103" s="109"/>
      <c r="F2103" s="109"/>
    </row>
    <row r="2104" spans="1:6" ht="45">
      <c r="A2104" s="123">
        <f>MAX($A$2086:A2103)+0.01</f>
        <v>4.0399999999999991</v>
      </c>
      <c r="B2104" s="307" t="s">
        <v>2625</v>
      </c>
      <c r="C2104" s="108"/>
      <c r="D2104" s="23"/>
      <c r="E2104" s="23"/>
      <c r="F2104" s="23"/>
    </row>
    <row r="2105" spans="1:6">
      <c r="A2105" s="131"/>
      <c r="B2105" s="307" t="s">
        <v>2626</v>
      </c>
      <c r="C2105" s="108" t="s">
        <v>51</v>
      </c>
      <c r="D2105" s="23">
        <v>2</v>
      </c>
      <c r="E2105" s="493"/>
      <c r="F2105" s="23">
        <f>+E2105*D2105</f>
        <v>0</v>
      </c>
    </row>
    <row r="2106" spans="1:6">
      <c r="A2106" s="131"/>
      <c r="B2106" s="307" t="s">
        <v>2627</v>
      </c>
      <c r="C2106" s="108" t="s">
        <v>51</v>
      </c>
      <c r="D2106" s="23">
        <v>1</v>
      </c>
      <c r="E2106" s="493"/>
      <c r="F2106" s="23">
        <f>+E2106*D2106</f>
        <v>0</v>
      </c>
    </row>
    <row r="2107" spans="1:6">
      <c r="A2107" s="131"/>
      <c r="B2107" s="307"/>
      <c r="C2107" s="108"/>
      <c r="D2107" s="23"/>
      <c r="E2107" s="23"/>
      <c r="F2107" s="23"/>
    </row>
    <row r="2108" spans="1:6" ht="90">
      <c r="A2108" s="123">
        <f>MAX($A$2086:A2107)+0.01</f>
        <v>4.0499999999999989</v>
      </c>
      <c r="B2108" s="294" t="s">
        <v>2628</v>
      </c>
      <c r="C2108" s="391"/>
      <c r="D2108" s="391"/>
      <c r="E2108" s="23"/>
      <c r="F2108" s="23"/>
    </row>
    <row r="2109" spans="1:6">
      <c r="A2109" s="131"/>
      <c r="B2109" s="307" t="s">
        <v>2629</v>
      </c>
      <c r="C2109" s="108" t="s">
        <v>1623</v>
      </c>
      <c r="D2109" s="23">
        <v>26</v>
      </c>
      <c r="E2109" s="493"/>
      <c r="F2109" s="23">
        <f>+E2109*D2109</f>
        <v>0</v>
      </c>
    </row>
    <row r="2110" spans="1:6">
      <c r="A2110" s="131"/>
      <c r="B2110" s="307" t="s">
        <v>2630</v>
      </c>
      <c r="C2110" s="108" t="s">
        <v>1623</v>
      </c>
      <c r="D2110" s="23">
        <v>2</v>
      </c>
      <c r="E2110" s="493"/>
      <c r="F2110" s="23">
        <f>+E2110*D2110</f>
        <v>0</v>
      </c>
    </row>
    <row r="2111" spans="1:6">
      <c r="A2111" s="131"/>
      <c r="B2111" s="237"/>
      <c r="C2111" s="391"/>
      <c r="D2111" s="391"/>
      <c r="E2111" s="23"/>
      <c r="F2111" s="23"/>
    </row>
    <row r="2112" spans="1:6" ht="45">
      <c r="A2112" s="123">
        <f>MAX($A$2086:A2111)+0.01</f>
        <v>4.0599999999999987</v>
      </c>
      <c r="B2112" s="294" t="s">
        <v>2631</v>
      </c>
      <c r="C2112" s="108" t="s">
        <v>1623</v>
      </c>
      <c r="D2112" s="23">
        <v>12</v>
      </c>
      <c r="E2112" s="493"/>
      <c r="F2112" s="23">
        <f>+E2112*D2112</f>
        <v>0</v>
      </c>
    </row>
    <row r="2113" spans="1:6">
      <c r="A2113" s="131"/>
      <c r="B2113" s="294"/>
      <c r="C2113" s="461"/>
      <c r="D2113" s="461"/>
      <c r="E2113" s="23"/>
      <c r="F2113" s="23"/>
    </row>
    <row r="2114" spans="1:6">
      <c r="A2114" s="123">
        <f>MAX($A$2086:A2113)+0.01</f>
        <v>4.0699999999999985</v>
      </c>
      <c r="B2114" s="294" t="s">
        <v>2632</v>
      </c>
      <c r="C2114" s="108"/>
      <c r="D2114" s="23"/>
      <c r="E2114" s="23"/>
      <c r="F2114" s="23"/>
    </row>
    <row r="2115" spans="1:6">
      <c r="A2115" s="131"/>
      <c r="B2115" s="294" t="s">
        <v>2633</v>
      </c>
      <c r="C2115" s="108"/>
      <c r="D2115" s="23"/>
      <c r="E2115" s="23"/>
      <c r="F2115" s="23"/>
    </row>
    <row r="2116" spans="1:6">
      <c r="A2116" s="131"/>
      <c r="B2116" s="294" t="s">
        <v>2634</v>
      </c>
      <c r="C2116" s="108" t="s">
        <v>51</v>
      </c>
      <c r="D2116" s="23">
        <v>2</v>
      </c>
      <c r="E2116" s="493"/>
      <c r="F2116" s="23">
        <f>+E2116*D2116</f>
        <v>0</v>
      </c>
    </row>
    <row r="2117" spans="1:6">
      <c r="A2117" s="131"/>
      <c r="B2117" s="294"/>
      <c r="C2117" s="108"/>
      <c r="D2117" s="23"/>
      <c r="E2117" s="23"/>
      <c r="F2117" s="23"/>
    </row>
    <row r="2118" spans="1:6">
      <c r="A2118" s="123">
        <f>MAX($A$2086:A2117)+0.01</f>
        <v>4.0799999999999983</v>
      </c>
      <c r="B2118" s="294" t="s">
        <v>2635</v>
      </c>
      <c r="C2118" s="108" t="s">
        <v>51</v>
      </c>
      <c r="D2118" s="23">
        <v>3</v>
      </c>
      <c r="E2118" s="493"/>
      <c r="F2118" s="23">
        <f>+E2118*D2118</f>
        <v>0</v>
      </c>
    </row>
    <row r="2119" spans="1:6">
      <c r="A2119" s="131"/>
      <c r="B2119" s="294"/>
      <c r="C2119" s="108"/>
      <c r="D2119" s="23"/>
      <c r="E2119" s="23"/>
      <c r="F2119" s="23"/>
    </row>
    <row r="2120" spans="1:6">
      <c r="A2120" s="123">
        <f>MAX($A$2086:A2119)+0.01</f>
        <v>4.0899999999999981</v>
      </c>
      <c r="B2120" s="294" t="s">
        <v>2636</v>
      </c>
      <c r="C2120" s="108" t="s">
        <v>1397</v>
      </c>
      <c r="D2120" s="23">
        <v>1</v>
      </c>
      <c r="E2120" s="493"/>
      <c r="F2120" s="23">
        <f>+E2120*D2120</f>
        <v>0</v>
      </c>
    </row>
    <row r="2121" spans="1:6">
      <c r="A2121" s="131"/>
      <c r="B2121" s="294"/>
      <c r="C2121" s="108"/>
      <c r="D2121" s="23"/>
      <c r="E2121" s="23"/>
      <c r="F2121" s="23"/>
    </row>
    <row r="2122" spans="1:6" ht="45">
      <c r="A2122" s="123">
        <f>MAX($A$2086:A2119)+0.01</f>
        <v>4.0899999999999981</v>
      </c>
      <c r="B2122" s="294" t="s">
        <v>2637</v>
      </c>
      <c r="C2122" s="108" t="s">
        <v>1397</v>
      </c>
      <c r="D2122" s="23">
        <v>1</v>
      </c>
      <c r="E2122" s="493"/>
      <c r="F2122" s="23">
        <f>+E2122*D2122</f>
        <v>0</v>
      </c>
    </row>
    <row r="2123" spans="1:6">
      <c r="A2123" s="131"/>
      <c r="B2123" s="294"/>
      <c r="C2123" s="108"/>
      <c r="D2123" s="23"/>
      <c r="E2123" s="23"/>
      <c r="F2123" s="23"/>
    </row>
    <row r="2124" spans="1:6" ht="30">
      <c r="A2124" s="123">
        <f>MAX($A$2086:A2123)+0.01</f>
        <v>4.0999999999999979</v>
      </c>
      <c r="B2124" s="294" t="s">
        <v>2638</v>
      </c>
      <c r="C2124" s="108" t="s">
        <v>825</v>
      </c>
      <c r="D2124" s="23">
        <v>5</v>
      </c>
      <c r="E2124" s="493"/>
      <c r="F2124" s="23">
        <f>+E2124*D2124</f>
        <v>0</v>
      </c>
    </row>
    <row r="2125" spans="1:6">
      <c r="A2125" s="459"/>
      <c r="B2125" s="307"/>
      <c r="C2125" s="108"/>
      <c r="D2125" s="23"/>
      <c r="E2125" s="23"/>
      <c r="F2125" s="23"/>
    </row>
    <row r="2126" spans="1:6" ht="15.75" thickBot="1">
      <c r="A2126" s="184"/>
      <c r="B2126" s="462" t="s">
        <v>2639</v>
      </c>
      <c r="C2126" s="186"/>
      <c r="D2126" s="187"/>
      <c r="E2126" s="187"/>
      <c r="F2126" s="187">
        <f>SUM(F2098:F2125)</f>
        <v>0</v>
      </c>
    </row>
    <row r="2127" spans="1:6" ht="15.75" thickTop="1">
      <c r="A2127" s="106"/>
      <c r="B2127" s="110"/>
      <c r="C2127" s="108"/>
      <c r="D2127" s="109"/>
      <c r="E2127" s="109"/>
      <c r="F2127" s="109"/>
    </row>
    <row r="2128" spans="1:6">
      <c r="A2128" s="106"/>
      <c r="B2128" s="237"/>
      <c r="C2128" s="108"/>
      <c r="D2128" s="109"/>
      <c r="E2128" s="109"/>
      <c r="F2128" s="109"/>
    </row>
    <row r="2129" spans="1:6">
      <c r="A2129" s="116" t="s">
        <v>371</v>
      </c>
      <c r="B2129" s="117" t="s">
        <v>2640</v>
      </c>
      <c r="C2129" s="118" t="s">
        <v>24</v>
      </c>
      <c r="D2129" s="119" t="s">
        <v>25</v>
      </c>
      <c r="E2129" s="119" t="s">
        <v>26</v>
      </c>
      <c r="F2129" s="119" t="s">
        <v>27</v>
      </c>
    </row>
    <row r="2130" spans="1:6">
      <c r="A2130" s="459"/>
      <c r="B2130" s="365"/>
      <c r="C2130" s="366"/>
      <c r="D2130" s="367"/>
      <c r="E2130" s="367"/>
      <c r="F2130" s="367"/>
    </row>
    <row r="2131" spans="1:6" ht="30">
      <c r="A2131" s="123">
        <v>5.01</v>
      </c>
      <c r="B2131" s="307" t="s">
        <v>2641</v>
      </c>
      <c r="C2131" s="108" t="s">
        <v>1397</v>
      </c>
      <c r="D2131" s="23">
        <v>1</v>
      </c>
      <c r="E2131" s="493"/>
      <c r="F2131" s="23">
        <f>+E2131*D2131</f>
        <v>0</v>
      </c>
    </row>
    <row r="2132" spans="1:6">
      <c r="A2132" s="463"/>
      <c r="B2132" s="307"/>
      <c r="C2132" s="108"/>
      <c r="D2132" s="218"/>
      <c r="E2132" s="210"/>
      <c r="F2132" s="464"/>
    </row>
    <row r="2133" spans="1:6" ht="45">
      <c r="A2133" s="123">
        <f>MAX($A$2119:A2132)+0.01</f>
        <v>5.0199999999999996</v>
      </c>
      <c r="B2133" s="307" t="s">
        <v>2642</v>
      </c>
      <c r="C2133" s="108" t="s">
        <v>1397</v>
      </c>
      <c r="D2133" s="23">
        <v>1</v>
      </c>
      <c r="E2133" s="493"/>
      <c r="F2133" s="23">
        <f>+E2133*D2133</f>
        <v>0</v>
      </c>
    </row>
    <row r="2134" spans="1:6">
      <c r="A2134" s="459"/>
      <c r="B2134" s="365"/>
      <c r="C2134" s="366"/>
      <c r="D2134" s="367"/>
      <c r="E2134" s="367"/>
      <c r="F2134" s="367"/>
    </row>
    <row r="2135" spans="1:6" ht="15.75" thickBot="1">
      <c r="A2135" s="184"/>
      <c r="B2135" s="185" t="s">
        <v>2643</v>
      </c>
      <c r="C2135" s="186"/>
      <c r="D2135" s="187"/>
      <c r="E2135" s="187"/>
      <c r="F2135" s="187">
        <f>SUM(F2131:F2134)</f>
        <v>0</v>
      </c>
    </row>
    <row r="2136" spans="1:6" ht="15.75" thickTop="1">
      <c r="A2136" s="106"/>
      <c r="B2136" s="110"/>
      <c r="C2136" s="108"/>
      <c r="D2136" s="109"/>
      <c r="E2136" s="109"/>
      <c r="F2136" s="109"/>
    </row>
  </sheetData>
  <sheetProtection algorithmName="SHA-512" hashValue="ixlYe6z4eUF3ZL62iuXctdEhDzAlj6VKuOc+OAA5ggsOGxqsYHKYcHxtbTsYNfSFn9zWtn4wlwkJhBM8j6vxkA==" saltValue="rwXk4WE2h+OCUXy0c1vW7Q==" spinCount="100000" sheet="1" objects="1" scenarios="1"/>
  <mergeCells count="4">
    <mergeCell ref="A17:B17"/>
    <mergeCell ref="C19:D19"/>
    <mergeCell ref="C20:D20"/>
    <mergeCell ref="C25:D25"/>
  </mergeCells>
  <pageMargins left="0.7" right="0.7"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446"/>
  <sheetViews>
    <sheetView tabSelected="1" view="pageBreakPreview" topLeftCell="A1423" zoomScaleNormal="100" zoomScaleSheetLayoutView="100" workbookViewId="0">
      <selection activeCell="D1440" sqref="D1440"/>
    </sheetView>
  </sheetViews>
  <sheetFormatPr defaultRowHeight="15"/>
  <cols>
    <col min="1" max="1" width="9.140625" style="514"/>
    <col min="2" max="2" width="35.42578125" style="514" customWidth="1"/>
    <col min="3" max="3" width="11.7109375" style="514" customWidth="1"/>
    <col min="4" max="4" width="14.140625" style="514" customWidth="1"/>
    <col min="5" max="16384" width="9.140625" style="514"/>
  </cols>
  <sheetData>
    <row r="1" spans="1:6">
      <c r="A1" s="508"/>
      <c r="B1" s="509"/>
      <c r="C1" s="510"/>
      <c r="D1" s="511"/>
      <c r="E1" s="512"/>
      <c r="F1" s="513"/>
    </row>
    <row r="2" spans="1:6" ht="15.75" thickBot="1">
      <c r="A2" s="515" t="s">
        <v>2645</v>
      </c>
      <c r="B2" s="516" t="s">
        <v>2646</v>
      </c>
      <c r="C2" s="517"/>
      <c r="D2" s="517"/>
      <c r="E2" s="518"/>
      <c r="F2" s="519"/>
    </row>
    <row r="3" spans="1:6">
      <c r="A3" s="508"/>
      <c r="B3" s="509"/>
      <c r="C3" s="510"/>
      <c r="D3" s="511"/>
      <c r="E3" s="512"/>
      <c r="F3" s="513"/>
    </row>
    <row r="4" spans="1:6" ht="15.75" thickBot="1">
      <c r="A4" s="520" t="s">
        <v>2647</v>
      </c>
      <c r="B4" s="520"/>
      <c r="C4" s="521"/>
      <c r="D4" s="522"/>
      <c r="E4" s="512"/>
      <c r="F4" s="513"/>
    </row>
    <row r="5" spans="1:6">
      <c r="A5" s="508"/>
      <c r="B5" s="509"/>
      <c r="C5" s="510"/>
      <c r="D5" s="511"/>
      <c r="E5" s="512"/>
      <c r="F5" s="513"/>
    </row>
    <row r="6" spans="1:6">
      <c r="A6" s="523" t="str">
        <f>(A56)</f>
        <v>1.</v>
      </c>
      <c r="B6" s="524" t="str">
        <f>B56</f>
        <v>RAZSVETLJAVA</v>
      </c>
      <c r="C6" s="525"/>
      <c r="D6" s="526">
        <f>F199</f>
        <v>0</v>
      </c>
      <c r="E6" s="512"/>
      <c r="F6" s="513"/>
    </row>
    <row r="7" spans="1:6">
      <c r="A7" s="523" t="str">
        <f>(A202)</f>
        <v>2.</v>
      </c>
      <c r="B7" s="527" t="str">
        <f>B202</f>
        <v>MONTAŽNI MATERIAL</v>
      </c>
      <c r="C7" s="525"/>
      <c r="D7" s="526">
        <f>F441</f>
        <v>0</v>
      </c>
      <c r="E7" s="512"/>
      <c r="F7" s="513"/>
    </row>
    <row r="8" spans="1:6">
      <c r="A8" s="523" t="str">
        <f>A443</f>
        <v>3.</v>
      </c>
      <c r="B8" s="527" t="str">
        <f>B443</f>
        <v>RAZDELILNIKI</v>
      </c>
      <c r="C8" s="528"/>
      <c r="D8" s="507">
        <f>F691</f>
        <v>0</v>
      </c>
      <c r="E8" s="512"/>
      <c r="F8" s="513"/>
    </row>
    <row r="9" spans="1:6">
      <c r="A9" s="523" t="str">
        <f>A693</f>
        <v>4.</v>
      </c>
      <c r="B9" s="527" t="str">
        <f>B693</f>
        <v>STRELOVOD</v>
      </c>
      <c r="C9" s="528"/>
      <c r="D9" s="507">
        <f>F735</f>
        <v>0</v>
      </c>
      <c r="E9" s="512"/>
      <c r="F9" s="513"/>
    </row>
    <row r="10" spans="1:6">
      <c r="A10" s="523" t="str">
        <f>A737</f>
        <v>5.</v>
      </c>
      <c r="B10" s="523" t="str">
        <f>B737</f>
        <v>POŽARNO JAVLJANJE</v>
      </c>
      <c r="C10" s="528"/>
      <c r="D10" s="507">
        <f>F827</f>
        <v>0</v>
      </c>
      <c r="E10" s="512"/>
      <c r="F10" s="513"/>
    </row>
    <row r="11" spans="1:6">
      <c r="A11" s="523" t="str">
        <f>A830</f>
        <v>6.</v>
      </c>
      <c r="B11" s="524" t="str">
        <f>B830</f>
        <v>ODT, KRMILJENJE OKEN</v>
      </c>
      <c r="C11" s="528"/>
      <c r="D11" s="507">
        <f>F856</f>
        <v>0</v>
      </c>
      <c r="E11" s="512"/>
      <c r="F11" s="513"/>
    </row>
    <row r="12" spans="1:6">
      <c r="A12" s="523" t="str">
        <f>A860</f>
        <v>7.</v>
      </c>
      <c r="B12" s="523" t="str">
        <f>B860</f>
        <v>PASIVNA OPREMA STRUKTURIRANEGA OŽIČENJA</v>
      </c>
      <c r="C12" s="528"/>
      <c r="D12" s="507">
        <f>F1198</f>
        <v>0</v>
      </c>
      <c r="E12" s="512"/>
      <c r="F12" s="513"/>
    </row>
    <row r="13" spans="1:6">
      <c r="A13" s="523" t="str">
        <f>A1201</f>
        <v>8.</v>
      </c>
      <c r="B13" s="523" t="str">
        <f>B1201</f>
        <v>PROTIVLOMNI SISTEM</v>
      </c>
      <c r="C13" s="528"/>
      <c r="D13" s="507">
        <f>F1236</f>
        <v>0</v>
      </c>
      <c r="E13" s="512"/>
      <c r="F13" s="513"/>
    </row>
    <row r="14" spans="1:6">
      <c r="A14" s="523" t="str">
        <f>A1239</f>
        <v>9.</v>
      </c>
      <c r="B14" s="523" t="str">
        <f>B1239</f>
        <v>VIDEO DOMOFON</v>
      </c>
      <c r="C14" s="528"/>
      <c r="D14" s="507">
        <f>F1262</f>
        <v>0</v>
      </c>
      <c r="E14" s="512"/>
      <c r="F14" s="513"/>
    </row>
    <row r="15" spans="1:6">
      <c r="A15" s="523" t="str">
        <f>A1265</f>
        <v>10.</v>
      </c>
      <c r="B15" s="523" t="str">
        <f>B1265</f>
        <v>SPLOŠNO OZVOČENJE</v>
      </c>
      <c r="C15" s="528"/>
      <c r="D15" s="507">
        <f>F1308</f>
        <v>0</v>
      </c>
      <c r="E15" s="512"/>
      <c r="F15" s="513"/>
    </row>
    <row r="16" spans="1:6">
      <c r="A16" s="523" t="str">
        <f>A1312</f>
        <v>11.</v>
      </c>
      <c r="B16" s="523" t="str">
        <f>B1312</f>
        <v>MULTIMEDIJSKA OPREMA UČILNIC IN ZBORNICE (INTERAKTINI PROJEKTOR + TABLA)</v>
      </c>
      <c r="C16" s="528"/>
      <c r="D16" s="507">
        <f>F1345</f>
        <v>0</v>
      </c>
      <c r="E16" s="512"/>
      <c r="F16" s="513"/>
    </row>
    <row r="17" spans="1:6">
      <c r="A17" s="523" t="str">
        <f>A1348</f>
        <v>12.</v>
      </c>
      <c r="B17" s="523" t="str">
        <f>B1348</f>
        <v>MULTIMEDIJSKA OPREMA MULTIMEDIJSKE UČILNICE</v>
      </c>
      <c r="C17" s="528"/>
      <c r="D17" s="507">
        <f>F1376</f>
        <v>0</v>
      </c>
      <c r="E17" s="512"/>
      <c r="F17" s="513"/>
    </row>
    <row r="18" spans="1:6">
      <c r="A18" s="523" t="str">
        <f>A1378</f>
        <v>13.</v>
      </c>
      <c r="B18" s="523" t="str">
        <f>B1378</f>
        <v>OPREMA ZA PRIKAZOVANJE ČASA</v>
      </c>
      <c r="C18" s="528"/>
      <c r="D18" s="507">
        <f>F1395</f>
        <v>0</v>
      </c>
      <c r="E18" s="512"/>
      <c r="F18" s="513"/>
    </row>
    <row r="19" spans="1:6">
      <c r="A19" s="523" t="str">
        <f>$A$1398</f>
        <v>14.</v>
      </c>
      <c r="B19" s="523" t="str">
        <f>$B$1398</f>
        <v>GRADBENA DELA</v>
      </c>
      <c r="C19" s="528"/>
      <c r="D19" s="507">
        <f>$F$1428</f>
        <v>0</v>
      </c>
      <c r="E19" s="512"/>
      <c r="F19" s="513"/>
    </row>
    <row r="20" spans="1:6">
      <c r="A20" s="523" t="str">
        <f>A1430</f>
        <v>15.</v>
      </c>
      <c r="B20" s="523" t="str">
        <f>B1430</f>
        <v>OSTALE OBVEZNOSTI</v>
      </c>
      <c r="C20" s="528"/>
      <c r="D20" s="507">
        <f>F1444</f>
        <v>0</v>
      </c>
      <c r="E20" s="512"/>
      <c r="F20" s="513"/>
    </row>
    <row r="21" spans="1:6">
      <c r="A21" s="508"/>
      <c r="B21" s="509"/>
      <c r="C21" s="510"/>
      <c r="D21" s="512"/>
      <c r="E21" s="512"/>
      <c r="F21" s="513"/>
    </row>
    <row r="22" spans="1:6" ht="15.75" thickBot="1">
      <c r="A22" s="529"/>
      <c r="B22" s="530" t="s">
        <v>21</v>
      </c>
      <c r="C22" s="531"/>
      <c r="D22" s="532">
        <f>SUM(D6:D21)</f>
        <v>0</v>
      </c>
      <c r="E22" s="512"/>
      <c r="F22" s="513"/>
    </row>
    <row r="23" spans="1:6" ht="15.75" thickTop="1">
      <c r="A23" s="508"/>
      <c r="B23" s="509"/>
      <c r="C23" s="510"/>
      <c r="D23" s="511"/>
      <c r="E23" s="512"/>
      <c r="F23" s="513"/>
    </row>
    <row r="24" spans="1:6">
      <c r="A24" s="508"/>
      <c r="B24" s="509"/>
      <c r="C24" s="510"/>
      <c r="D24" s="511"/>
      <c r="E24" s="512"/>
      <c r="F24" s="513"/>
    </row>
    <row r="25" spans="1:6">
      <c r="A25" s="508"/>
      <c r="B25" s="509" t="s">
        <v>17</v>
      </c>
      <c r="C25" s="510"/>
      <c r="D25" s="511"/>
      <c r="E25" s="512"/>
      <c r="F25" s="513"/>
    </row>
    <row r="26" spans="1:6">
      <c r="A26" s="508"/>
      <c r="B26" s="509"/>
      <c r="C26" s="510"/>
      <c r="D26" s="511"/>
      <c r="E26" s="512"/>
      <c r="F26" s="513"/>
    </row>
    <row r="27" spans="1:6" ht="165">
      <c r="A27" s="508"/>
      <c r="B27" s="533" t="s">
        <v>1364</v>
      </c>
      <c r="C27" s="534"/>
      <c r="D27" s="534"/>
      <c r="E27" s="535"/>
      <c r="F27" s="535"/>
    </row>
    <row r="28" spans="1:6">
      <c r="A28" s="508"/>
      <c r="B28" s="533"/>
      <c r="C28" s="534"/>
      <c r="D28" s="534"/>
      <c r="E28" s="535"/>
      <c r="F28" s="535"/>
    </row>
    <row r="29" spans="1:6" ht="90">
      <c r="A29" s="508"/>
      <c r="B29" s="533" t="s">
        <v>2648</v>
      </c>
      <c r="C29" s="534"/>
      <c r="D29" s="534"/>
      <c r="E29" s="535"/>
      <c r="F29" s="535"/>
    </row>
    <row r="30" spans="1:6">
      <c r="A30" s="508"/>
      <c r="B30" s="533"/>
      <c r="C30" s="534"/>
      <c r="D30" s="534"/>
      <c r="E30" s="535"/>
      <c r="F30" s="535"/>
    </row>
    <row r="31" spans="1:6" ht="165">
      <c r="A31" s="508"/>
      <c r="B31" s="533" t="s">
        <v>1366</v>
      </c>
      <c r="C31" s="534"/>
      <c r="D31" s="534"/>
      <c r="E31" s="535"/>
      <c r="F31" s="535"/>
    </row>
    <row r="32" spans="1:6">
      <c r="A32" s="508"/>
      <c r="B32" s="533"/>
      <c r="C32" s="534"/>
      <c r="D32" s="534"/>
      <c r="E32" s="535"/>
      <c r="F32" s="535"/>
    </row>
    <row r="33" spans="1:6" ht="60">
      <c r="A33" s="508"/>
      <c r="B33" s="533" t="s">
        <v>1367</v>
      </c>
      <c r="C33" s="534"/>
      <c r="D33" s="534"/>
      <c r="E33" s="535"/>
      <c r="F33" s="535"/>
    </row>
    <row r="34" spans="1:6">
      <c r="A34" s="508"/>
      <c r="B34" s="533"/>
      <c r="C34" s="534"/>
      <c r="D34" s="534"/>
      <c r="E34" s="535"/>
      <c r="F34" s="535"/>
    </row>
    <row r="35" spans="1:6" ht="105">
      <c r="A35" s="508"/>
      <c r="B35" s="533" t="s">
        <v>1368</v>
      </c>
      <c r="C35" s="534"/>
      <c r="D35" s="534"/>
      <c r="E35" s="535"/>
      <c r="F35" s="535"/>
    </row>
    <row r="36" spans="1:6">
      <c r="A36" s="508"/>
      <c r="B36" s="533"/>
      <c r="C36" s="534"/>
      <c r="D36" s="534"/>
      <c r="E36" s="535"/>
      <c r="F36" s="535"/>
    </row>
    <row r="37" spans="1:6" ht="45">
      <c r="A37" s="508"/>
      <c r="B37" s="533" t="s">
        <v>1375</v>
      </c>
      <c r="C37" s="534"/>
      <c r="D37" s="534"/>
      <c r="E37" s="535"/>
      <c r="F37" s="535"/>
    </row>
    <row r="38" spans="1:6">
      <c r="A38" s="508"/>
      <c r="B38" s="533"/>
      <c r="C38" s="534"/>
      <c r="D38" s="534"/>
      <c r="E38" s="535"/>
      <c r="F38" s="535"/>
    </row>
    <row r="39" spans="1:6" ht="45">
      <c r="A39" s="508"/>
      <c r="B39" s="533" t="s">
        <v>1378</v>
      </c>
      <c r="C39" s="534"/>
      <c r="D39" s="534"/>
      <c r="E39" s="535"/>
      <c r="F39" s="535"/>
    </row>
    <row r="40" spans="1:6">
      <c r="A40" s="508"/>
      <c r="B40" s="533"/>
      <c r="C40" s="534"/>
      <c r="D40" s="534"/>
      <c r="E40" s="535"/>
      <c r="F40" s="535"/>
    </row>
    <row r="41" spans="1:6" ht="30">
      <c r="A41" s="508"/>
      <c r="B41" s="533" t="s">
        <v>2649</v>
      </c>
      <c r="C41" s="534"/>
      <c r="D41" s="534"/>
      <c r="E41" s="535"/>
      <c r="F41" s="535"/>
    </row>
    <row r="42" spans="1:6">
      <c r="A42" s="508"/>
      <c r="B42" s="533"/>
      <c r="C42" s="534"/>
      <c r="D42" s="534"/>
      <c r="E42" s="535"/>
      <c r="F42" s="535"/>
    </row>
    <row r="43" spans="1:6" ht="135">
      <c r="A43" s="508"/>
      <c r="B43" s="533" t="s">
        <v>2650</v>
      </c>
      <c r="C43" s="534"/>
      <c r="D43" s="534"/>
      <c r="E43" s="535"/>
      <c r="F43" s="535"/>
    </row>
    <row r="44" spans="1:6">
      <c r="A44" s="508"/>
      <c r="B44" s="533"/>
      <c r="C44" s="534"/>
      <c r="D44" s="534"/>
      <c r="E44" s="535"/>
      <c r="F44" s="535"/>
    </row>
    <row r="45" spans="1:6" ht="45">
      <c r="A45" s="508"/>
      <c r="B45" s="533" t="s">
        <v>1381</v>
      </c>
      <c r="C45" s="534"/>
      <c r="D45" s="534"/>
      <c r="E45" s="535"/>
      <c r="F45" s="535"/>
    </row>
    <row r="46" spans="1:6">
      <c r="A46" s="508"/>
      <c r="B46" s="533"/>
      <c r="C46" s="534"/>
      <c r="D46" s="534"/>
      <c r="E46" s="535"/>
      <c r="F46" s="535"/>
    </row>
    <row r="47" spans="1:6" ht="90">
      <c r="A47" s="508"/>
      <c r="B47" s="533" t="s">
        <v>2651</v>
      </c>
      <c r="C47" s="534"/>
      <c r="D47" s="534"/>
      <c r="E47" s="535"/>
      <c r="F47" s="535"/>
    </row>
    <row r="48" spans="1:6">
      <c r="A48" s="508"/>
      <c r="B48" s="533"/>
      <c r="C48" s="534"/>
      <c r="D48" s="534"/>
      <c r="E48" s="535"/>
      <c r="F48" s="535"/>
    </row>
    <row r="49" spans="1:6" ht="30">
      <c r="A49" s="508"/>
      <c r="B49" s="533" t="s">
        <v>2652</v>
      </c>
      <c r="C49" s="534"/>
      <c r="D49" s="534"/>
      <c r="E49" s="535"/>
      <c r="F49" s="535"/>
    </row>
    <row r="50" spans="1:6">
      <c r="A50" s="508"/>
      <c r="B50" s="533"/>
      <c r="C50" s="534"/>
      <c r="D50" s="534"/>
      <c r="E50" s="535"/>
      <c r="F50" s="535"/>
    </row>
    <row r="51" spans="1:6">
      <c r="A51" s="508"/>
      <c r="B51" s="533" t="s">
        <v>2653</v>
      </c>
      <c r="C51" s="534"/>
      <c r="D51" s="534"/>
      <c r="E51" s="535"/>
      <c r="F51" s="535"/>
    </row>
    <row r="52" spans="1:6">
      <c r="A52" s="508"/>
      <c r="B52" s="533"/>
      <c r="C52" s="534"/>
      <c r="D52" s="534"/>
      <c r="E52" s="535"/>
      <c r="F52" s="535"/>
    </row>
    <row r="53" spans="1:6">
      <c r="A53" s="508"/>
      <c r="B53" s="533" t="s">
        <v>2654</v>
      </c>
      <c r="C53" s="534"/>
      <c r="D53" s="534"/>
      <c r="E53" s="535"/>
      <c r="F53" s="535"/>
    </row>
    <row r="54" spans="1:6">
      <c r="A54" s="508"/>
      <c r="B54" s="533"/>
      <c r="C54" s="534"/>
      <c r="D54" s="534"/>
      <c r="E54" s="535"/>
      <c r="F54" s="535"/>
    </row>
    <row r="55" spans="1:6">
      <c r="A55" s="508"/>
      <c r="B55" s="509"/>
      <c r="C55" s="510"/>
      <c r="D55" s="511"/>
      <c r="E55" s="512"/>
      <c r="F55" s="513"/>
    </row>
    <row r="56" spans="1:6">
      <c r="A56" s="536" t="s">
        <v>22</v>
      </c>
      <c r="B56" s="537" t="s">
        <v>2655</v>
      </c>
      <c r="C56" s="538" t="s">
        <v>24</v>
      </c>
      <c r="D56" s="539" t="s">
        <v>25</v>
      </c>
      <c r="E56" s="540" t="s">
        <v>26</v>
      </c>
      <c r="F56" s="540" t="s">
        <v>27</v>
      </c>
    </row>
    <row r="57" spans="1:6">
      <c r="A57" s="508"/>
      <c r="B57" s="541"/>
      <c r="C57" s="510"/>
      <c r="D57" s="511"/>
      <c r="E57" s="512"/>
      <c r="F57" s="513"/>
    </row>
    <row r="58" spans="1:6">
      <c r="A58" s="542"/>
      <c r="B58" s="543" t="s">
        <v>2656</v>
      </c>
      <c r="C58" s="510"/>
      <c r="D58" s="510"/>
      <c r="E58" s="507"/>
      <c r="F58" s="513"/>
    </row>
    <row r="59" spans="1:6" ht="30">
      <c r="A59" s="542"/>
      <c r="B59" s="541" t="s">
        <v>2657</v>
      </c>
      <c r="C59" s="510"/>
      <c r="D59" s="510"/>
      <c r="E59" s="507"/>
      <c r="F59" s="513"/>
    </row>
    <row r="60" spans="1:6" ht="105">
      <c r="A60" s="544"/>
      <c r="B60" s="545" t="s">
        <v>2658</v>
      </c>
      <c r="C60" s="510"/>
      <c r="D60" s="511"/>
      <c r="E60" s="512"/>
      <c r="F60" s="513"/>
    </row>
    <row r="61" spans="1:6">
      <c r="A61" s="544"/>
      <c r="B61" s="545"/>
      <c r="C61" s="510"/>
      <c r="D61" s="511"/>
      <c r="E61" s="512"/>
      <c r="F61" s="513"/>
    </row>
    <row r="62" spans="1:6" ht="135">
      <c r="A62" s="546">
        <v>1.01</v>
      </c>
      <c r="B62" s="547" t="s">
        <v>2659</v>
      </c>
      <c r="C62" s="528"/>
      <c r="D62" s="548"/>
      <c r="E62" s="507"/>
      <c r="F62" s="549"/>
    </row>
    <row r="63" spans="1:6" ht="60">
      <c r="A63" s="542"/>
      <c r="B63" s="547" t="s">
        <v>2660</v>
      </c>
      <c r="C63" s="528" t="s">
        <v>51</v>
      </c>
      <c r="D63" s="528">
        <v>120</v>
      </c>
      <c r="E63" s="465"/>
      <c r="F63" s="549">
        <f>+E63*D63</f>
        <v>0</v>
      </c>
    </row>
    <row r="64" spans="1:6">
      <c r="A64" s="546"/>
      <c r="B64" s="547"/>
      <c r="C64" s="528"/>
      <c r="D64" s="548"/>
      <c r="E64" s="507"/>
      <c r="F64" s="549"/>
    </row>
    <row r="65" spans="1:6" ht="165">
      <c r="A65" s="546">
        <f>MAX($A$26:A64)+0.01</f>
        <v>1.02</v>
      </c>
      <c r="B65" s="547" t="s">
        <v>2661</v>
      </c>
      <c r="C65" s="528"/>
      <c r="D65" s="548"/>
      <c r="E65" s="507"/>
      <c r="F65" s="549"/>
    </row>
    <row r="66" spans="1:6" ht="60">
      <c r="A66" s="546"/>
      <c r="B66" s="547" t="s">
        <v>2662</v>
      </c>
      <c r="C66" s="528" t="s">
        <v>51</v>
      </c>
      <c r="D66" s="548">
        <v>12</v>
      </c>
      <c r="E66" s="465"/>
      <c r="F66" s="549">
        <f>+E66*D66</f>
        <v>0</v>
      </c>
    </row>
    <row r="67" spans="1:6">
      <c r="A67" s="546"/>
      <c r="B67" s="547"/>
      <c r="C67" s="528"/>
      <c r="D67" s="548"/>
      <c r="E67" s="507"/>
      <c r="F67" s="549"/>
    </row>
    <row r="68" spans="1:6" ht="120">
      <c r="A68" s="546">
        <f>MAX($A$26:A67)+0.01</f>
        <v>1.03</v>
      </c>
      <c r="B68" s="547" t="s">
        <v>2663</v>
      </c>
      <c r="C68" s="528"/>
      <c r="D68" s="548"/>
      <c r="E68" s="507"/>
      <c r="F68" s="549"/>
    </row>
    <row r="69" spans="1:6" ht="60">
      <c r="A69" s="546"/>
      <c r="B69" s="547" t="s">
        <v>2664</v>
      </c>
      <c r="C69" s="528" t="s">
        <v>51</v>
      </c>
      <c r="D69" s="548">
        <v>22</v>
      </c>
      <c r="E69" s="465"/>
      <c r="F69" s="549">
        <f>+E69*D69</f>
        <v>0</v>
      </c>
    </row>
    <row r="70" spans="1:6" ht="60">
      <c r="A70" s="546"/>
      <c r="B70" s="547" t="s">
        <v>2665</v>
      </c>
      <c r="C70" s="528" t="s">
        <v>51</v>
      </c>
      <c r="D70" s="548">
        <v>22</v>
      </c>
      <c r="E70" s="465"/>
      <c r="F70" s="549">
        <f>+E70*D70</f>
        <v>0</v>
      </c>
    </row>
    <row r="71" spans="1:6">
      <c r="A71" s="546"/>
      <c r="B71" s="547"/>
      <c r="C71" s="528"/>
      <c r="D71" s="548"/>
      <c r="E71" s="507"/>
      <c r="F71" s="549"/>
    </row>
    <row r="72" spans="1:6" ht="75">
      <c r="A72" s="546">
        <f>MAX($A$26:A71)+0.01</f>
        <v>1.04</v>
      </c>
      <c r="B72" s="547" t="s">
        <v>2666</v>
      </c>
      <c r="C72" s="528"/>
      <c r="D72" s="548"/>
      <c r="E72" s="507"/>
      <c r="F72" s="549"/>
    </row>
    <row r="73" spans="1:6" ht="60">
      <c r="A73" s="546"/>
      <c r="B73" s="547" t="s">
        <v>2667</v>
      </c>
      <c r="C73" s="528" t="s">
        <v>51</v>
      </c>
      <c r="D73" s="548">
        <v>45</v>
      </c>
      <c r="E73" s="465"/>
      <c r="F73" s="549">
        <f>+E73*D73</f>
        <v>0</v>
      </c>
    </row>
    <row r="74" spans="1:6">
      <c r="A74" s="546"/>
      <c r="B74" s="547"/>
      <c r="C74" s="528"/>
      <c r="D74" s="548"/>
      <c r="E74" s="507"/>
      <c r="F74" s="549"/>
    </row>
    <row r="75" spans="1:6" ht="75">
      <c r="A75" s="546">
        <f>MAX($A$26:A74)+0.01</f>
        <v>1.05</v>
      </c>
      <c r="B75" s="547" t="s">
        <v>2668</v>
      </c>
      <c r="C75" s="528"/>
      <c r="D75" s="548"/>
      <c r="E75" s="507"/>
      <c r="F75" s="549"/>
    </row>
    <row r="76" spans="1:6" ht="60">
      <c r="A76" s="546"/>
      <c r="B76" s="547" t="s">
        <v>2667</v>
      </c>
      <c r="C76" s="528" t="s">
        <v>51</v>
      </c>
      <c r="D76" s="548">
        <v>4</v>
      </c>
      <c r="E76" s="465"/>
      <c r="F76" s="549">
        <f>+E76*D76</f>
        <v>0</v>
      </c>
    </row>
    <row r="77" spans="1:6" ht="45">
      <c r="A77" s="546"/>
      <c r="B77" s="547" t="s">
        <v>2669</v>
      </c>
      <c r="C77" s="528" t="s">
        <v>51</v>
      </c>
      <c r="D77" s="548">
        <v>4</v>
      </c>
      <c r="E77" s="465"/>
      <c r="F77" s="549">
        <f>+E77*D77</f>
        <v>0</v>
      </c>
    </row>
    <row r="78" spans="1:6">
      <c r="A78" s="546"/>
      <c r="B78" s="547"/>
      <c r="C78" s="528"/>
      <c r="D78" s="548"/>
      <c r="E78" s="507"/>
      <c r="F78" s="549"/>
    </row>
    <row r="79" spans="1:6" ht="90">
      <c r="A79" s="546">
        <f>MAX($A$26:A78)+0.01</f>
        <v>1.06</v>
      </c>
      <c r="B79" s="547" t="s">
        <v>2670</v>
      </c>
      <c r="C79" s="528"/>
      <c r="D79" s="548"/>
      <c r="E79" s="507"/>
      <c r="F79" s="549"/>
    </row>
    <row r="80" spans="1:6" ht="60">
      <c r="A80" s="546"/>
      <c r="B80" s="547" t="s">
        <v>2671</v>
      </c>
      <c r="C80" s="528" t="s">
        <v>51</v>
      </c>
      <c r="D80" s="548">
        <v>20</v>
      </c>
      <c r="E80" s="465"/>
      <c r="F80" s="549">
        <f>+E80*D80</f>
        <v>0</v>
      </c>
    </row>
    <row r="81" spans="1:6" ht="45">
      <c r="A81" s="546"/>
      <c r="B81" s="547" t="s">
        <v>2672</v>
      </c>
      <c r="C81" s="528" t="s">
        <v>51</v>
      </c>
      <c r="D81" s="548">
        <v>20</v>
      </c>
      <c r="E81" s="465"/>
      <c r="F81" s="549">
        <f>+E81*D81</f>
        <v>0</v>
      </c>
    </row>
    <row r="82" spans="1:6">
      <c r="A82" s="546"/>
      <c r="B82" s="547"/>
      <c r="C82" s="528"/>
      <c r="D82" s="548"/>
      <c r="E82" s="507"/>
      <c r="F82" s="549"/>
    </row>
    <row r="83" spans="1:6" ht="60">
      <c r="A83" s="546">
        <f>MAX($A$26:A82)+0.01</f>
        <v>1.07</v>
      </c>
      <c r="B83" s="547" t="s">
        <v>2673</v>
      </c>
      <c r="C83" s="528"/>
      <c r="D83" s="548"/>
      <c r="E83" s="507"/>
      <c r="F83" s="549"/>
    </row>
    <row r="84" spans="1:6" ht="60">
      <c r="A84" s="546"/>
      <c r="B84" s="547" t="s">
        <v>2674</v>
      </c>
      <c r="C84" s="528" t="s">
        <v>51</v>
      </c>
      <c r="D84" s="548">
        <v>22</v>
      </c>
      <c r="E84" s="465"/>
      <c r="F84" s="549">
        <f>D84*E84</f>
        <v>0</v>
      </c>
    </row>
    <row r="85" spans="1:6">
      <c r="A85" s="546"/>
      <c r="B85" s="547"/>
      <c r="C85" s="528"/>
      <c r="D85" s="548"/>
      <c r="E85" s="507"/>
      <c r="F85" s="549"/>
    </row>
    <row r="86" spans="1:6" ht="90">
      <c r="A86" s="546">
        <f>MAX($A$26:A85)+0.01</f>
        <v>1.08</v>
      </c>
      <c r="B86" s="547" t="s">
        <v>2675</v>
      </c>
      <c r="C86" s="528"/>
      <c r="D86" s="548"/>
      <c r="E86" s="507"/>
      <c r="F86" s="549"/>
    </row>
    <row r="87" spans="1:6" ht="60">
      <c r="A87" s="546"/>
      <c r="B87" s="547" t="s">
        <v>2676</v>
      </c>
      <c r="C87" s="528" t="s">
        <v>51</v>
      </c>
      <c r="D87" s="548">
        <v>27</v>
      </c>
      <c r="E87" s="465"/>
      <c r="F87" s="549">
        <f>D87*E87</f>
        <v>0</v>
      </c>
    </row>
    <row r="88" spans="1:6" ht="30">
      <c r="A88" s="546"/>
      <c r="B88" s="547" t="s">
        <v>2677</v>
      </c>
      <c r="C88" s="528" t="s">
        <v>51</v>
      </c>
      <c r="D88" s="548">
        <v>27</v>
      </c>
      <c r="E88" s="465"/>
      <c r="F88" s="549">
        <f>D88*E88</f>
        <v>0</v>
      </c>
    </row>
    <row r="89" spans="1:6">
      <c r="A89" s="546"/>
      <c r="B89" s="547"/>
      <c r="C89" s="528"/>
      <c r="D89" s="548"/>
      <c r="E89" s="507"/>
      <c r="F89" s="549"/>
    </row>
    <row r="90" spans="1:6" ht="120">
      <c r="A90" s="546">
        <f>MAX($A$26:A89)+0.01</f>
        <v>1.0900000000000001</v>
      </c>
      <c r="B90" s="547" t="s">
        <v>2678</v>
      </c>
      <c r="C90" s="528"/>
      <c r="D90" s="548"/>
      <c r="E90" s="507"/>
      <c r="F90" s="549"/>
    </row>
    <row r="91" spans="1:6" ht="75">
      <c r="A91" s="546"/>
      <c r="B91" s="547" t="s">
        <v>2679</v>
      </c>
      <c r="C91" s="528" t="s">
        <v>51</v>
      </c>
      <c r="D91" s="548">
        <v>8</v>
      </c>
      <c r="E91" s="465"/>
      <c r="F91" s="549">
        <f>+E91*D91</f>
        <v>0</v>
      </c>
    </row>
    <row r="92" spans="1:6">
      <c r="A92" s="546"/>
      <c r="B92" s="547" t="s">
        <v>2680</v>
      </c>
      <c r="C92" s="528" t="s">
        <v>51</v>
      </c>
      <c r="D92" s="548">
        <v>8</v>
      </c>
      <c r="E92" s="465"/>
      <c r="F92" s="549">
        <f>+E92*D92</f>
        <v>0</v>
      </c>
    </row>
    <row r="93" spans="1:6" ht="45">
      <c r="A93" s="546"/>
      <c r="B93" s="547" t="s">
        <v>2681</v>
      </c>
      <c r="C93" s="528" t="s">
        <v>51</v>
      </c>
      <c r="D93" s="548">
        <v>16</v>
      </c>
      <c r="E93" s="465"/>
      <c r="F93" s="549">
        <f>+E93*D93</f>
        <v>0</v>
      </c>
    </row>
    <row r="94" spans="1:6" ht="30">
      <c r="A94" s="546"/>
      <c r="B94" s="547" t="s">
        <v>2682</v>
      </c>
      <c r="C94" s="528" t="s">
        <v>51</v>
      </c>
      <c r="D94" s="548">
        <v>1</v>
      </c>
      <c r="E94" s="465"/>
      <c r="F94" s="549">
        <f>+E94*D94</f>
        <v>0</v>
      </c>
    </row>
    <row r="95" spans="1:6">
      <c r="A95" s="546"/>
      <c r="B95" s="547"/>
      <c r="C95" s="528"/>
      <c r="D95" s="548"/>
      <c r="E95" s="507"/>
      <c r="F95" s="549"/>
    </row>
    <row r="96" spans="1:6" ht="75">
      <c r="A96" s="546">
        <f>MAX($A$26:A95)+0.01</f>
        <v>1.1000000000000001</v>
      </c>
      <c r="B96" s="547" t="s">
        <v>2683</v>
      </c>
      <c r="C96" s="528"/>
      <c r="D96" s="548"/>
      <c r="E96" s="507"/>
      <c r="F96" s="549"/>
    </row>
    <row r="97" spans="1:6" ht="60">
      <c r="A97" s="546"/>
      <c r="B97" s="547" t="s">
        <v>2684</v>
      </c>
      <c r="C97" s="528" t="s">
        <v>51</v>
      </c>
      <c r="D97" s="548">
        <v>1</v>
      </c>
      <c r="E97" s="465"/>
      <c r="F97" s="549">
        <f>+E97*D97</f>
        <v>0</v>
      </c>
    </row>
    <row r="98" spans="1:6">
      <c r="A98" s="546"/>
      <c r="B98" s="547"/>
      <c r="C98" s="528"/>
      <c r="D98" s="548"/>
      <c r="E98" s="507"/>
      <c r="F98" s="549"/>
    </row>
    <row r="99" spans="1:6" ht="75">
      <c r="A99" s="546">
        <f>MAX($A$26:A98)+0.01</f>
        <v>1.1100000000000001</v>
      </c>
      <c r="B99" s="547" t="s">
        <v>2685</v>
      </c>
      <c r="C99" s="528"/>
      <c r="D99" s="548"/>
      <c r="E99" s="507"/>
      <c r="F99" s="549"/>
    </row>
    <row r="100" spans="1:6" ht="60">
      <c r="A100" s="546"/>
      <c r="B100" s="547" t="s">
        <v>2686</v>
      </c>
      <c r="C100" s="528" t="s">
        <v>51</v>
      </c>
      <c r="D100" s="548">
        <v>3</v>
      </c>
      <c r="E100" s="465"/>
      <c r="F100" s="549">
        <f>+E100*D100</f>
        <v>0</v>
      </c>
    </row>
    <row r="101" spans="1:6" ht="60">
      <c r="A101" s="546"/>
      <c r="B101" s="547" t="s">
        <v>2687</v>
      </c>
      <c r="C101" s="528" t="s">
        <v>51</v>
      </c>
      <c r="D101" s="548">
        <v>3</v>
      </c>
      <c r="E101" s="465"/>
      <c r="F101" s="549">
        <f>+E101*D101</f>
        <v>0</v>
      </c>
    </row>
    <row r="102" spans="1:6" ht="60">
      <c r="A102" s="546"/>
      <c r="B102" s="547" t="s">
        <v>2688</v>
      </c>
      <c r="C102" s="528" t="s">
        <v>51</v>
      </c>
      <c r="D102" s="548">
        <v>3</v>
      </c>
      <c r="E102" s="465"/>
      <c r="F102" s="549">
        <f>+E102*D102</f>
        <v>0</v>
      </c>
    </row>
    <row r="103" spans="1:6">
      <c r="A103" s="546"/>
      <c r="B103" s="547"/>
      <c r="C103" s="528"/>
      <c r="D103" s="548"/>
      <c r="E103" s="507"/>
      <c r="F103" s="549"/>
    </row>
    <row r="104" spans="1:6" ht="75">
      <c r="A104" s="546">
        <f>MAX($A$26:A103)+0.01</f>
        <v>1.1200000000000001</v>
      </c>
      <c r="B104" s="547" t="s">
        <v>2689</v>
      </c>
      <c r="C104" s="528"/>
      <c r="D104" s="548"/>
      <c r="E104" s="507"/>
      <c r="F104" s="549"/>
    </row>
    <row r="105" spans="1:6" ht="60">
      <c r="A105" s="546"/>
      <c r="B105" s="547" t="s">
        <v>2690</v>
      </c>
      <c r="C105" s="528" t="s">
        <v>51</v>
      </c>
      <c r="D105" s="548">
        <v>3</v>
      </c>
      <c r="E105" s="465"/>
      <c r="F105" s="549">
        <f>D105*E105</f>
        <v>0</v>
      </c>
    </row>
    <row r="106" spans="1:6" ht="30">
      <c r="A106" s="546"/>
      <c r="B106" s="547" t="s">
        <v>2691</v>
      </c>
      <c r="C106" s="528" t="s">
        <v>51</v>
      </c>
      <c r="D106" s="548">
        <v>3</v>
      </c>
      <c r="E106" s="465"/>
      <c r="F106" s="549">
        <f>D106*E106</f>
        <v>0</v>
      </c>
    </row>
    <row r="107" spans="1:6">
      <c r="A107" s="546"/>
      <c r="B107" s="547"/>
      <c r="C107" s="528"/>
      <c r="D107" s="548"/>
      <c r="E107" s="507"/>
      <c r="F107" s="549"/>
    </row>
    <row r="108" spans="1:6" ht="75">
      <c r="A108" s="546">
        <f>MAX($A$26:A107)+0.01</f>
        <v>1.1300000000000001</v>
      </c>
      <c r="B108" s="547" t="s">
        <v>2692</v>
      </c>
      <c r="C108" s="528"/>
      <c r="D108" s="548"/>
      <c r="E108" s="507"/>
      <c r="F108" s="549"/>
    </row>
    <row r="109" spans="1:6" ht="75">
      <c r="A109" s="546"/>
      <c r="B109" s="547" t="s">
        <v>2693</v>
      </c>
      <c r="C109" s="528" t="s">
        <v>51</v>
      </c>
      <c r="D109" s="548">
        <v>10</v>
      </c>
      <c r="E109" s="465"/>
      <c r="F109" s="549">
        <f>D109*E109</f>
        <v>0</v>
      </c>
    </row>
    <row r="110" spans="1:6">
      <c r="A110" s="546"/>
      <c r="B110" s="547"/>
      <c r="C110" s="528"/>
      <c r="D110" s="548"/>
      <c r="E110" s="507"/>
      <c r="F110" s="549"/>
    </row>
    <row r="111" spans="1:6" ht="90">
      <c r="A111" s="546">
        <f>MAX($A$26:A110)+0.01</f>
        <v>1.1400000000000001</v>
      </c>
      <c r="B111" s="547" t="s">
        <v>2694</v>
      </c>
      <c r="C111" s="528"/>
      <c r="D111" s="548"/>
      <c r="E111" s="507"/>
      <c r="F111" s="549"/>
    </row>
    <row r="112" spans="1:6" ht="60">
      <c r="A112" s="546"/>
      <c r="B112" s="547" t="s">
        <v>2695</v>
      </c>
      <c r="C112" s="528" t="s">
        <v>51</v>
      </c>
      <c r="D112" s="548">
        <v>4</v>
      </c>
      <c r="E112" s="465"/>
      <c r="F112" s="549">
        <f>+E112*D112</f>
        <v>0</v>
      </c>
    </row>
    <row r="113" spans="1:6" ht="45">
      <c r="A113" s="546"/>
      <c r="B113" s="547" t="s">
        <v>2696</v>
      </c>
      <c r="C113" s="528" t="s">
        <v>51</v>
      </c>
      <c r="D113" s="548">
        <v>2</v>
      </c>
      <c r="E113" s="465"/>
      <c r="F113" s="549">
        <f>+E113*D113</f>
        <v>0</v>
      </c>
    </row>
    <row r="114" spans="1:6">
      <c r="A114" s="546"/>
      <c r="B114" s="547"/>
      <c r="C114" s="528"/>
      <c r="D114" s="548"/>
      <c r="E114" s="507"/>
      <c r="F114" s="549"/>
    </row>
    <row r="115" spans="1:6" ht="90">
      <c r="A115" s="546">
        <f>MAX($A$26:A114)+0.01</f>
        <v>1.1500000000000001</v>
      </c>
      <c r="B115" s="547" t="s">
        <v>2697</v>
      </c>
      <c r="C115" s="528"/>
      <c r="D115" s="548"/>
      <c r="E115" s="507"/>
      <c r="F115" s="549"/>
    </row>
    <row r="116" spans="1:6" ht="75">
      <c r="A116" s="546"/>
      <c r="B116" s="547" t="s">
        <v>2698</v>
      </c>
      <c r="C116" s="528" t="s">
        <v>51</v>
      </c>
      <c r="D116" s="548">
        <v>19</v>
      </c>
      <c r="E116" s="465"/>
      <c r="F116" s="549">
        <f>+E116*D116</f>
        <v>0</v>
      </c>
    </row>
    <row r="117" spans="1:6">
      <c r="A117" s="546"/>
      <c r="B117" s="547"/>
      <c r="C117" s="528"/>
      <c r="D117" s="548"/>
      <c r="E117" s="507"/>
      <c r="F117" s="549"/>
    </row>
    <row r="118" spans="1:6" ht="75">
      <c r="A118" s="546">
        <f>MAX($A$26:A117)+0.01</f>
        <v>1.1600000000000001</v>
      </c>
      <c r="B118" s="547" t="s">
        <v>2699</v>
      </c>
      <c r="C118" s="528"/>
      <c r="D118" s="548"/>
      <c r="E118" s="507"/>
      <c r="F118" s="549"/>
    </row>
    <row r="119" spans="1:6" ht="60">
      <c r="A119" s="546"/>
      <c r="B119" s="547" t="s">
        <v>2700</v>
      </c>
      <c r="C119" s="528" t="s">
        <v>51</v>
      </c>
      <c r="D119" s="548">
        <v>4</v>
      </c>
      <c r="E119" s="465"/>
      <c r="F119" s="549">
        <f>+E119*D119</f>
        <v>0</v>
      </c>
    </row>
    <row r="120" spans="1:6">
      <c r="A120" s="546"/>
      <c r="B120" s="547"/>
      <c r="C120" s="528"/>
      <c r="D120" s="548"/>
      <c r="E120" s="507"/>
      <c r="F120" s="549"/>
    </row>
    <row r="121" spans="1:6" ht="75">
      <c r="A121" s="546">
        <f>MAX($A$26:A120)+0.01</f>
        <v>1.1700000000000002</v>
      </c>
      <c r="B121" s="547" t="s">
        <v>2701</v>
      </c>
      <c r="C121" s="528"/>
      <c r="D121" s="548"/>
      <c r="E121" s="507"/>
      <c r="F121" s="549"/>
    </row>
    <row r="122" spans="1:6" ht="60">
      <c r="A122" s="546"/>
      <c r="B122" s="547" t="s">
        <v>2702</v>
      </c>
      <c r="C122" s="528" t="s">
        <v>51</v>
      </c>
      <c r="D122" s="548">
        <v>2</v>
      </c>
      <c r="E122" s="465"/>
      <c r="F122" s="549">
        <f>D122*E122</f>
        <v>0</v>
      </c>
    </row>
    <row r="123" spans="1:6">
      <c r="A123" s="546"/>
      <c r="B123" s="547"/>
      <c r="C123" s="528"/>
      <c r="D123" s="548"/>
      <c r="E123" s="507"/>
      <c r="F123" s="549"/>
    </row>
    <row r="124" spans="1:6" ht="75">
      <c r="A124" s="546">
        <f>MAX($A$26:A123)+0.01</f>
        <v>1.1800000000000002</v>
      </c>
      <c r="B124" s="547" t="s">
        <v>2703</v>
      </c>
      <c r="C124" s="528"/>
      <c r="D124" s="548"/>
      <c r="E124" s="507"/>
      <c r="F124" s="549"/>
    </row>
    <row r="125" spans="1:6" ht="75">
      <c r="A125" s="546"/>
      <c r="B125" s="547" t="s">
        <v>2704</v>
      </c>
      <c r="C125" s="528" t="s">
        <v>51</v>
      </c>
      <c r="D125" s="548">
        <v>5</v>
      </c>
      <c r="E125" s="465"/>
      <c r="F125" s="549">
        <f>+E125*D125</f>
        <v>0</v>
      </c>
    </row>
    <row r="126" spans="1:6">
      <c r="A126" s="546"/>
      <c r="B126" s="547"/>
      <c r="C126" s="528"/>
      <c r="D126" s="548"/>
      <c r="E126" s="507"/>
      <c r="F126" s="549"/>
    </row>
    <row r="127" spans="1:6" ht="75">
      <c r="A127" s="546">
        <f>MAX($A$26:A126)+0.01</f>
        <v>1.1900000000000002</v>
      </c>
      <c r="B127" s="547" t="s">
        <v>2705</v>
      </c>
      <c r="C127" s="528"/>
      <c r="D127" s="548"/>
      <c r="E127" s="507"/>
      <c r="F127" s="549"/>
    </row>
    <row r="128" spans="1:6" ht="60">
      <c r="A128" s="546"/>
      <c r="B128" s="547" t="s">
        <v>2706</v>
      </c>
      <c r="C128" s="528" t="s">
        <v>51</v>
      </c>
      <c r="D128" s="548">
        <v>5</v>
      </c>
      <c r="E128" s="465"/>
      <c r="F128" s="549">
        <f>+E128*D128</f>
        <v>0</v>
      </c>
    </row>
    <row r="129" spans="1:6">
      <c r="A129" s="546"/>
      <c r="B129" s="547"/>
      <c r="C129" s="528"/>
      <c r="D129" s="548"/>
      <c r="E129" s="507"/>
      <c r="F129" s="549"/>
    </row>
    <row r="130" spans="1:6" ht="75">
      <c r="A130" s="546">
        <f>MAX($A$26:A129)+0.01</f>
        <v>1.2000000000000002</v>
      </c>
      <c r="B130" s="547" t="s">
        <v>2707</v>
      </c>
      <c r="C130" s="528"/>
      <c r="D130" s="548"/>
      <c r="E130" s="507"/>
      <c r="F130" s="549"/>
    </row>
    <row r="131" spans="1:6" ht="60">
      <c r="A131" s="546"/>
      <c r="B131" s="547" t="s">
        <v>2708</v>
      </c>
      <c r="C131" s="528" t="s">
        <v>51</v>
      </c>
      <c r="D131" s="548">
        <v>5</v>
      </c>
      <c r="E131" s="465"/>
      <c r="F131" s="549">
        <f>+E131*D131</f>
        <v>0</v>
      </c>
    </row>
    <row r="132" spans="1:6">
      <c r="A132" s="546"/>
      <c r="B132" s="547"/>
      <c r="C132" s="528"/>
      <c r="D132" s="548"/>
      <c r="E132" s="507"/>
      <c r="F132" s="549"/>
    </row>
    <row r="133" spans="1:6" ht="75">
      <c r="A133" s="546">
        <f>MAX($A$26:A132)+0.01</f>
        <v>1.2100000000000002</v>
      </c>
      <c r="B133" s="547" t="s">
        <v>2709</v>
      </c>
      <c r="C133" s="528"/>
      <c r="D133" s="548"/>
      <c r="E133" s="507"/>
      <c r="F133" s="549"/>
    </row>
    <row r="134" spans="1:6" ht="60">
      <c r="A134" s="546"/>
      <c r="B134" s="547" t="s">
        <v>2710</v>
      </c>
      <c r="C134" s="528" t="s">
        <v>51</v>
      </c>
      <c r="D134" s="548">
        <v>5</v>
      </c>
      <c r="E134" s="465"/>
      <c r="F134" s="549">
        <f>+E134*D134</f>
        <v>0</v>
      </c>
    </row>
    <row r="135" spans="1:6">
      <c r="A135" s="546"/>
      <c r="B135" s="547"/>
      <c r="C135" s="528"/>
      <c r="D135" s="548"/>
      <c r="E135" s="507"/>
      <c r="F135" s="549"/>
    </row>
    <row r="136" spans="1:6" ht="90">
      <c r="A136" s="546">
        <f>MAX($A$26:A135)+0.01</f>
        <v>1.2200000000000002</v>
      </c>
      <c r="B136" s="547" t="s">
        <v>2711</v>
      </c>
      <c r="C136" s="528"/>
      <c r="D136" s="548"/>
      <c r="E136" s="507"/>
      <c r="F136" s="549"/>
    </row>
    <row r="137" spans="1:6" ht="60">
      <c r="A137" s="546"/>
      <c r="B137" s="547" t="s">
        <v>2712</v>
      </c>
      <c r="C137" s="528" t="s">
        <v>51</v>
      </c>
      <c r="D137" s="548">
        <v>1</v>
      </c>
      <c r="E137" s="465"/>
      <c r="F137" s="549">
        <f>+E137*D137</f>
        <v>0</v>
      </c>
    </row>
    <row r="138" spans="1:6">
      <c r="A138" s="546"/>
      <c r="B138" s="547"/>
      <c r="C138" s="528"/>
      <c r="D138" s="548"/>
      <c r="E138" s="507"/>
      <c r="F138" s="549"/>
    </row>
    <row r="139" spans="1:6">
      <c r="A139" s="546"/>
      <c r="B139" s="547"/>
      <c r="C139" s="528"/>
      <c r="D139" s="548"/>
      <c r="E139" s="507"/>
      <c r="F139" s="549"/>
    </row>
    <row r="140" spans="1:6" ht="60">
      <c r="A140" s="546">
        <f>MAX($A$26:A139)+0.01</f>
        <v>1.2300000000000002</v>
      </c>
      <c r="B140" s="547" t="s">
        <v>2713</v>
      </c>
      <c r="C140" s="528"/>
      <c r="D140" s="548"/>
      <c r="E140" s="507"/>
      <c r="F140" s="549"/>
    </row>
    <row r="141" spans="1:6" ht="45">
      <c r="A141" s="546"/>
      <c r="B141" s="547" t="s">
        <v>2714</v>
      </c>
      <c r="C141" s="528" t="s">
        <v>51</v>
      </c>
      <c r="D141" s="548">
        <v>5</v>
      </c>
      <c r="E141" s="465"/>
      <c r="F141" s="549">
        <f>+E141*D141</f>
        <v>0</v>
      </c>
    </row>
    <row r="142" spans="1:6">
      <c r="A142" s="546"/>
      <c r="B142" s="547"/>
      <c r="C142" s="528"/>
      <c r="D142" s="548"/>
      <c r="E142" s="507"/>
      <c r="F142" s="549"/>
    </row>
    <row r="143" spans="1:6" ht="60">
      <c r="A143" s="546">
        <f>MAX($A$26:A142)+0.01</f>
        <v>1.2400000000000002</v>
      </c>
      <c r="B143" s="547" t="s">
        <v>2715</v>
      </c>
      <c r="C143" s="528"/>
      <c r="D143" s="548"/>
      <c r="E143" s="507"/>
      <c r="F143" s="549"/>
    </row>
    <row r="144" spans="1:6" ht="60">
      <c r="A144" s="546"/>
      <c r="B144" s="547" t="s">
        <v>2716</v>
      </c>
      <c r="C144" s="528" t="s">
        <v>51</v>
      </c>
      <c r="D144" s="548">
        <v>17</v>
      </c>
      <c r="E144" s="465"/>
      <c r="F144" s="549">
        <f>+E144*D144</f>
        <v>0</v>
      </c>
    </row>
    <row r="145" spans="1:6">
      <c r="A145" s="546"/>
      <c r="B145" s="547"/>
      <c r="C145" s="528"/>
      <c r="D145" s="548"/>
      <c r="E145" s="507"/>
      <c r="F145" s="549"/>
    </row>
    <row r="146" spans="1:6" ht="75">
      <c r="A146" s="546">
        <f>MAX($A$26:A145)+0.01</f>
        <v>1.2500000000000002</v>
      </c>
      <c r="B146" s="547" t="s">
        <v>2717</v>
      </c>
      <c r="C146" s="528"/>
      <c r="D146" s="548"/>
      <c r="E146" s="507"/>
      <c r="F146" s="549"/>
    </row>
    <row r="147" spans="1:6" ht="60">
      <c r="A147" s="546"/>
      <c r="B147" s="547" t="s">
        <v>2718</v>
      </c>
      <c r="C147" s="528" t="s">
        <v>51</v>
      </c>
      <c r="D147" s="548">
        <v>9</v>
      </c>
      <c r="E147" s="465"/>
      <c r="F147" s="549">
        <f>+E147*D147</f>
        <v>0</v>
      </c>
    </row>
    <row r="148" spans="1:6" ht="45">
      <c r="A148" s="546"/>
      <c r="B148" s="547" t="s">
        <v>2719</v>
      </c>
      <c r="C148" s="528" t="s">
        <v>51</v>
      </c>
      <c r="D148" s="548">
        <v>9</v>
      </c>
      <c r="E148" s="465"/>
      <c r="F148" s="549">
        <f>+E148*D148</f>
        <v>0</v>
      </c>
    </row>
    <row r="149" spans="1:6" ht="60">
      <c r="A149" s="546"/>
      <c r="B149" s="547" t="s">
        <v>2720</v>
      </c>
      <c r="C149" s="528" t="s">
        <v>51</v>
      </c>
      <c r="D149" s="548">
        <v>9</v>
      </c>
      <c r="E149" s="465"/>
      <c r="F149" s="549">
        <f>+E149*D149</f>
        <v>0</v>
      </c>
    </row>
    <row r="150" spans="1:6">
      <c r="A150" s="546"/>
      <c r="B150" s="547"/>
      <c r="C150" s="528"/>
      <c r="D150" s="548"/>
      <c r="E150" s="507"/>
      <c r="F150" s="549"/>
    </row>
    <row r="151" spans="1:6" ht="75">
      <c r="A151" s="546">
        <f>MAX($A$26:A150)+0.01</f>
        <v>1.2600000000000002</v>
      </c>
      <c r="B151" s="547" t="s">
        <v>2721</v>
      </c>
      <c r="C151" s="528"/>
      <c r="D151" s="548"/>
      <c r="E151" s="507"/>
      <c r="F151" s="549"/>
    </row>
    <row r="152" spans="1:6" ht="60">
      <c r="A152" s="546"/>
      <c r="B152" s="547" t="s">
        <v>2722</v>
      </c>
      <c r="C152" s="528" t="s">
        <v>51</v>
      </c>
      <c r="D152" s="548">
        <v>2</v>
      </c>
      <c r="E152" s="465"/>
      <c r="F152" s="549">
        <f>+E152*D152</f>
        <v>0</v>
      </c>
    </row>
    <row r="153" spans="1:6">
      <c r="A153" s="546"/>
      <c r="B153" s="547"/>
      <c r="C153" s="528"/>
      <c r="D153" s="548"/>
      <c r="E153" s="507"/>
      <c r="F153" s="549"/>
    </row>
    <row r="154" spans="1:6" ht="45">
      <c r="A154" s="546">
        <f>MAX($A$26:A153)+0.01</f>
        <v>1.2700000000000002</v>
      </c>
      <c r="B154" s="547" t="s">
        <v>2723</v>
      </c>
      <c r="C154" s="528"/>
      <c r="D154" s="548"/>
      <c r="E154" s="507"/>
      <c r="F154" s="549"/>
    </row>
    <row r="155" spans="1:6" ht="60">
      <c r="A155" s="546"/>
      <c r="B155" s="547" t="s">
        <v>2724</v>
      </c>
      <c r="C155" s="528" t="s">
        <v>51</v>
      </c>
      <c r="D155" s="548">
        <v>30</v>
      </c>
      <c r="E155" s="465"/>
      <c r="F155" s="549">
        <f>+E155*D155</f>
        <v>0</v>
      </c>
    </row>
    <row r="156" spans="1:6">
      <c r="A156" s="546"/>
      <c r="B156" s="547"/>
      <c r="C156" s="528"/>
      <c r="D156" s="548"/>
      <c r="E156" s="507"/>
      <c r="F156" s="549"/>
    </row>
    <row r="157" spans="1:6">
      <c r="A157" s="550"/>
      <c r="B157" s="551"/>
      <c r="C157" s="552"/>
      <c r="D157" s="552"/>
      <c r="E157" s="553"/>
      <c r="F157" s="554"/>
    </row>
    <row r="158" spans="1:6" ht="75">
      <c r="A158" s="546">
        <f>MAX($A$26:A157)+0.01</f>
        <v>1.2800000000000002</v>
      </c>
      <c r="B158" s="547" t="s">
        <v>2725</v>
      </c>
      <c r="C158" s="548"/>
      <c r="D158" s="507"/>
      <c r="E158" s="549"/>
      <c r="F158" s="548"/>
    </row>
    <row r="159" spans="1:6" ht="30">
      <c r="A159" s="555"/>
      <c r="B159" s="547" t="s">
        <v>2726</v>
      </c>
      <c r="C159" s="548" t="s">
        <v>51</v>
      </c>
      <c r="D159" s="542">
        <v>2</v>
      </c>
      <c r="E159" s="506"/>
      <c r="F159" s="548">
        <f>D159*E159</f>
        <v>0</v>
      </c>
    </row>
    <row r="160" spans="1:6">
      <c r="A160" s="550"/>
      <c r="B160" s="551"/>
      <c r="C160" s="552"/>
      <c r="D160" s="552"/>
      <c r="E160" s="553"/>
      <c r="F160" s="554"/>
    </row>
    <row r="161" spans="1:6" ht="120">
      <c r="A161" s="546">
        <f>MAX($A$26:A160)+0.01</f>
        <v>1.2900000000000003</v>
      </c>
      <c r="B161" s="547" t="s">
        <v>2727</v>
      </c>
      <c r="C161" s="548"/>
      <c r="D161" s="507"/>
      <c r="E161" s="549"/>
      <c r="F161" s="548"/>
    </row>
    <row r="162" spans="1:6" ht="30">
      <c r="A162" s="555"/>
      <c r="B162" s="547" t="s">
        <v>2728</v>
      </c>
      <c r="C162" s="548" t="s">
        <v>51</v>
      </c>
      <c r="D162" s="542">
        <v>8</v>
      </c>
      <c r="E162" s="506"/>
      <c r="F162" s="548">
        <f>D162*E162</f>
        <v>0</v>
      </c>
    </row>
    <row r="163" spans="1:6">
      <c r="A163" s="555"/>
      <c r="B163" s="547"/>
      <c r="C163" s="548"/>
      <c r="D163" s="542"/>
      <c r="E163" s="549"/>
      <c r="F163" s="548"/>
    </row>
    <row r="164" spans="1:6" ht="75">
      <c r="A164" s="546">
        <f>MAX($A$26:A163)+0.01</f>
        <v>1.3000000000000003</v>
      </c>
      <c r="B164" s="547" t="s">
        <v>2729</v>
      </c>
      <c r="C164" s="548" t="s">
        <v>51</v>
      </c>
      <c r="D164" s="542">
        <v>2</v>
      </c>
      <c r="E164" s="506"/>
      <c r="F164" s="548">
        <f>D164*E164</f>
        <v>0</v>
      </c>
    </row>
    <row r="165" spans="1:6">
      <c r="A165" s="555"/>
      <c r="B165" s="547"/>
      <c r="C165" s="548"/>
      <c r="D165" s="542"/>
      <c r="E165" s="549"/>
      <c r="F165" s="548"/>
    </row>
    <row r="166" spans="1:6" ht="75">
      <c r="A166" s="546">
        <f>MAX($A$26:A165)+0.01</f>
        <v>1.3100000000000003</v>
      </c>
      <c r="B166" s="547" t="s">
        <v>2730</v>
      </c>
      <c r="C166" s="548" t="s">
        <v>51</v>
      </c>
      <c r="D166" s="542">
        <v>3</v>
      </c>
      <c r="E166" s="506"/>
      <c r="F166" s="548">
        <f>D166*E166</f>
        <v>0</v>
      </c>
    </row>
    <row r="167" spans="1:6">
      <c r="A167" s="555"/>
      <c r="B167" s="547"/>
      <c r="C167" s="548"/>
      <c r="D167" s="542"/>
      <c r="E167" s="549"/>
      <c r="F167" s="548"/>
    </row>
    <row r="168" spans="1:6" ht="45">
      <c r="A168" s="546">
        <f>MAX($A$26:A167)+0.01</f>
        <v>1.3200000000000003</v>
      </c>
      <c r="B168" s="547" t="s">
        <v>2731</v>
      </c>
      <c r="C168" s="548" t="s">
        <v>51</v>
      </c>
      <c r="D168" s="542">
        <v>0</v>
      </c>
      <c r="E168" s="506"/>
      <c r="F168" s="548">
        <f>D168*E168</f>
        <v>0</v>
      </c>
    </row>
    <row r="169" spans="1:6">
      <c r="A169" s="555"/>
      <c r="B169" s="547"/>
      <c r="C169" s="548"/>
      <c r="D169" s="542"/>
      <c r="E169" s="549"/>
      <c r="F169" s="548"/>
    </row>
    <row r="170" spans="1:6" ht="30">
      <c r="A170" s="546">
        <f>MAX($A$26:A169)+0.01</f>
        <v>1.3300000000000003</v>
      </c>
      <c r="B170" s="547" t="s">
        <v>2732</v>
      </c>
      <c r="C170" s="548" t="s">
        <v>1397</v>
      </c>
      <c r="D170" s="542">
        <v>1</v>
      </c>
      <c r="E170" s="506"/>
      <c r="F170" s="548">
        <f>D170*E170</f>
        <v>0</v>
      </c>
    </row>
    <row r="171" spans="1:6">
      <c r="A171" s="555"/>
      <c r="B171" s="547"/>
      <c r="C171" s="548"/>
      <c r="D171" s="542"/>
      <c r="E171" s="549"/>
      <c r="F171" s="548"/>
    </row>
    <row r="172" spans="1:6" ht="30">
      <c r="A172" s="546">
        <f>MAX($A$26:A171)+0.01</f>
        <v>1.3400000000000003</v>
      </c>
      <c r="B172" s="547" t="s">
        <v>2733</v>
      </c>
      <c r="C172" s="548" t="s">
        <v>2734</v>
      </c>
      <c r="D172" s="542">
        <v>1</v>
      </c>
      <c r="E172" s="506"/>
      <c r="F172" s="548">
        <f>D172*E172</f>
        <v>0</v>
      </c>
    </row>
    <row r="173" spans="1:6">
      <c r="A173" s="546"/>
      <c r="B173" s="547"/>
      <c r="C173" s="528"/>
      <c r="D173" s="548"/>
      <c r="E173" s="507"/>
      <c r="F173" s="549"/>
    </row>
    <row r="174" spans="1:6">
      <c r="A174" s="546"/>
      <c r="B174" s="541" t="s">
        <v>2735</v>
      </c>
      <c r="C174" s="528"/>
      <c r="D174" s="548"/>
      <c r="E174" s="507"/>
      <c r="F174" s="549"/>
    </row>
    <row r="175" spans="1:6" ht="105">
      <c r="A175" s="546">
        <f>MAX($A$26:A174)+0.01</f>
        <v>1.3500000000000003</v>
      </c>
      <c r="B175" s="547" t="s">
        <v>2736</v>
      </c>
      <c r="C175" s="528" t="s">
        <v>51</v>
      </c>
      <c r="D175" s="548">
        <v>30</v>
      </c>
      <c r="E175" s="465"/>
      <c r="F175" s="549">
        <f>D175*E175</f>
        <v>0</v>
      </c>
    </row>
    <row r="176" spans="1:6">
      <c r="A176" s="546"/>
      <c r="B176" s="547"/>
      <c r="C176" s="528"/>
      <c r="D176" s="548"/>
      <c r="E176" s="507"/>
      <c r="F176" s="549"/>
    </row>
    <row r="177" spans="1:6" ht="75">
      <c r="A177" s="546">
        <f>MAX($A$26:A176)+0.01</f>
        <v>1.3600000000000003</v>
      </c>
      <c r="B177" s="547" t="s">
        <v>2737</v>
      </c>
      <c r="C177" s="528" t="s">
        <v>51</v>
      </c>
      <c r="D177" s="548">
        <v>7</v>
      </c>
      <c r="E177" s="465"/>
      <c r="F177" s="549">
        <f>D177*E177</f>
        <v>0</v>
      </c>
    </row>
    <row r="178" spans="1:6">
      <c r="A178" s="546"/>
      <c r="B178" s="547"/>
      <c r="C178" s="528"/>
      <c r="D178" s="548"/>
      <c r="E178" s="507"/>
      <c r="F178" s="549"/>
    </row>
    <row r="179" spans="1:6" ht="105">
      <c r="A179" s="546">
        <f>MAX($A$26:A176)+0.01</f>
        <v>1.3600000000000003</v>
      </c>
      <c r="B179" s="547" t="s">
        <v>2738</v>
      </c>
      <c r="C179" s="528" t="s">
        <v>51</v>
      </c>
      <c r="D179" s="548">
        <v>14</v>
      </c>
      <c r="E179" s="465"/>
      <c r="F179" s="549">
        <f>D179*E179</f>
        <v>0</v>
      </c>
    </row>
    <row r="180" spans="1:6">
      <c r="A180" s="546"/>
      <c r="B180" s="547"/>
      <c r="C180" s="528"/>
      <c r="D180" s="548"/>
      <c r="E180" s="507"/>
      <c r="F180" s="549"/>
    </row>
    <row r="181" spans="1:6" ht="90">
      <c r="A181" s="546">
        <f>MAX($A$26:A176)+0.01</f>
        <v>1.3600000000000003</v>
      </c>
      <c r="B181" s="547" t="s">
        <v>2739</v>
      </c>
      <c r="C181" s="528" t="s">
        <v>51</v>
      </c>
      <c r="D181" s="548">
        <v>8</v>
      </c>
      <c r="E181" s="465"/>
      <c r="F181" s="549">
        <f>D181*E181</f>
        <v>0</v>
      </c>
    </row>
    <row r="182" spans="1:6">
      <c r="A182" s="546"/>
      <c r="B182" s="547"/>
      <c r="C182" s="528"/>
      <c r="D182" s="548"/>
      <c r="E182" s="507"/>
      <c r="F182" s="549"/>
    </row>
    <row r="183" spans="1:6">
      <c r="A183" s="546"/>
      <c r="B183" s="541" t="s">
        <v>2740</v>
      </c>
      <c r="C183" s="528"/>
      <c r="D183" s="548"/>
      <c r="E183" s="507"/>
      <c r="F183" s="549"/>
    </row>
    <row r="184" spans="1:6" ht="30">
      <c r="A184" s="546"/>
      <c r="B184" s="541" t="s">
        <v>2657</v>
      </c>
      <c r="C184" s="528"/>
      <c r="D184" s="548"/>
      <c r="E184" s="507"/>
      <c r="F184" s="549"/>
    </row>
    <row r="185" spans="1:6" ht="75">
      <c r="A185" s="546">
        <f>MAX($A$26:A183)+0.01</f>
        <v>1.3700000000000003</v>
      </c>
      <c r="B185" s="547" t="s">
        <v>2741</v>
      </c>
      <c r="C185" s="528" t="s">
        <v>51</v>
      </c>
      <c r="D185" s="548">
        <v>57</v>
      </c>
      <c r="E185" s="465"/>
      <c r="F185" s="549">
        <f>+E185*D185</f>
        <v>0</v>
      </c>
    </row>
    <row r="186" spans="1:6">
      <c r="A186" s="546"/>
      <c r="B186" s="547"/>
      <c r="C186" s="528"/>
      <c r="D186" s="548"/>
      <c r="E186" s="507"/>
      <c r="F186" s="549"/>
    </row>
    <row r="187" spans="1:6" ht="90">
      <c r="A187" s="546">
        <f>MAX($A$26:A186)+0.01</f>
        <v>1.3800000000000003</v>
      </c>
      <c r="B187" s="547" t="s">
        <v>2742</v>
      </c>
      <c r="C187" s="528" t="s">
        <v>51</v>
      </c>
      <c r="D187" s="548">
        <v>30</v>
      </c>
      <c r="E187" s="465"/>
      <c r="F187" s="549">
        <f>D187*E187</f>
        <v>0</v>
      </c>
    </row>
    <row r="188" spans="1:6" ht="30">
      <c r="A188" s="546"/>
      <c r="B188" s="547" t="s">
        <v>2743</v>
      </c>
      <c r="C188" s="528" t="s">
        <v>51</v>
      </c>
      <c r="D188" s="548">
        <v>30</v>
      </c>
      <c r="E188" s="465"/>
      <c r="F188" s="549">
        <f>+E188*D188</f>
        <v>0</v>
      </c>
    </row>
    <row r="189" spans="1:6" ht="30">
      <c r="A189" s="546"/>
      <c r="B189" s="547" t="s">
        <v>2744</v>
      </c>
      <c r="C189" s="528" t="s">
        <v>51</v>
      </c>
      <c r="D189" s="548">
        <v>27</v>
      </c>
      <c r="E189" s="465"/>
      <c r="F189" s="549">
        <f>+E189*D189</f>
        <v>0</v>
      </c>
    </row>
    <row r="190" spans="1:6" ht="30">
      <c r="A190" s="546"/>
      <c r="B190" s="547" t="s">
        <v>2745</v>
      </c>
      <c r="C190" s="528" t="s">
        <v>51</v>
      </c>
      <c r="D190" s="548">
        <v>2</v>
      </c>
      <c r="E190" s="465"/>
      <c r="F190" s="549">
        <f>+E190*D190</f>
        <v>0</v>
      </c>
    </row>
    <row r="191" spans="1:6" ht="30">
      <c r="A191" s="546"/>
      <c r="B191" s="547" t="s">
        <v>2746</v>
      </c>
      <c r="C191" s="528" t="s">
        <v>51</v>
      </c>
      <c r="D191" s="548">
        <v>1</v>
      </c>
      <c r="E191" s="465"/>
      <c r="F191" s="549">
        <f>+E191*D191</f>
        <v>0</v>
      </c>
    </row>
    <row r="192" spans="1:6">
      <c r="A192" s="546"/>
      <c r="B192" s="547"/>
      <c r="C192" s="528"/>
      <c r="D192" s="548"/>
      <c r="E192" s="507"/>
      <c r="F192" s="549"/>
    </row>
    <row r="193" spans="1:6" ht="90">
      <c r="A193" s="546">
        <f>MAX($A$26:A192)+0.01</f>
        <v>1.3900000000000003</v>
      </c>
      <c r="B193" s="547" t="s">
        <v>2747</v>
      </c>
      <c r="C193" s="528" t="s">
        <v>51</v>
      </c>
      <c r="D193" s="548">
        <v>12</v>
      </c>
      <c r="E193" s="465"/>
      <c r="F193" s="549">
        <f>+E193*D193</f>
        <v>0</v>
      </c>
    </row>
    <row r="194" spans="1:6">
      <c r="A194" s="546"/>
      <c r="B194" s="547"/>
      <c r="C194" s="528"/>
      <c r="D194" s="548"/>
      <c r="E194" s="507"/>
      <c r="F194" s="549"/>
    </row>
    <row r="195" spans="1:6" ht="60">
      <c r="A195" s="546">
        <f>MAX($A$26:A194)+0.01</f>
        <v>1.4000000000000004</v>
      </c>
      <c r="B195" s="547" t="s">
        <v>2748</v>
      </c>
      <c r="C195" s="528" t="s">
        <v>1397</v>
      </c>
      <c r="D195" s="548">
        <v>1</v>
      </c>
      <c r="E195" s="465"/>
      <c r="F195" s="549">
        <f>+E195*D195</f>
        <v>0</v>
      </c>
    </row>
    <row r="196" spans="1:6">
      <c r="A196" s="546"/>
      <c r="B196" s="547"/>
      <c r="C196" s="528"/>
      <c r="D196" s="548"/>
      <c r="E196" s="507"/>
      <c r="F196" s="549"/>
    </row>
    <row r="197" spans="1:6" ht="30">
      <c r="A197" s="546">
        <f>MAX($A$26:A196)+0.01</f>
        <v>1.4100000000000004</v>
      </c>
      <c r="B197" s="547" t="s">
        <v>2749</v>
      </c>
      <c r="C197" s="528" t="s">
        <v>2750</v>
      </c>
      <c r="D197" s="548">
        <v>5</v>
      </c>
      <c r="E197" s="507"/>
      <c r="F197" s="556">
        <f>SUM(F60:F195)*D197%</f>
        <v>0</v>
      </c>
    </row>
    <row r="198" spans="1:6">
      <c r="A198" s="508"/>
      <c r="B198" s="509"/>
      <c r="C198" s="510"/>
      <c r="D198" s="511"/>
      <c r="E198" s="512"/>
      <c r="F198" s="513"/>
    </row>
    <row r="199" spans="1:6" ht="15.75" thickBot="1">
      <c r="A199" s="557"/>
      <c r="B199" s="558" t="s">
        <v>2751</v>
      </c>
      <c r="C199" s="559"/>
      <c r="D199" s="560"/>
      <c r="E199" s="561"/>
      <c r="F199" s="562">
        <f>SUM(F57:F198)</f>
        <v>0</v>
      </c>
    </row>
    <row r="200" spans="1:6" ht="15.75" thickTop="1">
      <c r="A200" s="508"/>
      <c r="B200" s="509"/>
      <c r="C200" s="510"/>
      <c r="D200" s="511"/>
      <c r="E200" s="512"/>
      <c r="F200" s="513"/>
    </row>
    <row r="201" spans="1:6">
      <c r="A201" s="508"/>
      <c r="B201" s="509"/>
      <c r="C201" s="510"/>
      <c r="D201" s="511"/>
      <c r="E201" s="512"/>
      <c r="F201" s="513"/>
    </row>
    <row r="202" spans="1:6">
      <c r="A202" s="563" t="s">
        <v>256</v>
      </c>
      <c r="B202" s="537" t="s">
        <v>2752</v>
      </c>
      <c r="C202" s="538" t="s">
        <v>24</v>
      </c>
      <c r="D202" s="539" t="s">
        <v>25</v>
      </c>
      <c r="E202" s="540" t="s">
        <v>26</v>
      </c>
      <c r="F202" s="540" t="s">
        <v>27</v>
      </c>
    </row>
    <row r="203" spans="1:6">
      <c r="A203" s="564"/>
      <c r="B203" s="541"/>
      <c r="C203" s="510"/>
      <c r="D203" s="510"/>
      <c r="E203" s="507"/>
      <c r="F203" s="513"/>
    </row>
    <row r="204" spans="1:6" ht="45">
      <c r="A204" s="565"/>
      <c r="B204" s="545" t="s">
        <v>2753</v>
      </c>
      <c r="C204" s="510"/>
      <c r="D204" s="511"/>
      <c r="E204" s="512"/>
      <c r="F204" s="513"/>
    </row>
    <row r="205" spans="1:6">
      <c r="A205" s="566"/>
      <c r="B205" s="524"/>
      <c r="C205" s="510"/>
      <c r="D205" s="511"/>
      <c r="E205" s="512"/>
      <c r="F205" s="513"/>
    </row>
    <row r="206" spans="1:6" ht="90">
      <c r="A206" s="567">
        <v>2.0009999999999999</v>
      </c>
      <c r="B206" s="547" t="s">
        <v>2754</v>
      </c>
      <c r="C206" s="568" t="s">
        <v>51</v>
      </c>
      <c r="D206" s="511">
        <v>70</v>
      </c>
      <c r="E206" s="465"/>
      <c r="F206" s="513">
        <f>+E206*D206</f>
        <v>0</v>
      </c>
    </row>
    <row r="207" spans="1:6">
      <c r="A207" s="567"/>
      <c r="B207" s="547"/>
      <c r="C207" s="510"/>
      <c r="D207" s="511"/>
      <c r="E207" s="507"/>
      <c r="F207" s="513"/>
    </row>
    <row r="208" spans="1:6" ht="90">
      <c r="A208" s="567">
        <f>MAX($A$26:A207)+0.001</f>
        <v>2.0019999999999998</v>
      </c>
      <c r="B208" s="547" t="s">
        <v>2755</v>
      </c>
      <c r="C208" s="568" t="s">
        <v>51</v>
      </c>
      <c r="D208" s="511">
        <v>6</v>
      </c>
      <c r="E208" s="465"/>
      <c r="F208" s="513">
        <f>+E208*D208</f>
        <v>0</v>
      </c>
    </row>
    <row r="209" spans="1:6">
      <c r="A209" s="567"/>
      <c r="B209" s="547"/>
      <c r="C209" s="568"/>
      <c r="D209" s="511"/>
      <c r="E209" s="507"/>
      <c r="F209" s="569"/>
    </row>
    <row r="210" spans="1:6" ht="75">
      <c r="A210" s="567">
        <f>MAX($A$26:A209)+0.001</f>
        <v>2.0029999999999997</v>
      </c>
      <c r="B210" s="547" t="s">
        <v>2756</v>
      </c>
      <c r="C210" s="510" t="s">
        <v>51</v>
      </c>
      <c r="D210" s="511">
        <v>28</v>
      </c>
      <c r="E210" s="465"/>
      <c r="F210" s="513">
        <f>+E210*D210</f>
        <v>0</v>
      </c>
    </row>
    <row r="211" spans="1:6">
      <c r="A211" s="567"/>
      <c r="B211" s="547"/>
      <c r="C211" s="568"/>
      <c r="D211" s="511"/>
      <c r="E211" s="507"/>
      <c r="F211" s="569"/>
    </row>
    <row r="212" spans="1:6" ht="90">
      <c r="A212" s="567">
        <f>MAX($A$26:A211)+0.001</f>
        <v>2.0039999999999996</v>
      </c>
      <c r="B212" s="547" t="s">
        <v>2757</v>
      </c>
      <c r="C212" s="568" t="s">
        <v>51</v>
      </c>
      <c r="D212" s="511">
        <v>91</v>
      </c>
      <c r="E212" s="465"/>
      <c r="F212" s="513">
        <f>+E212*D212</f>
        <v>0</v>
      </c>
    </row>
    <row r="213" spans="1:6">
      <c r="A213" s="567"/>
      <c r="B213" s="547"/>
      <c r="C213" s="568"/>
      <c r="D213" s="511"/>
      <c r="E213" s="507"/>
      <c r="F213" s="569"/>
    </row>
    <row r="214" spans="1:6" ht="30">
      <c r="A214" s="567">
        <f>MAX($A$26:A213)+0.001</f>
        <v>2.0049999999999994</v>
      </c>
      <c r="B214" s="547" t="s">
        <v>2758</v>
      </c>
      <c r="C214" s="510" t="s">
        <v>51</v>
      </c>
      <c r="D214" s="511">
        <v>7</v>
      </c>
      <c r="E214" s="465"/>
      <c r="F214" s="513">
        <f>+E214*D214</f>
        <v>0</v>
      </c>
    </row>
    <row r="215" spans="1:6">
      <c r="A215" s="567"/>
      <c r="B215" s="547"/>
      <c r="C215" s="568"/>
      <c r="D215" s="511"/>
      <c r="E215" s="507"/>
      <c r="F215" s="569"/>
    </row>
    <row r="216" spans="1:6" ht="90">
      <c r="A216" s="567">
        <f>MAX($A$26:A215)+0.001</f>
        <v>2.0059999999999993</v>
      </c>
      <c r="B216" s="547" t="s">
        <v>2759</v>
      </c>
      <c r="C216" s="568" t="s">
        <v>51</v>
      </c>
      <c r="D216" s="511">
        <v>5</v>
      </c>
      <c r="E216" s="465"/>
      <c r="F216" s="513">
        <f>+E216*D216</f>
        <v>0</v>
      </c>
    </row>
    <row r="217" spans="1:6">
      <c r="A217" s="567"/>
      <c r="B217" s="547"/>
      <c r="C217" s="568"/>
      <c r="D217" s="511"/>
      <c r="E217" s="507"/>
      <c r="F217" s="513"/>
    </row>
    <row r="218" spans="1:6" ht="90">
      <c r="A218" s="567">
        <f>MAX($A$26:A217)+0.001</f>
        <v>2.0069999999999992</v>
      </c>
      <c r="B218" s="547" t="s">
        <v>2760</v>
      </c>
      <c r="C218" s="568" t="s">
        <v>51</v>
      </c>
      <c r="D218" s="511">
        <v>2</v>
      </c>
      <c r="E218" s="465"/>
      <c r="F218" s="513">
        <f>+E218*D218</f>
        <v>0</v>
      </c>
    </row>
    <row r="219" spans="1:6">
      <c r="A219" s="567"/>
      <c r="B219" s="547"/>
      <c r="C219" s="510"/>
      <c r="D219" s="511"/>
      <c r="E219" s="507"/>
      <c r="F219" s="513"/>
    </row>
    <row r="220" spans="1:6" ht="60">
      <c r="A220" s="567">
        <f>MAX($A$26:A219)+0.001</f>
        <v>2.0079999999999991</v>
      </c>
      <c r="B220" s="547" t="s">
        <v>2761</v>
      </c>
      <c r="C220" s="568" t="s">
        <v>51</v>
      </c>
      <c r="D220" s="511">
        <v>22</v>
      </c>
      <c r="E220" s="465"/>
      <c r="F220" s="513">
        <f>+E220*D220</f>
        <v>0</v>
      </c>
    </row>
    <row r="221" spans="1:6">
      <c r="A221" s="567"/>
      <c r="B221" s="547"/>
      <c r="C221" s="510"/>
      <c r="D221" s="511"/>
      <c r="E221" s="507"/>
      <c r="F221" s="513"/>
    </row>
    <row r="222" spans="1:6" ht="60">
      <c r="A222" s="567">
        <f>MAX($A$26:A221)+0.001</f>
        <v>2.008999999999999</v>
      </c>
      <c r="B222" s="547" t="s">
        <v>2762</v>
      </c>
      <c r="C222" s="568" t="s">
        <v>51</v>
      </c>
      <c r="D222" s="511">
        <v>8</v>
      </c>
      <c r="E222" s="465"/>
      <c r="F222" s="513">
        <f>+E222*D222</f>
        <v>0</v>
      </c>
    </row>
    <row r="223" spans="1:6">
      <c r="A223" s="567"/>
      <c r="B223" s="547"/>
      <c r="C223" s="568"/>
      <c r="D223" s="511"/>
      <c r="E223" s="507"/>
      <c r="F223" s="570"/>
    </row>
    <row r="224" spans="1:6" ht="90">
      <c r="A224" s="567">
        <f>MAX($A$26:A223)+0.001</f>
        <v>2.0099999999999989</v>
      </c>
      <c r="B224" s="547" t="s">
        <v>2763</v>
      </c>
      <c r="C224" s="510" t="s">
        <v>51</v>
      </c>
      <c r="D224" s="511">
        <v>117</v>
      </c>
      <c r="E224" s="465"/>
      <c r="F224" s="513">
        <f>+E224*D224</f>
        <v>0</v>
      </c>
    </row>
    <row r="225" spans="1:6">
      <c r="A225" s="567"/>
      <c r="B225" s="547"/>
      <c r="C225" s="510"/>
      <c r="D225" s="511"/>
      <c r="E225" s="507"/>
      <c r="F225" s="513"/>
    </row>
    <row r="226" spans="1:6" ht="105">
      <c r="A226" s="567">
        <f>MAX($A$26:A225)+0.001</f>
        <v>2.0109999999999988</v>
      </c>
      <c r="B226" s="547" t="s">
        <v>2764</v>
      </c>
      <c r="C226" s="568" t="s">
        <v>51</v>
      </c>
      <c r="D226" s="511">
        <v>25</v>
      </c>
      <c r="E226" s="465"/>
      <c r="F226" s="513">
        <f>+E226*D226</f>
        <v>0</v>
      </c>
    </row>
    <row r="227" spans="1:6">
      <c r="A227" s="567"/>
      <c r="B227" s="547"/>
      <c r="C227" s="568"/>
      <c r="D227" s="511"/>
      <c r="E227" s="507"/>
      <c r="F227" s="570"/>
    </row>
    <row r="228" spans="1:6" ht="75">
      <c r="A228" s="567">
        <f>MAX($A$26:A227)+0.001</f>
        <v>2.0119999999999987</v>
      </c>
      <c r="B228" s="547" t="s">
        <v>2765</v>
      </c>
      <c r="C228" s="568" t="s">
        <v>51</v>
      </c>
      <c r="D228" s="511">
        <v>2</v>
      </c>
      <c r="E228" s="465"/>
      <c r="F228" s="513">
        <f>+E228*D228</f>
        <v>0</v>
      </c>
    </row>
    <row r="229" spans="1:6">
      <c r="A229" s="567"/>
      <c r="B229" s="547"/>
      <c r="C229" s="568"/>
      <c r="D229" s="511"/>
      <c r="E229" s="507"/>
      <c r="F229" s="570"/>
    </row>
    <row r="230" spans="1:6" ht="60">
      <c r="A230" s="567">
        <f>MAX($A$26:A229)+0.001</f>
        <v>2.0129999999999986</v>
      </c>
      <c r="B230" s="547" t="s">
        <v>2766</v>
      </c>
      <c r="C230" s="568" t="s">
        <v>51</v>
      </c>
      <c r="D230" s="511">
        <v>2</v>
      </c>
      <c r="E230" s="465"/>
      <c r="F230" s="513">
        <f>+E230*D230</f>
        <v>0</v>
      </c>
    </row>
    <row r="231" spans="1:6">
      <c r="A231" s="567"/>
      <c r="B231" s="547"/>
      <c r="C231" s="568"/>
      <c r="D231" s="511"/>
      <c r="E231" s="507"/>
      <c r="F231" s="570"/>
    </row>
    <row r="232" spans="1:6" ht="60">
      <c r="A232" s="567">
        <f>MAX($A$26:A231)+0.001</f>
        <v>2.0139999999999985</v>
      </c>
      <c r="B232" s="547" t="s">
        <v>2767</v>
      </c>
      <c r="C232" s="510" t="s">
        <v>51</v>
      </c>
      <c r="D232" s="511">
        <v>2</v>
      </c>
      <c r="E232" s="465"/>
      <c r="F232" s="513">
        <f>D232*E232</f>
        <v>0</v>
      </c>
    </row>
    <row r="233" spans="1:6">
      <c r="A233" s="567"/>
      <c r="B233" s="547"/>
      <c r="C233" s="568"/>
      <c r="D233" s="511"/>
      <c r="E233" s="507"/>
      <c r="F233" s="570"/>
    </row>
    <row r="234" spans="1:6" ht="75">
      <c r="A234" s="567">
        <f>MAX($A$26:A233)+0.001</f>
        <v>2.0149999999999983</v>
      </c>
      <c r="B234" s="547" t="s">
        <v>2768</v>
      </c>
      <c r="C234" s="568" t="s">
        <v>51</v>
      </c>
      <c r="D234" s="511">
        <v>109</v>
      </c>
      <c r="E234" s="465"/>
      <c r="F234" s="513">
        <f>D234*E234</f>
        <v>0</v>
      </c>
    </row>
    <row r="235" spans="1:6">
      <c r="A235" s="567"/>
      <c r="B235" s="547"/>
      <c r="C235" s="568"/>
      <c r="D235" s="511"/>
      <c r="E235" s="507"/>
      <c r="F235" s="570"/>
    </row>
    <row r="236" spans="1:6" ht="45">
      <c r="A236" s="567">
        <f>MAX($A$26:A235)+0.001</f>
        <v>2.0159999999999982</v>
      </c>
      <c r="B236" s="547" t="s">
        <v>2769</v>
      </c>
      <c r="C236" s="568" t="s">
        <v>51</v>
      </c>
      <c r="D236" s="511">
        <v>2</v>
      </c>
      <c r="E236" s="465"/>
      <c r="F236" s="513">
        <f>D236*E236</f>
        <v>0</v>
      </c>
    </row>
    <row r="237" spans="1:6">
      <c r="A237" s="571"/>
      <c r="B237" s="547"/>
      <c r="C237" s="534"/>
      <c r="D237" s="534"/>
      <c r="E237" s="534"/>
      <c r="F237" s="534"/>
    </row>
    <row r="238" spans="1:6" ht="75">
      <c r="A238" s="567">
        <f>MAX($A$26:A237)+0.001</f>
        <v>2.0169999999999981</v>
      </c>
      <c r="B238" s="547" t="s">
        <v>2770</v>
      </c>
      <c r="C238" s="534" t="s">
        <v>51</v>
      </c>
      <c r="D238" s="511">
        <v>5</v>
      </c>
      <c r="E238" s="465"/>
      <c r="F238" s="513">
        <f>D238*E238</f>
        <v>0</v>
      </c>
    </row>
    <row r="239" spans="1:6">
      <c r="A239" s="567"/>
      <c r="B239" s="572"/>
      <c r="C239" s="534"/>
      <c r="D239" s="511"/>
      <c r="E239" s="507"/>
      <c r="F239" s="513"/>
    </row>
    <row r="240" spans="1:6" ht="60">
      <c r="A240" s="567">
        <f>MAX($A$26:A239)+0.001</f>
        <v>2.017999999999998</v>
      </c>
      <c r="B240" s="547" t="s">
        <v>2771</v>
      </c>
      <c r="C240" s="573" t="s">
        <v>1623</v>
      </c>
      <c r="D240" s="548">
        <v>72</v>
      </c>
      <c r="E240" s="465"/>
      <c r="F240" s="513">
        <f>D240*E240</f>
        <v>0</v>
      </c>
    </row>
    <row r="241" spans="1:6">
      <c r="A241" s="567"/>
      <c r="B241" s="547"/>
      <c r="C241" s="573"/>
      <c r="D241" s="511"/>
      <c r="E241" s="507"/>
      <c r="F241" s="513"/>
    </row>
    <row r="242" spans="1:6" ht="120">
      <c r="A242" s="567">
        <f>MAX($A$26:A241)+0.001</f>
        <v>2.0189999999999979</v>
      </c>
      <c r="B242" s="547" t="s">
        <v>2772</v>
      </c>
      <c r="C242" s="534" t="s">
        <v>1397</v>
      </c>
      <c r="D242" s="511">
        <v>31</v>
      </c>
      <c r="E242" s="465"/>
      <c r="F242" s="513">
        <f>D242*E242</f>
        <v>0</v>
      </c>
    </row>
    <row r="243" spans="1:6">
      <c r="A243" s="567"/>
      <c r="B243" s="547"/>
      <c r="C243" s="568"/>
      <c r="D243" s="511"/>
      <c r="E243" s="507"/>
      <c r="F243" s="570"/>
    </row>
    <row r="244" spans="1:6" ht="105">
      <c r="A244" s="567">
        <f>MAX($A$26:A243)+0.001</f>
        <v>2.0199999999999978</v>
      </c>
      <c r="B244" s="547" t="s">
        <v>2773</v>
      </c>
      <c r="C244" s="573" t="s">
        <v>51</v>
      </c>
      <c r="D244" s="511">
        <v>8</v>
      </c>
      <c r="E244" s="465"/>
      <c r="F244" s="513">
        <f>D244*E244</f>
        <v>0</v>
      </c>
    </row>
    <row r="245" spans="1:6">
      <c r="A245" s="567"/>
      <c r="B245" s="547"/>
      <c r="C245" s="510"/>
      <c r="D245" s="511"/>
      <c r="E245" s="507"/>
      <c r="F245" s="513"/>
    </row>
    <row r="246" spans="1:6" ht="75">
      <c r="A246" s="567">
        <f>MAX($A$26:A245)+0.001</f>
        <v>2.0209999999999977</v>
      </c>
      <c r="B246" s="547" t="s">
        <v>2774</v>
      </c>
      <c r="C246" s="573" t="s">
        <v>51</v>
      </c>
      <c r="D246" s="511">
        <v>8</v>
      </c>
      <c r="E246" s="465"/>
      <c r="F246" s="513">
        <f>D246*E246</f>
        <v>0</v>
      </c>
    </row>
    <row r="247" spans="1:6">
      <c r="A247" s="567"/>
      <c r="B247" s="547"/>
      <c r="C247" s="510"/>
      <c r="D247" s="511"/>
      <c r="E247" s="507"/>
      <c r="F247" s="513"/>
    </row>
    <row r="248" spans="1:6" ht="105">
      <c r="A248" s="567">
        <f>MAX($A$26:A247)+0.001</f>
        <v>2.0219999999999976</v>
      </c>
      <c r="B248" s="547" t="s">
        <v>2775</v>
      </c>
      <c r="C248" s="573" t="s">
        <v>1397</v>
      </c>
      <c r="D248" s="511">
        <v>1</v>
      </c>
      <c r="E248" s="465"/>
      <c r="F248" s="513">
        <f>D248*E248</f>
        <v>0</v>
      </c>
    </row>
    <row r="249" spans="1:6">
      <c r="A249" s="567"/>
      <c r="B249" s="572"/>
      <c r="C249" s="573"/>
      <c r="D249" s="511"/>
      <c r="E249" s="507"/>
      <c r="F249" s="513"/>
    </row>
    <row r="250" spans="1:6" ht="195">
      <c r="A250" s="574"/>
      <c r="B250" s="575" t="s">
        <v>2776</v>
      </c>
      <c r="C250" s="576"/>
      <c r="D250" s="548"/>
      <c r="E250" s="507"/>
      <c r="F250" s="577"/>
    </row>
    <row r="251" spans="1:6">
      <c r="A251" s="574"/>
      <c r="B251" s="547"/>
      <c r="C251" s="576"/>
      <c r="D251" s="548"/>
      <c r="E251" s="507"/>
      <c r="F251" s="577"/>
    </row>
    <row r="252" spans="1:6" ht="90">
      <c r="A252" s="574">
        <f>MAX($A$26:A251)+0.001</f>
        <v>2.0229999999999975</v>
      </c>
      <c r="B252" s="547" t="s">
        <v>2777</v>
      </c>
      <c r="C252" s="528" t="s">
        <v>1623</v>
      </c>
      <c r="D252" s="548">
        <v>560</v>
      </c>
      <c r="E252" s="465"/>
      <c r="F252" s="549">
        <f>D252*E252</f>
        <v>0</v>
      </c>
    </row>
    <row r="253" spans="1:6">
      <c r="A253" s="574"/>
      <c r="B253" s="547"/>
      <c r="C253" s="578"/>
      <c r="D253" s="548"/>
      <c r="E253" s="507"/>
      <c r="F253" s="579"/>
    </row>
    <row r="254" spans="1:6">
      <c r="A254" s="574">
        <f>MAX($A$26:A253)+0.001</f>
        <v>2.0239999999999974</v>
      </c>
      <c r="B254" s="547" t="s">
        <v>2778</v>
      </c>
      <c r="C254" s="528" t="s">
        <v>1623</v>
      </c>
      <c r="D254" s="548">
        <v>180</v>
      </c>
      <c r="E254" s="465"/>
      <c r="F254" s="549">
        <f>D254*E254</f>
        <v>0</v>
      </c>
    </row>
    <row r="255" spans="1:6">
      <c r="A255" s="574"/>
      <c r="B255" s="547"/>
      <c r="C255" s="528"/>
      <c r="D255" s="548"/>
      <c r="E255" s="507"/>
      <c r="F255" s="549"/>
    </row>
    <row r="256" spans="1:6">
      <c r="A256" s="574">
        <f>MAX($A$26:A255)+0.001</f>
        <v>2.0249999999999972</v>
      </c>
      <c r="B256" s="547" t="s">
        <v>2779</v>
      </c>
      <c r="C256" s="528" t="s">
        <v>1623</v>
      </c>
      <c r="D256" s="548">
        <v>120</v>
      </c>
      <c r="E256" s="465"/>
      <c r="F256" s="549">
        <f>D256*E256</f>
        <v>0</v>
      </c>
    </row>
    <row r="257" spans="1:6">
      <c r="A257" s="574"/>
      <c r="B257" s="547"/>
      <c r="C257" s="528"/>
      <c r="D257" s="548"/>
      <c r="E257" s="507"/>
      <c r="F257" s="549"/>
    </row>
    <row r="258" spans="1:6">
      <c r="A258" s="574">
        <f>MAX($A$26:A256)+0.001</f>
        <v>2.0259999999999971</v>
      </c>
      <c r="B258" s="547" t="s">
        <v>2780</v>
      </c>
      <c r="C258" s="528" t="s">
        <v>1623</v>
      </c>
      <c r="D258" s="548">
        <v>280</v>
      </c>
      <c r="E258" s="465"/>
      <c r="F258" s="549">
        <f>D258*E258</f>
        <v>0</v>
      </c>
    </row>
    <row r="259" spans="1:6">
      <c r="A259" s="574"/>
      <c r="B259" s="547"/>
      <c r="C259" s="578"/>
      <c r="D259" s="548"/>
      <c r="E259" s="507"/>
      <c r="F259" s="579"/>
    </row>
    <row r="260" spans="1:6">
      <c r="A260" s="574">
        <f>MAX($A$26:A259)+0.001</f>
        <v>2.026999999999997</v>
      </c>
      <c r="B260" s="547" t="s">
        <v>2781</v>
      </c>
      <c r="C260" s="528" t="s">
        <v>1623</v>
      </c>
      <c r="D260" s="548">
        <v>150</v>
      </c>
      <c r="E260" s="465"/>
      <c r="F260" s="549">
        <f>D260*E260</f>
        <v>0</v>
      </c>
    </row>
    <row r="261" spans="1:6">
      <c r="A261" s="574"/>
      <c r="B261" s="547"/>
      <c r="C261" s="578"/>
      <c r="D261" s="548"/>
      <c r="E261" s="507"/>
      <c r="F261" s="579"/>
    </row>
    <row r="262" spans="1:6">
      <c r="A262" s="574">
        <f>MAX($A$26:A261)+0.001</f>
        <v>2.0279999999999969</v>
      </c>
      <c r="B262" s="547" t="s">
        <v>2782</v>
      </c>
      <c r="C262" s="580" t="s">
        <v>1623</v>
      </c>
      <c r="D262" s="548">
        <v>5150</v>
      </c>
      <c r="E262" s="465"/>
      <c r="F262" s="549">
        <f>D262*E262</f>
        <v>0</v>
      </c>
    </row>
    <row r="263" spans="1:6">
      <c r="A263" s="574"/>
      <c r="B263" s="547"/>
      <c r="C263" s="581"/>
      <c r="D263" s="548"/>
      <c r="E263" s="507"/>
      <c r="F263" s="582"/>
    </row>
    <row r="264" spans="1:6">
      <c r="A264" s="574">
        <f>MAX($A$26:A263)+0.001</f>
        <v>2.0289999999999968</v>
      </c>
      <c r="B264" s="547" t="s">
        <v>2783</v>
      </c>
      <c r="C264" s="581" t="s">
        <v>1623</v>
      </c>
      <c r="D264" s="548">
        <v>2550</v>
      </c>
      <c r="E264" s="465"/>
      <c r="F264" s="549">
        <f>D264*E264</f>
        <v>0</v>
      </c>
    </row>
    <row r="265" spans="1:6">
      <c r="A265" s="574"/>
      <c r="B265" s="547"/>
      <c r="C265" s="581"/>
      <c r="D265" s="548"/>
      <c r="E265" s="507"/>
      <c r="F265" s="582"/>
    </row>
    <row r="266" spans="1:6">
      <c r="A266" s="574">
        <f>MAX($A$26:A265)+0.001</f>
        <v>2.0299999999999967</v>
      </c>
      <c r="B266" s="547" t="s">
        <v>2784</v>
      </c>
      <c r="C266" s="581" t="s">
        <v>1623</v>
      </c>
      <c r="D266" s="548">
        <v>630</v>
      </c>
      <c r="E266" s="465"/>
      <c r="F266" s="549">
        <f>D266*E266</f>
        <v>0</v>
      </c>
    </row>
    <row r="267" spans="1:6">
      <c r="A267" s="574"/>
      <c r="B267" s="547"/>
      <c r="C267" s="528"/>
      <c r="D267" s="548"/>
      <c r="E267" s="507"/>
      <c r="F267" s="549"/>
    </row>
    <row r="268" spans="1:6">
      <c r="A268" s="574">
        <f>MAX($A$26:A267)+0.001</f>
        <v>2.0309999999999966</v>
      </c>
      <c r="B268" s="547" t="s">
        <v>2785</v>
      </c>
      <c r="C268" s="528" t="s">
        <v>1623</v>
      </c>
      <c r="D268" s="548">
        <v>3620</v>
      </c>
      <c r="E268" s="465"/>
      <c r="F268" s="549">
        <f>D268*E268</f>
        <v>0</v>
      </c>
    </row>
    <row r="269" spans="1:6">
      <c r="A269" s="574"/>
      <c r="B269" s="547"/>
      <c r="C269" s="583"/>
      <c r="D269" s="548"/>
      <c r="E269" s="507"/>
      <c r="F269" s="584"/>
    </row>
    <row r="270" spans="1:6">
      <c r="A270" s="574">
        <f>MAX($A$26:A269)+0.001</f>
        <v>2.0319999999999965</v>
      </c>
      <c r="B270" s="547" t="s">
        <v>2786</v>
      </c>
      <c r="C270" s="583" t="s">
        <v>1623</v>
      </c>
      <c r="D270" s="548">
        <v>420</v>
      </c>
      <c r="E270" s="465"/>
      <c r="F270" s="549">
        <f>D270*E270</f>
        <v>0</v>
      </c>
    </row>
    <row r="271" spans="1:6">
      <c r="A271" s="574"/>
      <c r="B271" s="547"/>
      <c r="C271" s="583"/>
      <c r="D271" s="548"/>
      <c r="E271" s="507"/>
      <c r="F271" s="584"/>
    </row>
    <row r="272" spans="1:6">
      <c r="A272" s="574">
        <f>MAX($A$26:A271)+0.001</f>
        <v>2.0329999999999964</v>
      </c>
      <c r="B272" s="547" t="s">
        <v>2787</v>
      </c>
      <c r="C272" s="583" t="s">
        <v>1623</v>
      </c>
      <c r="D272" s="548">
        <v>38</v>
      </c>
      <c r="E272" s="465"/>
      <c r="F272" s="549">
        <f>D272*E272</f>
        <v>0</v>
      </c>
    </row>
    <row r="273" spans="1:6">
      <c r="A273" s="574"/>
      <c r="B273" s="547"/>
      <c r="C273" s="583"/>
      <c r="D273" s="548"/>
      <c r="E273" s="507"/>
      <c r="F273" s="584"/>
    </row>
    <row r="274" spans="1:6">
      <c r="A274" s="574">
        <f>MAX($A$26:A273)+0.001</f>
        <v>2.0339999999999963</v>
      </c>
      <c r="B274" s="547" t="s">
        <v>2788</v>
      </c>
      <c r="C274" s="583" t="s">
        <v>1623</v>
      </c>
      <c r="D274" s="548">
        <v>90</v>
      </c>
      <c r="E274" s="465"/>
      <c r="F274" s="549">
        <f>D274*E274</f>
        <v>0</v>
      </c>
    </row>
    <row r="275" spans="1:6">
      <c r="A275" s="574"/>
      <c r="B275" s="547"/>
      <c r="C275" s="583"/>
      <c r="D275" s="548"/>
      <c r="E275" s="507"/>
      <c r="F275" s="584"/>
    </row>
    <row r="276" spans="1:6">
      <c r="A276" s="574">
        <f>MAX($A$26:A275)+0.001</f>
        <v>2.0349999999999961</v>
      </c>
      <c r="B276" s="547" t="s">
        <v>2789</v>
      </c>
      <c r="C276" s="583" t="s">
        <v>1623</v>
      </c>
      <c r="D276" s="548">
        <v>145</v>
      </c>
      <c r="E276" s="465"/>
      <c r="F276" s="549">
        <f>D276*E276</f>
        <v>0</v>
      </c>
    </row>
    <row r="277" spans="1:6">
      <c r="A277" s="574"/>
      <c r="B277" s="547"/>
      <c r="C277" s="583"/>
      <c r="D277" s="548"/>
      <c r="E277" s="507"/>
      <c r="F277" s="549"/>
    </row>
    <row r="278" spans="1:6">
      <c r="A278" s="574">
        <f>MAX($A$26:A277)+0.001</f>
        <v>2.035999999999996</v>
      </c>
      <c r="B278" s="547" t="s">
        <v>2790</v>
      </c>
      <c r="C278" s="583" t="s">
        <v>1623</v>
      </c>
      <c r="D278" s="548">
        <v>80</v>
      </c>
      <c r="E278" s="465"/>
      <c r="F278" s="549">
        <f>D278*E278</f>
        <v>0</v>
      </c>
    </row>
    <row r="279" spans="1:6">
      <c r="A279" s="574" t="s">
        <v>2791</v>
      </c>
      <c r="B279" s="547"/>
      <c r="C279" s="583"/>
      <c r="D279" s="548"/>
      <c r="E279" s="507"/>
      <c r="F279" s="584"/>
    </row>
    <row r="280" spans="1:6">
      <c r="A280" s="574">
        <f>MAX($A$26:A279)+0.001</f>
        <v>2.0369999999999959</v>
      </c>
      <c r="B280" s="547" t="s">
        <v>2792</v>
      </c>
      <c r="C280" s="583" t="s">
        <v>1623</v>
      </c>
      <c r="D280" s="548">
        <v>20</v>
      </c>
      <c r="E280" s="465"/>
      <c r="F280" s="549">
        <f>D280*E280</f>
        <v>0</v>
      </c>
    </row>
    <row r="281" spans="1:6">
      <c r="A281" s="574" t="s">
        <v>2791</v>
      </c>
      <c r="B281" s="547"/>
      <c r="C281" s="583"/>
      <c r="D281" s="548"/>
      <c r="E281" s="507"/>
      <c r="F281" s="584"/>
    </row>
    <row r="282" spans="1:6">
      <c r="A282" s="574">
        <f>MAX($A$26:A281)+0.001</f>
        <v>2.0379999999999958</v>
      </c>
      <c r="B282" s="547" t="s">
        <v>2793</v>
      </c>
      <c r="C282" s="583" t="s">
        <v>1623</v>
      </c>
      <c r="D282" s="548">
        <v>8</v>
      </c>
      <c r="E282" s="465"/>
      <c r="F282" s="549">
        <f>D282*E282</f>
        <v>0</v>
      </c>
    </row>
    <row r="283" spans="1:6">
      <c r="A283" s="574"/>
      <c r="B283" s="547"/>
      <c r="C283" s="583"/>
      <c r="D283" s="548"/>
      <c r="E283" s="507"/>
      <c r="F283" s="549"/>
    </row>
    <row r="284" spans="1:6">
      <c r="A284" s="574">
        <f>MAX($A$26:A283)+0.001</f>
        <v>2.0389999999999957</v>
      </c>
      <c r="B284" s="547" t="s">
        <v>2794</v>
      </c>
      <c r="C284" s="583" t="s">
        <v>1623</v>
      </c>
      <c r="D284" s="548">
        <v>30</v>
      </c>
      <c r="E284" s="465"/>
      <c r="F284" s="549">
        <f>D284*E284</f>
        <v>0</v>
      </c>
    </row>
    <row r="285" spans="1:6">
      <c r="A285" s="574"/>
      <c r="B285" s="547"/>
      <c r="C285" s="583"/>
      <c r="D285" s="548"/>
      <c r="E285" s="507"/>
      <c r="F285" s="584"/>
    </row>
    <row r="286" spans="1:6">
      <c r="A286" s="574">
        <f>MAX($A$26:A285)+0.001</f>
        <v>2.0399999999999956</v>
      </c>
      <c r="B286" s="547" t="s">
        <v>2795</v>
      </c>
      <c r="C286" s="528" t="s">
        <v>1623</v>
      </c>
      <c r="D286" s="548">
        <v>45</v>
      </c>
      <c r="E286" s="465"/>
      <c r="F286" s="549">
        <f>D286*E286</f>
        <v>0</v>
      </c>
    </row>
    <row r="287" spans="1:6">
      <c r="A287" s="574"/>
      <c r="B287" s="547"/>
      <c r="C287" s="583"/>
      <c r="D287" s="548"/>
      <c r="E287" s="507"/>
      <c r="F287" s="549"/>
    </row>
    <row r="288" spans="1:6">
      <c r="A288" s="574">
        <f>MAX($A$26:A287)+0.001</f>
        <v>2.0409999999999955</v>
      </c>
      <c r="B288" s="547" t="s">
        <v>2796</v>
      </c>
      <c r="C288" s="583" t="s">
        <v>1623</v>
      </c>
      <c r="D288" s="548">
        <v>45</v>
      </c>
      <c r="E288" s="465"/>
      <c r="F288" s="549">
        <f>D288*E288</f>
        <v>0</v>
      </c>
    </row>
    <row r="289" spans="1:6">
      <c r="A289" s="574"/>
      <c r="B289" s="547"/>
      <c r="C289" s="528"/>
      <c r="D289" s="548"/>
      <c r="E289" s="507"/>
      <c r="F289" s="549"/>
    </row>
    <row r="290" spans="1:6">
      <c r="A290" s="574">
        <f>MAX($A$26:A289)+0.001</f>
        <v>2.0419999999999954</v>
      </c>
      <c r="B290" s="547" t="s">
        <v>2797</v>
      </c>
      <c r="C290" s="528" t="s">
        <v>1623</v>
      </c>
      <c r="D290" s="548">
        <v>62</v>
      </c>
      <c r="E290" s="465"/>
      <c r="F290" s="549">
        <f>D290*E290</f>
        <v>0</v>
      </c>
    </row>
    <row r="291" spans="1:6">
      <c r="A291" s="574"/>
      <c r="B291" s="547"/>
      <c r="C291" s="528"/>
      <c r="D291" s="548"/>
      <c r="E291" s="507"/>
      <c r="F291" s="549"/>
    </row>
    <row r="292" spans="1:6">
      <c r="A292" s="574">
        <f>MAX($A$26:A291)+0.001</f>
        <v>2.0429999999999953</v>
      </c>
      <c r="B292" s="547" t="s">
        <v>2798</v>
      </c>
      <c r="C292" s="528" t="s">
        <v>1623</v>
      </c>
      <c r="D292" s="548">
        <v>60</v>
      </c>
      <c r="E292" s="465"/>
      <c r="F292" s="549">
        <f>D292*E292</f>
        <v>0</v>
      </c>
    </row>
    <row r="293" spans="1:6">
      <c r="A293" s="574"/>
      <c r="B293" s="547"/>
      <c r="C293" s="528"/>
      <c r="D293" s="548"/>
      <c r="E293" s="507"/>
      <c r="F293" s="549"/>
    </row>
    <row r="294" spans="1:6">
      <c r="A294" s="574">
        <f>MAX($A$26:A293)+0.001</f>
        <v>2.0439999999999952</v>
      </c>
      <c r="B294" s="547" t="s">
        <v>2799</v>
      </c>
      <c r="C294" s="528" t="s">
        <v>1623</v>
      </c>
      <c r="D294" s="548">
        <v>18</v>
      </c>
      <c r="E294" s="465"/>
      <c r="F294" s="549">
        <f>D294*E294</f>
        <v>0</v>
      </c>
    </row>
    <row r="295" spans="1:6">
      <c r="A295" s="574"/>
      <c r="B295" s="547"/>
      <c r="C295" s="528"/>
      <c r="D295" s="548"/>
      <c r="E295" s="507"/>
      <c r="F295" s="549"/>
    </row>
    <row r="296" spans="1:6" ht="45">
      <c r="A296" s="574">
        <f>MAX($A$26:A295)+0.001</f>
        <v>2.044999999999995</v>
      </c>
      <c r="B296" s="547" t="s">
        <v>2800</v>
      </c>
      <c r="C296" s="528" t="s">
        <v>1623</v>
      </c>
      <c r="D296" s="548">
        <v>450</v>
      </c>
      <c r="E296" s="465"/>
      <c r="F296" s="549">
        <f>D296*E296</f>
        <v>0</v>
      </c>
    </row>
    <row r="297" spans="1:6">
      <c r="A297" s="574"/>
      <c r="B297" s="547"/>
      <c r="C297" s="528"/>
      <c r="D297" s="548"/>
      <c r="E297" s="507"/>
      <c r="F297" s="549"/>
    </row>
    <row r="298" spans="1:6" ht="60">
      <c r="A298" s="574"/>
      <c r="B298" s="547" t="s">
        <v>2801</v>
      </c>
      <c r="C298" s="583"/>
      <c r="D298" s="548"/>
      <c r="E298" s="507"/>
      <c r="F298" s="584"/>
    </row>
    <row r="299" spans="1:6">
      <c r="A299" s="574">
        <f>MAX($A$26:A298)+0.001</f>
        <v>2.0459999999999949</v>
      </c>
      <c r="B299" s="547" t="s">
        <v>2802</v>
      </c>
      <c r="C299" s="528" t="s">
        <v>1623</v>
      </c>
      <c r="D299" s="548">
        <v>30</v>
      </c>
      <c r="E299" s="465"/>
      <c r="F299" s="549">
        <f t="shared" ref="F299:F308" si="0">D299*E299</f>
        <v>0</v>
      </c>
    </row>
    <row r="300" spans="1:6">
      <c r="A300" s="574">
        <f>MAX($A$26:A299)+0.001</f>
        <v>2.0469999999999948</v>
      </c>
      <c r="B300" s="547" t="s">
        <v>2803</v>
      </c>
      <c r="C300" s="583" t="s">
        <v>1623</v>
      </c>
      <c r="D300" s="548">
        <v>200</v>
      </c>
      <c r="E300" s="465"/>
      <c r="F300" s="549">
        <f t="shared" si="0"/>
        <v>0</v>
      </c>
    </row>
    <row r="301" spans="1:6">
      <c r="A301" s="574">
        <f>MAX($A$26:A300)+0.001</f>
        <v>2.0479999999999947</v>
      </c>
      <c r="B301" s="547" t="s">
        <v>2804</v>
      </c>
      <c r="C301" s="583" t="s">
        <v>1623</v>
      </c>
      <c r="D301" s="548">
        <v>80</v>
      </c>
      <c r="E301" s="465"/>
      <c r="F301" s="549">
        <f t="shared" si="0"/>
        <v>0</v>
      </c>
    </row>
    <row r="302" spans="1:6">
      <c r="A302" s="574">
        <f>MAX($A$26:A301)+0.001</f>
        <v>2.0489999999999946</v>
      </c>
      <c r="B302" s="547" t="s">
        <v>2805</v>
      </c>
      <c r="C302" s="528" t="s">
        <v>1623</v>
      </c>
      <c r="D302" s="548">
        <v>1900</v>
      </c>
      <c r="E302" s="465"/>
      <c r="F302" s="549">
        <f t="shared" si="0"/>
        <v>0</v>
      </c>
    </row>
    <row r="303" spans="1:6">
      <c r="A303" s="574"/>
      <c r="B303" s="547"/>
      <c r="C303" s="528"/>
      <c r="D303" s="548"/>
      <c r="E303" s="507"/>
      <c r="F303" s="549"/>
    </row>
    <row r="304" spans="1:6" ht="150">
      <c r="A304" s="574">
        <f>MAX($A$26:A303)+0.001</f>
        <v>2.0499999999999945</v>
      </c>
      <c r="B304" s="547" t="s">
        <v>2806</v>
      </c>
      <c r="C304" s="583" t="s">
        <v>51</v>
      </c>
      <c r="D304" s="548">
        <v>390</v>
      </c>
      <c r="E304" s="465"/>
      <c r="F304" s="549">
        <f t="shared" si="0"/>
        <v>0</v>
      </c>
    </row>
    <row r="305" spans="1:6">
      <c r="A305" s="574"/>
      <c r="B305" s="547"/>
      <c r="C305" s="583"/>
      <c r="D305" s="548"/>
      <c r="E305" s="507"/>
      <c r="F305" s="549"/>
    </row>
    <row r="306" spans="1:6" ht="75">
      <c r="A306" s="574">
        <f>MAX($A$26:A305)+0.001</f>
        <v>2.0509999999999944</v>
      </c>
      <c r="B306" s="547" t="s">
        <v>2807</v>
      </c>
      <c r="C306" s="583" t="s">
        <v>51</v>
      </c>
      <c r="D306" s="548">
        <v>80</v>
      </c>
      <c r="E306" s="465"/>
      <c r="F306" s="549">
        <f>D306*E306</f>
        <v>0</v>
      </c>
    </row>
    <row r="307" spans="1:6">
      <c r="A307" s="574"/>
      <c r="B307" s="547"/>
      <c r="C307" s="583"/>
      <c r="D307" s="548"/>
      <c r="E307" s="507"/>
      <c r="F307" s="549"/>
    </row>
    <row r="308" spans="1:6" ht="45">
      <c r="A308" s="574">
        <f>MAX($A$26:A307)+0.001</f>
        <v>2.0519999999999943</v>
      </c>
      <c r="B308" s="547" t="s">
        <v>2808</v>
      </c>
      <c r="C308" s="583" t="s">
        <v>1397</v>
      </c>
      <c r="D308" s="548">
        <v>1</v>
      </c>
      <c r="E308" s="465"/>
      <c r="F308" s="549">
        <f t="shared" si="0"/>
        <v>0</v>
      </c>
    </row>
    <row r="309" spans="1:6">
      <c r="A309" s="574"/>
      <c r="B309" s="547"/>
      <c r="C309" s="583"/>
      <c r="D309" s="548"/>
      <c r="E309" s="507"/>
      <c r="F309" s="549"/>
    </row>
    <row r="310" spans="1:6" ht="30">
      <c r="A310" s="574">
        <f>MAX($A$26:A309)+0.001</f>
        <v>2.0529999999999942</v>
      </c>
      <c r="B310" s="547" t="s">
        <v>2809</v>
      </c>
      <c r="C310" s="583" t="s">
        <v>51</v>
      </c>
      <c r="D310" s="548">
        <v>10</v>
      </c>
      <c r="E310" s="465"/>
      <c r="F310" s="549">
        <f>D310*E310</f>
        <v>0</v>
      </c>
    </row>
    <row r="311" spans="1:6">
      <c r="A311" s="574"/>
      <c r="B311" s="547"/>
      <c r="C311" s="528"/>
      <c r="D311" s="548"/>
      <c r="E311" s="507"/>
      <c r="F311" s="549"/>
    </row>
    <row r="312" spans="1:6" ht="30">
      <c r="A312" s="574"/>
      <c r="B312" s="547" t="s">
        <v>2810</v>
      </c>
      <c r="C312" s="583"/>
      <c r="D312" s="548"/>
      <c r="E312" s="507"/>
      <c r="F312" s="584"/>
    </row>
    <row r="313" spans="1:6">
      <c r="A313" s="574">
        <f>MAX($A$26:A312)+0.001</f>
        <v>2.0539999999999941</v>
      </c>
      <c r="B313" s="547" t="s">
        <v>2811</v>
      </c>
      <c r="C313" s="583" t="s">
        <v>1623</v>
      </c>
      <c r="D313" s="548">
        <v>2250</v>
      </c>
      <c r="E313" s="465"/>
      <c r="F313" s="549">
        <f>D313*E313</f>
        <v>0</v>
      </c>
    </row>
    <row r="314" spans="1:6">
      <c r="A314" s="574">
        <f>MAX($A$26:A313)+0.001</f>
        <v>2.0549999999999939</v>
      </c>
      <c r="B314" s="547" t="s">
        <v>2812</v>
      </c>
      <c r="C314" s="528" t="s">
        <v>1623</v>
      </c>
      <c r="D314" s="548">
        <v>1500</v>
      </c>
      <c r="E314" s="465"/>
      <c r="F314" s="549">
        <f>D314*E314</f>
        <v>0</v>
      </c>
    </row>
    <row r="315" spans="1:6">
      <c r="A315" s="574">
        <f>MAX($A$26:A314)+0.001</f>
        <v>2.0559999999999938</v>
      </c>
      <c r="B315" s="547" t="s">
        <v>2813</v>
      </c>
      <c r="C315" s="528" t="s">
        <v>1623</v>
      </c>
      <c r="D315" s="548">
        <v>700</v>
      </c>
      <c r="E315" s="465"/>
      <c r="F315" s="549">
        <f>D315*E315</f>
        <v>0</v>
      </c>
    </row>
    <row r="316" spans="1:6">
      <c r="A316" s="574">
        <f>MAX($A$26:A315)+0.001</f>
        <v>2.0569999999999937</v>
      </c>
      <c r="B316" s="547" t="s">
        <v>2814</v>
      </c>
      <c r="C316" s="528" t="s">
        <v>1623</v>
      </c>
      <c r="D316" s="548">
        <v>700</v>
      </c>
      <c r="E316" s="465"/>
      <c r="F316" s="549">
        <f>D316*E316</f>
        <v>0</v>
      </c>
    </row>
    <row r="317" spans="1:6">
      <c r="A317" s="574">
        <f>MAX($A$26:A316)+0.001</f>
        <v>2.0579999999999936</v>
      </c>
      <c r="B317" s="547" t="s">
        <v>2815</v>
      </c>
      <c r="C317" s="583" t="s">
        <v>1623</v>
      </c>
      <c r="D317" s="548">
        <v>300</v>
      </c>
      <c r="E317" s="465"/>
      <c r="F317" s="549">
        <f>D317*E317</f>
        <v>0</v>
      </c>
    </row>
    <row r="318" spans="1:6">
      <c r="A318" s="574"/>
      <c r="B318" s="547"/>
      <c r="C318" s="583"/>
      <c r="D318" s="548"/>
      <c r="E318" s="507"/>
      <c r="F318" s="549"/>
    </row>
    <row r="319" spans="1:6" ht="30">
      <c r="A319" s="574"/>
      <c r="B319" s="547" t="s">
        <v>2816</v>
      </c>
      <c r="C319" s="583"/>
      <c r="D319" s="548"/>
      <c r="E319" s="507"/>
      <c r="F319" s="585"/>
    </row>
    <row r="320" spans="1:6">
      <c r="A320" s="574">
        <f>MAX($A$26:A319)+0.001</f>
        <v>2.0589999999999935</v>
      </c>
      <c r="B320" s="547" t="s">
        <v>2817</v>
      </c>
      <c r="C320" s="583" t="s">
        <v>1623</v>
      </c>
      <c r="D320" s="548">
        <v>500</v>
      </c>
      <c r="E320" s="465"/>
      <c r="F320" s="549">
        <f>D320*E320</f>
        <v>0</v>
      </c>
    </row>
    <row r="321" spans="1:6">
      <c r="A321" s="574">
        <f>MAX($A$26:A320)+0.001</f>
        <v>2.0599999999999934</v>
      </c>
      <c r="B321" s="547" t="s">
        <v>2818</v>
      </c>
      <c r="C321" s="528" t="s">
        <v>1623</v>
      </c>
      <c r="D321" s="548">
        <v>1500</v>
      </c>
      <c r="E321" s="465"/>
      <c r="F321" s="549">
        <f>D321*E321</f>
        <v>0</v>
      </c>
    </row>
    <row r="322" spans="1:6">
      <c r="A322" s="574">
        <f>MAX($A$26:A321)+0.001</f>
        <v>2.0609999999999933</v>
      </c>
      <c r="B322" s="547" t="s">
        <v>2819</v>
      </c>
      <c r="C322" s="528" t="s">
        <v>1623</v>
      </c>
      <c r="D322" s="548">
        <v>1000</v>
      </c>
      <c r="E322" s="465"/>
      <c r="F322" s="549">
        <f>D322*E322</f>
        <v>0</v>
      </c>
    </row>
    <row r="323" spans="1:6">
      <c r="A323" s="574">
        <f>MAX($A$26:A322)+0.001</f>
        <v>2.0619999999999932</v>
      </c>
      <c r="B323" s="547" t="s">
        <v>2820</v>
      </c>
      <c r="C323" s="528" t="s">
        <v>1623</v>
      </c>
      <c r="D323" s="548">
        <v>400</v>
      </c>
      <c r="E323" s="465"/>
      <c r="F323" s="549">
        <f>D323*E323</f>
        <v>0</v>
      </c>
    </row>
    <row r="324" spans="1:6">
      <c r="A324" s="574">
        <f>MAX($A$26:A323)+0.001</f>
        <v>2.0629999999999931</v>
      </c>
      <c r="B324" s="547" t="s">
        <v>2821</v>
      </c>
      <c r="C324" s="528" t="s">
        <v>1623</v>
      </c>
      <c r="D324" s="548">
        <v>250</v>
      </c>
      <c r="E324" s="465"/>
      <c r="F324" s="549">
        <f>D324*E324</f>
        <v>0</v>
      </c>
    </row>
    <row r="325" spans="1:6">
      <c r="A325" s="574"/>
      <c r="B325" s="547"/>
      <c r="C325" s="583"/>
      <c r="D325" s="548"/>
      <c r="E325" s="507"/>
      <c r="F325" s="585"/>
    </row>
    <row r="326" spans="1:6" ht="45">
      <c r="A326" s="574"/>
      <c r="B326" s="547" t="s">
        <v>2822</v>
      </c>
      <c r="C326" s="583"/>
      <c r="D326" s="548"/>
      <c r="E326" s="507"/>
      <c r="F326" s="585"/>
    </row>
    <row r="327" spans="1:6">
      <c r="A327" s="574">
        <f>MAX($A$26:A326)+0.001</f>
        <v>2.063999999999993</v>
      </c>
      <c r="B327" s="547" t="s">
        <v>2823</v>
      </c>
      <c r="C327" s="528" t="s">
        <v>1623</v>
      </c>
      <c r="D327" s="548">
        <v>50</v>
      </c>
      <c r="E327" s="465"/>
      <c r="F327" s="549">
        <f>D327*E327</f>
        <v>0</v>
      </c>
    </row>
    <row r="328" spans="1:6">
      <c r="A328" s="574">
        <f>MAX($A$26:A327)+0.001</f>
        <v>2.0649999999999928</v>
      </c>
      <c r="B328" s="547" t="s">
        <v>2824</v>
      </c>
      <c r="C328" s="528" t="s">
        <v>1623</v>
      </c>
      <c r="D328" s="548">
        <v>50</v>
      </c>
      <c r="E328" s="465"/>
      <c r="F328" s="549">
        <f>D328*E328</f>
        <v>0</v>
      </c>
    </row>
    <row r="329" spans="1:6">
      <c r="A329" s="574">
        <f>MAX($A$26:A328)+0.001</f>
        <v>2.0659999999999927</v>
      </c>
      <c r="B329" s="547" t="s">
        <v>2825</v>
      </c>
      <c r="C329" s="528" t="s">
        <v>1623</v>
      </c>
      <c r="D329" s="548">
        <v>80</v>
      </c>
      <c r="E329" s="465"/>
      <c r="F329" s="549">
        <f>D329*E329</f>
        <v>0</v>
      </c>
    </row>
    <row r="330" spans="1:6">
      <c r="A330" s="574">
        <f>MAX($A$26:A329)+0.001</f>
        <v>2.0669999999999926</v>
      </c>
      <c r="B330" s="547" t="s">
        <v>2826</v>
      </c>
      <c r="C330" s="583" t="s">
        <v>1623</v>
      </c>
      <c r="D330" s="548">
        <v>50</v>
      </c>
      <c r="E330" s="465"/>
      <c r="F330" s="549">
        <f>D330*E330</f>
        <v>0</v>
      </c>
    </row>
    <row r="331" spans="1:6">
      <c r="A331" s="574"/>
      <c r="B331" s="547"/>
      <c r="C331" s="586"/>
      <c r="D331" s="548"/>
      <c r="E331" s="587"/>
      <c r="F331" s="588"/>
    </row>
    <row r="332" spans="1:6" ht="60">
      <c r="A332" s="467"/>
      <c r="B332" s="547" t="s">
        <v>2827</v>
      </c>
      <c r="C332" s="528"/>
      <c r="D332" s="548"/>
      <c r="E332" s="507"/>
      <c r="F332" s="549"/>
    </row>
    <row r="333" spans="1:6">
      <c r="A333" s="574">
        <f>MAX($A$26:A332)+0.001</f>
        <v>2.0679999999999925</v>
      </c>
      <c r="B333" s="547" t="s">
        <v>2828</v>
      </c>
      <c r="C333" s="528" t="s">
        <v>1623</v>
      </c>
      <c r="D333" s="548">
        <v>80</v>
      </c>
      <c r="E333" s="465"/>
      <c r="F333" s="549">
        <f>+E333*D333</f>
        <v>0</v>
      </c>
    </row>
    <row r="334" spans="1:6">
      <c r="A334" s="574">
        <f>MAX($A$26:A333)+0.001</f>
        <v>2.0689999999999924</v>
      </c>
      <c r="B334" s="547" t="s">
        <v>2829</v>
      </c>
      <c r="C334" s="528" t="s">
        <v>1623</v>
      </c>
      <c r="D334" s="548">
        <v>60</v>
      </c>
      <c r="E334" s="465"/>
      <c r="F334" s="549">
        <f>+E334*D334</f>
        <v>0</v>
      </c>
    </row>
    <row r="335" spans="1:6">
      <c r="A335" s="574">
        <f>MAX($A$26:A334)+0.001</f>
        <v>2.0699999999999923</v>
      </c>
      <c r="B335" s="547" t="s">
        <v>2830</v>
      </c>
      <c r="C335" s="528" t="s">
        <v>1623</v>
      </c>
      <c r="D335" s="548">
        <v>30</v>
      </c>
      <c r="E335" s="465"/>
      <c r="F335" s="549">
        <f>+E335*D335</f>
        <v>0</v>
      </c>
    </row>
    <row r="336" spans="1:6">
      <c r="A336" s="574"/>
      <c r="B336" s="547"/>
      <c r="C336" s="528"/>
      <c r="D336" s="548"/>
      <c r="E336" s="507"/>
      <c r="F336" s="549"/>
    </row>
    <row r="337" spans="1:6" ht="45">
      <c r="A337" s="589"/>
      <c r="B337" s="547" t="s">
        <v>2831</v>
      </c>
      <c r="C337" s="528"/>
      <c r="D337" s="548"/>
      <c r="E337" s="507"/>
      <c r="F337" s="549"/>
    </row>
    <row r="338" spans="1:6">
      <c r="A338" s="574">
        <f>MAX($A$26:A337)+0.001</f>
        <v>2.0709999999999922</v>
      </c>
      <c r="B338" s="547" t="s">
        <v>2832</v>
      </c>
      <c r="C338" s="528" t="s">
        <v>1623</v>
      </c>
      <c r="D338" s="548">
        <v>30</v>
      </c>
      <c r="E338" s="465"/>
      <c r="F338" s="549">
        <f>+E338*D338</f>
        <v>0</v>
      </c>
    </row>
    <row r="339" spans="1:6">
      <c r="A339" s="574">
        <f>MAX($A$26:A338)+0.001</f>
        <v>2.0719999999999921</v>
      </c>
      <c r="B339" s="547" t="s">
        <v>2833</v>
      </c>
      <c r="C339" s="528" t="s">
        <v>1623</v>
      </c>
      <c r="D339" s="548">
        <v>40</v>
      </c>
      <c r="E339" s="465"/>
      <c r="F339" s="549">
        <f>+E339*D339</f>
        <v>0</v>
      </c>
    </row>
    <row r="340" spans="1:6">
      <c r="A340" s="574">
        <f>MAX($A$26:A339)+0.001</f>
        <v>2.072999999999992</v>
      </c>
      <c r="B340" s="547" t="s">
        <v>2834</v>
      </c>
      <c r="C340" s="528" t="s">
        <v>1623</v>
      </c>
      <c r="D340" s="548">
        <v>45</v>
      </c>
      <c r="E340" s="465"/>
      <c r="F340" s="549">
        <f>+E340*D340</f>
        <v>0</v>
      </c>
    </row>
    <row r="341" spans="1:6">
      <c r="A341" s="589"/>
      <c r="B341" s="547"/>
      <c r="C341" s="528"/>
      <c r="D341" s="548"/>
      <c r="E341" s="507"/>
      <c r="F341" s="549"/>
    </row>
    <row r="342" spans="1:6" ht="30">
      <c r="A342" s="589"/>
      <c r="B342" s="547" t="s">
        <v>2835</v>
      </c>
      <c r="C342" s="528"/>
      <c r="D342" s="548"/>
      <c r="E342" s="507"/>
      <c r="F342" s="549"/>
    </row>
    <row r="343" spans="1:6">
      <c r="A343" s="574">
        <f>MAX($A$26:A342)+0.001</f>
        <v>2.0739999999999919</v>
      </c>
      <c r="B343" s="547" t="s">
        <v>2836</v>
      </c>
      <c r="C343" s="583" t="s">
        <v>51</v>
      </c>
      <c r="D343" s="548">
        <v>110</v>
      </c>
      <c r="E343" s="465"/>
      <c r="F343" s="549">
        <f>D343*E343</f>
        <v>0</v>
      </c>
    </row>
    <row r="344" spans="1:6">
      <c r="A344" s="574">
        <f>MAX($A$26:A343)+0.001</f>
        <v>2.0749999999999917</v>
      </c>
      <c r="B344" s="547" t="s">
        <v>2837</v>
      </c>
      <c r="C344" s="583" t="s">
        <v>51</v>
      </c>
      <c r="D344" s="548">
        <v>20</v>
      </c>
      <c r="E344" s="465"/>
      <c r="F344" s="549">
        <f>D344*E344</f>
        <v>0</v>
      </c>
    </row>
    <row r="345" spans="1:6">
      <c r="A345" s="574"/>
      <c r="B345" s="547"/>
      <c r="C345" s="528"/>
      <c r="D345" s="548"/>
      <c r="E345" s="507"/>
      <c r="F345" s="549"/>
    </row>
    <row r="346" spans="1:6" ht="150">
      <c r="A346" s="590"/>
      <c r="B346" s="547" t="s">
        <v>2838</v>
      </c>
      <c r="C346" s="510"/>
      <c r="D346" s="511"/>
      <c r="E346" s="512"/>
      <c r="F346" s="513"/>
    </row>
    <row r="347" spans="1:6">
      <c r="A347" s="567">
        <f>MAX($A$26:A346)+0.001</f>
        <v>2.0759999999999916</v>
      </c>
      <c r="B347" s="547" t="s">
        <v>2839</v>
      </c>
      <c r="C347" s="510" t="s">
        <v>1623</v>
      </c>
      <c r="D347" s="511">
        <v>100</v>
      </c>
      <c r="E347" s="466"/>
      <c r="F347" s="513">
        <f>D347*E347</f>
        <v>0</v>
      </c>
    </row>
    <row r="348" spans="1:6">
      <c r="A348" s="567">
        <f>MAX($A$26:A347)+0.001</f>
        <v>2.0769999999999915</v>
      </c>
      <c r="B348" s="547" t="s">
        <v>2840</v>
      </c>
      <c r="C348" s="510" t="s">
        <v>1623</v>
      </c>
      <c r="D348" s="511">
        <v>150</v>
      </c>
      <c r="E348" s="715"/>
      <c r="F348" s="513">
        <f>+E348*D348</f>
        <v>0</v>
      </c>
    </row>
    <row r="349" spans="1:6">
      <c r="A349" s="567">
        <f>MAX($A$26:A348)+0.001</f>
        <v>2.0779999999999914</v>
      </c>
      <c r="B349" s="547" t="s">
        <v>2841</v>
      </c>
      <c r="C349" s="510" t="s">
        <v>1623</v>
      </c>
      <c r="D349" s="511">
        <v>110</v>
      </c>
      <c r="E349" s="715"/>
      <c r="F349" s="513">
        <f>+E349*D349</f>
        <v>0</v>
      </c>
    </row>
    <row r="350" spans="1:6">
      <c r="A350" s="567">
        <f>MAX($A$26:A349)+0.001</f>
        <v>2.0789999999999913</v>
      </c>
      <c r="B350" s="547" t="s">
        <v>2842</v>
      </c>
      <c r="C350" s="510" t="s">
        <v>1623</v>
      </c>
      <c r="D350" s="511">
        <v>15</v>
      </c>
      <c r="E350" s="715"/>
      <c r="F350" s="513">
        <f>+E350*D350</f>
        <v>0</v>
      </c>
    </row>
    <row r="351" spans="1:6">
      <c r="A351" s="567"/>
      <c r="B351" s="547"/>
      <c r="C351" s="510"/>
      <c r="D351" s="511"/>
      <c r="E351" s="512"/>
      <c r="F351" s="513"/>
    </row>
    <row r="352" spans="1:6" ht="150">
      <c r="A352" s="590"/>
      <c r="B352" s="547" t="s">
        <v>2843</v>
      </c>
      <c r="C352" s="510"/>
      <c r="D352" s="511"/>
      <c r="E352" s="512"/>
      <c r="F352" s="513"/>
    </row>
    <row r="353" spans="1:6">
      <c r="A353" s="567">
        <f>MAX($A$26:A352)+0.001</f>
        <v>2.0799999999999912</v>
      </c>
      <c r="B353" s="547" t="s">
        <v>2844</v>
      </c>
      <c r="C353" s="510" t="s">
        <v>1623</v>
      </c>
      <c r="D353" s="511">
        <v>70</v>
      </c>
      <c r="E353" s="466"/>
      <c r="F353" s="513">
        <f>D353*E353</f>
        <v>0</v>
      </c>
    </row>
    <row r="354" spans="1:6">
      <c r="A354" s="567">
        <f>MAX($A$26:A353)+0.001</f>
        <v>2.0809999999999911</v>
      </c>
      <c r="B354" s="547" t="s">
        <v>2839</v>
      </c>
      <c r="C354" s="510" t="s">
        <v>1623</v>
      </c>
      <c r="D354" s="511">
        <v>125</v>
      </c>
      <c r="E354" s="466"/>
      <c r="F354" s="513">
        <f>D354*E354</f>
        <v>0</v>
      </c>
    </row>
    <row r="355" spans="1:6">
      <c r="A355" s="567">
        <f>MAX($A$26:A354)+0.001</f>
        <v>2.081999999999991</v>
      </c>
      <c r="B355" s="547" t="s">
        <v>2840</v>
      </c>
      <c r="C355" s="510" t="s">
        <v>1623</v>
      </c>
      <c r="D355" s="511">
        <v>100</v>
      </c>
      <c r="E355" s="715"/>
      <c r="F355" s="513">
        <f>+E355*D355</f>
        <v>0</v>
      </c>
    </row>
    <row r="356" spans="1:6">
      <c r="A356" s="591"/>
      <c r="B356" s="547"/>
      <c r="C356" s="510"/>
      <c r="D356" s="511"/>
      <c r="E356" s="512"/>
      <c r="F356" s="513"/>
    </row>
    <row r="357" spans="1:6">
      <c r="A357" s="592"/>
      <c r="B357" s="547" t="s">
        <v>2845</v>
      </c>
      <c r="C357" s="528"/>
      <c r="D357" s="548"/>
      <c r="E357" s="507"/>
      <c r="F357" s="549"/>
    </row>
    <row r="358" spans="1:6">
      <c r="A358" s="574">
        <f>MAX($A$26:A357)+0.001</f>
        <v>2.0829999999999909</v>
      </c>
      <c r="B358" s="547" t="s">
        <v>2844</v>
      </c>
      <c r="C358" s="528" t="s">
        <v>1623</v>
      </c>
      <c r="D358" s="548">
        <v>15</v>
      </c>
      <c r="E358" s="468"/>
      <c r="F358" s="549">
        <f>D358*E358</f>
        <v>0</v>
      </c>
    </row>
    <row r="359" spans="1:6">
      <c r="A359" s="574">
        <f>MAX($A$26:A358)+0.001</f>
        <v>2.0839999999999907</v>
      </c>
      <c r="B359" s="547" t="s">
        <v>2839</v>
      </c>
      <c r="C359" s="528" t="s">
        <v>1623</v>
      </c>
      <c r="D359" s="548">
        <v>30</v>
      </c>
      <c r="E359" s="466"/>
      <c r="F359" s="549">
        <f>D359*E359</f>
        <v>0</v>
      </c>
    </row>
    <row r="360" spans="1:6">
      <c r="A360" s="574">
        <f>MAX($A$26:A359)+0.001</f>
        <v>2.0849999999999906</v>
      </c>
      <c r="B360" s="547" t="s">
        <v>2840</v>
      </c>
      <c r="C360" s="528" t="s">
        <v>1623</v>
      </c>
      <c r="D360" s="548">
        <v>30</v>
      </c>
      <c r="E360" s="465"/>
      <c r="F360" s="549">
        <f>+E360*D360</f>
        <v>0</v>
      </c>
    </row>
    <row r="361" spans="1:6">
      <c r="A361" s="574">
        <f>MAX($A$26:A360)+0.001</f>
        <v>2.0859999999999905</v>
      </c>
      <c r="B361" s="547" t="s">
        <v>2841</v>
      </c>
      <c r="C361" s="528" t="s">
        <v>1623</v>
      </c>
      <c r="D361" s="548">
        <v>15</v>
      </c>
      <c r="E361" s="465"/>
      <c r="F361" s="549">
        <f>+E361*D361</f>
        <v>0</v>
      </c>
    </row>
    <row r="362" spans="1:6">
      <c r="A362" s="574">
        <f>MAX($A$26:A361)+0.001</f>
        <v>2.0869999999999904</v>
      </c>
      <c r="B362" s="547" t="s">
        <v>2842</v>
      </c>
      <c r="C362" s="528" t="s">
        <v>1623</v>
      </c>
      <c r="D362" s="548">
        <v>10</v>
      </c>
      <c r="E362" s="465"/>
      <c r="F362" s="549">
        <f>+E362*D362</f>
        <v>0</v>
      </c>
    </row>
    <row r="363" spans="1:6">
      <c r="A363" s="589"/>
      <c r="B363" s="547"/>
      <c r="C363" s="528"/>
      <c r="D363" s="548"/>
      <c r="E363" s="507"/>
      <c r="F363" s="549"/>
    </row>
    <row r="364" spans="1:6">
      <c r="A364" s="469"/>
      <c r="B364" s="547"/>
      <c r="C364" s="510"/>
      <c r="D364" s="511"/>
      <c r="E364" s="582"/>
      <c r="F364" s="513"/>
    </row>
    <row r="365" spans="1:6" ht="150">
      <c r="A365" s="469"/>
      <c r="B365" s="547" t="s">
        <v>2846</v>
      </c>
      <c r="C365" s="510"/>
      <c r="D365" s="511"/>
      <c r="E365" s="512"/>
      <c r="F365" s="513"/>
    </row>
    <row r="366" spans="1:6">
      <c r="A366" s="567">
        <f>MAX($A$26:A365)+0.001</f>
        <v>2.0879999999999903</v>
      </c>
      <c r="B366" s="547" t="s">
        <v>2839</v>
      </c>
      <c r="C366" s="510" t="s">
        <v>1623</v>
      </c>
      <c r="D366" s="511">
        <v>15</v>
      </c>
      <c r="E366" s="716"/>
      <c r="F366" s="513">
        <f>D366*E366</f>
        <v>0</v>
      </c>
    </row>
    <row r="367" spans="1:6">
      <c r="A367" s="567">
        <f>MAX($A$26:A366)+0.001</f>
        <v>2.0889999999999902</v>
      </c>
      <c r="B367" s="547" t="s">
        <v>2840</v>
      </c>
      <c r="C367" s="510" t="s">
        <v>1623</v>
      </c>
      <c r="D367" s="511">
        <v>15</v>
      </c>
      <c r="E367" s="716"/>
      <c r="F367" s="513">
        <f>D367*E367</f>
        <v>0</v>
      </c>
    </row>
    <row r="368" spans="1:6">
      <c r="A368" s="567"/>
      <c r="B368" s="547"/>
      <c r="C368" s="510"/>
      <c r="D368" s="511"/>
      <c r="E368" s="593"/>
      <c r="F368" s="594"/>
    </row>
    <row r="369" spans="1:6" ht="90">
      <c r="A369" s="567">
        <f>MAX($A$26:A368)+0.001</f>
        <v>2.0899999999999901</v>
      </c>
      <c r="B369" s="547" t="s">
        <v>2847</v>
      </c>
      <c r="C369" s="510" t="s">
        <v>1397</v>
      </c>
      <c r="D369" s="511">
        <v>50</v>
      </c>
      <c r="E369" s="715"/>
      <c r="F369" s="513">
        <f>+E369*D369</f>
        <v>0</v>
      </c>
    </row>
    <row r="370" spans="1:6">
      <c r="A370" s="567"/>
      <c r="B370" s="547"/>
      <c r="C370" s="510"/>
      <c r="D370" s="511"/>
      <c r="E370" s="593"/>
      <c r="F370" s="594"/>
    </row>
    <row r="371" spans="1:6" ht="120">
      <c r="A371" s="567">
        <f>MAX($A$26:A370)+0.001</f>
        <v>2.09099999999999</v>
      </c>
      <c r="B371" s="547" t="s">
        <v>2848</v>
      </c>
      <c r="C371" s="510"/>
      <c r="D371" s="511"/>
      <c r="E371" s="512"/>
      <c r="F371" s="513"/>
    </row>
    <row r="372" spans="1:6">
      <c r="A372" s="567">
        <f>MAX($A$26:A371)+0.001</f>
        <v>2.0919999999999899</v>
      </c>
      <c r="B372" s="547" t="s">
        <v>2849</v>
      </c>
      <c r="C372" s="510" t="s">
        <v>51</v>
      </c>
      <c r="D372" s="511">
        <v>205</v>
      </c>
      <c r="E372" s="715"/>
      <c r="F372" s="513">
        <f>+E372*D372</f>
        <v>0</v>
      </c>
    </row>
    <row r="373" spans="1:6">
      <c r="A373" s="567">
        <f>MAX($A$26:A372)+0.001</f>
        <v>2.0929999999999898</v>
      </c>
      <c r="B373" s="547" t="s">
        <v>2850</v>
      </c>
      <c r="C373" s="510" t="s">
        <v>51</v>
      </c>
      <c r="D373" s="511">
        <v>10</v>
      </c>
      <c r="E373" s="715"/>
      <c r="F373" s="513">
        <f>+E373*D373</f>
        <v>0</v>
      </c>
    </row>
    <row r="374" spans="1:6">
      <c r="A374" s="595"/>
      <c r="B374" s="547"/>
      <c r="C374" s="510"/>
      <c r="D374" s="511"/>
      <c r="E374" s="512"/>
      <c r="F374" s="513"/>
    </row>
    <row r="375" spans="1:6" ht="90">
      <c r="A375" s="567"/>
      <c r="B375" s="547" t="s">
        <v>2851</v>
      </c>
      <c r="C375" s="510"/>
      <c r="D375" s="511"/>
      <c r="E375" s="512"/>
      <c r="F375" s="513"/>
    </row>
    <row r="376" spans="1:6">
      <c r="A376" s="567">
        <f>MAX($A$26:A375)+0.001</f>
        <v>2.0939999999999896</v>
      </c>
      <c r="B376" s="547" t="s">
        <v>2852</v>
      </c>
      <c r="C376" s="510" t="s">
        <v>51</v>
      </c>
      <c r="D376" s="511">
        <v>4</v>
      </c>
      <c r="E376" s="715"/>
      <c r="F376" s="513">
        <f>+E376*D376</f>
        <v>0</v>
      </c>
    </row>
    <row r="377" spans="1:6">
      <c r="A377" s="567">
        <f>MAX($A$26:A376)+0.001</f>
        <v>2.0949999999999895</v>
      </c>
      <c r="B377" s="547" t="s">
        <v>2853</v>
      </c>
      <c r="C377" s="510" t="s">
        <v>51</v>
      </c>
      <c r="D377" s="511">
        <v>5</v>
      </c>
      <c r="E377" s="715"/>
      <c r="F377" s="513">
        <f>+E377*D377</f>
        <v>0</v>
      </c>
    </row>
    <row r="378" spans="1:6">
      <c r="A378" s="595"/>
      <c r="B378" s="547"/>
      <c r="C378" s="510"/>
      <c r="D378" s="511"/>
      <c r="E378" s="512"/>
      <c r="F378" s="513"/>
    </row>
    <row r="379" spans="1:6" ht="75">
      <c r="A379" s="567">
        <f>MAX($A$26:A378)+0.001</f>
        <v>2.0959999999999894</v>
      </c>
      <c r="B379" s="547" t="s">
        <v>2854</v>
      </c>
      <c r="C379" s="510" t="s">
        <v>51</v>
      </c>
      <c r="D379" s="511">
        <v>55</v>
      </c>
      <c r="E379" s="715"/>
      <c r="F379" s="513">
        <f>+E379*D379</f>
        <v>0</v>
      </c>
    </row>
    <row r="380" spans="1:6">
      <c r="A380" s="595"/>
      <c r="B380" s="547"/>
      <c r="C380" s="510"/>
      <c r="D380" s="511"/>
      <c r="E380" s="512"/>
      <c r="F380" s="513"/>
    </row>
    <row r="381" spans="1:6" ht="45">
      <c r="A381" s="567">
        <f>MAX($A$26:A380)+0.001</f>
        <v>2.0969999999999893</v>
      </c>
      <c r="B381" s="547" t="s">
        <v>2855</v>
      </c>
      <c r="C381" s="510" t="s">
        <v>51</v>
      </c>
      <c r="D381" s="511">
        <v>1</v>
      </c>
      <c r="E381" s="715"/>
      <c r="F381" s="513">
        <f>+E381*D381</f>
        <v>0</v>
      </c>
    </row>
    <row r="382" spans="1:6">
      <c r="A382" s="595"/>
      <c r="B382" s="547"/>
      <c r="C382" s="510"/>
      <c r="D382" s="511"/>
      <c r="E382" s="512"/>
      <c r="F382" s="513"/>
    </row>
    <row r="383" spans="1:6" ht="45">
      <c r="A383" s="567">
        <f>MAX($A$26:A382)+0.001</f>
        <v>2.0979999999999892</v>
      </c>
      <c r="B383" s="547" t="s">
        <v>2856</v>
      </c>
      <c r="C383" s="510" t="s">
        <v>1397</v>
      </c>
      <c r="D383" s="511">
        <v>4</v>
      </c>
      <c r="E383" s="717"/>
      <c r="F383" s="513">
        <f>D383*E383</f>
        <v>0</v>
      </c>
    </row>
    <row r="384" spans="1:6">
      <c r="A384" s="595"/>
      <c r="B384" s="547"/>
      <c r="C384" s="510"/>
      <c r="D384" s="511"/>
      <c r="E384" s="512"/>
      <c r="F384" s="513"/>
    </row>
    <row r="385" spans="1:6" ht="45">
      <c r="A385" s="567">
        <f>MAX($A$26:A384)+0.001</f>
        <v>2.0989999999999891</v>
      </c>
      <c r="B385" s="547" t="s">
        <v>2857</v>
      </c>
      <c r="C385" s="510" t="s">
        <v>1397</v>
      </c>
      <c r="D385" s="511">
        <v>1</v>
      </c>
      <c r="E385" s="717"/>
      <c r="F385" s="513">
        <f>D385*E385</f>
        <v>0</v>
      </c>
    </row>
    <row r="386" spans="1:6">
      <c r="A386" s="595"/>
      <c r="B386" s="547"/>
      <c r="C386" s="510"/>
      <c r="D386" s="511"/>
      <c r="E386" s="512"/>
      <c r="F386" s="513"/>
    </row>
    <row r="387" spans="1:6" ht="45">
      <c r="A387" s="567">
        <f>MAX($A$26:A386)+0.001</f>
        <v>2.099999999999989</v>
      </c>
      <c r="B387" s="547" t="s">
        <v>2858</v>
      </c>
      <c r="C387" s="510" t="s">
        <v>1397</v>
      </c>
      <c r="D387" s="511">
        <v>1</v>
      </c>
      <c r="E387" s="717"/>
      <c r="F387" s="513">
        <f>D387*E387</f>
        <v>0</v>
      </c>
    </row>
    <row r="388" spans="1:6">
      <c r="A388" s="595"/>
      <c r="B388" s="547"/>
      <c r="C388" s="510"/>
      <c r="D388" s="511"/>
      <c r="E388" s="512"/>
      <c r="F388" s="513"/>
    </row>
    <row r="389" spans="1:6" ht="30">
      <c r="A389" s="567">
        <f>MAX($A$26:A388)+0.001</f>
        <v>2.1009999999999889</v>
      </c>
      <c r="B389" s="547" t="s">
        <v>2859</v>
      </c>
      <c r="C389" s="510" t="s">
        <v>1397</v>
      </c>
      <c r="D389" s="511">
        <v>1</v>
      </c>
      <c r="E389" s="717"/>
      <c r="F389" s="513">
        <f>D389*E389</f>
        <v>0</v>
      </c>
    </row>
    <row r="390" spans="1:6">
      <c r="A390" s="591"/>
      <c r="B390" s="547"/>
      <c r="C390" s="510"/>
      <c r="D390" s="511"/>
      <c r="E390" s="593"/>
      <c r="F390" s="513"/>
    </row>
    <row r="391" spans="1:6" ht="45">
      <c r="A391" s="567">
        <f>MAX($A$26:A390)+0.001</f>
        <v>2.1019999999999888</v>
      </c>
      <c r="B391" s="547" t="s">
        <v>2860</v>
      </c>
      <c r="C391" s="510" t="s">
        <v>825</v>
      </c>
      <c r="D391" s="511">
        <v>12</v>
      </c>
      <c r="E391" s="717"/>
      <c r="F391" s="513">
        <f>D391*E391</f>
        <v>0</v>
      </c>
    </row>
    <row r="392" spans="1:6">
      <c r="A392" s="591"/>
      <c r="B392" s="547"/>
      <c r="C392" s="510"/>
      <c r="D392" s="511"/>
      <c r="E392" s="715"/>
      <c r="F392" s="513"/>
    </row>
    <row r="393" spans="1:6" ht="30">
      <c r="A393" s="591"/>
      <c r="B393" s="541" t="s">
        <v>2861</v>
      </c>
      <c r="C393" s="510"/>
      <c r="D393" s="511"/>
      <c r="E393" s="512"/>
      <c r="F393" s="513"/>
    </row>
    <row r="394" spans="1:6" ht="240">
      <c r="A394" s="591"/>
      <c r="B394" s="547" t="s">
        <v>2862</v>
      </c>
      <c r="C394" s="510"/>
      <c r="D394" s="511"/>
      <c r="E394" s="512"/>
      <c r="F394" s="513"/>
    </row>
    <row r="395" spans="1:6" ht="135">
      <c r="A395" s="591"/>
      <c r="B395" s="541" t="s">
        <v>2863</v>
      </c>
      <c r="C395" s="510"/>
      <c r="D395" s="511"/>
      <c r="E395" s="512"/>
      <c r="F395" s="513"/>
    </row>
    <row r="396" spans="1:6">
      <c r="A396" s="567">
        <f>MAX($A$26:A395)+0.001</f>
        <v>2.1029999999999887</v>
      </c>
      <c r="B396" s="547" t="s">
        <v>2864</v>
      </c>
      <c r="C396" s="510" t="s">
        <v>1623</v>
      </c>
      <c r="D396" s="596">
        <v>70</v>
      </c>
      <c r="E396" s="468"/>
      <c r="F396" s="513">
        <f>D396*E396</f>
        <v>0</v>
      </c>
    </row>
    <row r="397" spans="1:6">
      <c r="A397" s="567">
        <f>MAX($A$26:A396)+0.001</f>
        <v>2.1039999999999885</v>
      </c>
      <c r="B397" s="547" t="s">
        <v>2865</v>
      </c>
      <c r="C397" s="510" t="s">
        <v>1623</v>
      </c>
      <c r="D397" s="596">
        <v>170</v>
      </c>
      <c r="E397" s="466"/>
      <c r="F397" s="513">
        <f>D397*E397</f>
        <v>0</v>
      </c>
    </row>
    <row r="398" spans="1:6">
      <c r="A398" s="567">
        <f>MAX($A$26:A397)+0.001</f>
        <v>2.1049999999999884</v>
      </c>
      <c r="B398" s="547" t="s">
        <v>2866</v>
      </c>
      <c r="C398" s="510" t="s">
        <v>1623</v>
      </c>
      <c r="D398" s="596">
        <v>180</v>
      </c>
      <c r="E398" s="715"/>
      <c r="F398" s="513">
        <f>D398*E398</f>
        <v>0</v>
      </c>
    </row>
    <row r="399" spans="1:6">
      <c r="A399" s="567">
        <f>MAX($A$26:A398)+0.001</f>
        <v>2.1059999999999883</v>
      </c>
      <c r="B399" s="547" t="s">
        <v>2867</v>
      </c>
      <c r="C399" s="510" t="s">
        <v>1623</v>
      </c>
      <c r="D399" s="596">
        <v>100</v>
      </c>
      <c r="E399" s="468"/>
      <c r="F399" s="513">
        <f>D399*E399</f>
        <v>0</v>
      </c>
    </row>
    <row r="400" spans="1:6">
      <c r="A400" s="567">
        <f>MAX($A$26:A399)+0.001</f>
        <v>2.1069999999999882</v>
      </c>
      <c r="B400" s="547" t="s">
        <v>2868</v>
      </c>
      <c r="C400" s="510" t="s">
        <v>1623</v>
      </c>
      <c r="D400" s="596">
        <v>210</v>
      </c>
      <c r="E400" s="466"/>
      <c r="F400" s="513">
        <f>D400*E400</f>
        <v>0</v>
      </c>
    </row>
    <row r="401" spans="1:6">
      <c r="A401" s="567">
        <f>MAX($A$26:A400)+0.001</f>
        <v>2.1079999999999881</v>
      </c>
      <c r="B401" s="547" t="s">
        <v>2869</v>
      </c>
      <c r="C401" s="510" t="s">
        <v>1623</v>
      </c>
      <c r="D401" s="596">
        <v>310</v>
      </c>
      <c r="E401" s="715"/>
      <c r="F401" s="513">
        <f t="shared" ref="F401:F407" si="1">+E401*D401</f>
        <v>0</v>
      </c>
    </row>
    <row r="402" spans="1:6">
      <c r="A402" s="567">
        <f>MAX($A$26:A401)+0.001</f>
        <v>2.108999999999988</v>
      </c>
      <c r="B402" s="547" t="s">
        <v>2870</v>
      </c>
      <c r="C402" s="510" t="s">
        <v>1623</v>
      </c>
      <c r="D402" s="596">
        <v>130</v>
      </c>
      <c r="E402" s="715"/>
      <c r="F402" s="513">
        <f t="shared" si="1"/>
        <v>0</v>
      </c>
    </row>
    <row r="403" spans="1:6">
      <c r="A403" s="567">
        <f>MAX($A$26:A402)+0.001</f>
        <v>2.1099999999999879</v>
      </c>
      <c r="B403" s="547" t="s">
        <v>2871</v>
      </c>
      <c r="C403" s="510" t="s">
        <v>1623</v>
      </c>
      <c r="D403" s="596">
        <v>20</v>
      </c>
      <c r="E403" s="715"/>
      <c r="F403" s="513">
        <f t="shared" si="1"/>
        <v>0</v>
      </c>
    </row>
    <row r="404" spans="1:6">
      <c r="A404" s="567">
        <f>MAX($A$26:A403)+0.001</f>
        <v>2.1109999999999878</v>
      </c>
      <c r="B404" s="547" t="s">
        <v>2872</v>
      </c>
      <c r="C404" s="510" t="s">
        <v>1623</v>
      </c>
      <c r="D404" s="596">
        <v>20</v>
      </c>
      <c r="E404" s="715"/>
      <c r="F404" s="513">
        <f t="shared" si="1"/>
        <v>0</v>
      </c>
    </row>
    <row r="405" spans="1:6">
      <c r="A405" s="567">
        <f>MAX($A$26:A404)+0.001</f>
        <v>2.1119999999999877</v>
      </c>
      <c r="B405" s="547" t="s">
        <v>2873</v>
      </c>
      <c r="C405" s="510" t="s">
        <v>1623</v>
      </c>
      <c r="D405" s="596">
        <v>20</v>
      </c>
      <c r="E405" s="715"/>
      <c r="F405" s="513">
        <f t="shared" si="1"/>
        <v>0</v>
      </c>
    </row>
    <row r="406" spans="1:6">
      <c r="A406" s="567">
        <f>MAX($A$26:A405)+0.001</f>
        <v>2.1129999999999876</v>
      </c>
      <c r="B406" s="547" t="s">
        <v>2874</v>
      </c>
      <c r="C406" s="510" t="s">
        <v>1623</v>
      </c>
      <c r="D406" s="596">
        <v>25</v>
      </c>
      <c r="E406" s="715"/>
      <c r="F406" s="513">
        <f t="shared" si="1"/>
        <v>0</v>
      </c>
    </row>
    <row r="407" spans="1:6">
      <c r="A407" s="567">
        <f>MAX($A$26:A406)+0.001</f>
        <v>2.1139999999999874</v>
      </c>
      <c r="B407" s="547" t="s">
        <v>2875</v>
      </c>
      <c r="C407" s="510" t="s">
        <v>1623</v>
      </c>
      <c r="D407" s="596">
        <v>180</v>
      </c>
      <c r="E407" s="715"/>
      <c r="F407" s="513">
        <f t="shared" si="1"/>
        <v>0</v>
      </c>
    </row>
    <row r="408" spans="1:6">
      <c r="A408" s="567"/>
      <c r="B408" s="547"/>
      <c r="C408" s="510"/>
      <c r="D408" s="511"/>
      <c r="E408" s="512"/>
      <c r="F408" s="513"/>
    </row>
    <row r="409" spans="1:6" ht="60">
      <c r="A409" s="567">
        <f>MAX($A$26:A408)+0.001</f>
        <v>2.1149999999999873</v>
      </c>
      <c r="B409" s="547" t="s">
        <v>2876</v>
      </c>
      <c r="C409" s="510" t="s">
        <v>1397</v>
      </c>
      <c r="D409" s="511">
        <v>41</v>
      </c>
      <c r="E409" s="715"/>
      <c r="F409" s="513">
        <f>+E409*D409</f>
        <v>0</v>
      </c>
    </row>
    <row r="410" spans="1:6">
      <c r="A410" s="592"/>
      <c r="B410" s="547"/>
      <c r="C410" s="528"/>
      <c r="D410" s="548"/>
      <c r="E410" s="507"/>
      <c r="F410" s="549"/>
    </row>
    <row r="411" spans="1:6" ht="45">
      <c r="A411" s="574">
        <f>MAX($A$26:A410)+0.001</f>
        <v>2.1159999999999872</v>
      </c>
      <c r="B411" s="547" t="s">
        <v>2877</v>
      </c>
      <c r="C411" s="597" t="s">
        <v>825</v>
      </c>
      <c r="D411" s="548">
        <v>18</v>
      </c>
      <c r="E411" s="470"/>
      <c r="F411" s="549">
        <f>D411*E411</f>
        <v>0</v>
      </c>
    </row>
    <row r="412" spans="1:6">
      <c r="A412" s="469"/>
      <c r="B412" s="547"/>
      <c r="C412" s="510"/>
      <c r="D412" s="511"/>
      <c r="E412" s="512"/>
      <c r="F412" s="513"/>
    </row>
    <row r="413" spans="1:6" ht="45">
      <c r="A413" s="574"/>
      <c r="B413" s="547" t="s">
        <v>2878</v>
      </c>
      <c r="C413" s="528"/>
      <c r="D413" s="548"/>
      <c r="E413" s="598"/>
      <c r="F413" s="599"/>
    </row>
    <row r="414" spans="1:6">
      <c r="A414" s="574">
        <f>MAX($A$26:A411)+0.001</f>
        <v>2.1169999999999871</v>
      </c>
      <c r="B414" s="547" t="s">
        <v>2879</v>
      </c>
      <c r="C414" s="528" t="s">
        <v>51</v>
      </c>
      <c r="D414" s="548">
        <v>20</v>
      </c>
      <c r="E414" s="465"/>
      <c r="F414" s="549">
        <f>D414*E414</f>
        <v>0</v>
      </c>
    </row>
    <row r="415" spans="1:6">
      <c r="A415" s="574">
        <f>MAX($A$26:A412)+0.001</f>
        <v>2.1169999999999871</v>
      </c>
      <c r="B415" s="547" t="s">
        <v>2880</v>
      </c>
      <c r="C415" s="528" t="s">
        <v>51</v>
      </c>
      <c r="D415" s="548">
        <v>15</v>
      </c>
      <c r="E415" s="465"/>
      <c r="F415" s="549">
        <f>D415*E415</f>
        <v>0</v>
      </c>
    </row>
    <row r="416" spans="1:6">
      <c r="A416" s="574">
        <f>MAX($A$26:A413)+0.001</f>
        <v>2.1169999999999871</v>
      </c>
      <c r="B416" s="547" t="s">
        <v>2881</v>
      </c>
      <c r="C416" s="528" t="s">
        <v>51</v>
      </c>
      <c r="D416" s="548">
        <v>2</v>
      </c>
      <c r="E416" s="465"/>
      <c r="F416" s="549">
        <f>D416*E416</f>
        <v>0</v>
      </c>
    </row>
    <row r="417" spans="1:6">
      <c r="A417" s="574"/>
      <c r="B417" s="547"/>
      <c r="C417" s="528"/>
      <c r="D417" s="548"/>
      <c r="E417" s="507"/>
      <c r="F417" s="549"/>
    </row>
    <row r="418" spans="1:6" ht="30">
      <c r="A418" s="574">
        <f ca="1">MAX($A$26:A425)+0.001</f>
        <v>2.117999999999987</v>
      </c>
      <c r="B418" s="547" t="s">
        <v>2882</v>
      </c>
      <c r="C418" s="528"/>
      <c r="D418" s="548"/>
      <c r="E418" s="507"/>
      <c r="F418" s="549"/>
    </row>
    <row r="419" spans="1:6">
      <c r="A419" s="467"/>
      <c r="B419" s="547" t="s">
        <v>2883</v>
      </c>
      <c r="C419" s="528" t="s">
        <v>51</v>
      </c>
      <c r="D419" s="548">
        <v>6</v>
      </c>
      <c r="E419" s="718"/>
      <c r="F419" s="549">
        <f>D419*E419</f>
        <v>0</v>
      </c>
    </row>
    <row r="420" spans="1:6">
      <c r="A420" s="467"/>
      <c r="B420" s="547"/>
      <c r="C420" s="528"/>
      <c r="D420" s="548"/>
      <c r="E420" s="600"/>
      <c r="F420" s="549"/>
    </row>
    <row r="421" spans="1:6" ht="30">
      <c r="A421" s="574">
        <f ca="1">MAX($A$26:A428)+0.001</f>
        <v>2.117999999999987</v>
      </c>
      <c r="B421" s="547" t="s">
        <v>2884</v>
      </c>
      <c r="C421" s="528" t="s">
        <v>51</v>
      </c>
      <c r="D421" s="548">
        <v>1</v>
      </c>
      <c r="E421" s="718"/>
      <c r="F421" s="549">
        <f>D421*E421</f>
        <v>0</v>
      </c>
    </row>
    <row r="422" spans="1:6">
      <c r="A422" s="601"/>
      <c r="B422" s="547"/>
      <c r="C422" s="602"/>
      <c r="D422" s="603"/>
      <c r="E422" s="604"/>
      <c r="F422" s="513"/>
    </row>
    <row r="423" spans="1:6">
      <c r="A423" s="567">
        <f ca="1">MAX($A$26:A421)+0.001</f>
        <v>2.1189999999999869</v>
      </c>
      <c r="B423" s="533" t="s">
        <v>2885</v>
      </c>
      <c r="C423" s="510" t="s">
        <v>51</v>
      </c>
      <c r="D423" s="603">
        <v>4</v>
      </c>
      <c r="E423" s="719"/>
      <c r="F423" s="513">
        <f>+E423*D423</f>
        <v>0</v>
      </c>
    </row>
    <row r="424" spans="1:6">
      <c r="A424" s="589"/>
      <c r="B424" s="547"/>
      <c r="C424" s="528"/>
      <c r="D424" s="548"/>
      <c r="E424" s="507"/>
      <c r="F424" s="549"/>
    </row>
    <row r="425" spans="1:6" ht="60">
      <c r="A425" s="574">
        <f>MAX($A$26:A415)+0.001</f>
        <v>2.117999999999987</v>
      </c>
      <c r="B425" s="547" t="s">
        <v>2886</v>
      </c>
      <c r="C425" s="528" t="s">
        <v>1397</v>
      </c>
      <c r="D425" s="548">
        <v>1</v>
      </c>
      <c r="E425" s="465"/>
      <c r="F425" s="549">
        <f>D425*E425</f>
        <v>0</v>
      </c>
    </row>
    <row r="426" spans="1:6">
      <c r="A426" s="591"/>
      <c r="B426" s="533"/>
      <c r="C426" s="510"/>
      <c r="D426" s="603"/>
      <c r="E426" s="513"/>
      <c r="F426" s="513"/>
    </row>
    <row r="427" spans="1:6" ht="120">
      <c r="A427" s="567">
        <f ca="1">MAX($A$26:A426)+0.001</f>
        <v>2.1199999999999868</v>
      </c>
      <c r="B427" s="533" t="s">
        <v>2887</v>
      </c>
      <c r="C427" s="510" t="s">
        <v>825</v>
      </c>
      <c r="D427" s="603">
        <v>100</v>
      </c>
      <c r="E427" s="720"/>
      <c r="F427" s="513">
        <f>D427*E427</f>
        <v>0</v>
      </c>
    </row>
    <row r="428" spans="1:6">
      <c r="A428" s="591"/>
      <c r="B428" s="533"/>
      <c r="C428" s="510"/>
      <c r="D428" s="603"/>
      <c r="E428" s="513"/>
      <c r="F428" s="513"/>
    </row>
    <row r="429" spans="1:6" ht="75">
      <c r="A429" s="567">
        <f ca="1">MAX($A$26:A428)+0.001</f>
        <v>2.1209999999999867</v>
      </c>
      <c r="B429" s="533" t="s">
        <v>2888</v>
      </c>
      <c r="C429" s="510" t="s">
        <v>1397</v>
      </c>
      <c r="D429" s="603">
        <v>1</v>
      </c>
      <c r="E429" s="720"/>
      <c r="F429" s="513">
        <f>D429*E429</f>
        <v>0</v>
      </c>
    </row>
    <row r="430" spans="1:6">
      <c r="A430" s="592"/>
      <c r="B430" s="547"/>
      <c r="C430" s="528"/>
      <c r="D430" s="548"/>
      <c r="E430" s="507"/>
      <c r="F430" s="606"/>
    </row>
    <row r="431" spans="1:6" ht="90">
      <c r="A431" s="567">
        <f ca="1">MAX($A$26:A430)+0.001</f>
        <v>2.1219999999999866</v>
      </c>
      <c r="B431" s="547" t="s">
        <v>2889</v>
      </c>
      <c r="C431" s="528" t="s">
        <v>825</v>
      </c>
      <c r="D431" s="548">
        <v>50</v>
      </c>
      <c r="E431" s="720"/>
      <c r="F431" s="549">
        <f>D431*E431</f>
        <v>0</v>
      </c>
    </row>
    <row r="432" spans="1:6">
      <c r="A432" s="607"/>
      <c r="B432" s="533"/>
      <c r="C432" s="510"/>
      <c r="D432" s="603"/>
      <c r="E432" s="513"/>
      <c r="F432" s="608"/>
    </row>
    <row r="433" spans="1:6" ht="60">
      <c r="A433" s="601">
        <f ca="1">MAX($A$31:A432)+0.01</f>
        <v>2.1319999999999864</v>
      </c>
      <c r="B433" s="533" t="s">
        <v>2890</v>
      </c>
      <c r="C433" s="510" t="s">
        <v>51</v>
      </c>
      <c r="D433" s="603">
        <v>12</v>
      </c>
      <c r="E433" s="720"/>
      <c r="F433" s="513">
        <f>D433*E433</f>
        <v>0</v>
      </c>
    </row>
    <row r="434" spans="1:6">
      <c r="A434" s="601"/>
      <c r="B434" s="533"/>
      <c r="C434" s="510"/>
      <c r="D434" s="603"/>
      <c r="E434" s="605"/>
      <c r="F434" s="513"/>
    </row>
    <row r="435" spans="1:6" ht="30">
      <c r="A435" s="601">
        <f ca="1">MAX($A$31:A433)+0.01</f>
        <v>2.1419999999999861</v>
      </c>
      <c r="B435" s="533" t="s">
        <v>2891</v>
      </c>
      <c r="C435" s="528" t="s">
        <v>1397</v>
      </c>
      <c r="D435" s="548">
        <v>1</v>
      </c>
      <c r="E435" s="720"/>
      <c r="F435" s="549">
        <f>D435*E435</f>
        <v>0</v>
      </c>
    </row>
    <row r="436" spans="1:6">
      <c r="A436" s="601"/>
      <c r="B436" s="533"/>
      <c r="C436" s="528"/>
      <c r="D436" s="548"/>
      <c r="E436" s="605"/>
      <c r="F436" s="549"/>
    </row>
    <row r="437" spans="1:6">
      <c r="A437" s="567">
        <f ca="1">MAX($A$26:A435)+0.001</f>
        <v>2.142999999999986</v>
      </c>
      <c r="B437" s="547" t="s">
        <v>2892</v>
      </c>
      <c r="C437" s="528" t="s">
        <v>1397</v>
      </c>
      <c r="D437" s="548">
        <v>1</v>
      </c>
      <c r="E437" s="720"/>
      <c r="F437" s="549">
        <f>D437*E437</f>
        <v>0</v>
      </c>
    </row>
    <row r="438" spans="1:6">
      <c r="A438" s="467"/>
      <c r="B438" s="547"/>
      <c r="C438" s="528"/>
      <c r="D438" s="548"/>
      <c r="E438" s="605"/>
      <c r="F438" s="605"/>
    </row>
    <row r="439" spans="1:6">
      <c r="A439" s="567">
        <f ca="1">MAX($A$26:A438)+0.001</f>
        <v>2.1439999999999859</v>
      </c>
      <c r="B439" s="547" t="s">
        <v>2893</v>
      </c>
      <c r="C439" s="528" t="s">
        <v>2750</v>
      </c>
      <c r="D439" s="548">
        <v>5</v>
      </c>
      <c r="E439" s="507"/>
      <c r="F439" s="549">
        <f>SUM(F205:F437)*D439%</f>
        <v>0</v>
      </c>
    </row>
    <row r="440" spans="1:6">
      <c r="A440" s="469"/>
      <c r="B440" s="533"/>
      <c r="C440" s="510"/>
      <c r="D440" s="511"/>
      <c r="E440" s="609"/>
      <c r="F440" s="610"/>
    </row>
    <row r="441" spans="1:6" ht="15.75" thickBot="1">
      <c r="A441" s="557"/>
      <c r="B441" s="558" t="s">
        <v>2894</v>
      </c>
      <c r="C441" s="559"/>
      <c r="D441" s="560"/>
      <c r="E441" s="561"/>
      <c r="F441" s="562">
        <f>SUM(F205:F440)</f>
        <v>0</v>
      </c>
    </row>
    <row r="442" spans="1:6" ht="15.75" thickTop="1">
      <c r="A442" s="508"/>
      <c r="B442" s="509"/>
      <c r="C442" s="510"/>
      <c r="D442" s="511"/>
      <c r="E442" s="512"/>
      <c r="F442" s="513"/>
    </row>
    <row r="443" spans="1:6">
      <c r="A443" s="536" t="s">
        <v>280</v>
      </c>
      <c r="B443" s="537" t="s">
        <v>2895</v>
      </c>
      <c r="C443" s="538" t="s">
        <v>24</v>
      </c>
      <c r="D443" s="539"/>
      <c r="E443" s="540" t="s">
        <v>26</v>
      </c>
      <c r="F443" s="540" t="s">
        <v>27</v>
      </c>
    </row>
    <row r="444" spans="1:6">
      <c r="A444" s="508"/>
      <c r="B444" s="545"/>
      <c r="C444" s="510"/>
      <c r="D444" s="511"/>
      <c r="E444" s="512"/>
      <c r="F444" s="513"/>
    </row>
    <row r="445" spans="1:6">
      <c r="A445" s="508"/>
      <c r="B445" s="545"/>
      <c r="C445" s="510"/>
      <c r="D445" s="511"/>
      <c r="E445" s="512"/>
      <c r="F445" s="513"/>
    </row>
    <row r="446" spans="1:6">
      <c r="A446" s="508"/>
      <c r="B446" s="545"/>
      <c r="C446" s="510"/>
      <c r="D446" s="511"/>
      <c r="E446" s="512"/>
      <c r="F446" s="513"/>
    </row>
    <row r="447" spans="1:6">
      <c r="A447" s="508"/>
      <c r="B447" s="545"/>
      <c r="C447" s="510"/>
      <c r="D447" s="511"/>
      <c r="E447" s="512"/>
      <c r="F447" s="513"/>
    </row>
    <row r="448" spans="1:6">
      <c r="A448" s="601">
        <v>3.01</v>
      </c>
      <c r="B448" s="611" t="s">
        <v>2896</v>
      </c>
      <c r="C448" s="510"/>
      <c r="D448" s="511"/>
      <c r="E448" s="512"/>
      <c r="F448" s="513"/>
    </row>
    <row r="449" spans="1:6" ht="120">
      <c r="A449" s="612" t="s">
        <v>2897</v>
      </c>
      <c r="B449" s="547" t="s">
        <v>2898</v>
      </c>
      <c r="C449" s="510" t="s">
        <v>51</v>
      </c>
      <c r="D449" s="511">
        <v>1</v>
      </c>
      <c r="E449" s="512"/>
      <c r="F449" s="513"/>
    </row>
    <row r="450" spans="1:6" ht="30">
      <c r="A450" s="613" t="s">
        <v>2897</v>
      </c>
      <c r="B450" s="614" t="s">
        <v>2899</v>
      </c>
      <c r="C450" s="615" t="s">
        <v>51</v>
      </c>
      <c r="D450" s="616">
        <v>3</v>
      </c>
      <c r="E450" s="617"/>
      <c r="F450" s="618"/>
    </row>
    <row r="451" spans="1:6">
      <c r="A451" s="612"/>
      <c r="B451" s="619" t="s">
        <v>2900</v>
      </c>
      <c r="C451" s="620" t="s">
        <v>1397</v>
      </c>
      <c r="D451" s="511">
        <v>1</v>
      </c>
      <c r="E451" s="715"/>
      <c r="F451" s="621">
        <f>D451*E451</f>
        <v>0</v>
      </c>
    </row>
    <row r="452" spans="1:6">
      <c r="A452" s="622"/>
      <c r="B452" s="611"/>
      <c r="C452" s="510"/>
      <c r="D452" s="511"/>
      <c r="E452" s="512"/>
      <c r="F452" s="513"/>
    </row>
    <row r="453" spans="1:6">
      <c r="A453" s="622"/>
      <c r="B453" s="611"/>
      <c r="C453" s="510"/>
      <c r="D453" s="511"/>
      <c r="E453" s="512"/>
      <c r="F453" s="513"/>
    </row>
    <row r="454" spans="1:6">
      <c r="A454" s="623"/>
      <c r="B454" s="547"/>
      <c r="C454" s="510" t="s">
        <v>51</v>
      </c>
      <c r="D454" s="511">
        <v>1</v>
      </c>
      <c r="E454" s="512"/>
      <c r="F454" s="513"/>
    </row>
    <row r="455" spans="1:6" ht="105">
      <c r="A455" s="508"/>
      <c r="B455" s="545" t="s">
        <v>2901</v>
      </c>
      <c r="C455" s="510"/>
      <c r="D455" s="511"/>
      <c r="E455" s="512"/>
      <c r="F455" s="513"/>
    </row>
    <row r="456" spans="1:6" ht="210">
      <c r="A456" s="601">
        <v>3.01</v>
      </c>
      <c r="B456" s="611" t="s">
        <v>2902</v>
      </c>
      <c r="C456" s="510" t="s">
        <v>1397</v>
      </c>
      <c r="D456" s="511">
        <v>1</v>
      </c>
      <c r="E456" s="512"/>
      <c r="F456" s="513"/>
    </row>
    <row r="457" spans="1:6" ht="75">
      <c r="A457" s="612" t="s">
        <v>2897</v>
      </c>
      <c r="B457" s="547" t="s">
        <v>2903</v>
      </c>
      <c r="C457" s="510" t="s">
        <v>51</v>
      </c>
      <c r="D457" s="511">
        <v>1</v>
      </c>
      <c r="E457" s="512"/>
      <c r="F457" s="513"/>
    </row>
    <row r="458" spans="1:6" ht="30">
      <c r="A458" s="612" t="s">
        <v>2897</v>
      </c>
      <c r="B458" s="547" t="s">
        <v>2904</v>
      </c>
      <c r="C458" s="510" t="s">
        <v>51</v>
      </c>
      <c r="D458" s="511">
        <v>1</v>
      </c>
      <c r="E458" s="512"/>
      <c r="F458" s="513"/>
    </row>
    <row r="459" spans="1:6" ht="45">
      <c r="A459" s="612" t="s">
        <v>2897</v>
      </c>
      <c r="B459" s="533" t="s">
        <v>2905</v>
      </c>
      <c r="C459" s="510" t="s">
        <v>51</v>
      </c>
      <c r="D459" s="511">
        <v>1</v>
      </c>
      <c r="E459" s="512"/>
      <c r="F459" s="513"/>
    </row>
    <row r="460" spans="1:6" ht="45">
      <c r="A460" s="612" t="s">
        <v>2897</v>
      </c>
      <c r="B460" s="547" t="s">
        <v>2906</v>
      </c>
      <c r="C460" s="510" t="s">
        <v>51</v>
      </c>
      <c r="D460" s="511">
        <v>3</v>
      </c>
      <c r="E460" s="512"/>
      <c r="F460" s="513"/>
    </row>
    <row r="461" spans="1:6" ht="75">
      <c r="A461" s="612" t="s">
        <v>2897</v>
      </c>
      <c r="B461" s="547" t="s">
        <v>2907</v>
      </c>
      <c r="C461" s="510" t="s">
        <v>1397</v>
      </c>
      <c r="D461" s="511">
        <v>14</v>
      </c>
      <c r="E461" s="512"/>
      <c r="F461" s="513"/>
    </row>
    <row r="462" spans="1:6" ht="30">
      <c r="A462" s="612"/>
      <c r="B462" s="547" t="s">
        <v>2908</v>
      </c>
      <c r="C462" s="510" t="s">
        <v>51</v>
      </c>
      <c r="D462" s="511">
        <v>6</v>
      </c>
      <c r="E462" s="512"/>
      <c r="F462" s="513"/>
    </row>
    <row r="463" spans="1:6" ht="45">
      <c r="A463" s="612" t="s">
        <v>2897</v>
      </c>
      <c r="B463" s="547" t="s">
        <v>2909</v>
      </c>
      <c r="C463" s="510" t="s">
        <v>51</v>
      </c>
      <c r="D463" s="511">
        <v>3</v>
      </c>
      <c r="E463" s="512"/>
      <c r="F463" s="513"/>
    </row>
    <row r="464" spans="1:6" ht="30">
      <c r="A464" s="612" t="s">
        <v>2897</v>
      </c>
      <c r="B464" s="547" t="s">
        <v>2910</v>
      </c>
      <c r="C464" s="510" t="s">
        <v>1623</v>
      </c>
      <c r="D464" s="511">
        <v>1</v>
      </c>
      <c r="E464" s="512"/>
      <c r="F464" s="513"/>
    </row>
    <row r="465" spans="1:6" ht="30">
      <c r="A465" s="612" t="s">
        <v>2897</v>
      </c>
      <c r="B465" s="547" t="s">
        <v>2911</v>
      </c>
      <c r="C465" s="510" t="s">
        <v>1623</v>
      </c>
      <c r="D465" s="511">
        <v>9</v>
      </c>
      <c r="E465" s="512"/>
      <c r="F465" s="513"/>
    </row>
    <row r="466" spans="1:6" ht="45">
      <c r="A466" s="612" t="s">
        <v>2897</v>
      </c>
      <c r="B466" s="547" t="s">
        <v>2912</v>
      </c>
      <c r="C466" s="510" t="s">
        <v>1623</v>
      </c>
      <c r="D466" s="511">
        <v>1</v>
      </c>
      <c r="E466" s="512"/>
      <c r="F466" s="513"/>
    </row>
    <row r="467" spans="1:6">
      <c r="A467" s="624"/>
      <c r="B467" s="611" t="s">
        <v>2913</v>
      </c>
      <c r="C467" s="510"/>
      <c r="D467" s="511"/>
      <c r="E467" s="512"/>
      <c r="F467" s="513"/>
    </row>
    <row r="468" spans="1:6" ht="105">
      <c r="A468" s="612" t="s">
        <v>2897</v>
      </c>
      <c r="B468" s="547" t="s">
        <v>2914</v>
      </c>
      <c r="C468" s="510" t="s">
        <v>1397</v>
      </c>
      <c r="D468" s="511">
        <v>1</v>
      </c>
      <c r="E468" s="512"/>
      <c r="F468" s="513"/>
    </row>
    <row r="469" spans="1:6">
      <c r="A469" s="624" t="s">
        <v>2897</v>
      </c>
      <c r="B469" s="533" t="s">
        <v>2915</v>
      </c>
      <c r="C469" s="510" t="s">
        <v>1397</v>
      </c>
      <c r="D469" s="511">
        <v>1</v>
      </c>
      <c r="E469" s="512"/>
      <c r="F469" s="513"/>
    </row>
    <row r="470" spans="1:6">
      <c r="A470" s="624" t="s">
        <v>2897</v>
      </c>
      <c r="B470" s="533" t="s">
        <v>2916</v>
      </c>
      <c r="C470" s="510" t="s">
        <v>1397</v>
      </c>
      <c r="D470" s="511">
        <v>1</v>
      </c>
      <c r="E470" s="512"/>
      <c r="F470" s="513"/>
    </row>
    <row r="471" spans="1:6">
      <c r="A471" s="613" t="s">
        <v>2897</v>
      </c>
      <c r="B471" s="614" t="s">
        <v>2917</v>
      </c>
      <c r="C471" s="615" t="s">
        <v>1397</v>
      </c>
      <c r="D471" s="616">
        <v>1</v>
      </c>
      <c r="E471" s="617"/>
      <c r="F471" s="618"/>
    </row>
    <row r="472" spans="1:6">
      <c r="A472" s="612"/>
      <c r="B472" s="619" t="s">
        <v>2918</v>
      </c>
      <c r="C472" s="620" t="s">
        <v>1397</v>
      </c>
      <c r="D472" s="511">
        <v>1</v>
      </c>
      <c r="E472" s="715"/>
      <c r="F472" s="621">
        <f>D472*E472</f>
        <v>0</v>
      </c>
    </row>
    <row r="473" spans="1:6">
      <c r="A473" s="623"/>
      <c r="B473" s="547"/>
      <c r="C473" s="510"/>
      <c r="D473" s="511"/>
      <c r="E473" s="512"/>
      <c r="F473" s="513"/>
    </row>
    <row r="474" spans="1:6" ht="195">
      <c r="A474" s="601">
        <f>MAX($A$448:A473)+0.01</f>
        <v>3.0199999999999996</v>
      </c>
      <c r="B474" s="611" t="s">
        <v>2919</v>
      </c>
      <c r="C474" s="510" t="s">
        <v>1397</v>
      </c>
      <c r="D474" s="511">
        <v>1</v>
      </c>
      <c r="E474" s="512"/>
      <c r="F474" s="513"/>
    </row>
    <row r="475" spans="1:6" ht="75">
      <c r="A475" s="612" t="s">
        <v>2897</v>
      </c>
      <c r="B475" s="547" t="s">
        <v>2920</v>
      </c>
      <c r="C475" s="510" t="s">
        <v>1397</v>
      </c>
      <c r="D475" s="511">
        <v>1</v>
      </c>
      <c r="E475" s="512"/>
      <c r="F475" s="513"/>
    </row>
    <row r="476" spans="1:6" ht="30">
      <c r="A476" s="624" t="s">
        <v>2897</v>
      </c>
      <c r="B476" s="533" t="s">
        <v>2921</v>
      </c>
      <c r="C476" s="510" t="s">
        <v>1397</v>
      </c>
      <c r="D476" s="511">
        <v>1</v>
      </c>
      <c r="E476" s="512"/>
      <c r="F476" s="513"/>
    </row>
    <row r="477" spans="1:6">
      <c r="A477" s="612" t="s">
        <v>2897</v>
      </c>
      <c r="B477" s="547" t="s">
        <v>2922</v>
      </c>
      <c r="C477" s="510" t="s">
        <v>51</v>
      </c>
      <c r="D477" s="511">
        <v>48</v>
      </c>
      <c r="E477" s="512"/>
      <c r="F477" s="513"/>
    </row>
    <row r="478" spans="1:6" ht="30">
      <c r="A478" s="612" t="s">
        <v>2897</v>
      </c>
      <c r="B478" s="547" t="s">
        <v>2923</v>
      </c>
      <c r="C478" s="510" t="s">
        <v>51</v>
      </c>
      <c r="D478" s="511">
        <v>4</v>
      </c>
      <c r="E478" s="512"/>
      <c r="F478" s="513"/>
    </row>
    <row r="479" spans="1:6" ht="30">
      <c r="A479" s="612" t="s">
        <v>2897</v>
      </c>
      <c r="B479" s="533" t="s">
        <v>2924</v>
      </c>
      <c r="C479" s="510" t="s">
        <v>51</v>
      </c>
      <c r="D479" s="511">
        <v>2</v>
      </c>
      <c r="E479" s="512"/>
      <c r="F479" s="513"/>
    </row>
    <row r="480" spans="1:6" ht="45">
      <c r="A480" s="625" t="s">
        <v>2897</v>
      </c>
      <c r="B480" s="533" t="s">
        <v>2905</v>
      </c>
      <c r="C480" s="510" t="s">
        <v>51</v>
      </c>
      <c r="D480" s="603">
        <v>2</v>
      </c>
      <c r="E480" s="512"/>
      <c r="F480" s="513"/>
    </row>
    <row r="481" spans="1:6" ht="60">
      <c r="A481" s="626" t="s">
        <v>2897</v>
      </c>
      <c r="B481" s="547" t="s">
        <v>2925</v>
      </c>
      <c r="C481" s="528" t="s">
        <v>51</v>
      </c>
      <c r="D481" s="548">
        <v>12</v>
      </c>
      <c r="E481" s="507"/>
      <c r="F481" s="549"/>
    </row>
    <row r="482" spans="1:6" ht="60">
      <c r="A482" s="626" t="s">
        <v>2897</v>
      </c>
      <c r="B482" s="547" t="s">
        <v>2926</v>
      </c>
      <c r="C482" s="528" t="s">
        <v>51</v>
      </c>
      <c r="D482" s="548">
        <v>1</v>
      </c>
      <c r="E482" s="507"/>
      <c r="F482" s="549"/>
    </row>
    <row r="483" spans="1:6" ht="60">
      <c r="A483" s="626" t="s">
        <v>2897</v>
      </c>
      <c r="B483" s="547" t="s">
        <v>2927</v>
      </c>
      <c r="C483" s="528" t="s">
        <v>51</v>
      </c>
      <c r="D483" s="548">
        <v>2</v>
      </c>
      <c r="E483" s="507"/>
      <c r="F483" s="549"/>
    </row>
    <row r="484" spans="1:6" ht="45">
      <c r="A484" s="626" t="s">
        <v>2897</v>
      </c>
      <c r="B484" s="547" t="s">
        <v>2928</v>
      </c>
      <c r="C484" s="528" t="s">
        <v>1397</v>
      </c>
      <c r="D484" s="548">
        <v>1</v>
      </c>
      <c r="E484" s="507"/>
      <c r="F484" s="549"/>
    </row>
    <row r="485" spans="1:6" ht="30">
      <c r="A485" s="626"/>
      <c r="B485" s="547" t="s">
        <v>2929</v>
      </c>
      <c r="C485" s="528" t="s">
        <v>1397</v>
      </c>
      <c r="D485" s="548">
        <v>3</v>
      </c>
      <c r="E485" s="507"/>
      <c r="F485" s="549"/>
    </row>
    <row r="486" spans="1:6" ht="30">
      <c r="A486" s="626"/>
      <c r="B486" s="533" t="s">
        <v>2930</v>
      </c>
      <c r="C486" s="528" t="s">
        <v>1397</v>
      </c>
      <c r="D486" s="548">
        <v>4</v>
      </c>
      <c r="E486" s="507"/>
      <c r="F486" s="549"/>
    </row>
    <row r="487" spans="1:6" ht="45">
      <c r="A487" s="625" t="s">
        <v>2897</v>
      </c>
      <c r="B487" s="533" t="s">
        <v>2931</v>
      </c>
      <c r="C487" s="510" t="s">
        <v>51</v>
      </c>
      <c r="D487" s="603">
        <v>130</v>
      </c>
      <c r="E487" s="513"/>
      <c r="F487" s="513"/>
    </row>
    <row r="488" spans="1:6" ht="45">
      <c r="A488" s="625" t="s">
        <v>2897</v>
      </c>
      <c r="B488" s="533" t="s">
        <v>2932</v>
      </c>
      <c r="C488" s="510" t="s">
        <v>51</v>
      </c>
      <c r="D488" s="603">
        <v>5</v>
      </c>
      <c r="E488" s="513"/>
      <c r="F488" s="513"/>
    </row>
    <row r="489" spans="1:6">
      <c r="A489" s="626" t="s">
        <v>2897</v>
      </c>
      <c r="B489" s="547" t="s">
        <v>2933</v>
      </c>
      <c r="C489" s="528" t="s">
        <v>1397</v>
      </c>
      <c r="D489" s="548">
        <v>1</v>
      </c>
      <c r="E489" s="507"/>
      <c r="F489" s="549"/>
    </row>
    <row r="490" spans="1:6">
      <c r="A490" s="627"/>
      <c r="B490" s="628" t="s">
        <v>2913</v>
      </c>
      <c r="C490" s="528"/>
      <c r="D490" s="548"/>
      <c r="E490" s="507"/>
      <c r="F490" s="549"/>
    </row>
    <row r="491" spans="1:6">
      <c r="A491" s="626" t="s">
        <v>2897</v>
      </c>
      <c r="B491" s="547" t="s">
        <v>2934</v>
      </c>
      <c r="C491" s="528" t="s">
        <v>1397</v>
      </c>
      <c r="D491" s="548">
        <v>1</v>
      </c>
      <c r="E491" s="507"/>
      <c r="F491" s="549"/>
    </row>
    <row r="492" spans="1:6" ht="120">
      <c r="A492" s="626" t="s">
        <v>2897</v>
      </c>
      <c r="B492" s="547" t="s">
        <v>2935</v>
      </c>
      <c r="C492" s="528" t="s">
        <v>1397</v>
      </c>
      <c r="D492" s="548">
        <v>1</v>
      </c>
      <c r="E492" s="507"/>
      <c r="F492" s="549"/>
    </row>
    <row r="493" spans="1:6">
      <c r="A493" s="627" t="s">
        <v>2897</v>
      </c>
      <c r="B493" s="547" t="s">
        <v>2915</v>
      </c>
      <c r="C493" s="528" t="s">
        <v>1397</v>
      </c>
      <c r="D493" s="548">
        <v>1</v>
      </c>
      <c r="E493" s="507"/>
      <c r="F493" s="549"/>
    </row>
    <row r="494" spans="1:6">
      <c r="A494" s="627" t="s">
        <v>2897</v>
      </c>
      <c r="B494" s="547" t="s">
        <v>2916</v>
      </c>
      <c r="C494" s="528" t="s">
        <v>1397</v>
      </c>
      <c r="D494" s="548">
        <v>1</v>
      </c>
      <c r="E494" s="507"/>
      <c r="F494" s="549"/>
    </row>
    <row r="495" spans="1:6">
      <c r="A495" s="629" t="s">
        <v>2897</v>
      </c>
      <c r="B495" s="614" t="s">
        <v>2917</v>
      </c>
      <c r="C495" s="630" t="s">
        <v>1397</v>
      </c>
      <c r="D495" s="631">
        <v>1</v>
      </c>
      <c r="E495" s="632"/>
      <c r="F495" s="633"/>
    </row>
    <row r="496" spans="1:6">
      <c r="A496" s="626"/>
      <c r="B496" s="634" t="s">
        <v>2936</v>
      </c>
      <c r="C496" s="635" t="s">
        <v>1397</v>
      </c>
      <c r="D496" s="548">
        <v>1</v>
      </c>
      <c r="E496" s="465"/>
      <c r="F496" s="636">
        <f>D496*E496</f>
        <v>0</v>
      </c>
    </row>
    <row r="497" spans="1:6">
      <c r="A497" s="623"/>
      <c r="B497" s="547"/>
      <c r="C497" s="510"/>
      <c r="D497" s="511"/>
      <c r="E497" s="512"/>
      <c r="F497" s="513"/>
    </row>
    <row r="498" spans="1:6" ht="135">
      <c r="A498" s="601">
        <f>MAX($A$448:A497)+0.01</f>
        <v>3.0299999999999994</v>
      </c>
      <c r="B498" s="611" t="s">
        <v>2937</v>
      </c>
      <c r="C498" s="510" t="s">
        <v>1397</v>
      </c>
      <c r="D498" s="511">
        <v>1</v>
      </c>
      <c r="E498" s="512"/>
      <c r="F498" s="513"/>
    </row>
    <row r="499" spans="1:6" ht="30">
      <c r="A499" s="612" t="s">
        <v>2897</v>
      </c>
      <c r="B499" s="547" t="s">
        <v>2938</v>
      </c>
      <c r="C499" s="510" t="s">
        <v>1397</v>
      </c>
      <c r="D499" s="511">
        <v>1</v>
      </c>
      <c r="E499" s="512"/>
      <c r="F499" s="513"/>
    </row>
    <row r="500" spans="1:6" ht="30">
      <c r="A500" s="624" t="s">
        <v>2897</v>
      </c>
      <c r="B500" s="533" t="s">
        <v>2921</v>
      </c>
      <c r="C500" s="510" t="s">
        <v>1397</v>
      </c>
      <c r="D500" s="511">
        <v>1</v>
      </c>
      <c r="E500" s="512"/>
      <c r="F500" s="513"/>
    </row>
    <row r="501" spans="1:6" ht="45">
      <c r="A501" s="612" t="s">
        <v>2897</v>
      </c>
      <c r="B501" s="533" t="s">
        <v>2905</v>
      </c>
      <c r="C501" s="510" t="s">
        <v>51</v>
      </c>
      <c r="D501" s="511">
        <v>2</v>
      </c>
      <c r="E501" s="512"/>
      <c r="F501" s="513"/>
    </row>
    <row r="502" spans="1:6">
      <c r="A502" s="612" t="s">
        <v>2897</v>
      </c>
      <c r="B502" s="547" t="s">
        <v>2939</v>
      </c>
      <c r="C502" s="510" t="s">
        <v>51</v>
      </c>
      <c r="D502" s="511">
        <v>33</v>
      </c>
      <c r="E502" s="512"/>
      <c r="F502" s="513"/>
    </row>
    <row r="503" spans="1:6" ht="30">
      <c r="A503" s="612" t="s">
        <v>2897</v>
      </c>
      <c r="B503" s="547" t="s">
        <v>2923</v>
      </c>
      <c r="C503" s="510" t="s">
        <v>51</v>
      </c>
      <c r="D503" s="511">
        <v>1</v>
      </c>
      <c r="E503" s="512"/>
      <c r="F503" s="513"/>
    </row>
    <row r="504" spans="1:6" ht="30">
      <c r="A504" s="612" t="s">
        <v>2897</v>
      </c>
      <c r="B504" s="533" t="s">
        <v>2924</v>
      </c>
      <c r="C504" s="510" t="s">
        <v>51</v>
      </c>
      <c r="D504" s="511">
        <v>2</v>
      </c>
      <c r="E504" s="512"/>
      <c r="F504" s="513"/>
    </row>
    <row r="505" spans="1:6" ht="60">
      <c r="A505" s="626" t="s">
        <v>2897</v>
      </c>
      <c r="B505" s="547" t="s">
        <v>2925</v>
      </c>
      <c r="C505" s="528" t="s">
        <v>51</v>
      </c>
      <c r="D505" s="548">
        <v>5</v>
      </c>
      <c r="E505" s="507"/>
      <c r="F505" s="549"/>
    </row>
    <row r="506" spans="1:6" ht="60">
      <c r="A506" s="626" t="s">
        <v>2897</v>
      </c>
      <c r="B506" s="547" t="s">
        <v>2940</v>
      </c>
      <c r="C506" s="528" t="s">
        <v>51</v>
      </c>
      <c r="D506" s="548">
        <v>1</v>
      </c>
      <c r="E506" s="507"/>
      <c r="F506" s="549"/>
    </row>
    <row r="507" spans="1:6" ht="45">
      <c r="A507" s="626" t="s">
        <v>2897</v>
      </c>
      <c r="B507" s="547" t="s">
        <v>2941</v>
      </c>
      <c r="C507" s="528" t="s">
        <v>51</v>
      </c>
      <c r="D507" s="548">
        <v>1</v>
      </c>
      <c r="E507" s="507"/>
      <c r="F507" s="549"/>
    </row>
    <row r="508" spans="1:6" ht="30">
      <c r="A508" s="626"/>
      <c r="B508" s="533" t="s">
        <v>2930</v>
      </c>
      <c r="C508" s="528" t="s">
        <v>1397</v>
      </c>
      <c r="D508" s="548">
        <v>4</v>
      </c>
      <c r="E508" s="507"/>
      <c r="F508" s="549"/>
    </row>
    <row r="509" spans="1:6" ht="45">
      <c r="A509" s="625" t="s">
        <v>2897</v>
      </c>
      <c r="B509" s="533" t="s">
        <v>2942</v>
      </c>
      <c r="C509" s="510" t="s">
        <v>51</v>
      </c>
      <c r="D509" s="603">
        <v>80</v>
      </c>
      <c r="E509" s="513"/>
      <c r="F509" s="513"/>
    </row>
    <row r="510" spans="1:6" ht="45">
      <c r="A510" s="625" t="s">
        <v>2897</v>
      </c>
      <c r="B510" s="533" t="s">
        <v>2932</v>
      </c>
      <c r="C510" s="510" t="s">
        <v>51</v>
      </c>
      <c r="D510" s="603">
        <v>5</v>
      </c>
      <c r="E510" s="513"/>
      <c r="F510" s="513"/>
    </row>
    <row r="511" spans="1:6">
      <c r="A511" s="626" t="s">
        <v>2897</v>
      </c>
      <c r="B511" s="547" t="s">
        <v>2933</v>
      </c>
      <c r="C511" s="528" t="s">
        <v>1397</v>
      </c>
      <c r="D511" s="548">
        <v>1</v>
      </c>
      <c r="E511" s="507"/>
      <c r="F511" s="549"/>
    </row>
    <row r="512" spans="1:6">
      <c r="A512" s="627"/>
      <c r="B512" s="628" t="s">
        <v>2913</v>
      </c>
      <c r="C512" s="528"/>
      <c r="D512" s="548"/>
      <c r="E512" s="507"/>
      <c r="F512" s="549"/>
    </row>
    <row r="513" spans="1:6">
      <c r="A513" s="626" t="s">
        <v>2897</v>
      </c>
      <c r="B513" s="547" t="s">
        <v>2934</v>
      </c>
      <c r="C513" s="528" t="s">
        <v>1397</v>
      </c>
      <c r="D513" s="548">
        <v>1</v>
      </c>
      <c r="E513" s="507"/>
      <c r="F513" s="549"/>
    </row>
    <row r="514" spans="1:6" ht="105">
      <c r="A514" s="626" t="s">
        <v>2897</v>
      </c>
      <c r="B514" s="547" t="s">
        <v>2943</v>
      </c>
      <c r="C514" s="528" t="s">
        <v>1397</v>
      </c>
      <c r="D514" s="548">
        <v>1</v>
      </c>
      <c r="E514" s="507"/>
      <c r="F514" s="549"/>
    </row>
    <row r="515" spans="1:6">
      <c r="A515" s="627" t="s">
        <v>2897</v>
      </c>
      <c r="B515" s="547" t="s">
        <v>2915</v>
      </c>
      <c r="C515" s="528" t="s">
        <v>1397</v>
      </c>
      <c r="D515" s="548">
        <v>1</v>
      </c>
      <c r="E515" s="507"/>
      <c r="F515" s="549"/>
    </row>
    <row r="516" spans="1:6">
      <c r="A516" s="627" t="s">
        <v>2897</v>
      </c>
      <c r="B516" s="547" t="s">
        <v>2916</v>
      </c>
      <c r="C516" s="528" t="s">
        <v>1397</v>
      </c>
      <c r="D516" s="548">
        <v>1</v>
      </c>
      <c r="E516" s="507"/>
      <c r="F516" s="549"/>
    </row>
    <row r="517" spans="1:6">
      <c r="A517" s="629" t="s">
        <v>2897</v>
      </c>
      <c r="B517" s="614" t="s">
        <v>2917</v>
      </c>
      <c r="C517" s="630" t="s">
        <v>1397</v>
      </c>
      <c r="D517" s="631">
        <v>1</v>
      </c>
      <c r="E517" s="632"/>
      <c r="F517" s="633"/>
    </row>
    <row r="518" spans="1:6">
      <c r="A518" s="626"/>
      <c r="B518" s="634" t="s">
        <v>2944</v>
      </c>
      <c r="C518" s="635" t="s">
        <v>1397</v>
      </c>
      <c r="D518" s="548">
        <v>1</v>
      </c>
      <c r="E518" s="465"/>
      <c r="F518" s="636">
        <f>D518*E518</f>
        <v>0</v>
      </c>
    </row>
    <row r="519" spans="1:6">
      <c r="A519" s="623"/>
      <c r="B519" s="547"/>
      <c r="C519" s="510"/>
      <c r="D519" s="511"/>
      <c r="E519" s="512"/>
      <c r="F519" s="513"/>
    </row>
    <row r="520" spans="1:6" ht="195">
      <c r="A520" s="601">
        <f>MAX($A$448:A519)+0.01</f>
        <v>3.0399999999999991</v>
      </c>
      <c r="B520" s="611" t="s">
        <v>2945</v>
      </c>
      <c r="C520" s="510" t="s">
        <v>1397</v>
      </c>
      <c r="D520" s="511">
        <v>1</v>
      </c>
      <c r="E520" s="512"/>
      <c r="F520" s="513"/>
    </row>
    <row r="521" spans="1:6" ht="75">
      <c r="A521" s="612" t="s">
        <v>2897</v>
      </c>
      <c r="B521" s="547" t="s">
        <v>2946</v>
      </c>
      <c r="C521" s="510" t="s">
        <v>1397</v>
      </c>
      <c r="D521" s="511">
        <v>1</v>
      </c>
      <c r="E521" s="512"/>
      <c r="F521" s="513"/>
    </row>
    <row r="522" spans="1:6" ht="30">
      <c r="A522" s="624" t="s">
        <v>2897</v>
      </c>
      <c r="B522" s="533" t="s">
        <v>2921</v>
      </c>
      <c r="C522" s="510" t="s">
        <v>1397</v>
      </c>
      <c r="D522" s="511">
        <v>1</v>
      </c>
      <c r="E522" s="512"/>
      <c r="F522" s="513"/>
    </row>
    <row r="523" spans="1:6">
      <c r="A523" s="612" t="s">
        <v>2897</v>
      </c>
      <c r="B523" s="547" t="s">
        <v>2922</v>
      </c>
      <c r="C523" s="510" t="s">
        <v>51</v>
      </c>
      <c r="D523" s="511">
        <v>50</v>
      </c>
      <c r="E523" s="512"/>
      <c r="F523" s="513"/>
    </row>
    <row r="524" spans="1:6" ht="30">
      <c r="A524" s="612" t="s">
        <v>2897</v>
      </c>
      <c r="B524" s="547" t="s">
        <v>2923</v>
      </c>
      <c r="C524" s="510" t="s">
        <v>51</v>
      </c>
      <c r="D524" s="511">
        <v>3</v>
      </c>
      <c r="E524" s="512"/>
      <c r="F524" s="513"/>
    </row>
    <row r="525" spans="1:6" ht="30">
      <c r="A525" s="612" t="s">
        <v>2897</v>
      </c>
      <c r="B525" s="533" t="s">
        <v>2924</v>
      </c>
      <c r="C525" s="510" t="s">
        <v>51</v>
      </c>
      <c r="D525" s="511">
        <v>2</v>
      </c>
      <c r="E525" s="512"/>
      <c r="F525" s="513"/>
    </row>
    <row r="526" spans="1:6" ht="60">
      <c r="A526" s="612" t="s">
        <v>2897</v>
      </c>
      <c r="B526" s="547" t="s">
        <v>2947</v>
      </c>
      <c r="C526" s="510" t="s">
        <v>51</v>
      </c>
      <c r="D526" s="511">
        <v>2</v>
      </c>
      <c r="E526" s="512"/>
      <c r="F526" s="513"/>
    </row>
    <row r="527" spans="1:6" ht="60">
      <c r="A527" s="626" t="s">
        <v>2897</v>
      </c>
      <c r="B527" s="547" t="s">
        <v>2925</v>
      </c>
      <c r="C527" s="528" t="s">
        <v>51</v>
      </c>
      <c r="D527" s="548">
        <v>5</v>
      </c>
      <c r="E527" s="507"/>
      <c r="F527" s="549"/>
    </row>
    <row r="528" spans="1:6" ht="60">
      <c r="A528" s="626" t="s">
        <v>2897</v>
      </c>
      <c r="B528" s="547" t="s">
        <v>2927</v>
      </c>
      <c r="C528" s="528" t="s">
        <v>51</v>
      </c>
      <c r="D528" s="548">
        <v>1</v>
      </c>
      <c r="E528" s="507"/>
      <c r="F528" s="549"/>
    </row>
    <row r="529" spans="1:6" ht="30">
      <c r="A529" s="626"/>
      <c r="B529" s="533" t="s">
        <v>2930</v>
      </c>
      <c r="C529" s="528" t="s">
        <v>1397</v>
      </c>
      <c r="D529" s="548">
        <v>4</v>
      </c>
      <c r="E529" s="507"/>
      <c r="F529" s="549"/>
    </row>
    <row r="530" spans="1:6" ht="45">
      <c r="A530" s="625" t="s">
        <v>2897</v>
      </c>
      <c r="B530" s="533" t="s">
        <v>2931</v>
      </c>
      <c r="C530" s="510" t="s">
        <v>51</v>
      </c>
      <c r="D530" s="603">
        <v>135</v>
      </c>
      <c r="E530" s="513"/>
      <c r="F530" s="513"/>
    </row>
    <row r="531" spans="1:6" ht="45">
      <c r="A531" s="625" t="s">
        <v>2897</v>
      </c>
      <c r="B531" s="533" t="s">
        <v>2932</v>
      </c>
      <c r="C531" s="510" t="s">
        <v>51</v>
      </c>
      <c r="D531" s="603">
        <v>10</v>
      </c>
      <c r="E531" s="513"/>
      <c r="F531" s="513"/>
    </row>
    <row r="532" spans="1:6">
      <c r="A532" s="626" t="s">
        <v>2897</v>
      </c>
      <c r="B532" s="547" t="s">
        <v>2933</v>
      </c>
      <c r="C532" s="528" t="s">
        <v>1397</v>
      </c>
      <c r="D532" s="548">
        <v>1</v>
      </c>
      <c r="E532" s="507"/>
      <c r="F532" s="549"/>
    </row>
    <row r="533" spans="1:6">
      <c r="A533" s="627"/>
      <c r="B533" s="628" t="s">
        <v>2913</v>
      </c>
      <c r="C533" s="528"/>
      <c r="D533" s="548"/>
      <c r="E533" s="507"/>
      <c r="F533" s="549"/>
    </row>
    <row r="534" spans="1:6">
      <c r="A534" s="626" t="s">
        <v>2897</v>
      </c>
      <c r="B534" s="547" t="s">
        <v>2934</v>
      </c>
      <c r="C534" s="528" t="s">
        <v>1397</v>
      </c>
      <c r="D534" s="548">
        <v>1</v>
      </c>
      <c r="E534" s="507"/>
      <c r="F534" s="549"/>
    </row>
    <row r="535" spans="1:6" ht="120">
      <c r="A535" s="626" t="s">
        <v>2897</v>
      </c>
      <c r="B535" s="547" t="s">
        <v>2935</v>
      </c>
      <c r="C535" s="528" t="s">
        <v>1397</v>
      </c>
      <c r="D535" s="548">
        <v>1</v>
      </c>
      <c r="E535" s="507"/>
      <c r="F535" s="549"/>
    </row>
    <row r="536" spans="1:6">
      <c r="A536" s="627" t="s">
        <v>2897</v>
      </c>
      <c r="B536" s="547" t="s">
        <v>2915</v>
      </c>
      <c r="C536" s="528" t="s">
        <v>1397</v>
      </c>
      <c r="D536" s="548">
        <v>1</v>
      </c>
      <c r="E536" s="507"/>
      <c r="F536" s="549"/>
    </row>
    <row r="537" spans="1:6">
      <c r="A537" s="627" t="s">
        <v>2897</v>
      </c>
      <c r="B537" s="547" t="s">
        <v>2916</v>
      </c>
      <c r="C537" s="528" t="s">
        <v>1397</v>
      </c>
      <c r="D537" s="548">
        <v>1</v>
      </c>
      <c r="E537" s="507"/>
      <c r="F537" s="549"/>
    </row>
    <row r="538" spans="1:6">
      <c r="A538" s="629" t="s">
        <v>2897</v>
      </c>
      <c r="B538" s="614" t="s">
        <v>2917</v>
      </c>
      <c r="C538" s="630" t="s">
        <v>1397</v>
      </c>
      <c r="D538" s="631">
        <v>1</v>
      </c>
      <c r="E538" s="632"/>
      <c r="F538" s="633"/>
    </row>
    <row r="539" spans="1:6">
      <c r="A539" s="626"/>
      <c r="B539" s="634" t="s">
        <v>2948</v>
      </c>
      <c r="C539" s="635" t="s">
        <v>1397</v>
      </c>
      <c r="D539" s="548">
        <v>1</v>
      </c>
      <c r="E539" s="465"/>
      <c r="F539" s="636">
        <f>D539*E539</f>
        <v>0</v>
      </c>
    </row>
    <row r="540" spans="1:6">
      <c r="A540" s="623"/>
      <c r="B540" s="547"/>
      <c r="C540" s="510"/>
      <c r="D540" s="511"/>
      <c r="E540" s="512"/>
      <c r="F540" s="513"/>
    </row>
    <row r="541" spans="1:6" ht="135">
      <c r="A541" s="601">
        <f>MAX($A$448:A540)+0.01</f>
        <v>3.0499999999999989</v>
      </c>
      <c r="B541" s="637" t="s">
        <v>2949</v>
      </c>
      <c r="C541" s="510" t="s">
        <v>1397</v>
      </c>
      <c r="D541" s="511">
        <v>1</v>
      </c>
      <c r="E541" s="512"/>
      <c r="F541" s="513"/>
    </row>
    <row r="542" spans="1:6" ht="30">
      <c r="A542" s="612" t="s">
        <v>2897</v>
      </c>
      <c r="B542" s="533" t="s">
        <v>2950</v>
      </c>
      <c r="C542" s="510" t="s">
        <v>1397</v>
      </c>
      <c r="D542" s="511">
        <v>1</v>
      </c>
      <c r="E542" s="512"/>
      <c r="F542" s="513"/>
    </row>
    <row r="543" spans="1:6" ht="30">
      <c r="A543" s="624" t="s">
        <v>2897</v>
      </c>
      <c r="B543" s="533" t="s">
        <v>2921</v>
      </c>
      <c r="C543" s="510" t="s">
        <v>1397</v>
      </c>
      <c r="D543" s="511">
        <v>1</v>
      </c>
      <c r="E543" s="512"/>
      <c r="F543" s="513"/>
    </row>
    <row r="544" spans="1:6">
      <c r="A544" s="612" t="s">
        <v>2897</v>
      </c>
      <c r="B544" s="547" t="s">
        <v>2922</v>
      </c>
      <c r="C544" s="510" t="s">
        <v>51</v>
      </c>
      <c r="D544" s="511">
        <v>35</v>
      </c>
      <c r="E544" s="512"/>
      <c r="F544" s="513"/>
    </row>
    <row r="545" spans="1:6" ht="30">
      <c r="A545" s="612" t="s">
        <v>2897</v>
      </c>
      <c r="B545" s="547" t="s">
        <v>2923</v>
      </c>
      <c r="C545" s="510" t="s">
        <v>51</v>
      </c>
      <c r="D545" s="511">
        <v>3</v>
      </c>
      <c r="E545" s="512"/>
      <c r="F545" s="513"/>
    </row>
    <row r="546" spans="1:6" ht="30">
      <c r="A546" s="612" t="s">
        <v>2897</v>
      </c>
      <c r="B546" s="533" t="s">
        <v>2924</v>
      </c>
      <c r="C546" s="510" t="s">
        <v>51</v>
      </c>
      <c r="D546" s="511">
        <v>2</v>
      </c>
      <c r="E546" s="512"/>
      <c r="F546" s="513"/>
    </row>
    <row r="547" spans="1:6" ht="60">
      <c r="A547" s="612" t="s">
        <v>2897</v>
      </c>
      <c r="B547" s="547" t="s">
        <v>2951</v>
      </c>
      <c r="C547" s="510" t="s">
        <v>51</v>
      </c>
      <c r="D547" s="511">
        <v>1</v>
      </c>
      <c r="E547" s="512"/>
      <c r="F547" s="513"/>
    </row>
    <row r="548" spans="1:6" ht="60">
      <c r="A548" s="626" t="s">
        <v>2897</v>
      </c>
      <c r="B548" s="547" t="s">
        <v>2925</v>
      </c>
      <c r="C548" s="528" t="s">
        <v>51</v>
      </c>
      <c r="D548" s="548">
        <v>3</v>
      </c>
      <c r="E548" s="507"/>
      <c r="F548" s="549"/>
    </row>
    <row r="549" spans="1:6" ht="60">
      <c r="A549" s="626" t="s">
        <v>2897</v>
      </c>
      <c r="B549" s="547" t="s">
        <v>2927</v>
      </c>
      <c r="C549" s="528" t="s">
        <v>51</v>
      </c>
      <c r="D549" s="548">
        <v>1</v>
      </c>
      <c r="E549" s="507"/>
      <c r="F549" s="549"/>
    </row>
    <row r="550" spans="1:6" ht="30">
      <c r="A550" s="626" t="s">
        <v>2897</v>
      </c>
      <c r="B550" s="533" t="s">
        <v>2930</v>
      </c>
      <c r="C550" s="528" t="s">
        <v>1397</v>
      </c>
      <c r="D550" s="548">
        <v>4</v>
      </c>
      <c r="E550" s="507"/>
      <c r="F550" s="549"/>
    </row>
    <row r="551" spans="1:6" ht="45">
      <c r="A551" s="625" t="s">
        <v>2897</v>
      </c>
      <c r="B551" s="533" t="s">
        <v>2931</v>
      </c>
      <c r="C551" s="510" t="s">
        <v>51</v>
      </c>
      <c r="D551" s="603">
        <v>90</v>
      </c>
      <c r="E551" s="513"/>
      <c r="F551" s="513"/>
    </row>
    <row r="552" spans="1:6" ht="45">
      <c r="A552" s="625" t="s">
        <v>2897</v>
      </c>
      <c r="B552" s="533" t="s">
        <v>2932</v>
      </c>
      <c r="C552" s="510" t="s">
        <v>51</v>
      </c>
      <c r="D552" s="603">
        <v>5</v>
      </c>
      <c r="E552" s="513"/>
      <c r="F552" s="513"/>
    </row>
    <row r="553" spans="1:6">
      <c r="A553" s="626" t="s">
        <v>2897</v>
      </c>
      <c r="B553" s="547" t="s">
        <v>2933</v>
      </c>
      <c r="C553" s="528" t="s">
        <v>1397</v>
      </c>
      <c r="D553" s="548">
        <v>1</v>
      </c>
      <c r="E553" s="507"/>
      <c r="F553" s="549"/>
    </row>
    <row r="554" spans="1:6">
      <c r="A554" s="627"/>
      <c r="B554" s="628" t="s">
        <v>2913</v>
      </c>
      <c r="C554" s="528"/>
      <c r="D554" s="548"/>
      <c r="E554" s="507"/>
      <c r="F554" s="549"/>
    </row>
    <row r="555" spans="1:6">
      <c r="A555" s="626" t="s">
        <v>2897</v>
      </c>
      <c r="B555" s="547" t="s">
        <v>2934</v>
      </c>
      <c r="C555" s="528" t="s">
        <v>1397</v>
      </c>
      <c r="D555" s="548">
        <v>1</v>
      </c>
      <c r="E555" s="507"/>
      <c r="F555" s="549"/>
    </row>
    <row r="556" spans="1:6" ht="105">
      <c r="A556" s="626" t="s">
        <v>2897</v>
      </c>
      <c r="B556" s="547" t="s">
        <v>2943</v>
      </c>
      <c r="C556" s="528" t="s">
        <v>1397</v>
      </c>
      <c r="D556" s="548">
        <v>1</v>
      </c>
      <c r="E556" s="507"/>
      <c r="F556" s="549"/>
    </row>
    <row r="557" spans="1:6">
      <c r="A557" s="627" t="s">
        <v>2897</v>
      </c>
      <c r="B557" s="547" t="s">
        <v>2915</v>
      </c>
      <c r="C557" s="528" t="s">
        <v>1397</v>
      </c>
      <c r="D557" s="548">
        <v>1</v>
      </c>
      <c r="E557" s="507"/>
      <c r="F557" s="549"/>
    </row>
    <row r="558" spans="1:6">
      <c r="A558" s="627" t="s">
        <v>2897</v>
      </c>
      <c r="B558" s="547" t="s">
        <v>2916</v>
      </c>
      <c r="C558" s="528" t="s">
        <v>1397</v>
      </c>
      <c r="D558" s="548">
        <v>1</v>
      </c>
      <c r="E558" s="507"/>
      <c r="F558" s="549"/>
    </row>
    <row r="559" spans="1:6">
      <c r="A559" s="629" t="s">
        <v>2897</v>
      </c>
      <c r="B559" s="614" t="s">
        <v>2917</v>
      </c>
      <c r="C559" s="630" t="s">
        <v>1397</v>
      </c>
      <c r="D559" s="631">
        <v>1</v>
      </c>
      <c r="E559" s="632"/>
      <c r="F559" s="633"/>
    </row>
    <row r="560" spans="1:6">
      <c r="A560" s="626"/>
      <c r="B560" s="634" t="s">
        <v>2952</v>
      </c>
      <c r="C560" s="635" t="s">
        <v>1397</v>
      </c>
      <c r="D560" s="548">
        <v>1</v>
      </c>
      <c r="E560" s="465"/>
      <c r="F560" s="636">
        <f>D560*E560</f>
        <v>0</v>
      </c>
    </row>
    <row r="561" spans="1:6">
      <c r="A561" s="626"/>
      <c r="B561" s="634"/>
      <c r="C561" s="635"/>
      <c r="D561" s="548"/>
      <c r="E561" s="507"/>
      <c r="F561" s="636"/>
    </row>
    <row r="562" spans="1:6" ht="150">
      <c r="A562" s="546">
        <f>MAX($A$448:A561)+0.01</f>
        <v>3.0599999999999987</v>
      </c>
      <c r="B562" s="628" t="s">
        <v>2953</v>
      </c>
      <c r="C562" s="528" t="s">
        <v>1397</v>
      </c>
      <c r="D562" s="548">
        <v>1</v>
      </c>
      <c r="E562" s="507"/>
      <c r="F562" s="549"/>
    </row>
    <row r="563" spans="1:6" ht="60">
      <c r="A563" s="626" t="s">
        <v>2897</v>
      </c>
      <c r="B563" s="547" t="s">
        <v>2954</v>
      </c>
      <c r="C563" s="528" t="s">
        <v>1397</v>
      </c>
      <c r="D563" s="548">
        <v>1</v>
      </c>
      <c r="E563" s="507"/>
      <c r="F563" s="549"/>
    </row>
    <row r="564" spans="1:6" ht="30">
      <c r="A564" s="627" t="s">
        <v>2897</v>
      </c>
      <c r="B564" s="547" t="s">
        <v>2955</v>
      </c>
      <c r="C564" s="528" t="s">
        <v>1397</v>
      </c>
      <c r="D564" s="548">
        <v>1</v>
      </c>
      <c r="E564" s="507"/>
      <c r="F564" s="549"/>
    </row>
    <row r="565" spans="1:6">
      <c r="A565" s="626" t="s">
        <v>2897</v>
      </c>
      <c r="B565" s="547" t="s">
        <v>2922</v>
      </c>
      <c r="C565" s="528" t="s">
        <v>51</v>
      </c>
      <c r="D565" s="548">
        <v>38</v>
      </c>
      <c r="E565" s="507"/>
      <c r="F565" s="549"/>
    </row>
    <row r="566" spans="1:6">
      <c r="A566" s="626" t="s">
        <v>2897</v>
      </c>
      <c r="B566" s="547" t="s">
        <v>2939</v>
      </c>
      <c r="C566" s="528" t="s">
        <v>51</v>
      </c>
      <c r="D566" s="548">
        <v>8</v>
      </c>
      <c r="E566" s="507"/>
      <c r="F566" s="549"/>
    </row>
    <row r="567" spans="1:6" ht="45">
      <c r="A567" s="626" t="s">
        <v>2897</v>
      </c>
      <c r="B567" s="547" t="s">
        <v>2956</v>
      </c>
      <c r="C567" s="528" t="s">
        <v>51</v>
      </c>
      <c r="D567" s="548">
        <v>5</v>
      </c>
      <c r="E567" s="507"/>
      <c r="F567" s="549"/>
    </row>
    <row r="568" spans="1:6" ht="45">
      <c r="A568" s="626" t="s">
        <v>2897</v>
      </c>
      <c r="B568" s="547" t="s">
        <v>2957</v>
      </c>
      <c r="C568" s="528" t="s">
        <v>51</v>
      </c>
      <c r="D568" s="548">
        <v>1</v>
      </c>
      <c r="E568" s="507"/>
      <c r="F568" s="549"/>
    </row>
    <row r="569" spans="1:6" ht="60">
      <c r="A569" s="626" t="s">
        <v>2897</v>
      </c>
      <c r="B569" s="547" t="s">
        <v>2958</v>
      </c>
      <c r="C569" s="528" t="s">
        <v>51</v>
      </c>
      <c r="D569" s="548">
        <v>1</v>
      </c>
      <c r="E569" s="507"/>
      <c r="F569" s="549"/>
    </row>
    <row r="570" spans="1:6" ht="60">
      <c r="A570" s="626" t="s">
        <v>2897</v>
      </c>
      <c r="B570" s="547" t="s">
        <v>2959</v>
      </c>
      <c r="C570" s="528" t="s">
        <v>51</v>
      </c>
      <c r="D570" s="548">
        <v>1</v>
      </c>
      <c r="E570" s="507"/>
      <c r="F570" s="549"/>
    </row>
    <row r="571" spans="1:6" ht="30">
      <c r="A571" s="626" t="s">
        <v>2897</v>
      </c>
      <c r="B571" s="547" t="s">
        <v>2960</v>
      </c>
      <c r="C571" s="528" t="s">
        <v>51</v>
      </c>
      <c r="D571" s="548">
        <v>1</v>
      </c>
      <c r="E571" s="507"/>
      <c r="F571" s="549"/>
    </row>
    <row r="572" spans="1:6" ht="30">
      <c r="A572" s="626" t="s">
        <v>2897</v>
      </c>
      <c r="B572" s="547" t="s">
        <v>2924</v>
      </c>
      <c r="C572" s="528" t="s">
        <v>51</v>
      </c>
      <c r="D572" s="548">
        <v>3</v>
      </c>
      <c r="E572" s="507"/>
      <c r="F572" s="549"/>
    </row>
    <row r="573" spans="1:6" ht="75">
      <c r="A573" s="626" t="s">
        <v>2897</v>
      </c>
      <c r="B573" s="547" t="s">
        <v>2961</v>
      </c>
      <c r="C573" s="528" t="s">
        <v>1397</v>
      </c>
      <c r="D573" s="548">
        <v>2</v>
      </c>
      <c r="E573" s="507"/>
      <c r="F573" s="549"/>
    </row>
    <row r="574" spans="1:6" ht="45">
      <c r="A574" s="626" t="s">
        <v>2897</v>
      </c>
      <c r="B574" s="547" t="s">
        <v>2905</v>
      </c>
      <c r="C574" s="528" t="s">
        <v>51</v>
      </c>
      <c r="D574" s="548">
        <v>9</v>
      </c>
      <c r="E574" s="507"/>
      <c r="F574" s="549"/>
    </row>
    <row r="575" spans="1:6" ht="45">
      <c r="A575" s="626"/>
      <c r="B575" s="547" t="s">
        <v>2962</v>
      </c>
      <c r="C575" s="528" t="s">
        <v>51</v>
      </c>
      <c r="D575" s="548">
        <v>8</v>
      </c>
      <c r="E575" s="507"/>
      <c r="F575" s="549"/>
    </row>
    <row r="576" spans="1:6" ht="30">
      <c r="A576" s="626" t="s">
        <v>2897</v>
      </c>
      <c r="B576" s="533" t="s">
        <v>2930</v>
      </c>
      <c r="C576" s="528" t="s">
        <v>1397</v>
      </c>
      <c r="D576" s="548">
        <v>4</v>
      </c>
      <c r="E576" s="507"/>
      <c r="F576" s="549"/>
    </row>
    <row r="577" spans="1:6" ht="45">
      <c r="A577" s="625" t="s">
        <v>2897</v>
      </c>
      <c r="B577" s="533" t="s">
        <v>2931</v>
      </c>
      <c r="C577" s="510" t="s">
        <v>51</v>
      </c>
      <c r="D577" s="603">
        <v>120</v>
      </c>
      <c r="E577" s="513"/>
      <c r="F577" s="513"/>
    </row>
    <row r="578" spans="1:6" ht="60">
      <c r="A578" s="625" t="s">
        <v>2897</v>
      </c>
      <c r="B578" s="533" t="s">
        <v>2963</v>
      </c>
      <c r="C578" s="510" t="s">
        <v>51</v>
      </c>
      <c r="D578" s="603">
        <v>30</v>
      </c>
      <c r="E578" s="513"/>
      <c r="F578" s="513"/>
    </row>
    <row r="579" spans="1:6">
      <c r="A579" s="626" t="s">
        <v>2897</v>
      </c>
      <c r="B579" s="547" t="s">
        <v>2933</v>
      </c>
      <c r="C579" s="528" t="s">
        <v>1397</v>
      </c>
      <c r="D579" s="548">
        <v>1</v>
      </c>
      <c r="E579" s="507"/>
      <c r="F579" s="549"/>
    </row>
    <row r="580" spans="1:6">
      <c r="A580" s="627"/>
      <c r="B580" s="628" t="s">
        <v>2913</v>
      </c>
      <c r="C580" s="528"/>
      <c r="D580" s="548"/>
      <c r="E580" s="507"/>
      <c r="F580" s="549"/>
    </row>
    <row r="581" spans="1:6">
      <c r="A581" s="626" t="s">
        <v>2897</v>
      </c>
      <c r="B581" s="547" t="s">
        <v>2934</v>
      </c>
      <c r="C581" s="528" t="s">
        <v>1397</v>
      </c>
      <c r="D581" s="548">
        <v>1</v>
      </c>
      <c r="E581" s="507"/>
      <c r="F581" s="549"/>
    </row>
    <row r="582" spans="1:6" ht="120">
      <c r="A582" s="626" t="s">
        <v>2897</v>
      </c>
      <c r="B582" s="547" t="s">
        <v>2935</v>
      </c>
      <c r="C582" s="528" t="s">
        <v>1397</v>
      </c>
      <c r="D582" s="548">
        <v>1</v>
      </c>
      <c r="E582" s="507"/>
      <c r="F582" s="549"/>
    </row>
    <row r="583" spans="1:6">
      <c r="A583" s="627" t="s">
        <v>2897</v>
      </c>
      <c r="B583" s="547" t="s">
        <v>2915</v>
      </c>
      <c r="C583" s="528" t="s">
        <v>1397</v>
      </c>
      <c r="D583" s="548">
        <v>1</v>
      </c>
      <c r="E583" s="507"/>
      <c r="F583" s="549"/>
    </row>
    <row r="584" spans="1:6">
      <c r="A584" s="627" t="s">
        <v>2897</v>
      </c>
      <c r="B584" s="547" t="s">
        <v>2916</v>
      </c>
      <c r="C584" s="528" t="s">
        <v>1397</v>
      </c>
      <c r="D584" s="548">
        <v>1</v>
      </c>
      <c r="E584" s="507"/>
      <c r="F584" s="549"/>
    </row>
    <row r="585" spans="1:6">
      <c r="A585" s="629" t="s">
        <v>2897</v>
      </c>
      <c r="B585" s="614" t="s">
        <v>2917</v>
      </c>
      <c r="C585" s="630" t="s">
        <v>1397</v>
      </c>
      <c r="D585" s="631">
        <v>1</v>
      </c>
      <c r="E585" s="632"/>
      <c r="F585" s="633"/>
    </row>
    <row r="586" spans="1:6">
      <c r="A586" s="626"/>
      <c r="B586" s="634" t="s">
        <v>2964</v>
      </c>
      <c r="C586" s="635" t="s">
        <v>1397</v>
      </c>
      <c r="D586" s="548">
        <v>1</v>
      </c>
      <c r="E586" s="465"/>
      <c r="F586" s="636">
        <f>D586*E586</f>
        <v>0</v>
      </c>
    </row>
    <row r="587" spans="1:6">
      <c r="A587" s="626"/>
      <c r="B587" s="634"/>
      <c r="C587" s="635"/>
      <c r="D587" s="548"/>
      <c r="E587" s="507"/>
      <c r="F587" s="636"/>
    </row>
    <row r="588" spans="1:6" ht="90">
      <c r="A588" s="626"/>
      <c r="B588" s="638" t="s">
        <v>2965</v>
      </c>
      <c r="C588" s="635"/>
      <c r="D588" s="548"/>
      <c r="E588" s="507"/>
      <c r="F588" s="636"/>
    </row>
    <row r="589" spans="1:6" ht="90">
      <c r="A589" s="546">
        <f>MAX($A$448:A588)+0.01</f>
        <v>3.0699999999999985</v>
      </c>
      <c r="B589" s="638" t="s">
        <v>2966</v>
      </c>
      <c r="C589" s="635"/>
      <c r="D589" s="548"/>
      <c r="E589" s="507"/>
      <c r="F589" s="636"/>
    </row>
    <row r="590" spans="1:6" ht="135">
      <c r="A590" s="626" t="s">
        <v>2897</v>
      </c>
      <c r="B590" s="547" t="s">
        <v>2967</v>
      </c>
      <c r="C590" s="528" t="s">
        <v>1397</v>
      </c>
      <c r="D590" s="548">
        <v>1</v>
      </c>
      <c r="E590" s="507"/>
      <c r="F590" s="549"/>
    </row>
    <row r="591" spans="1:6">
      <c r="A591" s="626"/>
      <c r="B591" s="547" t="s">
        <v>2968</v>
      </c>
      <c r="C591" s="528"/>
      <c r="D591" s="548"/>
      <c r="E591" s="507"/>
      <c r="F591" s="549"/>
    </row>
    <row r="592" spans="1:6" ht="30">
      <c r="A592" s="626" t="s">
        <v>2897</v>
      </c>
      <c r="B592" s="547" t="s">
        <v>2969</v>
      </c>
      <c r="C592" s="528" t="s">
        <v>1397</v>
      </c>
      <c r="D592" s="548">
        <v>1</v>
      </c>
      <c r="E592" s="507"/>
      <c r="F592" s="549"/>
    </row>
    <row r="593" spans="1:6" ht="30">
      <c r="A593" s="627" t="s">
        <v>2897</v>
      </c>
      <c r="B593" s="547" t="s">
        <v>2921</v>
      </c>
      <c r="C593" s="528" t="s">
        <v>1397</v>
      </c>
      <c r="D593" s="548">
        <v>1</v>
      </c>
      <c r="E593" s="507"/>
      <c r="F593" s="549"/>
    </row>
    <row r="594" spans="1:6">
      <c r="A594" s="626" t="s">
        <v>2897</v>
      </c>
      <c r="B594" s="547" t="s">
        <v>2922</v>
      </c>
      <c r="C594" s="528" t="s">
        <v>51</v>
      </c>
      <c r="D594" s="548">
        <v>14</v>
      </c>
      <c r="E594" s="507"/>
      <c r="F594" s="549"/>
    </row>
    <row r="595" spans="1:6">
      <c r="A595" s="626" t="s">
        <v>2897</v>
      </c>
      <c r="B595" s="547" t="s">
        <v>2939</v>
      </c>
      <c r="C595" s="528" t="s">
        <v>51</v>
      </c>
      <c r="D595" s="548">
        <v>1</v>
      </c>
      <c r="E595" s="507"/>
      <c r="F595" s="549"/>
    </row>
    <row r="596" spans="1:6">
      <c r="A596" s="626" t="s">
        <v>2897</v>
      </c>
      <c r="B596" s="547" t="s">
        <v>2970</v>
      </c>
      <c r="C596" s="528" t="s">
        <v>51</v>
      </c>
      <c r="D596" s="548">
        <v>1</v>
      </c>
      <c r="E596" s="507"/>
      <c r="F596" s="549"/>
    </row>
    <row r="597" spans="1:6">
      <c r="A597" s="626" t="s">
        <v>2897</v>
      </c>
      <c r="B597" s="547" t="s">
        <v>2939</v>
      </c>
      <c r="C597" s="528" t="s">
        <v>51</v>
      </c>
      <c r="D597" s="548">
        <v>1</v>
      </c>
      <c r="E597" s="507"/>
      <c r="F597" s="549"/>
    </row>
    <row r="598" spans="1:6" ht="60">
      <c r="A598" s="626" t="s">
        <v>2897</v>
      </c>
      <c r="B598" s="547" t="s">
        <v>2971</v>
      </c>
      <c r="C598" s="528" t="s">
        <v>51</v>
      </c>
      <c r="D598" s="548">
        <v>5</v>
      </c>
      <c r="E598" s="507"/>
      <c r="F598" s="549"/>
    </row>
    <row r="599" spans="1:6" ht="60">
      <c r="A599" s="626" t="s">
        <v>2897</v>
      </c>
      <c r="B599" s="547" t="s">
        <v>2972</v>
      </c>
      <c r="C599" s="528" t="s">
        <v>51</v>
      </c>
      <c r="D599" s="548">
        <v>12</v>
      </c>
      <c r="E599" s="507"/>
      <c r="F599" s="549"/>
    </row>
    <row r="600" spans="1:6" ht="30">
      <c r="A600" s="626" t="s">
        <v>2897</v>
      </c>
      <c r="B600" s="547" t="s">
        <v>2973</v>
      </c>
      <c r="C600" s="528" t="s">
        <v>51</v>
      </c>
      <c r="D600" s="548">
        <v>12</v>
      </c>
      <c r="E600" s="507"/>
      <c r="F600" s="549"/>
    </row>
    <row r="601" spans="1:6" ht="30">
      <c r="A601" s="626" t="s">
        <v>2897</v>
      </c>
      <c r="B601" s="639" t="s">
        <v>2974</v>
      </c>
      <c r="C601" s="528" t="s">
        <v>51</v>
      </c>
      <c r="D601" s="548">
        <v>1</v>
      </c>
      <c r="E601" s="507"/>
      <c r="F601" s="549"/>
    </row>
    <row r="602" spans="1:6" ht="45">
      <c r="A602" s="626" t="s">
        <v>2897</v>
      </c>
      <c r="B602" s="547" t="s">
        <v>2975</v>
      </c>
      <c r="C602" s="528" t="s">
        <v>51</v>
      </c>
      <c r="D602" s="548">
        <v>60</v>
      </c>
      <c r="E602" s="507"/>
      <c r="F602" s="549"/>
    </row>
    <row r="603" spans="1:6">
      <c r="A603" s="627"/>
      <c r="B603" s="628" t="s">
        <v>2913</v>
      </c>
      <c r="C603" s="528"/>
      <c r="D603" s="548"/>
      <c r="E603" s="507"/>
      <c r="F603" s="549"/>
    </row>
    <row r="604" spans="1:6">
      <c r="A604" s="626" t="s">
        <v>2897</v>
      </c>
      <c r="B604" s="547" t="s">
        <v>2934</v>
      </c>
      <c r="C604" s="528" t="s">
        <v>1397</v>
      </c>
      <c r="D604" s="548">
        <v>1</v>
      </c>
      <c r="E604" s="507"/>
      <c r="F604" s="549"/>
    </row>
    <row r="605" spans="1:6" ht="120">
      <c r="A605" s="626" t="s">
        <v>2897</v>
      </c>
      <c r="B605" s="547" t="s">
        <v>2935</v>
      </c>
      <c r="C605" s="528" t="s">
        <v>1397</v>
      </c>
      <c r="D605" s="548">
        <v>1</v>
      </c>
      <c r="E605" s="507"/>
      <c r="F605" s="549"/>
    </row>
    <row r="606" spans="1:6" ht="60">
      <c r="A606" s="626" t="s">
        <v>2897</v>
      </c>
      <c r="B606" s="547" t="s">
        <v>2976</v>
      </c>
      <c r="C606" s="528" t="s">
        <v>1397</v>
      </c>
      <c r="D606" s="548">
        <v>1</v>
      </c>
      <c r="E606" s="507"/>
      <c r="F606" s="549"/>
    </row>
    <row r="607" spans="1:6">
      <c r="A607" s="627" t="s">
        <v>2897</v>
      </c>
      <c r="B607" s="547" t="s">
        <v>2915</v>
      </c>
      <c r="C607" s="528" t="s">
        <v>1397</v>
      </c>
      <c r="D607" s="548">
        <v>1</v>
      </c>
      <c r="E607" s="507"/>
      <c r="F607" s="549"/>
    </row>
    <row r="608" spans="1:6">
      <c r="A608" s="627" t="s">
        <v>2897</v>
      </c>
      <c r="B608" s="547" t="s">
        <v>2916</v>
      </c>
      <c r="C608" s="528" t="s">
        <v>1397</v>
      </c>
      <c r="D608" s="548">
        <v>1</v>
      </c>
      <c r="E608" s="507"/>
      <c r="F608" s="549"/>
    </row>
    <row r="609" spans="1:6">
      <c r="A609" s="629" t="s">
        <v>2897</v>
      </c>
      <c r="B609" s="614" t="s">
        <v>2917</v>
      </c>
      <c r="C609" s="630" t="s">
        <v>1397</v>
      </c>
      <c r="D609" s="631">
        <v>1</v>
      </c>
      <c r="E609" s="632"/>
      <c r="F609" s="633"/>
    </row>
    <row r="610" spans="1:6">
      <c r="A610" s="626"/>
      <c r="B610" s="634" t="s">
        <v>2977</v>
      </c>
      <c r="C610" s="635" t="s">
        <v>1397</v>
      </c>
      <c r="D610" s="548">
        <v>1</v>
      </c>
      <c r="E610" s="465"/>
      <c r="F610" s="636">
        <f>D610*E610</f>
        <v>0</v>
      </c>
    </row>
    <row r="611" spans="1:6">
      <c r="A611" s="626"/>
      <c r="B611" s="634"/>
      <c r="C611" s="635"/>
      <c r="D611" s="548"/>
      <c r="E611" s="507"/>
      <c r="F611" s="636"/>
    </row>
    <row r="612" spans="1:6" ht="90">
      <c r="A612" s="546">
        <f>MAX($A$448:A611)+0.01</f>
        <v>3.0799999999999983</v>
      </c>
      <c r="B612" s="638" t="s">
        <v>2978</v>
      </c>
      <c r="C612" s="635"/>
      <c r="D612" s="548"/>
      <c r="E612" s="507"/>
      <c r="F612" s="636"/>
    </row>
    <row r="613" spans="1:6" ht="30">
      <c r="A613" s="626" t="s">
        <v>2897</v>
      </c>
      <c r="B613" s="547" t="s">
        <v>2979</v>
      </c>
      <c r="C613" s="528" t="s">
        <v>1397</v>
      </c>
      <c r="D613" s="548">
        <v>1</v>
      </c>
      <c r="E613" s="507"/>
      <c r="F613" s="549"/>
    </row>
    <row r="614" spans="1:6" ht="30">
      <c r="A614" s="627" t="s">
        <v>2897</v>
      </c>
      <c r="B614" s="547" t="s">
        <v>2921</v>
      </c>
      <c r="C614" s="528" t="s">
        <v>1397</v>
      </c>
      <c r="D614" s="548">
        <v>1</v>
      </c>
      <c r="E614" s="507"/>
      <c r="F614" s="549"/>
    </row>
    <row r="615" spans="1:6">
      <c r="A615" s="626" t="s">
        <v>2897</v>
      </c>
      <c r="B615" s="547" t="s">
        <v>2922</v>
      </c>
      <c r="C615" s="528" t="s">
        <v>51</v>
      </c>
      <c r="D615" s="548">
        <v>8</v>
      </c>
      <c r="E615" s="507"/>
      <c r="F615" s="549"/>
    </row>
    <row r="616" spans="1:6" ht="30">
      <c r="A616" s="626" t="s">
        <v>2897</v>
      </c>
      <c r="B616" s="547" t="s">
        <v>2960</v>
      </c>
      <c r="C616" s="528" t="s">
        <v>51</v>
      </c>
      <c r="D616" s="548">
        <v>4</v>
      </c>
      <c r="E616" s="507"/>
      <c r="F616" s="549"/>
    </row>
    <row r="617" spans="1:6" ht="30">
      <c r="A617" s="626" t="s">
        <v>2897</v>
      </c>
      <c r="B617" s="547" t="s">
        <v>2924</v>
      </c>
      <c r="C617" s="528" t="s">
        <v>51</v>
      </c>
      <c r="D617" s="548">
        <v>1</v>
      </c>
      <c r="E617" s="507"/>
      <c r="F617" s="549"/>
    </row>
    <row r="618" spans="1:6" ht="45">
      <c r="A618" s="626" t="s">
        <v>2897</v>
      </c>
      <c r="B618" s="547" t="s">
        <v>2905</v>
      </c>
      <c r="C618" s="528" t="s">
        <v>1397</v>
      </c>
      <c r="D618" s="548">
        <v>3</v>
      </c>
      <c r="E618" s="507"/>
      <c r="F618" s="549"/>
    </row>
    <row r="619" spans="1:6" ht="60">
      <c r="A619" s="626" t="s">
        <v>2897</v>
      </c>
      <c r="B619" s="547" t="s">
        <v>2971</v>
      </c>
      <c r="C619" s="528" t="s">
        <v>51</v>
      </c>
      <c r="D619" s="548">
        <v>3</v>
      </c>
      <c r="E619" s="507"/>
      <c r="F619" s="549"/>
    </row>
    <row r="620" spans="1:6" ht="30">
      <c r="A620" s="626" t="s">
        <v>2897</v>
      </c>
      <c r="B620" s="547" t="s">
        <v>2973</v>
      </c>
      <c r="C620" s="528" t="s">
        <v>51</v>
      </c>
      <c r="D620" s="548">
        <v>3</v>
      </c>
      <c r="E620" s="507"/>
      <c r="F620" s="549"/>
    </row>
    <row r="621" spans="1:6" ht="30">
      <c r="A621" s="626" t="s">
        <v>2897</v>
      </c>
      <c r="B621" s="547" t="s">
        <v>2980</v>
      </c>
      <c r="C621" s="528" t="s">
        <v>51</v>
      </c>
      <c r="D621" s="548">
        <v>5</v>
      </c>
      <c r="E621" s="507"/>
      <c r="F621" s="549"/>
    </row>
    <row r="622" spans="1:6" ht="30">
      <c r="A622" s="626" t="s">
        <v>2897</v>
      </c>
      <c r="B622" s="639" t="s">
        <v>2981</v>
      </c>
      <c r="C622" s="528" t="s">
        <v>51</v>
      </c>
      <c r="D622" s="548">
        <v>1</v>
      </c>
      <c r="E622" s="507"/>
      <c r="F622" s="549"/>
    </row>
    <row r="623" spans="1:6" ht="45">
      <c r="A623" s="626" t="s">
        <v>2897</v>
      </c>
      <c r="B623" s="547" t="s">
        <v>2975</v>
      </c>
      <c r="C623" s="528" t="s">
        <v>1397</v>
      </c>
      <c r="D623" s="548">
        <v>1</v>
      </c>
      <c r="E623" s="507"/>
      <c r="F623" s="549"/>
    </row>
    <row r="624" spans="1:6">
      <c r="A624" s="627"/>
      <c r="B624" s="628" t="s">
        <v>2913</v>
      </c>
      <c r="C624" s="528"/>
      <c r="D624" s="548"/>
      <c r="E624" s="507"/>
      <c r="F624" s="549"/>
    </row>
    <row r="625" spans="1:6">
      <c r="A625" s="626" t="s">
        <v>2897</v>
      </c>
      <c r="B625" s="547" t="s">
        <v>2934</v>
      </c>
      <c r="C625" s="528" t="s">
        <v>1397</v>
      </c>
      <c r="D625" s="548">
        <v>1</v>
      </c>
      <c r="E625" s="507"/>
      <c r="F625" s="549"/>
    </row>
    <row r="626" spans="1:6" ht="120">
      <c r="A626" s="626" t="s">
        <v>2897</v>
      </c>
      <c r="B626" s="547" t="s">
        <v>2935</v>
      </c>
      <c r="C626" s="528" t="s">
        <v>1397</v>
      </c>
      <c r="D626" s="548">
        <v>1</v>
      </c>
      <c r="E626" s="507"/>
      <c r="F626" s="549"/>
    </row>
    <row r="627" spans="1:6">
      <c r="A627" s="627" t="s">
        <v>2897</v>
      </c>
      <c r="B627" s="547" t="s">
        <v>2915</v>
      </c>
      <c r="C627" s="528" t="s">
        <v>1397</v>
      </c>
      <c r="D627" s="548">
        <v>1</v>
      </c>
      <c r="E627" s="507"/>
      <c r="F627" s="549"/>
    </row>
    <row r="628" spans="1:6">
      <c r="A628" s="627" t="s">
        <v>2897</v>
      </c>
      <c r="B628" s="547" t="s">
        <v>2916</v>
      </c>
      <c r="C628" s="528" t="s">
        <v>1397</v>
      </c>
      <c r="D628" s="548">
        <v>1</v>
      </c>
      <c r="E628" s="507"/>
      <c r="F628" s="549"/>
    </row>
    <row r="629" spans="1:6">
      <c r="A629" s="629" t="s">
        <v>2897</v>
      </c>
      <c r="B629" s="614" t="s">
        <v>2917</v>
      </c>
      <c r="C629" s="630" t="s">
        <v>1397</v>
      </c>
      <c r="D629" s="631">
        <v>1</v>
      </c>
      <c r="E629" s="632"/>
      <c r="F629" s="633"/>
    </row>
    <row r="630" spans="1:6">
      <c r="A630" s="626"/>
      <c r="B630" s="634" t="s">
        <v>2982</v>
      </c>
      <c r="C630" s="635" t="s">
        <v>1397</v>
      </c>
      <c r="D630" s="548">
        <v>1</v>
      </c>
      <c r="E630" s="465"/>
      <c r="F630" s="636">
        <f>D630*E630</f>
        <v>0</v>
      </c>
    </row>
    <row r="631" spans="1:6">
      <c r="A631" s="626"/>
      <c r="B631" s="634"/>
      <c r="C631" s="635"/>
      <c r="D631" s="548"/>
      <c r="E631" s="507"/>
      <c r="F631" s="636"/>
    </row>
    <row r="632" spans="1:6" ht="60">
      <c r="A632" s="546">
        <f>MAX($A$448:A631)+0.01</f>
        <v>3.0899999999999981</v>
      </c>
      <c r="B632" s="547" t="s">
        <v>2983</v>
      </c>
      <c r="C632" s="528" t="s">
        <v>1397</v>
      </c>
      <c r="D632" s="548">
        <v>1</v>
      </c>
      <c r="E632" s="507"/>
      <c r="F632" s="549"/>
    </row>
    <row r="633" spans="1:6">
      <c r="A633" s="627" t="s">
        <v>2897</v>
      </c>
      <c r="B633" s="547" t="s">
        <v>2984</v>
      </c>
      <c r="C633" s="528" t="s">
        <v>51</v>
      </c>
      <c r="D633" s="548">
        <v>1</v>
      </c>
      <c r="E633" s="507"/>
      <c r="F633" s="549"/>
    </row>
    <row r="634" spans="1:6" ht="30">
      <c r="A634" s="627" t="s">
        <v>2897</v>
      </c>
      <c r="B634" s="547" t="s">
        <v>2924</v>
      </c>
      <c r="C634" s="528" t="s">
        <v>51</v>
      </c>
      <c r="D634" s="548">
        <v>1</v>
      </c>
      <c r="E634" s="507"/>
      <c r="F634" s="549"/>
    </row>
    <row r="635" spans="1:6" ht="30">
      <c r="A635" s="627" t="s">
        <v>2897</v>
      </c>
      <c r="B635" s="547" t="s">
        <v>2921</v>
      </c>
      <c r="C635" s="528" t="s">
        <v>51</v>
      </c>
      <c r="D635" s="548">
        <v>1</v>
      </c>
      <c r="E635" s="507"/>
      <c r="F635" s="549"/>
    </row>
    <row r="636" spans="1:6">
      <c r="A636" s="640"/>
      <c r="B636" s="547" t="s">
        <v>2922</v>
      </c>
      <c r="C636" s="528" t="s">
        <v>51</v>
      </c>
      <c r="D636" s="548">
        <v>6</v>
      </c>
      <c r="E636" s="507"/>
      <c r="F636" s="549"/>
    </row>
    <row r="637" spans="1:6">
      <c r="A637" s="627" t="s">
        <v>2897</v>
      </c>
      <c r="B637" s="547" t="s">
        <v>2939</v>
      </c>
      <c r="C637" s="528" t="s">
        <v>51</v>
      </c>
      <c r="D637" s="548">
        <v>3</v>
      </c>
      <c r="E637" s="507"/>
      <c r="F637" s="549"/>
    </row>
    <row r="638" spans="1:6" ht="60">
      <c r="A638" s="627" t="s">
        <v>2897</v>
      </c>
      <c r="B638" s="547" t="s">
        <v>2985</v>
      </c>
      <c r="C638" s="528" t="s">
        <v>51</v>
      </c>
      <c r="D638" s="548">
        <v>1</v>
      </c>
      <c r="E638" s="507"/>
      <c r="F638" s="549"/>
    </row>
    <row r="639" spans="1:6" ht="30">
      <c r="A639" s="627" t="s">
        <v>2897</v>
      </c>
      <c r="B639" s="547" t="s">
        <v>2986</v>
      </c>
      <c r="C639" s="528" t="s">
        <v>51</v>
      </c>
      <c r="D639" s="548">
        <v>1</v>
      </c>
      <c r="E639" s="507"/>
      <c r="F639" s="549"/>
    </row>
    <row r="640" spans="1:6" ht="105">
      <c r="A640" s="627" t="s">
        <v>2897</v>
      </c>
      <c r="B640" s="547" t="s">
        <v>2943</v>
      </c>
      <c r="C640" s="528" t="s">
        <v>1397</v>
      </c>
      <c r="D640" s="548">
        <v>1</v>
      </c>
      <c r="E640" s="507"/>
      <c r="F640" s="549"/>
    </row>
    <row r="641" spans="1:6" ht="30">
      <c r="A641" s="627" t="s">
        <v>2897</v>
      </c>
      <c r="B641" s="547" t="s">
        <v>2987</v>
      </c>
      <c r="C641" s="528" t="s">
        <v>1397</v>
      </c>
      <c r="D641" s="548">
        <v>1</v>
      </c>
      <c r="E641" s="507"/>
      <c r="F641" s="549"/>
    </row>
    <row r="642" spans="1:6">
      <c r="A642" s="627" t="s">
        <v>2897</v>
      </c>
      <c r="B642" s="547" t="s">
        <v>2915</v>
      </c>
      <c r="C642" s="528" t="s">
        <v>1397</v>
      </c>
      <c r="D642" s="548">
        <v>1</v>
      </c>
      <c r="E642" s="507"/>
      <c r="F642" s="549"/>
    </row>
    <row r="643" spans="1:6">
      <c r="A643" s="641" t="s">
        <v>2897</v>
      </c>
      <c r="B643" s="614" t="s">
        <v>2988</v>
      </c>
      <c r="C643" s="630" t="s">
        <v>1397</v>
      </c>
      <c r="D643" s="631">
        <v>1</v>
      </c>
      <c r="E643" s="632"/>
      <c r="F643" s="633"/>
    </row>
    <row r="644" spans="1:6">
      <c r="A644" s="626"/>
      <c r="B644" s="634" t="s">
        <v>2989</v>
      </c>
      <c r="C644" s="635" t="s">
        <v>1397</v>
      </c>
      <c r="D644" s="548">
        <v>1</v>
      </c>
      <c r="E644" s="465"/>
      <c r="F644" s="636">
        <f>D644*E644</f>
        <v>0</v>
      </c>
    </row>
    <row r="645" spans="1:6">
      <c r="A645" s="626"/>
      <c r="B645" s="634"/>
      <c r="C645" s="635"/>
      <c r="D645" s="548"/>
      <c r="E645" s="507"/>
      <c r="F645" s="636"/>
    </row>
    <row r="646" spans="1:6" ht="60">
      <c r="A646" s="546">
        <f>MAX($A$448:A645)+0.01</f>
        <v>3.0999999999999979</v>
      </c>
      <c r="B646" s="547" t="s">
        <v>2990</v>
      </c>
      <c r="C646" s="528" t="s">
        <v>1397</v>
      </c>
      <c r="D646" s="548">
        <v>1</v>
      </c>
      <c r="E646" s="507"/>
      <c r="F646" s="549"/>
    </row>
    <row r="647" spans="1:6">
      <c r="A647" s="627" t="s">
        <v>2897</v>
      </c>
      <c r="B647" s="547" t="s">
        <v>2991</v>
      </c>
      <c r="C647" s="528" t="s">
        <v>51</v>
      </c>
      <c r="D647" s="548">
        <v>1</v>
      </c>
      <c r="E647" s="507"/>
      <c r="F647" s="549"/>
    </row>
    <row r="648" spans="1:6" ht="30">
      <c r="A648" s="627" t="s">
        <v>2897</v>
      </c>
      <c r="B648" s="547" t="s">
        <v>2992</v>
      </c>
      <c r="C648" s="528" t="s">
        <v>51</v>
      </c>
      <c r="D648" s="548">
        <v>1</v>
      </c>
      <c r="E648" s="507"/>
      <c r="F648" s="549"/>
    </row>
    <row r="649" spans="1:6" ht="30">
      <c r="A649" s="627" t="s">
        <v>2897</v>
      </c>
      <c r="B649" s="547" t="s">
        <v>2921</v>
      </c>
      <c r="C649" s="528" t="s">
        <v>51</v>
      </c>
      <c r="D649" s="548">
        <v>1</v>
      </c>
      <c r="E649" s="507"/>
      <c r="F649" s="549"/>
    </row>
    <row r="650" spans="1:6">
      <c r="A650" s="640"/>
      <c r="B650" s="547" t="s">
        <v>2922</v>
      </c>
      <c r="C650" s="528" t="s">
        <v>51</v>
      </c>
      <c r="D650" s="548">
        <v>8</v>
      </c>
      <c r="E650" s="507"/>
      <c r="F650" s="549"/>
    </row>
    <row r="651" spans="1:6">
      <c r="A651" s="627" t="s">
        <v>2897</v>
      </c>
      <c r="B651" s="547" t="s">
        <v>2939</v>
      </c>
      <c r="C651" s="528" t="s">
        <v>51</v>
      </c>
      <c r="D651" s="548">
        <v>2</v>
      </c>
      <c r="E651" s="507"/>
      <c r="F651" s="549"/>
    </row>
    <row r="652" spans="1:6" ht="30">
      <c r="A652" s="626" t="s">
        <v>2897</v>
      </c>
      <c r="B652" s="547" t="s">
        <v>2960</v>
      </c>
      <c r="C652" s="528" t="s">
        <v>51</v>
      </c>
      <c r="D652" s="548">
        <v>2</v>
      </c>
      <c r="E652" s="507"/>
      <c r="F652" s="549"/>
    </row>
    <row r="653" spans="1:6" ht="60">
      <c r="A653" s="627" t="s">
        <v>2897</v>
      </c>
      <c r="B653" s="547" t="s">
        <v>2993</v>
      </c>
      <c r="C653" s="528" t="s">
        <v>51</v>
      </c>
      <c r="D653" s="548">
        <v>1</v>
      </c>
      <c r="E653" s="507"/>
      <c r="F653" s="549"/>
    </row>
    <row r="654" spans="1:6" ht="30">
      <c r="A654" s="627" t="s">
        <v>2897</v>
      </c>
      <c r="B654" s="547" t="s">
        <v>2986</v>
      </c>
      <c r="C654" s="528" t="s">
        <v>51</v>
      </c>
      <c r="D654" s="548">
        <v>1</v>
      </c>
      <c r="E654" s="507"/>
      <c r="F654" s="549"/>
    </row>
    <row r="655" spans="1:6" ht="105">
      <c r="A655" s="627" t="s">
        <v>2897</v>
      </c>
      <c r="B655" s="547" t="s">
        <v>2943</v>
      </c>
      <c r="C655" s="528" t="s">
        <v>1397</v>
      </c>
      <c r="D655" s="548">
        <v>1</v>
      </c>
      <c r="E655" s="507"/>
      <c r="F655" s="549"/>
    </row>
    <row r="656" spans="1:6" ht="30">
      <c r="A656" s="627" t="s">
        <v>2897</v>
      </c>
      <c r="B656" s="547" t="s">
        <v>2987</v>
      </c>
      <c r="C656" s="528" t="s">
        <v>1397</v>
      </c>
      <c r="D656" s="548">
        <v>1</v>
      </c>
      <c r="E656" s="507"/>
      <c r="F656" s="549"/>
    </row>
    <row r="657" spans="1:6">
      <c r="A657" s="627" t="s">
        <v>2897</v>
      </c>
      <c r="B657" s="547" t="s">
        <v>2915</v>
      </c>
      <c r="C657" s="528" t="s">
        <v>1397</v>
      </c>
      <c r="D657" s="548">
        <v>1</v>
      </c>
      <c r="E657" s="507"/>
      <c r="F657" s="549"/>
    </row>
    <row r="658" spans="1:6">
      <c r="A658" s="641" t="s">
        <v>2897</v>
      </c>
      <c r="B658" s="614" t="s">
        <v>2988</v>
      </c>
      <c r="C658" s="630" t="s">
        <v>1397</v>
      </c>
      <c r="D658" s="631">
        <v>1</v>
      </c>
      <c r="E658" s="632"/>
      <c r="F658" s="633"/>
    </row>
    <row r="659" spans="1:6">
      <c r="A659" s="626"/>
      <c r="B659" s="634" t="s">
        <v>2994</v>
      </c>
      <c r="C659" s="635" t="s">
        <v>1397</v>
      </c>
      <c r="D659" s="548">
        <v>1</v>
      </c>
      <c r="E659" s="465"/>
      <c r="F659" s="636">
        <f>D659*E659</f>
        <v>0</v>
      </c>
    </row>
    <row r="660" spans="1:6">
      <c r="A660" s="626"/>
      <c r="B660" s="634"/>
      <c r="C660" s="635"/>
      <c r="D660" s="548"/>
      <c r="E660" s="507"/>
      <c r="F660" s="636"/>
    </row>
    <row r="661" spans="1:6" ht="60">
      <c r="A661" s="546">
        <f>MAX($A$448:A659)+0.01</f>
        <v>3.1099999999999977</v>
      </c>
      <c r="B661" s="547" t="s">
        <v>2995</v>
      </c>
      <c r="C661" s="528" t="s">
        <v>1397</v>
      </c>
      <c r="D661" s="548">
        <v>1</v>
      </c>
      <c r="E661" s="507"/>
      <c r="F661" s="549"/>
    </row>
    <row r="662" spans="1:6">
      <c r="A662" s="627" t="s">
        <v>2897</v>
      </c>
      <c r="B662" s="547" t="s">
        <v>2991</v>
      </c>
      <c r="C662" s="528" t="s">
        <v>51</v>
      </c>
      <c r="D662" s="548">
        <v>1</v>
      </c>
      <c r="E662" s="507"/>
      <c r="F662" s="549"/>
    </row>
    <row r="663" spans="1:6" ht="30">
      <c r="A663" s="627" t="s">
        <v>2897</v>
      </c>
      <c r="B663" s="547" t="s">
        <v>2996</v>
      </c>
      <c r="C663" s="528" t="s">
        <v>51</v>
      </c>
      <c r="D663" s="548">
        <v>1</v>
      </c>
      <c r="E663" s="507"/>
      <c r="F663" s="549"/>
    </row>
    <row r="664" spans="1:6" ht="30">
      <c r="A664" s="627" t="s">
        <v>2897</v>
      </c>
      <c r="B664" s="547" t="s">
        <v>2921</v>
      </c>
      <c r="C664" s="528" t="s">
        <v>51</v>
      </c>
      <c r="D664" s="548">
        <v>1</v>
      </c>
      <c r="E664" s="507"/>
      <c r="F664" s="549"/>
    </row>
    <row r="665" spans="1:6">
      <c r="A665" s="640"/>
      <c r="B665" s="547" t="s">
        <v>2922</v>
      </c>
      <c r="C665" s="528" t="s">
        <v>51</v>
      </c>
      <c r="D665" s="548">
        <v>17</v>
      </c>
      <c r="E665" s="507"/>
      <c r="F665" s="549"/>
    </row>
    <row r="666" spans="1:6" ht="60">
      <c r="A666" s="627" t="s">
        <v>2897</v>
      </c>
      <c r="B666" s="547" t="s">
        <v>2997</v>
      </c>
      <c r="C666" s="528" t="s">
        <v>51</v>
      </c>
      <c r="D666" s="548">
        <v>1</v>
      </c>
      <c r="E666" s="507"/>
      <c r="F666" s="549"/>
    </row>
    <row r="667" spans="1:6" ht="30">
      <c r="A667" s="627" t="s">
        <v>2897</v>
      </c>
      <c r="B667" s="547" t="s">
        <v>2986</v>
      </c>
      <c r="C667" s="528" t="s">
        <v>51</v>
      </c>
      <c r="D667" s="548">
        <v>1</v>
      </c>
      <c r="E667" s="507"/>
      <c r="F667" s="549"/>
    </row>
    <row r="668" spans="1:6" ht="105">
      <c r="A668" s="627" t="s">
        <v>2897</v>
      </c>
      <c r="B668" s="547" t="s">
        <v>2943</v>
      </c>
      <c r="C668" s="528" t="s">
        <v>1397</v>
      </c>
      <c r="D668" s="548">
        <v>1</v>
      </c>
      <c r="E668" s="507"/>
      <c r="F668" s="549"/>
    </row>
    <row r="669" spans="1:6" ht="30">
      <c r="A669" s="627" t="s">
        <v>2897</v>
      </c>
      <c r="B669" s="547" t="s">
        <v>2987</v>
      </c>
      <c r="C669" s="528" t="s">
        <v>1397</v>
      </c>
      <c r="D669" s="548">
        <v>1</v>
      </c>
      <c r="E669" s="507"/>
      <c r="F669" s="549"/>
    </row>
    <row r="670" spans="1:6">
      <c r="A670" s="627" t="s">
        <v>2897</v>
      </c>
      <c r="B670" s="547" t="s">
        <v>2915</v>
      </c>
      <c r="C670" s="528" t="s">
        <v>1397</v>
      </c>
      <c r="D670" s="548">
        <v>1</v>
      </c>
      <c r="E670" s="507"/>
      <c r="F670" s="549"/>
    </row>
    <row r="671" spans="1:6">
      <c r="A671" s="641" t="s">
        <v>2897</v>
      </c>
      <c r="B671" s="614" t="s">
        <v>2988</v>
      </c>
      <c r="C671" s="630" t="s">
        <v>1397</v>
      </c>
      <c r="D671" s="631">
        <v>1</v>
      </c>
      <c r="E671" s="632"/>
      <c r="F671" s="633"/>
    </row>
    <row r="672" spans="1:6">
      <c r="A672" s="626"/>
      <c r="B672" s="634" t="s">
        <v>2998</v>
      </c>
      <c r="C672" s="635" t="s">
        <v>1397</v>
      </c>
      <c r="D672" s="548">
        <v>1</v>
      </c>
      <c r="E672" s="465"/>
      <c r="F672" s="636">
        <f>D672*E672</f>
        <v>0</v>
      </c>
    </row>
    <row r="673" spans="1:6">
      <c r="A673" s="626"/>
      <c r="B673" s="642"/>
      <c r="C673" s="635"/>
      <c r="D673" s="643"/>
      <c r="E673" s="644"/>
      <c r="F673" s="606"/>
    </row>
    <row r="674" spans="1:6" ht="30">
      <c r="A674" s="546">
        <f>MAX($A$448:A673)+0.01</f>
        <v>3.1199999999999974</v>
      </c>
      <c r="B674" s="645" t="s">
        <v>2999</v>
      </c>
      <c r="C674" s="528" t="s">
        <v>1397</v>
      </c>
      <c r="D674" s="548">
        <v>1</v>
      </c>
      <c r="E674" s="465"/>
      <c r="F674" s="549">
        <f>D674*E674</f>
        <v>0</v>
      </c>
    </row>
    <row r="675" spans="1:6">
      <c r="A675" s="627"/>
      <c r="B675" s="628" t="s">
        <v>3000</v>
      </c>
      <c r="C675" s="635"/>
      <c r="D675" s="643"/>
      <c r="E675" s="644"/>
      <c r="F675" s="606"/>
    </row>
    <row r="676" spans="1:6" ht="30">
      <c r="A676" s="626" t="s">
        <v>2897</v>
      </c>
      <c r="B676" s="547" t="s">
        <v>3001</v>
      </c>
      <c r="C676" s="635"/>
      <c r="D676" s="643"/>
      <c r="E676" s="644"/>
      <c r="F676" s="606"/>
    </row>
    <row r="677" spans="1:6" ht="30">
      <c r="A677" s="626" t="s">
        <v>2897</v>
      </c>
      <c r="B677" s="547" t="s">
        <v>3002</v>
      </c>
      <c r="C677" s="581"/>
      <c r="D677" s="643"/>
      <c r="E677" s="644"/>
      <c r="F677" s="606"/>
    </row>
    <row r="678" spans="1:6">
      <c r="A678" s="626" t="s">
        <v>2897</v>
      </c>
      <c r="B678" s="547" t="s">
        <v>3003</v>
      </c>
      <c r="C678" s="581"/>
      <c r="D678" s="643"/>
      <c r="E678" s="644"/>
      <c r="F678" s="606"/>
    </row>
    <row r="679" spans="1:6" ht="30">
      <c r="A679" s="626" t="s">
        <v>2897</v>
      </c>
      <c r="B679" s="547" t="s">
        <v>3004</v>
      </c>
      <c r="C679" s="581"/>
      <c r="D679" s="643"/>
      <c r="E679" s="644"/>
      <c r="F679" s="606"/>
    </row>
    <row r="680" spans="1:6">
      <c r="A680" s="626" t="s">
        <v>2897</v>
      </c>
      <c r="B680" s="547" t="s">
        <v>3005</v>
      </c>
      <c r="C680" s="581"/>
      <c r="D680" s="643"/>
      <c r="E680" s="644"/>
      <c r="F680" s="606"/>
    </row>
    <row r="681" spans="1:6">
      <c r="A681" s="626" t="s">
        <v>2897</v>
      </c>
      <c r="B681" s="547" t="s">
        <v>3006</v>
      </c>
      <c r="C681" s="581"/>
      <c r="D681" s="643"/>
      <c r="E681" s="644"/>
      <c r="F681" s="606"/>
    </row>
    <row r="682" spans="1:6">
      <c r="A682" s="626" t="s">
        <v>2897</v>
      </c>
      <c r="B682" s="547" t="s">
        <v>3007</v>
      </c>
      <c r="C682" s="581"/>
      <c r="D682" s="643"/>
      <c r="E682" s="644"/>
      <c r="F682" s="606"/>
    </row>
    <row r="683" spans="1:6">
      <c r="A683" s="626" t="s">
        <v>2897</v>
      </c>
      <c r="B683" s="547" t="s">
        <v>3008</v>
      </c>
      <c r="C683" s="581"/>
      <c r="D683" s="643"/>
      <c r="E683" s="644"/>
      <c r="F683" s="606"/>
    </row>
    <row r="684" spans="1:6" ht="45">
      <c r="A684" s="626" t="s">
        <v>2897</v>
      </c>
      <c r="B684" s="547" t="s">
        <v>3009</v>
      </c>
      <c r="C684" s="635"/>
      <c r="D684" s="643"/>
      <c r="E684" s="644"/>
      <c r="F684" s="606"/>
    </row>
    <row r="685" spans="1:6" ht="45">
      <c r="A685" s="626" t="s">
        <v>2897</v>
      </c>
      <c r="B685" s="547" t="s">
        <v>3010</v>
      </c>
      <c r="C685" s="635"/>
      <c r="D685" s="643"/>
      <c r="E685" s="644"/>
      <c r="F685" s="606"/>
    </row>
    <row r="686" spans="1:6">
      <c r="A686" s="626"/>
      <c r="B686" s="642"/>
      <c r="C686" s="635"/>
      <c r="D686" s="643"/>
      <c r="E686" s="644"/>
      <c r="F686" s="606"/>
    </row>
    <row r="687" spans="1:6" ht="135">
      <c r="A687" s="626"/>
      <c r="B687" s="646" t="s">
        <v>3011</v>
      </c>
      <c r="C687" s="635"/>
      <c r="D687" s="643"/>
      <c r="E687" s="644"/>
      <c r="F687" s="606"/>
    </row>
    <row r="688" spans="1:6" ht="15.75" thickBot="1">
      <c r="A688" s="647"/>
      <c r="B688" s="648"/>
      <c r="C688" s="649"/>
      <c r="D688" s="650"/>
      <c r="E688" s="651"/>
      <c r="F688" s="652"/>
    </row>
    <row r="689" spans="1:6" ht="15.75" thickTop="1">
      <c r="A689" s="627"/>
      <c r="B689" s="634" t="s">
        <v>3012</v>
      </c>
      <c r="C689" s="528"/>
      <c r="D689" s="653"/>
      <c r="E689" s="654"/>
      <c r="F689" s="655">
        <f>SUM(F674:F688)</f>
        <v>0</v>
      </c>
    </row>
    <row r="690" spans="1:6">
      <c r="A690" s="508"/>
      <c r="B690" s="509"/>
      <c r="C690" s="510"/>
      <c r="D690" s="511"/>
      <c r="E690" s="512"/>
      <c r="F690" s="513"/>
    </row>
    <row r="691" spans="1:6" ht="15.75" thickBot="1">
      <c r="A691" s="557"/>
      <c r="B691" s="558" t="s">
        <v>3013</v>
      </c>
      <c r="C691" s="559"/>
      <c r="D691" s="560"/>
      <c r="E691" s="561"/>
      <c r="F691" s="562">
        <f>SUM(F448:F690)</f>
        <v>0</v>
      </c>
    </row>
    <row r="692" spans="1:6" ht="15.75" thickTop="1">
      <c r="A692" s="656"/>
      <c r="B692" s="657"/>
      <c r="C692" s="658"/>
      <c r="D692" s="659"/>
      <c r="E692" s="660"/>
      <c r="F692" s="661"/>
    </row>
    <row r="693" spans="1:6">
      <c r="A693" s="536" t="s">
        <v>338</v>
      </c>
      <c r="B693" s="537" t="s">
        <v>3014</v>
      </c>
      <c r="C693" s="538" t="s">
        <v>24</v>
      </c>
      <c r="D693" s="539" t="s">
        <v>25</v>
      </c>
      <c r="E693" s="540" t="s">
        <v>26</v>
      </c>
      <c r="F693" s="540" t="s">
        <v>27</v>
      </c>
    </row>
    <row r="694" spans="1:6">
      <c r="A694" s="508"/>
      <c r="B694" s="509"/>
      <c r="C694" s="510"/>
      <c r="D694" s="511"/>
      <c r="E694" s="512"/>
      <c r="F694" s="513"/>
    </row>
    <row r="695" spans="1:6" ht="75">
      <c r="A695" s="601">
        <v>4.01</v>
      </c>
      <c r="B695" s="547" t="s">
        <v>3015</v>
      </c>
      <c r="C695" s="568" t="s">
        <v>51</v>
      </c>
      <c r="D695" s="511">
        <v>20</v>
      </c>
      <c r="E695" s="715"/>
      <c r="F695" s="513">
        <f>D695*E695</f>
        <v>0</v>
      </c>
    </row>
    <row r="696" spans="1:6">
      <c r="A696" s="662"/>
      <c r="B696" s="547"/>
      <c r="C696" s="510"/>
      <c r="D696" s="511"/>
      <c r="E696" s="512"/>
      <c r="F696" s="513"/>
    </row>
    <row r="697" spans="1:6" ht="75">
      <c r="A697" s="601">
        <f>MAX($A$690:A696)+0.01</f>
        <v>4.0199999999999996</v>
      </c>
      <c r="B697" s="547" t="s">
        <v>3016</v>
      </c>
      <c r="C697" s="510" t="s">
        <v>51</v>
      </c>
      <c r="D697" s="511">
        <v>230</v>
      </c>
      <c r="E697" s="715"/>
      <c r="F697" s="513">
        <f>D697*E697</f>
        <v>0</v>
      </c>
    </row>
    <row r="698" spans="1:6">
      <c r="A698" s="508"/>
      <c r="B698" s="524"/>
      <c r="C698" s="510"/>
      <c r="D698" s="511"/>
      <c r="E698" s="512"/>
      <c r="F698" s="513"/>
    </row>
    <row r="699" spans="1:6" ht="75">
      <c r="A699" s="601">
        <f>MAX($A$690:A698)+0.01</f>
        <v>4.0299999999999994</v>
      </c>
      <c r="B699" s="524" t="s">
        <v>3017</v>
      </c>
      <c r="C699" s="510" t="s">
        <v>1623</v>
      </c>
      <c r="D699" s="511">
        <v>340</v>
      </c>
      <c r="E699" s="715"/>
      <c r="F699" s="513">
        <f>D699*E699</f>
        <v>0</v>
      </c>
    </row>
    <row r="700" spans="1:6">
      <c r="A700" s="508"/>
      <c r="B700" s="524"/>
      <c r="C700" s="510"/>
      <c r="D700" s="511"/>
      <c r="E700" s="512"/>
      <c r="F700" s="513"/>
    </row>
    <row r="701" spans="1:6" ht="30">
      <c r="A701" s="601">
        <f>MAX($A$690:A700)+0.01</f>
        <v>4.0399999999999991</v>
      </c>
      <c r="B701" s="524" t="s">
        <v>3018</v>
      </c>
      <c r="C701" s="510" t="s">
        <v>1623</v>
      </c>
      <c r="D701" s="511">
        <v>320</v>
      </c>
      <c r="E701" s="715"/>
      <c r="F701" s="513">
        <f>D701*E701</f>
        <v>0</v>
      </c>
    </row>
    <row r="702" spans="1:6">
      <c r="A702" s="508"/>
      <c r="B702" s="524"/>
      <c r="C702" s="510"/>
      <c r="D702" s="511"/>
      <c r="E702" s="512"/>
      <c r="F702" s="513"/>
    </row>
    <row r="703" spans="1:6" ht="75">
      <c r="A703" s="601">
        <f>MAX($A$690:A702)+0.01</f>
        <v>4.0499999999999989</v>
      </c>
      <c r="B703" s="524" t="s">
        <v>3019</v>
      </c>
      <c r="C703" s="510" t="s">
        <v>1623</v>
      </c>
      <c r="D703" s="511">
        <v>190</v>
      </c>
      <c r="E703" s="715"/>
      <c r="F703" s="513">
        <f>D703*E703</f>
        <v>0</v>
      </c>
    </row>
    <row r="704" spans="1:6">
      <c r="A704" s="508"/>
      <c r="B704" s="524"/>
      <c r="C704" s="510"/>
      <c r="D704" s="511"/>
      <c r="E704" s="512"/>
      <c r="F704" s="513"/>
    </row>
    <row r="705" spans="1:6" ht="30">
      <c r="A705" s="601">
        <f>MAX($A$690:A704)+0.01</f>
        <v>4.0599999999999987</v>
      </c>
      <c r="B705" s="524" t="s">
        <v>3020</v>
      </c>
      <c r="C705" s="510" t="s">
        <v>51</v>
      </c>
      <c r="D705" s="511">
        <v>4</v>
      </c>
      <c r="E705" s="715"/>
      <c r="F705" s="513">
        <f>D705*E705</f>
        <v>0</v>
      </c>
    </row>
    <row r="706" spans="1:6">
      <c r="A706" s="508"/>
      <c r="B706" s="524"/>
      <c r="C706" s="510"/>
      <c r="D706" s="511"/>
      <c r="E706" s="512"/>
      <c r="F706" s="513"/>
    </row>
    <row r="707" spans="1:6" ht="60">
      <c r="A707" s="601">
        <f>MAX($A$690:A706)+0.01</f>
        <v>4.0699999999999985</v>
      </c>
      <c r="B707" s="524" t="s">
        <v>3021</v>
      </c>
      <c r="C707" s="510" t="s">
        <v>51</v>
      </c>
      <c r="D707" s="511">
        <v>65</v>
      </c>
      <c r="E707" s="715"/>
      <c r="F707" s="513">
        <f>D707*E707</f>
        <v>0</v>
      </c>
    </row>
    <row r="708" spans="1:6">
      <c r="A708" s="508"/>
      <c r="B708" s="524"/>
      <c r="C708" s="510"/>
      <c r="D708" s="511"/>
      <c r="E708" s="512"/>
      <c r="F708" s="513"/>
    </row>
    <row r="709" spans="1:6" ht="75">
      <c r="A709" s="601">
        <f>MAX($A$690:A708)+0.01</f>
        <v>4.0799999999999983</v>
      </c>
      <c r="B709" s="524" t="s">
        <v>3022</v>
      </c>
      <c r="C709" s="510" t="s">
        <v>51</v>
      </c>
      <c r="D709" s="511">
        <v>15</v>
      </c>
      <c r="E709" s="715"/>
      <c r="F709" s="513">
        <f>D709*E709</f>
        <v>0</v>
      </c>
    </row>
    <row r="710" spans="1:6">
      <c r="A710" s="508"/>
      <c r="B710" s="524"/>
      <c r="C710" s="510"/>
      <c r="D710" s="511"/>
      <c r="E710" s="512"/>
      <c r="F710" s="513"/>
    </row>
    <row r="711" spans="1:6" ht="60">
      <c r="A711" s="601">
        <f>MAX($A$690:A710)+0.01</f>
        <v>4.0899999999999981</v>
      </c>
      <c r="B711" s="524" t="s">
        <v>3023</v>
      </c>
      <c r="C711" s="510" t="s">
        <v>51</v>
      </c>
      <c r="D711" s="511">
        <v>45</v>
      </c>
      <c r="E711" s="715"/>
      <c r="F711" s="513">
        <f>D711*E711</f>
        <v>0</v>
      </c>
    </row>
    <row r="712" spans="1:6">
      <c r="A712" s="508"/>
      <c r="B712" s="524"/>
      <c r="C712" s="510"/>
      <c r="D712" s="511"/>
      <c r="E712" s="512"/>
      <c r="F712" s="513"/>
    </row>
    <row r="713" spans="1:6" ht="60">
      <c r="A713" s="601">
        <f>MAX($A$690:A712)+0.01</f>
        <v>4.0999999999999979</v>
      </c>
      <c r="B713" s="524" t="s">
        <v>3024</v>
      </c>
      <c r="C713" s="510" t="s">
        <v>1397</v>
      </c>
      <c r="D713" s="511">
        <v>4</v>
      </c>
      <c r="E713" s="715"/>
      <c r="F713" s="513">
        <f>D713*E713</f>
        <v>0</v>
      </c>
    </row>
    <row r="714" spans="1:6">
      <c r="A714" s="508"/>
      <c r="B714" s="524"/>
      <c r="C714" s="510"/>
      <c r="D714" s="511"/>
      <c r="E714" s="512"/>
      <c r="F714" s="513"/>
    </row>
    <row r="715" spans="1:6" ht="60">
      <c r="A715" s="601">
        <f>MAX($A$690:A714)+0.01</f>
        <v>4.1099999999999977</v>
      </c>
      <c r="B715" s="524" t="s">
        <v>3025</v>
      </c>
      <c r="C715" s="510" t="s">
        <v>1397</v>
      </c>
      <c r="D715" s="511">
        <v>5</v>
      </c>
      <c r="E715" s="715"/>
      <c r="F715" s="513">
        <f>D715*E715</f>
        <v>0</v>
      </c>
    </row>
    <row r="716" spans="1:6">
      <c r="A716" s="508"/>
      <c r="B716" s="524"/>
      <c r="C716" s="510"/>
      <c r="D716" s="511"/>
      <c r="E716" s="512"/>
      <c r="F716" s="513"/>
    </row>
    <row r="717" spans="1:6" ht="75">
      <c r="A717" s="601">
        <f>MAX($A$690:A716)+0.01</f>
        <v>4.1199999999999974</v>
      </c>
      <c r="B717" s="524" t="s">
        <v>3026</v>
      </c>
      <c r="C717" s="510" t="s">
        <v>1397</v>
      </c>
      <c r="D717" s="511">
        <v>9</v>
      </c>
      <c r="E717" s="715"/>
      <c r="F717" s="513">
        <f>D717*E717</f>
        <v>0</v>
      </c>
    </row>
    <row r="718" spans="1:6">
      <c r="A718" s="508"/>
      <c r="B718" s="524"/>
      <c r="C718" s="510"/>
      <c r="D718" s="511"/>
      <c r="E718" s="512"/>
      <c r="F718" s="513"/>
    </row>
    <row r="719" spans="1:6" ht="60">
      <c r="A719" s="601">
        <f>MAX($A$690:A718)+0.01</f>
        <v>4.1299999999999972</v>
      </c>
      <c r="B719" s="663" t="s">
        <v>3027</v>
      </c>
      <c r="C719" s="510" t="s">
        <v>51</v>
      </c>
      <c r="D719" s="511">
        <v>80</v>
      </c>
      <c r="E719" s="715"/>
      <c r="F719" s="513">
        <f>D719*E719</f>
        <v>0</v>
      </c>
    </row>
    <row r="720" spans="1:6">
      <c r="A720" s="508"/>
      <c r="B720" s="524"/>
      <c r="C720" s="510"/>
      <c r="D720" s="511"/>
      <c r="E720" s="512"/>
      <c r="F720" s="513"/>
    </row>
    <row r="721" spans="1:6" ht="75">
      <c r="A721" s="601">
        <f>MAX($A$690:A720)+0.01</f>
        <v>4.139999999999997</v>
      </c>
      <c r="B721" s="524" t="s">
        <v>3028</v>
      </c>
      <c r="C721" s="510" t="s">
        <v>51</v>
      </c>
      <c r="D721" s="511">
        <v>12</v>
      </c>
      <c r="E721" s="715"/>
      <c r="F721" s="513">
        <f>D721*E721</f>
        <v>0</v>
      </c>
    </row>
    <row r="722" spans="1:6">
      <c r="A722" s="508"/>
      <c r="B722" s="524"/>
      <c r="C722" s="510"/>
      <c r="D722" s="511"/>
      <c r="E722" s="512"/>
      <c r="F722" s="513"/>
    </row>
    <row r="723" spans="1:6" ht="45">
      <c r="A723" s="601">
        <f>MAX($A$690:A722)+0.01</f>
        <v>4.1499999999999968</v>
      </c>
      <c r="B723" s="524" t="s">
        <v>3029</v>
      </c>
      <c r="C723" s="510" t="s">
        <v>51</v>
      </c>
      <c r="D723" s="511">
        <v>15</v>
      </c>
      <c r="E723" s="715"/>
      <c r="F723" s="513">
        <f>D723*E723</f>
        <v>0</v>
      </c>
    </row>
    <row r="724" spans="1:6">
      <c r="A724" s="508"/>
      <c r="B724" s="524"/>
      <c r="C724" s="510"/>
      <c r="D724" s="511"/>
      <c r="E724" s="512"/>
      <c r="F724" s="513"/>
    </row>
    <row r="725" spans="1:6" ht="30">
      <c r="A725" s="601">
        <f>MAX($A$690:A724)+0.01</f>
        <v>4.1599999999999966</v>
      </c>
      <c r="B725" s="524" t="s">
        <v>3030</v>
      </c>
      <c r="C725" s="510" t="s">
        <v>1623</v>
      </c>
      <c r="D725" s="511">
        <v>130</v>
      </c>
      <c r="E725" s="715"/>
      <c r="F725" s="513">
        <f>D725*E725</f>
        <v>0</v>
      </c>
    </row>
    <row r="726" spans="1:6">
      <c r="A726" s="508"/>
      <c r="B726" s="524"/>
      <c r="C726" s="510"/>
      <c r="D726" s="511"/>
      <c r="E726" s="512"/>
      <c r="F726" s="513"/>
    </row>
    <row r="727" spans="1:6" ht="30">
      <c r="A727" s="601">
        <f>MAX($A$690:A726)+0.01</f>
        <v>4.1699999999999964</v>
      </c>
      <c r="B727" s="524" t="s">
        <v>3031</v>
      </c>
      <c r="C727" s="510" t="s">
        <v>825</v>
      </c>
      <c r="D727" s="511">
        <v>10</v>
      </c>
      <c r="E727" s="715"/>
      <c r="F727" s="513">
        <f>D727*E727</f>
        <v>0</v>
      </c>
    </row>
    <row r="728" spans="1:6">
      <c r="A728" s="508"/>
      <c r="B728" s="524"/>
      <c r="C728" s="510"/>
      <c r="D728" s="511"/>
      <c r="E728" s="512"/>
      <c r="F728" s="513"/>
    </row>
    <row r="729" spans="1:6" ht="30">
      <c r="A729" s="601">
        <f>MAX($A$690:A728)+0.01</f>
        <v>4.1799999999999962</v>
      </c>
      <c r="B729" s="524" t="s">
        <v>3032</v>
      </c>
      <c r="C729" s="510" t="s">
        <v>1397</v>
      </c>
      <c r="D729" s="511">
        <v>1</v>
      </c>
      <c r="E729" s="715"/>
      <c r="F729" s="513">
        <f>D729*E729</f>
        <v>0</v>
      </c>
    </row>
    <row r="730" spans="1:6">
      <c r="A730" s="508"/>
      <c r="B730" s="524"/>
      <c r="C730" s="510"/>
      <c r="D730" s="511"/>
      <c r="E730" s="512"/>
      <c r="F730" s="513"/>
    </row>
    <row r="731" spans="1:6">
      <c r="A731" s="601">
        <f>MAX($A$690:A730)+0.01</f>
        <v>4.1899999999999959</v>
      </c>
      <c r="B731" s="524" t="s">
        <v>3033</v>
      </c>
      <c r="C731" s="510" t="s">
        <v>2750</v>
      </c>
      <c r="D731" s="511">
        <v>5</v>
      </c>
      <c r="E731" s="512"/>
      <c r="F731" s="513">
        <f>SUM(F694:F727)*D731%</f>
        <v>0</v>
      </c>
    </row>
    <row r="732" spans="1:6">
      <c r="A732" s="508"/>
      <c r="B732" s="524"/>
      <c r="C732" s="510"/>
      <c r="D732" s="511"/>
      <c r="E732" s="512"/>
      <c r="F732" s="513"/>
    </row>
    <row r="733" spans="1:6">
      <c r="A733" s="601">
        <f>MAX($A$690:A732)+0.01</f>
        <v>4.1999999999999957</v>
      </c>
      <c r="B733" s="524" t="s">
        <v>3034</v>
      </c>
      <c r="C733" s="510" t="s">
        <v>2750</v>
      </c>
      <c r="D733" s="511">
        <v>3</v>
      </c>
      <c r="E733" s="512"/>
      <c r="F733" s="513">
        <f>SUM(F695:F727)*D733%</f>
        <v>0</v>
      </c>
    </row>
    <row r="734" spans="1:6">
      <c r="A734" s="508"/>
      <c r="B734" s="509"/>
      <c r="C734" s="510"/>
      <c r="D734" s="511"/>
      <c r="E734" s="512"/>
      <c r="F734" s="513"/>
    </row>
    <row r="735" spans="1:6" ht="15.75" thickBot="1">
      <c r="A735" s="557"/>
      <c r="B735" s="558" t="s">
        <v>3035</v>
      </c>
      <c r="C735" s="559"/>
      <c r="D735" s="560"/>
      <c r="E735" s="561"/>
      <c r="F735" s="562">
        <f>SUM(F694:F734)</f>
        <v>0</v>
      </c>
    </row>
    <row r="736" spans="1:6" ht="15.75" thickTop="1">
      <c r="A736" s="656"/>
      <c r="B736" s="657"/>
      <c r="C736" s="658"/>
      <c r="D736" s="659"/>
      <c r="E736" s="660"/>
      <c r="F736" s="661"/>
    </row>
    <row r="737" spans="1:6">
      <c r="A737" s="536" t="s">
        <v>371</v>
      </c>
      <c r="B737" s="537" t="s">
        <v>3036</v>
      </c>
      <c r="C737" s="538" t="s">
        <v>24</v>
      </c>
      <c r="D737" s="539" t="s">
        <v>25</v>
      </c>
      <c r="E737" s="540" t="s">
        <v>26</v>
      </c>
      <c r="F737" s="540" t="s">
        <v>27</v>
      </c>
    </row>
    <row r="738" spans="1:6">
      <c r="A738" s="508"/>
      <c r="B738" s="509"/>
      <c r="C738" s="510"/>
      <c r="D738" s="603"/>
      <c r="E738" s="513"/>
      <c r="F738" s="513"/>
    </row>
    <row r="739" spans="1:6" ht="135">
      <c r="A739" s="601"/>
      <c r="B739" s="533" t="s">
        <v>3037</v>
      </c>
      <c r="C739" s="510"/>
      <c r="D739" s="603"/>
      <c r="E739" s="513"/>
      <c r="F739" s="513"/>
    </row>
    <row r="740" spans="1:6">
      <c r="A740" s="664"/>
      <c r="B740" s="533"/>
      <c r="C740" s="510"/>
      <c r="D740" s="603"/>
      <c r="E740" s="513"/>
      <c r="F740" s="513"/>
    </row>
    <row r="741" spans="1:6">
      <c r="A741" s="601"/>
      <c r="B741" s="543" t="s">
        <v>3038</v>
      </c>
      <c r="C741" s="510"/>
      <c r="D741" s="603"/>
      <c r="E741" s="513"/>
      <c r="F741" s="513"/>
    </row>
    <row r="742" spans="1:6" ht="240">
      <c r="A742" s="601">
        <v>5.01</v>
      </c>
      <c r="B742" s="509" t="s">
        <v>3039</v>
      </c>
      <c r="C742" s="510" t="s">
        <v>1397</v>
      </c>
      <c r="D742" s="603">
        <v>1</v>
      </c>
      <c r="E742" s="719"/>
      <c r="F742" s="513">
        <f>D742*E742</f>
        <v>0</v>
      </c>
    </row>
    <row r="743" spans="1:6">
      <c r="A743" s="508"/>
      <c r="B743" s="509"/>
      <c r="C743" s="510"/>
      <c r="D743" s="603"/>
      <c r="E743" s="513"/>
      <c r="F743" s="513"/>
    </row>
    <row r="744" spans="1:6" ht="60">
      <c r="A744" s="508"/>
      <c r="B744" s="509" t="s">
        <v>3040</v>
      </c>
      <c r="C744" s="510" t="s">
        <v>1397</v>
      </c>
      <c r="D744" s="603">
        <v>2</v>
      </c>
      <c r="E744" s="719"/>
      <c r="F744" s="513">
        <f>D744*E744</f>
        <v>0</v>
      </c>
    </row>
    <row r="745" spans="1:6">
      <c r="A745" s="508"/>
      <c r="B745" s="509"/>
      <c r="C745" s="510"/>
      <c r="D745" s="603"/>
      <c r="E745" s="513"/>
      <c r="F745" s="513"/>
    </row>
    <row r="746" spans="1:6">
      <c r="A746" s="601">
        <f>MAX($A$703:A745)+0.01</f>
        <v>5.0199999999999996</v>
      </c>
      <c r="B746" s="509" t="s">
        <v>3041</v>
      </c>
      <c r="C746" s="510" t="s">
        <v>1397</v>
      </c>
      <c r="D746" s="603">
        <v>2</v>
      </c>
      <c r="E746" s="719"/>
      <c r="F746" s="513">
        <f>D746*E746</f>
        <v>0</v>
      </c>
    </row>
    <row r="747" spans="1:6">
      <c r="A747" s="508"/>
      <c r="B747" s="509"/>
      <c r="C747" s="510"/>
      <c r="D747" s="603"/>
      <c r="E747" s="513"/>
      <c r="F747" s="513"/>
    </row>
    <row r="748" spans="1:6" ht="60">
      <c r="A748" s="601">
        <f>MAX($A$703:A747)+0.01</f>
        <v>5.0299999999999994</v>
      </c>
      <c r="B748" s="509" t="s">
        <v>3042</v>
      </c>
      <c r="C748" s="510" t="s">
        <v>51</v>
      </c>
      <c r="D748" s="603">
        <v>1</v>
      </c>
      <c r="E748" s="719"/>
      <c r="F748" s="513">
        <f>D748*E748</f>
        <v>0</v>
      </c>
    </row>
    <row r="749" spans="1:6">
      <c r="A749" s="601"/>
      <c r="B749" s="509"/>
      <c r="C749" s="510"/>
      <c r="D749" s="603"/>
      <c r="E749" s="513"/>
      <c r="F749" s="513"/>
    </row>
    <row r="750" spans="1:6" ht="135">
      <c r="A750" s="601">
        <f>MAX($A$703:A749)+0.01</f>
        <v>5.0399999999999991</v>
      </c>
      <c r="B750" s="509" t="s">
        <v>3043</v>
      </c>
      <c r="C750" s="510" t="s">
        <v>1397</v>
      </c>
      <c r="D750" s="603">
        <v>1</v>
      </c>
      <c r="E750" s="719"/>
      <c r="F750" s="513">
        <f>D750*E750</f>
        <v>0</v>
      </c>
    </row>
    <row r="751" spans="1:6">
      <c r="A751" s="508"/>
      <c r="B751" s="509"/>
      <c r="C751" s="510"/>
      <c r="D751" s="603"/>
      <c r="E751" s="513"/>
      <c r="F751" s="513"/>
    </row>
    <row r="752" spans="1:6" ht="75">
      <c r="A752" s="601">
        <f>MAX($A$703:A751)+0.01</f>
        <v>5.0499999999999989</v>
      </c>
      <c r="B752" s="509" t="s">
        <v>3044</v>
      </c>
      <c r="C752" s="510" t="s">
        <v>1397</v>
      </c>
      <c r="D752" s="603">
        <v>3</v>
      </c>
      <c r="E752" s="719"/>
      <c r="F752" s="513">
        <f>D752*E752</f>
        <v>0</v>
      </c>
    </row>
    <row r="753" spans="1:6">
      <c r="A753" s="622"/>
      <c r="B753" s="509"/>
      <c r="C753" s="510"/>
      <c r="D753" s="603"/>
      <c r="E753" s="513"/>
      <c r="F753" s="513"/>
    </row>
    <row r="754" spans="1:6" ht="75">
      <c r="A754" s="601">
        <f>MAX($A$703:A753)+0.01</f>
        <v>5.0599999999999987</v>
      </c>
      <c r="B754" s="509" t="s">
        <v>3045</v>
      </c>
      <c r="C754" s="510" t="s">
        <v>1397</v>
      </c>
      <c r="D754" s="603">
        <v>9</v>
      </c>
      <c r="E754" s="719"/>
      <c r="F754" s="513">
        <f t="shared" ref="F754:F774" si="2">D754*E754</f>
        <v>0</v>
      </c>
    </row>
    <row r="755" spans="1:6">
      <c r="A755" s="622"/>
      <c r="B755" s="509"/>
      <c r="C755" s="510"/>
      <c r="D755" s="603"/>
      <c r="E755" s="513"/>
      <c r="F755" s="513"/>
    </row>
    <row r="756" spans="1:6" ht="105">
      <c r="A756" s="601">
        <f>MAX($A$703:A755)+0.01</f>
        <v>5.0699999999999985</v>
      </c>
      <c r="B756" s="509" t="s">
        <v>3046</v>
      </c>
      <c r="C756" s="510" t="s">
        <v>1397</v>
      </c>
      <c r="D756" s="603">
        <v>100</v>
      </c>
      <c r="E756" s="719"/>
      <c r="F756" s="513">
        <f t="shared" si="2"/>
        <v>0</v>
      </c>
    </row>
    <row r="757" spans="1:6">
      <c r="A757" s="622"/>
      <c r="B757" s="509"/>
      <c r="C757" s="510"/>
      <c r="D757" s="603"/>
      <c r="E757" s="513"/>
      <c r="F757" s="513"/>
    </row>
    <row r="758" spans="1:6" ht="120">
      <c r="A758" s="601">
        <f>MAX($A$703:A757)+0.01</f>
        <v>5.0799999999999983</v>
      </c>
      <c r="B758" s="509" t="s">
        <v>3047</v>
      </c>
      <c r="C758" s="510" t="s">
        <v>1397</v>
      </c>
      <c r="D758" s="603">
        <v>90</v>
      </c>
      <c r="E758" s="719"/>
      <c r="F758" s="513">
        <f t="shared" si="2"/>
        <v>0</v>
      </c>
    </row>
    <row r="759" spans="1:6">
      <c r="A759" s="622"/>
      <c r="B759" s="509"/>
      <c r="C759" s="510"/>
      <c r="D759" s="603"/>
      <c r="E759" s="513"/>
      <c r="F759" s="513"/>
    </row>
    <row r="760" spans="1:6" ht="195">
      <c r="A760" s="601">
        <f>MAX($A$703:A759)+0.01</f>
        <v>5.0899999999999981</v>
      </c>
      <c r="B760" s="509" t="s">
        <v>3048</v>
      </c>
      <c r="C760" s="510" t="s">
        <v>1397</v>
      </c>
      <c r="D760" s="603">
        <v>6</v>
      </c>
      <c r="E760" s="719"/>
      <c r="F760" s="513">
        <f t="shared" si="2"/>
        <v>0</v>
      </c>
    </row>
    <row r="761" spans="1:6">
      <c r="A761" s="622"/>
      <c r="B761" s="509"/>
      <c r="C761" s="510"/>
      <c r="D761" s="603"/>
      <c r="E761" s="513"/>
      <c r="F761" s="513"/>
    </row>
    <row r="762" spans="1:6" ht="105">
      <c r="A762" s="601">
        <f>MAX($A$703:A761)+0.01</f>
        <v>5.0999999999999979</v>
      </c>
      <c r="B762" s="509" t="s">
        <v>3049</v>
      </c>
      <c r="C762" s="510" t="s">
        <v>1397</v>
      </c>
      <c r="D762" s="603">
        <v>13</v>
      </c>
      <c r="E762" s="719"/>
      <c r="F762" s="513">
        <f t="shared" si="2"/>
        <v>0</v>
      </c>
    </row>
    <row r="763" spans="1:6">
      <c r="A763" s="622"/>
      <c r="B763" s="509"/>
      <c r="C763" s="510"/>
      <c r="D763" s="603"/>
      <c r="E763" s="513"/>
      <c r="F763" s="513"/>
    </row>
    <row r="764" spans="1:6" ht="60">
      <c r="A764" s="601">
        <f>MAX($A$703:A763)+0.01</f>
        <v>5.1099999999999977</v>
      </c>
      <c r="B764" s="509" t="s">
        <v>3050</v>
      </c>
      <c r="C764" s="510" t="s">
        <v>1397</v>
      </c>
      <c r="D764" s="603">
        <v>21</v>
      </c>
      <c r="E764" s="719"/>
      <c r="F764" s="513">
        <f t="shared" si="2"/>
        <v>0</v>
      </c>
    </row>
    <row r="765" spans="1:6">
      <c r="A765" s="622"/>
      <c r="B765" s="509"/>
      <c r="C765" s="510"/>
      <c r="D765" s="603"/>
      <c r="E765" s="513"/>
      <c r="F765" s="513"/>
    </row>
    <row r="766" spans="1:6" ht="60">
      <c r="A766" s="601">
        <f>MAX($A$703:A765)+0.01</f>
        <v>5.1199999999999974</v>
      </c>
      <c r="B766" s="509" t="s">
        <v>3051</v>
      </c>
      <c r="C766" s="510" t="s">
        <v>1397</v>
      </c>
      <c r="D766" s="603">
        <v>2</v>
      </c>
      <c r="E766" s="719"/>
      <c r="F766" s="513">
        <f t="shared" si="2"/>
        <v>0</v>
      </c>
    </row>
    <row r="767" spans="1:6">
      <c r="A767" s="622"/>
      <c r="B767" s="509"/>
      <c r="C767" s="510"/>
      <c r="D767" s="603"/>
      <c r="E767" s="513"/>
      <c r="F767" s="513"/>
    </row>
    <row r="768" spans="1:6" ht="45">
      <c r="A768" s="601">
        <f>MAX($A$703:A767)+0.01</f>
        <v>5.1299999999999972</v>
      </c>
      <c r="B768" s="509" t="s">
        <v>3052</v>
      </c>
      <c r="C768" s="510" t="s">
        <v>1397</v>
      </c>
      <c r="D768" s="603">
        <v>3</v>
      </c>
      <c r="E768" s="719"/>
      <c r="F768" s="513">
        <f t="shared" si="2"/>
        <v>0</v>
      </c>
    </row>
    <row r="769" spans="1:6">
      <c r="A769" s="622"/>
      <c r="B769" s="509"/>
      <c r="C769" s="510"/>
      <c r="D769" s="603"/>
      <c r="E769" s="513"/>
      <c r="F769" s="513"/>
    </row>
    <row r="770" spans="1:6" ht="90">
      <c r="A770" s="601">
        <f>MAX($A$703:A769)+0.01</f>
        <v>5.139999999999997</v>
      </c>
      <c r="B770" s="509" t="s">
        <v>3053</v>
      </c>
      <c r="C770" s="510" t="s">
        <v>51</v>
      </c>
      <c r="D770" s="603">
        <v>3</v>
      </c>
      <c r="E770" s="719"/>
      <c r="F770" s="513">
        <f t="shared" si="2"/>
        <v>0</v>
      </c>
    </row>
    <row r="771" spans="1:6">
      <c r="A771" s="622"/>
      <c r="B771" s="509"/>
      <c r="C771" s="510"/>
      <c r="D771" s="603"/>
      <c r="E771" s="513"/>
      <c r="F771" s="513"/>
    </row>
    <row r="772" spans="1:6" ht="150">
      <c r="A772" s="601">
        <f>MAX($A$703:A771)+0.01</f>
        <v>5.1499999999999968</v>
      </c>
      <c r="B772" s="509" t="s">
        <v>3054</v>
      </c>
      <c r="C772" s="510" t="s">
        <v>1397</v>
      </c>
      <c r="D772" s="603">
        <v>6</v>
      </c>
      <c r="E772" s="719"/>
      <c r="F772" s="513">
        <f t="shared" si="2"/>
        <v>0</v>
      </c>
    </row>
    <row r="773" spans="1:6">
      <c r="A773" s="622"/>
      <c r="B773" s="509"/>
      <c r="C773" s="510"/>
      <c r="D773" s="603"/>
      <c r="E773" s="513"/>
      <c r="F773" s="513"/>
    </row>
    <row r="774" spans="1:6" ht="75">
      <c r="A774" s="601">
        <f>MAX($A$703:A773)+0.01</f>
        <v>5.1599999999999966</v>
      </c>
      <c r="B774" s="509" t="s">
        <v>3055</v>
      </c>
      <c r="C774" s="510" t="s">
        <v>1397</v>
      </c>
      <c r="D774" s="603">
        <v>6</v>
      </c>
      <c r="E774" s="719"/>
      <c r="F774" s="513">
        <f t="shared" si="2"/>
        <v>0</v>
      </c>
    </row>
    <row r="775" spans="1:6">
      <c r="A775" s="508"/>
      <c r="B775" s="665"/>
      <c r="C775" s="510"/>
      <c r="D775" s="603"/>
      <c r="E775" s="513"/>
      <c r="F775" s="513"/>
    </row>
    <row r="776" spans="1:6">
      <c r="A776" s="508"/>
      <c r="B776" s="665" t="s">
        <v>3056</v>
      </c>
      <c r="C776" s="510"/>
      <c r="D776" s="603"/>
      <c r="E776" s="513"/>
      <c r="F776" s="513"/>
    </row>
    <row r="777" spans="1:6" ht="45">
      <c r="A777" s="601">
        <f>MAX($A$703:A776)+0.01</f>
        <v>5.1699999999999964</v>
      </c>
      <c r="B777" s="509" t="s">
        <v>3057</v>
      </c>
      <c r="C777" s="510" t="s">
        <v>1623</v>
      </c>
      <c r="D777" s="603">
        <v>80</v>
      </c>
      <c r="E777" s="719"/>
      <c r="F777" s="513">
        <f>D777*E777</f>
        <v>0</v>
      </c>
    </row>
    <row r="778" spans="1:6">
      <c r="A778" s="601"/>
      <c r="B778" s="509"/>
      <c r="C778" s="510"/>
      <c r="D778" s="603"/>
      <c r="E778" s="513"/>
      <c r="F778" s="513"/>
    </row>
    <row r="779" spans="1:6" ht="30">
      <c r="A779" s="601">
        <f>MAX($A$703:A777)+0.01</f>
        <v>5.1799999999999962</v>
      </c>
      <c r="B779" s="509" t="s">
        <v>3058</v>
      </c>
      <c r="C779" s="510" t="s">
        <v>1623</v>
      </c>
      <c r="D779" s="603">
        <v>3200</v>
      </c>
      <c r="E779" s="719"/>
      <c r="F779" s="513">
        <f>D779*E779</f>
        <v>0</v>
      </c>
    </row>
    <row r="780" spans="1:6">
      <c r="A780" s="666"/>
      <c r="B780" s="509"/>
      <c r="C780" s="510"/>
      <c r="D780" s="603"/>
      <c r="E780" s="513"/>
      <c r="F780" s="513"/>
    </row>
    <row r="781" spans="1:6">
      <c r="A781" s="601">
        <f>MAX($A$703:A780)+0.01</f>
        <v>5.1899999999999959</v>
      </c>
      <c r="B781" s="509" t="s">
        <v>3059</v>
      </c>
      <c r="C781" s="510" t="s">
        <v>1623</v>
      </c>
      <c r="D781" s="603">
        <v>800</v>
      </c>
      <c r="E781" s="719"/>
      <c r="F781" s="513">
        <f>D781*E781</f>
        <v>0</v>
      </c>
    </row>
    <row r="782" spans="1:6">
      <c r="A782" s="508"/>
      <c r="B782" s="509"/>
      <c r="C782" s="510"/>
      <c r="D782" s="603"/>
      <c r="E782" s="513"/>
      <c r="F782" s="513"/>
    </row>
    <row r="783" spans="1:6" ht="75">
      <c r="A783" s="601">
        <f>MAX($A$703:A782)+0.01</f>
        <v>5.1999999999999957</v>
      </c>
      <c r="B783" s="509" t="s">
        <v>3060</v>
      </c>
      <c r="C783" s="510" t="s">
        <v>1623</v>
      </c>
      <c r="D783" s="603">
        <v>350</v>
      </c>
      <c r="E783" s="719"/>
      <c r="F783" s="513">
        <f>D783*E783</f>
        <v>0</v>
      </c>
    </row>
    <row r="784" spans="1:6">
      <c r="A784" s="508"/>
      <c r="B784" s="509"/>
      <c r="C784" s="510"/>
      <c r="D784" s="603"/>
      <c r="E784" s="513"/>
      <c r="F784" s="513"/>
    </row>
    <row r="785" spans="1:6" ht="60">
      <c r="A785" s="601">
        <f>MAX($A$703:A784)+0.01</f>
        <v>5.2099999999999955</v>
      </c>
      <c r="B785" s="524" t="s">
        <v>3061</v>
      </c>
      <c r="C785" s="510" t="s">
        <v>51</v>
      </c>
      <c r="D785" s="603">
        <v>6</v>
      </c>
      <c r="E785" s="719"/>
      <c r="F785" s="513">
        <f>D785*E785</f>
        <v>0</v>
      </c>
    </row>
    <row r="786" spans="1:6">
      <c r="A786" s="622"/>
      <c r="B786" s="524"/>
      <c r="C786" s="510"/>
      <c r="D786" s="603"/>
      <c r="E786" s="513"/>
      <c r="F786" s="513"/>
    </row>
    <row r="787" spans="1:6" ht="45">
      <c r="A787" s="601">
        <f>MAX($A$703:A786)+0.01</f>
        <v>5.2199999999999953</v>
      </c>
      <c r="B787" s="524" t="s">
        <v>3062</v>
      </c>
      <c r="C787" s="510" t="s">
        <v>51</v>
      </c>
      <c r="D787" s="603">
        <v>4</v>
      </c>
      <c r="E787" s="719"/>
      <c r="F787" s="513">
        <f>D787*E787</f>
        <v>0</v>
      </c>
    </row>
    <row r="788" spans="1:6">
      <c r="A788" s="622"/>
      <c r="B788" s="524"/>
      <c r="C788" s="510"/>
      <c r="D788" s="603"/>
      <c r="E788" s="513"/>
      <c r="F788" s="513"/>
    </row>
    <row r="789" spans="1:6" ht="60">
      <c r="A789" s="601">
        <f>MAX($A$703:A788)+0.01</f>
        <v>5.2299999999999951</v>
      </c>
      <c r="B789" s="524" t="s">
        <v>3063</v>
      </c>
      <c r="C789" s="510" t="s">
        <v>1397</v>
      </c>
      <c r="D789" s="603">
        <v>26</v>
      </c>
      <c r="E789" s="719"/>
      <c r="F789" s="513">
        <f>D789*E789</f>
        <v>0</v>
      </c>
    </row>
    <row r="790" spans="1:6">
      <c r="A790" s="508"/>
      <c r="B790" s="524"/>
      <c r="C790" s="510"/>
      <c r="D790" s="603"/>
      <c r="E790" s="513"/>
      <c r="F790" s="513"/>
    </row>
    <row r="791" spans="1:6">
      <c r="A791" s="601">
        <f>MAX($A$703:A790)+0.01</f>
        <v>5.2399999999999949</v>
      </c>
      <c r="B791" s="524" t="s">
        <v>3064</v>
      </c>
      <c r="C791" s="510" t="s">
        <v>1623</v>
      </c>
      <c r="D791" s="603">
        <v>20</v>
      </c>
      <c r="E791" s="719"/>
      <c r="F791" s="513">
        <f>D791*E791</f>
        <v>0</v>
      </c>
    </row>
    <row r="792" spans="1:6">
      <c r="A792" s="508"/>
      <c r="B792" s="524"/>
      <c r="C792" s="510"/>
      <c r="D792" s="603"/>
      <c r="E792" s="513"/>
      <c r="F792" s="513"/>
    </row>
    <row r="793" spans="1:6" ht="30">
      <c r="A793" s="601">
        <f>MAX($A$703:A792)+0.01</f>
        <v>5.2499999999999947</v>
      </c>
      <c r="B793" s="524" t="s">
        <v>3065</v>
      </c>
      <c r="C793" s="510" t="s">
        <v>1623</v>
      </c>
      <c r="D793" s="603">
        <v>40</v>
      </c>
      <c r="E793" s="719"/>
      <c r="F793" s="513">
        <f>D793*E793</f>
        <v>0</v>
      </c>
    </row>
    <row r="794" spans="1:6">
      <c r="A794" s="508"/>
      <c r="B794" s="524"/>
      <c r="C794" s="510"/>
      <c r="D794" s="603"/>
      <c r="E794" s="513"/>
      <c r="F794" s="513"/>
    </row>
    <row r="795" spans="1:6" ht="45">
      <c r="A795" s="601">
        <f>MAX($A$703:A794)+0.01</f>
        <v>5.2599999999999945</v>
      </c>
      <c r="B795" s="524" t="s">
        <v>3066</v>
      </c>
      <c r="C795" s="510" t="s">
        <v>51</v>
      </c>
      <c r="D795" s="603">
        <v>7</v>
      </c>
      <c r="E795" s="719"/>
      <c r="F795" s="513">
        <f>D795*E795</f>
        <v>0</v>
      </c>
    </row>
    <row r="796" spans="1:6">
      <c r="A796" s="666"/>
      <c r="B796" s="524"/>
      <c r="C796" s="510"/>
      <c r="D796" s="603"/>
      <c r="E796" s="513"/>
      <c r="F796" s="513"/>
    </row>
    <row r="797" spans="1:6" ht="60">
      <c r="A797" s="601">
        <f>MAX($A$703:A796)+0.01</f>
        <v>5.2699999999999942</v>
      </c>
      <c r="B797" s="524" t="s">
        <v>3067</v>
      </c>
      <c r="C797" s="667"/>
      <c r="D797" s="667"/>
      <c r="E797" s="667"/>
      <c r="F797" s="667"/>
    </row>
    <row r="798" spans="1:6">
      <c r="A798" s="666"/>
      <c r="B798" s="524" t="s">
        <v>2829</v>
      </c>
      <c r="C798" s="510" t="s">
        <v>1623</v>
      </c>
      <c r="D798" s="603">
        <v>2150</v>
      </c>
      <c r="E798" s="719"/>
      <c r="F798" s="513">
        <f>D798*E798</f>
        <v>0</v>
      </c>
    </row>
    <row r="799" spans="1:6">
      <c r="A799" s="666"/>
      <c r="B799" s="524" t="s">
        <v>2830</v>
      </c>
      <c r="C799" s="510" t="s">
        <v>1623</v>
      </c>
      <c r="D799" s="603">
        <v>300</v>
      </c>
      <c r="E799" s="719"/>
      <c r="F799" s="513">
        <f>D799*E799</f>
        <v>0</v>
      </c>
    </row>
    <row r="800" spans="1:6">
      <c r="A800" s="666"/>
      <c r="B800" s="524"/>
      <c r="C800" s="510"/>
      <c r="D800" s="603"/>
      <c r="E800" s="513"/>
      <c r="F800" s="513"/>
    </row>
    <row r="801" spans="1:6" ht="45">
      <c r="A801" s="601">
        <f>MAX($A$703:A800)+0.01</f>
        <v>5.279999999999994</v>
      </c>
      <c r="B801" s="524" t="s">
        <v>3068</v>
      </c>
      <c r="C801" s="667"/>
      <c r="D801" s="667"/>
      <c r="E801" s="667"/>
      <c r="F801" s="667"/>
    </row>
    <row r="802" spans="1:6">
      <c r="A802" s="666"/>
      <c r="B802" s="524" t="s">
        <v>3069</v>
      </c>
      <c r="C802" s="510" t="s">
        <v>1623</v>
      </c>
      <c r="D802" s="603">
        <v>800</v>
      </c>
      <c r="E802" s="719"/>
      <c r="F802" s="513">
        <f>D802*E802</f>
        <v>0</v>
      </c>
    </row>
    <row r="803" spans="1:6">
      <c r="A803" s="666"/>
      <c r="B803" s="524" t="s">
        <v>3070</v>
      </c>
      <c r="C803" s="510" t="s">
        <v>1623</v>
      </c>
      <c r="D803" s="603">
        <v>300</v>
      </c>
      <c r="E803" s="719"/>
      <c r="F803" s="513">
        <f>D803*E803</f>
        <v>0</v>
      </c>
    </row>
    <row r="804" spans="1:6">
      <c r="A804" s="601"/>
      <c r="B804" s="524"/>
      <c r="C804" s="510"/>
      <c r="D804" s="603"/>
      <c r="E804" s="513"/>
      <c r="F804" s="513"/>
    </row>
    <row r="805" spans="1:6" ht="45">
      <c r="A805" s="601">
        <f>MAX($A$703:A804)+0.01</f>
        <v>5.2899999999999938</v>
      </c>
      <c r="B805" s="524" t="s">
        <v>3071</v>
      </c>
      <c r="C805" s="510"/>
      <c r="D805" s="603"/>
      <c r="E805" s="513"/>
      <c r="F805" s="513"/>
    </row>
    <row r="806" spans="1:6" ht="30">
      <c r="A806" s="667"/>
      <c r="B806" s="524" t="s">
        <v>3072</v>
      </c>
      <c r="C806" s="510" t="s">
        <v>51</v>
      </c>
      <c r="D806" s="603">
        <v>10</v>
      </c>
      <c r="E806" s="719"/>
      <c r="F806" s="513">
        <f>D806*E806</f>
        <v>0</v>
      </c>
    </row>
    <row r="807" spans="1:6">
      <c r="A807" s="508"/>
      <c r="B807" s="509"/>
      <c r="C807" s="510"/>
      <c r="D807" s="603"/>
      <c r="E807" s="513"/>
      <c r="F807" s="513"/>
    </row>
    <row r="808" spans="1:6">
      <c r="A808" s="601">
        <f>MAX($A$703:A807)+0.01</f>
        <v>5.2999999999999936</v>
      </c>
      <c r="B808" s="524" t="s">
        <v>2893</v>
      </c>
      <c r="C808" s="510" t="s">
        <v>2750</v>
      </c>
      <c r="D808" s="603">
        <v>5</v>
      </c>
      <c r="E808" s="513"/>
      <c r="F808" s="513">
        <f>SUM(F741:F806)*D808%</f>
        <v>0</v>
      </c>
    </row>
    <row r="809" spans="1:6">
      <c r="A809" s="508"/>
      <c r="B809" s="524"/>
      <c r="C809" s="510"/>
      <c r="D809" s="603"/>
      <c r="E809" s="513"/>
      <c r="F809" s="513"/>
    </row>
    <row r="810" spans="1:6">
      <c r="A810" s="508"/>
      <c r="B810" s="668" t="s">
        <v>3073</v>
      </c>
      <c r="C810" s="510"/>
      <c r="D810" s="603"/>
      <c r="E810" s="513"/>
      <c r="F810" s="513"/>
    </row>
    <row r="811" spans="1:6">
      <c r="A811" s="601">
        <f>MAX($A$703:A810)+0.01</f>
        <v>5.3099999999999934</v>
      </c>
      <c r="B811" s="524" t="s">
        <v>3074</v>
      </c>
      <c r="C811" s="510" t="s">
        <v>1397</v>
      </c>
      <c r="D811" s="603">
        <v>1</v>
      </c>
      <c r="E811" s="719"/>
      <c r="F811" s="513">
        <f>D811*E811</f>
        <v>0</v>
      </c>
    </row>
    <row r="812" spans="1:6">
      <c r="A812" s="666"/>
      <c r="B812" s="524"/>
      <c r="C812" s="510"/>
      <c r="D812" s="603"/>
      <c r="E812" s="513"/>
      <c r="F812" s="513"/>
    </row>
    <row r="813" spans="1:6" ht="75">
      <c r="A813" s="666">
        <f>MAX($A$703:A812)+0.01</f>
        <v>5.3199999999999932</v>
      </c>
      <c r="B813" s="524" t="s">
        <v>3075</v>
      </c>
      <c r="C813" s="510" t="s">
        <v>1397</v>
      </c>
      <c r="D813" s="603">
        <v>1</v>
      </c>
      <c r="E813" s="719"/>
      <c r="F813" s="513">
        <f>SUM(D813*E813)</f>
        <v>0</v>
      </c>
    </row>
    <row r="814" spans="1:6">
      <c r="A814" s="666"/>
      <c r="B814" s="524"/>
      <c r="C814" s="510"/>
      <c r="D814" s="603"/>
      <c r="E814" s="513"/>
      <c r="F814" s="513"/>
    </row>
    <row r="815" spans="1:6" ht="195">
      <c r="A815" s="601">
        <f>MAX($A$703:A814)+0.01</f>
        <v>5.329999999999993</v>
      </c>
      <c r="B815" s="524" t="s">
        <v>3076</v>
      </c>
      <c r="C815" s="510" t="s">
        <v>1397</v>
      </c>
      <c r="D815" s="510">
        <v>1</v>
      </c>
      <c r="E815" s="719"/>
      <c r="F815" s="513">
        <f>SUM(D815*E815)</f>
        <v>0</v>
      </c>
    </row>
    <row r="816" spans="1:6">
      <c r="A816" s="666"/>
      <c r="B816" s="524"/>
      <c r="C816" s="510"/>
      <c r="D816" s="603"/>
      <c r="E816" s="513"/>
      <c r="F816" s="513"/>
    </row>
    <row r="817" spans="1:6" ht="240">
      <c r="A817" s="601">
        <f>MAX($A$703:A816)+0.01</f>
        <v>5.3399999999999928</v>
      </c>
      <c r="B817" s="524" t="s">
        <v>3077</v>
      </c>
      <c r="C817" s="510" t="s">
        <v>1397</v>
      </c>
      <c r="D817" s="510">
        <v>1</v>
      </c>
      <c r="E817" s="719"/>
      <c r="F817" s="513">
        <f>SUM(D817*E817)</f>
        <v>0</v>
      </c>
    </row>
    <row r="818" spans="1:6">
      <c r="A818" s="508"/>
      <c r="B818" s="524"/>
      <c r="C818" s="510"/>
      <c r="D818" s="603"/>
      <c r="E818" s="513"/>
      <c r="F818" s="513"/>
    </row>
    <row r="819" spans="1:6" ht="45">
      <c r="A819" s="601">
        <f>MAX($A$703:A818)+0.01</f>
        <v>5.3499999999999925</v>
      </c>
      <c r="B819" s="524" t="s">
        <v>3078</v>
      </c>
      <c r="C819" s="510" t="s">
        <v>51</v>
      </c>
      <c r="D819" s="603">
        <v>1</v>
      </c>
      <c r="E819" s="719"/>
      <c r="F819" s="513">
        <f>D819*E819</f>
        <v>0</v>
      </c>
    </row>
    <row r="820" spans="1:6">
      <c r="A820" s="508"/>
      <c r="B820" s="524"/>
      <c r="C820" s="510"/>
      <c r="D820" s="603"/>
      <c r="E820" s="513"/>
      <c r="F820" s="513"/>
    </row>
    <row r="821" spans="1:6" ht="30">
      <c r="A821" s="601">
        <f>MAX($A$703:A820)+0.01</f>
        <v>5.3599999999999923</v>
      </c>
      <c r="B821" s="524" t="s">
        <v>3079</v>
      </c>
      <c r="C821" s="510" t="s">
        <v>1397</v>
      </c>
      <c r="D821" s="603">
        <v>1</v>
      </c>
      <c r="E821" s="719"/>
      <c r="F821" s="513">
        <f>D821*E821</f>
        <v>0</v>
      </c>
    </row>
    <row r="822" spans="1:6">
      <c r="A822" s="622"/>
      <c r="B822" s="524"/>
      <c r="C822" s="510"/>
      <c r="D822" s="603"/>
      <c r="E822" s="513"/>
      <c r="F822" s="513"/>
    </row>
    <row r="823" spans="1:6" ht="30">
      <c r="A823" s="601">
        <f>MAX($A$703:A822)+0.01</f>
        <v>5.3699999999999921</v>
      </c>
      <c r="B823" s="524" t="s">
        <v>3080</v>
      </c>
      <c r="C823" s="510" t="s">
        <v>1397</v>
      </c>
      <c r="D823" s="603">
        <v>1</v>
      </c>
      <c r="E823" s="719"/>
      <c r="F823" s="513">
        <f>D823*E823</f>
        <v>0</v>
      </c>
    </row>
    <row r="824" spans="1:6">
      <c r="A824" s="508"/>
      <c r="B824" s="524"/>
      <c r="C824" s="510"/>
      <c r="D824" s="603"/>
      <c r="E824" s="513"/>
      <c r="F824" s="513"/>
    </row>
    <row r="825" spans="1:6" ht="75">
      <c r="A825" s="601">
        <f>MAX($A$703:A823)+0.01</f>
        <v>5.3799999999999919</v>
      </c>
      <c r="B825" s="524" t="s">
        <v>3081</v>
      </c>
      <c r="C825" s="510" t="s">
        <v>1397</v>
      </c>
      <c r="D825" s="603">
        <v>1</v>
      </c>
      <c r="E825" s="719"/>
      <c r="F825" s="513">
        <f>D825*E825</f>
        <v>0</v>
      </c>
    </row>
    <row r="826" spans="1:6">
      <c r="A826" s="508"/>
      <c r="B826" s="524"/>
      <c r="C826" s="510"/>
      <c r="D826" s="603"/>
      <c r="E826" s="513"/>
      <c r="F826" s="513"/>
    </row>
    <row r="827" spans="1:6" ht="15.75" thickBot="1">
      <c r="A827" s="557"/>
      <c r="B827" s="558" t="s">
        <v>3082</v>
      </c>
      <c r="C827" s="559"/>
      <c r="D827" s="669"/>
      <c r="E827" s="562"/>
      <c r="F827" s="562">
        <f>SUM(F738:F826)</f>
        <v>0</v>
      </c>
    </row>
    <row r="828" spans="1:6" ht="15.75" thickTop="1">
      <c r="A828" s="508"/>
      <c r="B828" s="509"/>
      <c r="C828" s="510"/>
      <c r="D828" s="511"/>
      <c r="E828" s="512"/>
      <c r="F828" s="513"/>
    </row>
    <row r="829" spans="1:6">
      <c r="A829" s="508"/>
      <c r="B829" s="509"/>
      <c r="C829" s="510"/>
      <c r="D829" s="511"/>
      <c r="E829" s="512"/>
      <c r="F829" s="513"/>
    </row>
    <row r="830" spans="1:6">
      <c r="A830" s="536" t="s">
        <v>382</v>
      </c>
      <c r="B830" s="537" t="s">
        <v>3083</v>
      </c>
      <c r="C830" s="538" t="s">
        <v>24</v>
      </c>
      <c r="D830" s="539" t="s">
        <v>25</v>
      </c>
      <c r="E830" s="540"/>
      <c r="F830" s="540" t="s">
        <v>27</v>
      </c>
    </row>
    <row r="831" spans="1:6">
      <c r="A831" s="508"/>
      <c r="B831" s="524"/>
      <c r="C831" s="510"/>
      <c r="D831" s="511"/>
      <c r="E831" s="512"/>
      <c r="F831" s="513"/>
    </row>
    <row r="832" spans="1:6" ht="75">
      <c r="A832" s="508"/>
      <c r="B832" s="524" t="s">
        <v>3084</v>
      </c>
      <c r="C832" s="510"/>
      <c r="D832" s="511"/>
      <c r="E832" s="512"/>
      <c r="F832" s="513"/>
    </row>
    <row r="833" spans="1:6">
      <c r="A833" s="508"/>
      <c r="B833" s="524"/>
      <c r="C833" s="510"/>
      <c r="D833" s="511"/>
      <c r="E833" s="512"/>
      <c r="F833" s="513"/>
    </row>
    <row r="834" spans="1:6">
      <c r="A834" s="508"/>
      <c r="B834" s="668" t="s">
        <v>3085</v>
      </c>
      <c r="C834" s="510"/>
      <c r="D834" s="511"/>
      <c r="E834" s="512"/>
      <c r="F834" s="513"/>
    </row>
    <row r="835" spans="1:6">
      <c r="A835" s="601">
        <v>6.01</v>
      </c>
      <c r="B835" s="668" t="s">
        <v>3086</v>
      </c>
      <c r="C835" s="510"/>
      <c r="D835" s="511"/>
      <c r="E835" s="512"/>
      <c r="F835" s="513"/>
    </row>
    <row r="836" spans="1:6" ht="409.5">
      <c r="A836" s="622"/>
      <c r="B836" s="524" t="s">
        <v>3087</v>
      </c>
      <c r="C836" s="510"/>
      <c r="D836" s="511"/>
      <c r="E836" s="512"/>
      <c r="F836" s="513"/>
    </row>
    <row r="837" spans="1:6" ht="225">
      <c r="A837" s="508"/>
      <c r="B837" s="524" t="s">
        <v>3088</v>
      </c>
      <c r="C837" s="510" t="s">
        <v>1397</v>
      </c>
      <c r="D837" s="511">
        <v>2</v>
      </c>
      <c r="E837" s="715"/>
      <c r="F837" s="513">
        <f>D837*E837</f>
        <v>0</v>
      </c>
    </row>
    <row r="838" spans="1:6">
      <c r="A838" s="508"/>
      <c r="B838" s="524"/>
      <c r="C838" s="510"/>
      <c r="D838" s="511"/>
      <c r="E838" s="512"/>
      <c r="F838" s="513"/>
    </row>
    <row r="839" spans="1:6" ht="30">
      <c r="A839" s="601">
        <f>MAX($A835:A838)+0.01</f>
        <v>6.02</v>
      </c>
      <c r="B839" s="524" t="s">
        <v>3089</v>
      </c>
      <c r="C839" s="510" t="s">
        <v>3090</v>
      </c>
      <c r="D839" s="511">
        <v>2</v>
      </c>
      <c r="E839" s="715"/>
      <c r="F839" s="513">
        <f>D839*E839</f>
        <v>0</v>
      </c>
    </row>
    <row r="840" spans="1:6">
      <c r="A840" s="508"/>
      <c r="B840" s="524"/>
      <c r="C840" s="510"/>
      <c r="D840" s="511"/>
      <c r="E840" s="512"/>
      <c r="F840" s="513"/>
    </row>
    <row r="841" spans="1:6" ht="60">
      <c r="A841" s="601">
        <f>MAX($A837:A840)+0.01</f>
        <v>6.0299999999999994</v>
      </c>
      <c r="B841" s="524" t="s">
        <v>3091</v>
      </c>
      <c r="C841" s="510" t="s">
        <v>3090</v>
      </c>
      <c r="D841" s="511">
        <v>2</v>
      </c>
      <c r="E841" s="715"/>
      <c r="F841" s="513">
        <f>D841*E841</f>
        <v>0</v>
      </c>
    </row>
    <row r="842" spans="1:6">
      <c r="A842" s="508"/>
      <c r="B842" s="524"/>
      <c r="C842" s="510"/>
      <c r="D842" s="511"/>
      <c r="E842" s="512"/>
      <c r="F842" s="513"/>
    </row>
    <row r="843" spans="1:6" ht="30">
      <c r="A843" s="601">
        <f>MAX($A839:A842)+0.01</f>
        <v>6.0399999999999991</v>
      </c>
      <c r="B843" s="524" t="s">
        <v>3092</v>
      </c>
      <c r="C843" s="510" t="s">
        <v>3090</v>
      </c>
      <c r="D843" s="511"/>
      <c r="E843" s="715"/>
      <c r="F843" s="513">
        <f>D843*E843</f>
        <v>0</v>
      </c>
    </row>
    <row r="844" spans="1:6">
      <c r="A844" s="508"/>
      <c r="B844" s="524"/>
      <c r="C844" s="510"/>
      <c r="D844" s="511"/>
      <c r="E844" s="512"/>
      <c r="F844" s="513"/>
    </row>
    <row r="845" spans="1:6" ht="30">
      <c r="A845" s="508"/>
      <c r="B845" s="524" t="s">
        <v>3093</v>
      </c>
      <c r="C845" s="510"/>
      <c r="D845" s="511"/>
      <c r="E845" s="512"/>
      <c r="F845" s="513"/>
    </row>
    <row r="846" spans="1:6">
      <c r="A846" s="601">
        <f>MAX($A844:A845)+0.01</f>
        <v>0.01</v>
      </c>
      <c r="B846" s="524" t="s">
        <v>3094</v>
      </c>
      <c r="C846" s="510" t="s">
        <v>1623</v>
      </c>
      <c r="D846" s="511">
        <v>100</v>
      </c>
      <c r="E846" s="715"/>
      <c r="F846" s="513">
        <f>D846*E846</f>
        <v>0</v>
      </c>
    </row>
    <row r="847" spans="1:6">
      <c r="A847" s="601">
        <f>MAX($A845:A846)+0.01</f>
        <v>0.02</v>
      </c>
      <c r="B847" s="524" t="s">
        <v>3095</v>
      </c>
      <c r="C847" s="510" t="s">
        <v>1623</v>
      </c>
      <c r="D847" s="511">
        <v>80</v>
      </c>
      <c r="E847" s="715"/>
      <c r="F847" s="513">
        <f>D847*E847</f>
        <v>0</v>
      </c>
    </row>
    <row r="848" spans="1:6">
      <c r="A848" s="601">
        <f>MAX($A845:A847)+0.01</f>
        <v>0.03</v>
      </c>
      <c r="B848" s="524" t="s">
        <v>3096</v>
      </c>
      <c r="C848" s="510" t="s">
        <v>1623</v>
      </c>
      <c r="D848" s="511">
        <v>60</v>
      </c>
      <c r="E848" s="715"/>
      <c r="F848" s="513">
        <f>D848*E848</f>
        <v>0</v>
      </c>
    </row>
    <row r="849" spans="1:6">
      <c r="A849" s="508"/>
      <c r="B849" s="524"/>
      <c r="C849" s="510"/>
      <c r="D849" s="511"/>
      <c r="E849" s="512"/>
      <c r="F849" s="513"/>
    </row>
    <row r="850" spans="1:6" ht="30">
      <c r="A850" s="601">
        <f>MAX($A846:A849)+0.01</f>
        <v>0.04</v>
      </c>
      <c r="B850" s="524" t="s">
        <v>3097</v>
      </c>
      <c r="C850" s="510" t="s">
        <v>1623</v>
      </c>
      <c r="D850" s="511">
        <v>220</v>
      </c>
      <c r="E850" s="715"/>
      <c r="F850" s="513">
        <f>D850*E850</f>
        <v>0</v>
      </c>
    </row>
    <row r="851" spans="1:6">
      <c r="A851" s="508"/>
      <c r="B851" s="524"/>
      <c r="C851" s="510"/>
      <c r="D851" s="511"/>
      <c r="E851" s="512"/>
      <c r="F851" s="513"/>
    </row>
    <row r="852" spans="1:6" ht="30">
      <c r="A852" s="601">
        <f>MAX($A850:A851)+0.01</f>
        <v>0.05</v>
      </c>
      <c r="B852" s="524" t="s">
        <v>3098</v>
      </c>
      <c r="C852" s="510" t="s">
        <v>1397</v>
      </c>
      <c r="D852" s="511">
        <v>1</v>
      </c>
      <c r="E852" s="715"/>
      <c r="F852" s="513">
        <f>D852*E852</f>
        <v>0</v>
      </c>
    </row>
    <row r="853" spans="1:6">
      <c r="A853" s="508"/>
      <c r="B853" s="524"/>
      <c r="C853" s="510"/>
      <c r="D853" s="511"/>
      <c r="E853" s="512"/>
      <c r="F853" s="513"/>
    </row>
    <row r="854" spans="1:6" ht="30">
      <c r="A854" s="601">
        <f>MAX($A851:A853)+0.01</f>
        <v>6.0000000000000005E-2</v>
      </c>
      <c r="B854" s="524" t="s">
        <v>3099</v>
      </c>
      <c r="C854" s="510" t="s">
        <v>1397</v>
      </c>
      <c r="D854" s="511">
        <v>1</v>
      </c>
      <c r="E854" s="715"/>
      <c r="F854" s="513">
        <f>D854*E854</f>
        <v>0</v>
      </c>
    </row>
    <row r="855" spans="1:6">
      <c r="A855" s="508"/>
      <c r="B855" s="509"/>
      <c r="C855" s="510"/>
      <c r="D855" s="511"/>
      <c r="E855" s="512"/>
      <c r="F855" s="513"/>
    </row>
    <row r="856" spans="1:6" ht="15.75" thickBot="1">
      <c r="A856" s="557"/>
      <c r="B856" s="558" t="s">
        <v>3100</v>
      </c>
      <c r="C856" s="559"/>
      <c r="D856" s="560"/>
      <c r="E856" s="560"/>
      <c r="F856" s="562">
        <f>SUM(F832:F855)</f>
        <v>0</v>
      </c>
    </row>
    <row r="857" spans="1:6" ht="15.75" thickTop="1">
      <c r="A857" s="667"/>
      <c r="B857" s="667"/>
      <c r="C857" s="667"/>
      <c r="D857" s="667"/>
      <c r="E857" s="667"/>
      <c r="F857" s="667"/>
    </row>
    <row r="858" spans="1:6">
      <c r="A858" s="667"/>
      <c r="B858" s="667"/>
      <c r="C858" s="667"/>
      <c r="D858" s="667"/>
      <c r="E858" s="667"/>
      <c r="F858" s="667"/>
    </row>
    <row r="859" spans="1:6">
      <c r="A859" s="667"/>
      <c r="B859" s="667"/>
      <c r="C859" s="667"/>
      <c r="D859" s="667"/>
      <c r="E859" s="667"/>
      <c r="F859" s="667"/>
    </row>
    <row r="860" spans="1:6" ht="30">
      <c r="A860" s="536" t="s">
        <v>447</v>
      </c>
      <c r="B860" s="537" t="s">
        <v>3101</v>
      </c>
      <c r="C860" s="538" t="s">
        <v>24</v>
      </c>
      <c r="D860" s="539" t="s">
        <v>25</v>
      </c>
      <c r="E860" s="540" t="s">
        <v>26</v>
      </c>
      <c r="F860" s="540" t="s">
        <v>27</v>
      </c>
    </row>
    <row r="861" spans="1:6">
      <c r="A861" s="670"/>
      <c r="B861" s="667"/>
      <c r="C861" s="670"/>
      <c r="D861" s="667"/>
      <c r="E861" s="670"/>
      <c r="F861" s="667"/>
    </row>
    <row r="862" spans="1:6" ht="60">
      <c r="A862" s="671"/>
      <c r="B862" s="524" t="s">
        <v>3102</v>
      </c>
      <c r="C862" s="672"/>
      <c r="D862" s="673"/>
      <c r="E862" s="670"/>
      <c r="F862" s="667"/>
    </row>
    <row r="863" spans="1:6" ht="60">
      <c r="A863" s="671"/>
      <c r="B863" s="524" t="s">
        <v>3103</v>
      </c>
      <c r="C863" s="672"/>
      <c r="D863" s="673"/>
      <c r="E863" s="670"/>
      <c r="F863" s="667"/>
    </row>
    <row r="864" spans="1:6" ht="30">
      <c r="A864" s="671"/>
      <c r="B864" s="524" t="s">
        <v>3104</v>
      </c>
      <c r="C864" s="672"/>
      <c r="D864" s="673"/>
      <c r="E864" s="670"/>
      <c r="F864" s="667"/>
    </row>
    <row r="865" spans="1:6" ht="60">
      <c r="A865" s="671"/>
      <c r="B865" s="524" t="s">
        <v>3105</v>
      </c>
      <c r="C865" s="672"/>
      <c r="D865" s="673"/>
      <c r="E865" s="670"/>
      <c r="F865" s="667"/>
    </row>
    <row r="866" spans="1:6" ht="60">
      <c r="A866" s="671"/>
      <c r="B866" s="524" t="s">
        <v>3106</v>
      </c>
      <c r="C866" s="672"/>
      <c r="D866" s="673"/>
      <c r="E866" s="670"/>
      <c r="F866" s="667"/>
    </row>
    <row r="867" spans="1:6" ht="30">
      <c r="A867" s="671"/>
      <c r="B867" s="524" t="s">
        <v>3107</v>
      </c>
      <c r="C867" s="672"/>
      <c r="D867" s="673"/>
      <c r="E867" s="670"/>
      <c r="F867" s="667"/>
    </row>
    <row r="868" spans="1:6" ht="60">
      <c r="A868" s="508"/>
      <c r="B868" s="524" t="s">
        <v>3108</v>
      </c>
      <c r="C868" s="510"/>
      <c r="D868" s="603"/>
      <c r="E868" s="513"/>
      <c r="F868" s="513"/>
    </row>
    <row r="869" spans="1:6" ht="30">
      <c r="A869" s="508"/>
      <c r="B869" s="524" t="s">
        <v>3109</v>
      </c>
      <c r="C869" s="510"/>
      <c r="D869" s="603"/>
      <c r="E869" s="513"/>
      <c r="F869" s="513"/>
    </row>
    <row r="870" spans="1:6" ht="135">
      <c r="A870" s="508"/>
      <c r="B870" s="668" t="s">
        <v>3110</v>
      </c>
      <c r="C870" s="510"/>
      <c r="D870" s="603"/>
      <c r="E870" s="513"/>
      <c r="F870" s="513"/>
    </row>
    <row r="871" spans="1:6">
      <c r="A871" s="674"/>
      <c r="B871" s="675"/>
      <c r="C871" s="676"/>
      <c r="D871" s="677"/>
      <c r="E871" s="678"/>
      <c r="F871" s="679"/>
    </row>
    <row r="872" spans="1:6" ht="45">
      <c r="A872" s="674"/>
      <c r="B872" s="665" t="s">
        <v>3111</v>
      </c>
      <c r="C872" s="676"/>
      <c r="D872" s="677"/>
      <c r="E872" s="678"/>
      <c r="F872" s="679"/>
    </row>
    <row r="873" spans="1:6">
      <c r="A873" s="674"/>
      <c r="B873" s="665"/>
      <c r="C873" s="676"/>
      <c r="D873" s="677"/>
      <c r="E873" s="678"/>
      <c r="F873" s="679"/>
    </row>
    <row r="874" spans="1:6" ht="30">
      <c r="A874" s="601">
        <v>7.01</v>
      </c>
      <c r="B874" s="509" t="s">
        <v>3112</v>
      </c>
      <c r="C874" s="510" t="s">
        <v>1623</v>
      </c>
      <c r="D874" s="603">
        <v>180</v>
      </c>
      <c r="E874" s="719"/>
      <c r="F874" s="513">
        <f>D874*E874</f>
        <v>0</v>
      </c>
    </row>
    <row r="875" spans="1:6">
      <c r="A875" s="601"/>
      <c r="B875" s="509" t="s">
        <v>3113</v>
      </c>
      <c r="C875" s="510"/>
      <c r="D875" s="603"/>
      <c r="E875" s="513"/>
      <c r="F875" s="513"/>
    </row>
    <row r="876" spans="1:6">
      <c r="A876" s="601"/>
      <c r="B876" s="509" t="s">
        <v>3114</v>
      </c>
      <c r="C876" s="510"/>
      <c r="D876" s="603"/>
      <c r="E876" s="513"/>
      <c r="F876" s="513"/>
    </row>
    <row r="877" spans="1:6" ht="30">
      <c r="A877" s="601"/>
      <c r="B877" s="509" t="s">
        <v>3115</v>
      </c>
      <c r="C877" s="510"/>
      <c r="D877" s="603"/>
      <c r="E877" s="513"/>
      <c r="F877" s="513"/>
    </row>
    <row r="878" spans="1:6">
      <c r="A878" s="601"/>
      <c r="B878" s="509" t="s">
        <v>3116</v>
      </c>
      <c r="C878" s="510"/>
      <c r="D878" s="603"/>
      <c r="E878" s="513"/>
      <c r="F878" s="513"/>
    </row>
    <row r="879" spans="1:6" ht="30">
      <c r="A879" s="601"/>
      <c r="B879" s="509" t="s">
        <v>3117</v>
      </c>
      <c r="C879" s="510"/>
      <c r="D879" s="603"/>
      <c r="E879" s="513"/>
      <c r="F879" s="513"/>
    </row>
    <row r="880" spans="1:6" ht="30">
      <c r="A880" s="601"/>
      <c r="B880" s="509" t="s">
        <v>3118</v>
      </c>
      <c r="C880" s="510"/>
      <c r="D880" s="603"/>
      <c r="E880" s="513"/>
      <c r="F880" s="513"/>
    </row>
    <row r="881" spans="1:6" ht="45">
      <c r="A881" s="601"/>
      <c r="B881" s="509" t="s">
        <v>3119</v>
      </c>
      <c r="C881" s="510"/>
      <c r="D881" s="603"/>
      <c r="E881" s="513"/>
      <c r="F881" s="513"/>
    </row>
    <row r="882" spans="1:6" ht="30">
      <c r="A882" s="601"/>
      <c r="B882" s="509" t="s">
        <v>3120</v>
      </c>
      <c r="C882" s="510"/>
      <c r="D882" s="603"/>
      <c r="E882" s="513"/>
      <c r="F882" s="513"/>
    </row>
    <row r="883" spans="1:6" ht="30">
      <c r="A883" s="601"/>
      <c r="B883" s="509" t="s">
        <v>3121</v>
      </c>
      <c r="C883" s="510"/>
      <c r="D883" s="603"/>
      <c r="E883" s="513"/>
      <c r="F883" s="513"/>
    </row>
    <row r="884" spans="1:6" ht="30">
      <c r="A884" s="601"/>
      <c r="B884" s="509" t="s">
        <v>3122</v>
      </c>
      <c r="C884" s="510"/>
      <c r="D884" s="603"/>
      <c r="E884" s="513"/>
      <c r="F884" s="513"/>
    </row>
    <row r="885" spans="1:6">
      <c r="A885" s="601"/>
      <c r="B885" s="509"/>
      <c r="C885" s="510"/>
      <c r="D885" s="603"/>
      <c r="E885" s="513"/>
      <c r="F885" s="513"/>
    </row>
    <row r="886" spans="1:6">
      <c r="A886" s="601"/>
      <c r="B886" s="509"/>
      <c r="C886" s="510"/>
      <c r="D886" s="603"/>
      <c r="E886" s="513"/>
      <c r="F886" s="513"/>
    </row>
    <row r="887" spans="1:6" ht="45">
      <c r="A887" s="601"/>
      <c r="B887" s="665" t="s">
        <v>3123</v>
      </c>
      <c r="C887" s="510"/>
      <c r="D887" s="603"/>
      <c r="E887" s="513"/>
      <c r="F887" s="513"/>
    </row>
    <row r="888" spans="1:6">
      <c r="A888" s="601"/>
      <c r="B888" s="509"/>
      <c r="C888" s="510"/>
      <c r="D888" s="603"/>
      <c r="E888" s="513"/>
      <c r="F888" s="513"/>
    </row>
    <row r="889" spans="1:6" ht="75">
      <c r="A889" s="601">
        <f>MAX($A888:A888)+0.01</f>
        <v>0.01</v>
      </c>
      <c r="B889" s="509" t="s">
        <v>3124</v>
      </c>
      <c r="C889" s="510" t="s">
        <v>1623</v>
      </c>
      <c r="D889" s="603">
        <v>530</v>
      </c>
      <c r="E889" s="719"/>
      <c r="F889" s="513">
        <f>D889*E889</f>
        <v>0</v>
      </c>
    </row>
    <row r="890" spans="1:6" ht="30">
      <c r="A890" s="601"/>
      <c r="B890" s="509" t="s">
        <v>3125</v>
      </c>
      <c r="C890" s="510"/>
      <c r="D890" s="603"/>
      <c r="E890" s="513"/>
      <c r="F890" s="513"/>
    </row>
    <row r="891" spans="1:6" ht="30">
      <c r="A891" s="601"/>
      <c r="B891" s="509" t="s">
        <v>3126</v>
      </c>
      <c r="C891" s="510"/>
      <c r="D891" s="603"/>
      <c r="E891" s="513"/>
      <c r="F891" s="513"/>
    </row>
    <row r="892" spans="1:6">
      <c r="A892" s="601"/>
      <c r="B892" s="509" t="s">
        <v>3127</v>
      </c>
      <c r="C892" s="510"/>
      <c r="D892" s="603"/>
      <c r="E892" s="513"/>
      <c r="F892" s="513"/>
    </row>
    <row r="893" spans="1:6" ht="30">
      <c r="A893" s="601"/>
      <c r="B893" s="509" t="s">
        <v>3128</v>
      </c>
      <c r="C893" s="510"/>
      <c r="D893" s="603"/>
      <c r="E893" s="513"/>
      <c r="F893" s="513"/>
    </row>
    <row r="894" spans="1:6" ht="30">
      <c r="A894" s="601"/>
      <c r="B894" s="509" t="s">
        <v>3129</v>
      </c>
      <c r="C894" s="510"/>
      <c r="D894" s="603"/>
      <c r="E894" s="513"/>
      <c r="F894" s="513"/>
    </row>
    <row r="895" spans="1:6">
      <c r="A895" s="601"/>
      <c r="B895" s="509" t="s">
        <v>3130</v>
      </c>
      <c r="C895" s="510"/>
      <c r="D895" s="603"/>
      <c r="E895" s="513"/>
      <c r="F895" s="513"/>
    </row>
    <row r="896" spans="1:6" ht="30">
      <c r="A896" s="601"/>
      <c r="B896" s="509" t="s">
        <v>3131</v>
      </c>
      <c r="C896" s="510"/>
      <c r="D896" s="603"/>
      <c r="E896" s="513"/>
      <c r="F896" s="513"/>
    </row>
    <row r="897" spans="1:6">
      <c r="A897" s="601"/>
      <c r="B897" s="509" t="s">
        <v>3132</v>
      </c>
      <c r="C897" s="510"/>
      <c r="D897" s="603"/>
      <c r="E897" s="513"/>
      <c r="F897" s="513"/>
    </row>
    <row r="898" spans="1:6">
      <c r="A898" s="601"/>
      <c r="B898" s="509" t="s">
        <v>3133</v>
      </c>
      <c r="C898" s="510"/>
      <c r="D898" s="603"/>
      <c r="E898" s="513"/>
      <c r="F898" s="513"/>
    </row>
    <row r="899" spans="1:6">
      <c r="A899" s="601"/>
      <c r="B899" s="509" t="s">
        <v>3134</v>
      </c>
      <c r="C899" s="510"/>
      <c r="D899" s="603"/>
      <c r="E899" s="513"/>
      <c r="F899" s="513"/>
    </row>
    <row r="900" spans="1:6">
      <c r="A900" s="601"/>
      <c r="B900" s="509" t="s">
        <v>3135</v>
      </c>
      <c r="C900" s="510"/>
      <c r="D900" s="603"/>
      <c r="E900" s="513"/>
      <c r="F900" s="513"/>
    </row>
    <row r="901" spans="1:6" ht="30">
      <c r="A901" s="601"/>
      <c r="B901" s="509" t="s">
        <v>3136</v>
      </c>
      <c r="C901" s="510"/>
      <c r="D901" s="603"/>
      <c r="E901" s="513"/>
      <c r="F901" s="513"/>
    </row>
    <row r="902" spans="1:6" ht="30">
      <c r="A902" s="601"/>
      <c r="B902" s="509" t="s">
        <v>3137</v>
      </c>
      <c r="C902" s="510"/>
      <c r="D902" s="603"/>
      <c r="E902" s="513"/>
      <c r="F902" s="513"/>
    </row>
    <row r="903" spans="1:6">
      <c r="A903" s="601"/>
      <c r="B903" s="509"/>
      <c r="C903" s="510"/>
      <c r="D903" s="603"/>
      <c r="E903" s="513"/>
      <c r="F903" s="513"/>
    </row>
    <row r="904" spans="1:6" ht="30">
      <c r="A904" s="601"/>
      <c r="B904" s="680" t="s">
        <v>3138</v>
      </c>
      <c r="C904" s="510"/>
      <c r="D904" s="603"/>
      <c r="E904" s="513"/>
      <c r="F904" s="513"/>
    </row>
    <row r="905" spans="1:6" ht="30">
      <c r="A905" s="601"/>
      <c r="B905" s="665" t="s">
        <v>3139</v>
      </c>
      <c r="C905" s="510"/>
      <c r="D905" s="603"/>
      <c r="E905" s="513"/>
      <c r="F905" s="513"/>
    </row>
    <row r="906" spans="1:6" ht="60">
      <c r="A906" s="601">
        <f>MAX($A874:A905)+0.01</f>
        <v>7.02</v>
      </c>
      <c r="B906" s="509" t="s">
        <v>3140</v>
      </c>
      <c r="C906" s="510" t="s">
        <v>51</v>
      </c>
      <c r="D906" s="603">
        <v>1</v>
      </c>
      <c r="E906" s="719"/>
      <c r="F906" s="513">
        <f>D906*E906</f>
        <v>0</v>
      </c>
    </row>
    <row r="907" spans="1:6">
      <c r="A907" s="601"/>
      <c r="B907" s="509" t="s">
        <v>3141</v>
      </c>
      <c r="C907" s="510"/>
      <c r="D907" s="603"/>
      <c r="E907" s="513"/>
      <c r="F907" s="513"/>
    </row>
    <row r="908" spans="1:6">
      <c r="A908" s="601"/>
      <c r="B908" s="509"/>
      <c r="C908" s="510"/>
      <c r="D908" s="603"/>
      <c r="E908" s="513"/>
      <c r="F908" s="513"/>
    </row>
    <row r="909" spans="1:6">
      <c r="A909" s="667"/>
      <c r="B909" s="667"/>
      <c r="C909" s="667"/>
      <c r="D909" s="667"/>
      <c r="E909" s="667"/>
      <c r="F909" s="667"/>
    </row>
    <row r="910" spans="1:6">
      <c r="A910" s="681"/>
      <c r="B910" s="682" t="s">
        <v>3142</v>
      </c>
      <c r="C910" s="681"/>
      <c r="D910" s="681"/>
      <c r="E910" s="681"/>
      <c r="F910" s="681"/>
    </row>
    <row r="911" spans="1:6" ht="30">
      <c r="A911" s="667"/>
      <c r="B911" s="665" t="s">
        <v>3143</v>
      </c>
      <c r="C911" s="667"/>
      <c r="D911" s="667"/>
      <c r="E911" s="667"/>
      <c r="F911" s="667"/>
    </row>
    <row r="912" spans="1:6" ht="30">
      <c r="A912" s="601">
        <f>MAX($A904:A911)+0.01</f>
        <v>7.0299999999999994</v>
      </c>
      <c r="B912" s="509" t="s">
        <v>3144</v>
      </c>
      <c r="C912" s="510" t="s">
        <v>1397</v>
      </c>
      <c r="D912" s="603">
        <v>1</v>
      </c>
      <c r="E912" s="719"/>
      <c r="F912" s="513">
        <f>D912*E912</f>
        <v>0</v>
      </c>
    </row>
    <row r="913" spans="1:6">
      <c r="A913" s="601"/>
      <c r="B913" s="509" t="s">
        <v>3145</v>
      </c>
      <c r="C913" s="510"/>
      <c r="D913" s="603"/>
      <c r="E913" s="513"/>
      <c r="F913" s="513"/>
    </row>
    <row r="914" spans="1:6" ht="30">
      <c r="A914" s="601"/>
      <c r="B914" s="509" t="s">
        <v>3146</v>
      </c>
      <c r="C914" s="510"/>
      <c r="D914" s="603"/>
      <c r="E914" s="513"/>
      <c r="F914" s="513"/>
    </row>
    <row r="915" spans="1:6">
      <c r="A915" s="601"/>
      <c r="B915" s="509" t="s">
        <v>3147</v>
      </c>
      <c r="C915" s="510"/>
      <c r="D915" s="603"/>
      <c r="E915" s="513"/>
      <c r="F915" s="513"/>
    </row>
    <row r="916" spans="1:6">
      <c r="A916" s="601"/>
      <c r="B916" s="509" t="s">
        <v>3148</v>
      </c>
      <c r="C916" s="510"/>
      <c r="D916" s="603"/>
      <c r="E916" s="513"/>
      <c r="F916" s="513"/>
    </row>
    <row r="917" spans="1:6">
      <c r="A917" s="601"/>
      <c r="B917" s="509" t="s">
        <v>3149</v>
      </c>
      <c r="C917" s="510"/>
      <c r="D917" s="603"/>
      <c r="E917" s="513"/>
      <c r="F917" s="513"/>
    </row>
    <row r="918" spans="1:6">
      <c r="A918" s="601"/>
      <c r="B918" s="509" t="s">
        <v>3150</v>
      </c>
      <c r="C918" s="510"/>
      <c r="D918" s="603"/>
      <c r="E918" s="513"/>
      <c r="F918" s="513"/>
    </row>
    <row r="919" spans="1:6" ht="30">
      <c r="A919" s="601"/>
      <c r="B919" s="509" t="s">
        <v>3151</v>
      </c>
      <c r="C919" s="510"/>
      <c r="D919" s="603"/>
      <c r="E919" s="513"/>
      <c r="F919" s="513"/>
    </row>
    <row r="920" spans="1:6" ht="45">
      <c r="A920" s="601"/>
      <c r="B920" s="509" t="s">
        <v>3152</v>
      </c>
      <c r="C920" s="510"/>
      <c r="D920" s="603"/>
      <c r="E920" s="513"/>
      <c r="F920" s="513"/>
    </row>
    <row r="921" spans="1:6" ht="45">
      <c r="A921" s="601"/>
      <c r="B921" s="509" t="s">
        <v>3153</v>
      </c>
      <c r="C921" s="510"/>
      <c r="D921" s="603"/>
      <c r="E921" s="513"/>
      <c r="F921" s="513"/>
    </row>
    <row r="922" spans="1:6" ht="45">
      <c r="A922" s="601"/>
      <c r="B922" s="509" t="s">
        <v>3154</v>
      </c>
      <c r="C922" s="510"/>
      <c r="D922" s="603"/>
      <c r="E922" s="513"/>
      <c r="F922" s="513"/>
    </row>
    <row r="923" spans="1:6">
      <c r="A923" s="601"/>
      <c r="B923" s="509" t="s">
        <v>3155</v>
      </c>
      <c r="C923" s="510"/>
      <c r="D923" s="603"/>
      <c r="E923" s="513"/>
      <c r="F923" s="513"/>
    </row>
    <row r="924" spans="1:6" ht="45">
      <c r="A924" s="601"/>
      <c r="B924" s="509" t="s">
        <v>3156</v>
      </c>
      <c r="C924" s="510"/>
      <c r="D924" s="603"/>
      <c r="E924" s="513"/>
      <c r="F924" s="513"/>
    </row>
    <row r="925" spans="1:6" ht="45">
      <c r="A925" s="601"/>
      <c r="B925" s="509" t="s">
        <v>3157</v>
      </c>
      <c r="C925" s="510"/>
      <c r="D925" s="603"/>
      <c r="E925" s="513"/>
      <c r="F925" s="513"/>
    </row>
    <row r="926" spans="1:6" ht="45">
      <c r="A926" s="601"/>
      <c r="B926" s="509" t="s">
        <v>3158</v>
      </c>
      <c r="C926" s="510"/>
      <c r="D926" s="603"/>
      <c r="E926" s="513"/>
      <c r="F926" s="513"/>
    </row>
    <row r="927" spans="1:6" ht="30">
      <c r="A927" s="601"/>
      <c r="B927" s="509" t="s">
        <v>3159</v>
      </c>
      <c r="C927" s="510"/>
      <c r="D927" s="603"/>
      <c r="E927" s="513"/>
      <c r="F927" s="513"/>
    </row>
    <row r="928" spans="1:6" ht="30">
      <c r="A928" s="601"/>
      <c r="B928" s="509" t="s">
        <v>3160</v>
      </c>
      <c r="C928" s="510"/>
      <c r="D928" s="603"/>
      <c r="E928" s="513"/>
      <c r="F928" s="513"/>
    </row>
    <row r="929" spans="1:6" ht="45">
      <c r="A929" s="601"/>
      <c r="B929" s="509" t="s">
        <v>3161</v>
      </c>
      <c r="C929" s="510"/>
      <c r="D929" s="603"/>
      <c r="E929" s="513"/>
      <c r="F929" s="513"/>
    </row>
    <row r="930" spans="1:6" ht="30">
      <c r="A930" s="601"/>
      <c r="B930" s="509" t="s">
        <v>3162</v>
      </c>
      <c r="C930" s="510"/>
      <c r="D930" s="603"/>
      <c r="E930" s="513"/>
      <c r="F930" s="513"/>
    </row>
    <row r="931" spans="1:6" ht="30">
      <c r="A931" s="601"/>
      <c r="B931" s="509" t="s">
        <v>3163</v>
      </c>
      <c r="C931" s="510"/>
      <c r="D931" s="603"/>
      <c r="E931" s="513"/>
      <c r="F931" s="513"/>
    </row>
    <row r="932" spans="1:6" ht="30">
      <c r="A932" s="601"/>
      <c r="B932" s="509" t="s">
        <v>3164</v>
      </c>
      <c r="C932" s="510"/>
      <c r="D932" s="603"/>
      <c r="E932" s="513"/>
      <c r="F932" s="513"/>
    </row>
    <row r="933" spans="1:6" ht="45">
      <c r="A933" s="601"/>
      <c r="B933" s="509" t="s">
        <v>3165</v>
      </c>
      <c r="C933" s="510"/>
      <c r="D933" s="603"/>
      <c r="E933" s="513"/>
      <c r="F933" s="513"/>
    </row>
    <row r="934" spans="1:6" ht="45">
      <c r="A934" s="601"/>
      <c r="B934" s="509" t="s">
        <v>3166</v>
      </c>
      <c r="C934" s="510"/>
      <c r="D934" s="603"/>
      <c r="E934" s="513"/>
      <c r="F934" s="513"/>
    </row>
    <row r="935" spans="1:6" ht="45">
      <c r="A935" s="601"/>
      <c r="B935" s="509" t="s">
        <v>3167</v>
      </c>
      <c r="C935" s="510"/>
      <c r="D935" s="603"/>
      <c r="E935" s="513"/>
      <c r="F935" s="513"/>
    </row>
    <row r="936" spans="1:6" ht="45">
      <c r="A936" s="601"/>
      <c r="B936" s="509" t="s">
        <v>3168</v>
      </c>
      <c r="C936" s="510"/>
      <c r="D936" s="603"/>
      <c r="E936" s="513"/>
      <c r="F936" s="513"/>
    </row>
    <row r="937" spans="1:6">
      <c r="A937" s="601"/>
      <c r="B937" s="509" t="s">
        <v>3169</v>
      </c>
      <c r="C937" s="510"/>
      <c r="D937" s="603"/>
      <c r="E937" s="513"/>
      <c r="F937" s="513"/>
    </row>
    <row r="938" spans="1:6" ht="30">
      <c r="A938" s="601"/>
      <c r="B938" s="509" t="s">
        <v>3170</v>
      </c>
      <c r="C938" s="510"/>
      <c r="D938" s="603"/>
      <c r="E938" s="513"/>
      <c r="F938" s="513"/>
    </row>
    <row r="939" spans="1:6" ht="30">
      <c r="A939" s="601"/>
      <c r="B939" s="509" t="s">
        <v>3171</v>
      </c>
      <c r="C939" s="510"/>
      <c r="D939" s="603"/>
      <c r="E939" s="513"/>
      <c r="F939" s="513"/>
    </row>
    <row r="940" spans="1:6" ht="45">
      <c r="A940" s="601"/>
      <c r="B940" s="509" t="s">
        <v>3172</v>
      </c>
      <c r="C940" s="510"/>
      <c r="D940" s="603"/>
      <c r="E940" s="513"/>
      <c r="F940" s="513"/>
    </row>
    <row r="941" spans="1:6">
      <c r="A941" s="601"/>
      <c r="B941" s="509" t="s">
        <v>3173</v>
      </c>
      <c r="C941" s="510"/>
      <c r="D941" s="603"/>
      <c r="E941" s="513"/>
      <c r="F941" s="513"/>
    </row>
    <row r="942" spans="1:6">
      <c r="A942" s="601"/>
      <c r="B942" s="509" t="s">
        <v>3174</v>
      </c>
      <c r="C942" s="510"/>
      <c r="D942" s="603"/>
      <c r="E942" s="513"/>
      <c r="F942" s="513"/>
    </row>
    <row r="943" spans="1:6">
      <c r="A943" s="601"/>
      <c r="B943" s="509" t="s">
        <v>3175</v>
      </c>
      <c r="C943" s="510"/>
      <c r="D943" s="603"/>
      <c r="E943" s="513"/>
      <c r="F943" s="513"/>
    </row>
    <row r="944" spans="1:6">
      <c r="A944" s="601"/>
      <c r="B944" s="509" t="s">
        <v>3176</v>
      </c>
      <c r="C944" s="510"/>
      <c r="D944" s="603"/>
      <c r="E944" s="513"/>
      <c r="F944" s="513"/>
    </row>
    <row r="945" spans="1:6">
      <c r="A945" s="601"/>
      <c r="B945" s="509"/>
      <c r="C945" s="510"/>
      <c r="D945" s="603"/>
      <c r="E945" s="513"/>
      <c r="F945" s="513"/>
    </row>
    <row r="946" spans="1:6" ht="90">
      <c r="A946" s="601">
        <f>MAX($A904:A910)+0.01</f>
        <v>7.0299999999999994</v>
      </c>
      <c r="B946" s="509" t="s">
        <v>3177</v>
      </c>
      <c r="C946" s="510" t="s">
        <v>51</v>
      </c>
      <c r="D946" s="603">
        <v>1</v>
      </c>
      <c r="E946" s="719"/>
      <c r="F946" s="513">
        <f>D946*E946</f>
        <v>0</v>
      </c>
    </row>
    <row r="947" spans="1:6">
      <c r="A947" s="601"/>
      <c r="B947" s="509"/>
      <c r="C947" s="510"/>
      <c r="D947" s="603"/>
      <c r="E947" s="513"/>
      <c r="F947" s="513"/>
    </row>
    <row r="948" spans="1:6" ht="45">
      <c r="A948" s="601">
        <f>MAX($A823:A947)+0.01</f>
        <v>7.0399999999999991</v>
      </c>
      <c r="B948" s="509" t="s">
        <v>3178</v>
      </c>
      <c r="C948" s="510" t="s">
        <v>51</v>
      </c>
      <c r="D948" s="603">
        <v>3</v>
      </c>
      <c r="E948" s="719"/>
      <c r="F948" s="513">
        <f>D948*E948</f>
        <v>0</v>
      </c>
    </row>
    <row r="949" spans="1:6" ht="30">
      <c r="A949" s="601"/>
      <c r="B949" s="509" t="s">
        <v>3179</v>
      </c>
      <c r="C949" s="510" t="s">
        <v>51</v>
      </c>
      <c r="D949" s="603">
        <v>50</v>
      </c>
      <c r="E949" s="719"/>
      <c r="F949" s="513">
        <f>D949*E949</f>
        <v>0</v>
      </c>
    </row>
    <row r="950" spans="1:6" ht="30">
      <c r="A950" s="601"/>
      <c r="B950" s="509" t="s">
        <v>3180</v>
      </c>
      <c r="C950" s="510"/>
      <c r="D950" s="603"/>
      <c r="E950" s="513"/>
      <c r="F950" s="513"/>
    </row>
    <row r="951" spans="1:6">
      <c r="A951" s="601"/>
      <c r="B951" s="509" t="s">
        <v>3181</v>
      </c>
      <c r="C951" s="510"/>
      <c r="D951" s="603"/>
      <c r="E951" s="513"/>
      <c r="F951" s="513"/>
    </row>
    <row r="952" spans="1:6">
      <c r="A952" s="601"/>
      <c r="B952" s="509" t="s">
        <v>3182</v>
      </c>
      <c r="C952" s="510"/>
      <c r="D952" s="603"/>
      <c r="E952" s="513"/>
      <c r="F952" s="513"/>
    </row>
    <row r="953" spans="1:6">
      <c r="A953" s="601"/>
      <c r="B953" s="509" t="s">
        <v>3183</v>
      </c>
      <c r="C953" s="510"/>
      <c r="D953" s="603"/>
      <c r="E953" s="513"/>
      <c r="F953" s="513"/>
    </row>
    <row r="954" spans="1:6" ht="30">
      <c r="A954" s="601"/>
      <c r="B954" s="509" t="s">
        <v>3184</v>
      </c>
      <c r="C954" s="510"/>
      <c r="D954" s="603"/>
      <c r="E954" s="513"/>
      <c r="F954" s="513"/>
    </row>
    <row r="955" spans="1:6">
      <c r="A955" s="601"/>
      <c r="B955" s="509"/>
      <c r="C955" s="510"/>
      <c r="D955" s="603"/>
      <c r="E955" s="513"/>
      <c r="F955" s="513"/>
    </row>
    <row r="956" spans="1:6" ht="30">
      <c r="A956" s="601">
        <f>MAX($A904:A955)+0.01</f>
        <v>7.0499999999999989</v>
      </c>
      <c r="B956" s="509" t="s">
        <v>3185</v>
      </c>
      <c r="C956" s="510" t="s">
        <v>51</v>
      </c>
      <c r="D956" s="603">
        <v>1</v>
      </c>
      <c r="E956" s="719"/>
      <c r="F956" s="513">
        <f>D956*E956</f>
        <v>0</v>
      </c>
    </row>
    <row r="957" spans="1:6" ht="30">
      <c r="A957" s="601"/>
      <c r="B957" s="509" t="s">
        <v>3186</v>
      </c>
      <c r="C957" s="510"/>
      <c r="D957" s="603"/>
      <c r="E957" s="513"/>
      <c r="F957" s="513"/>
    </row>
    <row r="958" spans="1:6">
      <c r="A958" s="601"/>
      <c r="B958" s="509"/>
      <c r="C958" s="510"/>
      <c r="D958" s="603"/>
      <c r="E958" s="513"/>
      <c r="F958" s="513"/>
    </row>
    <row r="959" spans="1:6" ht="30">
      <c r="A959" s="601">
        <f>MAX($A904:A958)+0.01</f>
        <v>7.0599999999999987</v>
      </c>
      <c r="B959" s="509" t="s">
        <v>3187</v>
      </c>
      <c r="C959" s="510" t="s">
        <v>51</v>
      </c>
      <c r="D959" s="603">
        <v>1</v>
      </c>
      <c r="E959" s="719"/>
      <c r="F959" s="513">
        <f>D959*E959</f>
        <v>0</v>
      </c>
    </row>
    <row r="960" spans="1:6">
      <c r="A960" s="601"/>
      <c r="B960" s="509"/>
      <c r="C960" s="510"/>
      <c r="D960" s="603"/>
      <c r="E960" s="513"/>
      <c r="F960" s="513"/>
    </row>
    <row r="961" spans="1:6" ht="30">
      <c r="A961" s="601">
        <f>MAX($A904:A960)+0.01</f>
        <v>7.0699999999999985</v>
      </c>
      <c r="B961" s="509" t="s">
        <v>3188</v>
      </c>
      <c r="C961" s="510" t="s">
        <v>51</v>
      </c>
      <c r="D961" s="603">
        <v>1</v>
      </c>
      <c r="E961" s="719"/>
      <c r="F961" s="513">
        <f>D961*E961</f>
        <v>0</v>
      </c>
    </row>
    <row r="962" spans="1:6" ht="30">
      <c r="A962" s="601"/>
      <c r="B962" s="509" t="s">
        <v>3186</v>
      </c>
      <c r="C962" s="510"/>
      <c r="D962" s="603"/>
      <c r="E962" s="513"/>
      <c r="F962" s="513"/>
    </row>
    <row r="963" spans="1:6">
      <c r="A963" s="601"/>
      <c r="B963" s="509"/>
      <c r="C963" s="510"/>
      <c r="D963" s="603"/>
      <c r="E963" s="513"/>
      <c r="F963" s="513"/>
    </row>
    <row r="964" spans="1:6" ht="30">
      <c r="A964" s="601">
        <f>MAX($A904:A963)+0.01</f>
        <v>7.0799999999999983</v>
      </c>
      <c r="B964" s="509" t="s">
        <v>3189</v>
      </c>
      <c r="C964" s="510" t="s">
        <v>1397</v>
      </c>
      <c r="D964" s="603">
        <v>1</v>
      </c>
      <c r="E964" s="719"/>
      <c r="F964" s="513">
        <f>D964*E964</f>
        <v>0</v>
      </c>
    </row>
    <row r="965" spans="1:6">
      <c r="A965" s="601"/>
      <c r="B965" s="509"/>
      <c r="C965" s="510"/>
      <c r="D965" s="603"/>
      <c r="E965" s="513"/>
      <c r="F965" s="513"/>
    </row>
    <row r="966" spans="1:6" ht="30">
      <c r="A966" s="601">
        <f>MAX($A964:A965)+0.01</f>
        <v>7.0899999999999981</v>
      </c>
      <c r="B966" s="509" t="s">
        <v>3190</v>
      </c>
      <c r="C966" s="510" t="s">
        <v>51</v>
      </c>
      <c r="D966" s="603">
        <v>40</v>
      </c>
      <c r="E966" s="719"/>
      <c r="F966" s="513">
        <f>D966*E966</f>
        <v>0</v>
      </c>
    </row>
    <row r="967" spans="1:6">
      <c r="A967" s="601"/>
      <c r="B967" s="509"/>
      <c r="C967" s="510"/>
      <c r="D967" s="603"/>
      <c r="E967" s="513"/>
      <c r="F967" s="513"/>
    </row>
    <row r="968" spans="1:6" ht="30">
      <c r="A968" s="601">
        <f>MAX($A904:A967)+0.01</f>
        <v>7.0999999999999979</v>
      </c>
      <c r="B968" s="509" t="s">
        <v>3191</v>
      </c>
      <c r="C968" s="510" t="s">
        <v>51</v>
      </c>
      <c r="D968" s="603">
        <v>40</v>
      </c>
      <c r="E968" s="719"/>
      <c r="F968" s="513">
        <f>D968*E968</f>
        <v>0</v>
      </c>
    </row>
    <row r="969" spans="1:6">
      <c r="A969" s="601"/>
      <c r="B969" s="509"/>
      <c r="C969" s="510"/>
      <c r="D969" s="603"/>
      <c r="E969" s="513"/>
      <c r="F969" s="513"/>
    </row>
    <row r="970" spans="1:6">
      <c r="A970" s="601">
        <f>MAX($A909:A969)+0.01</f>
        <v>7.1099999999999977</v>
      </c>
      <c r="B970" s="509" t="s">
        <v>3192</v>
      </c>
      <c r="C970" s="510" t="s">
        <v>51</v>
      </c>
      <c r="D970" s="603">
        <v>80</v>
      </c>
      <c r="E970" s="719"/>
      <c r="F970" s="513">
        <f>D970*E970</f>
        <v>0</v>
      </c>
    </row>
    <row r="971" spans="1:6">
      <c r="A971" s="601"/>
      <c r="B971" s="509"/>
      <c r="C971" s="510"/>
      <c r="D971" s="603"/>
      <c r="E971" s="513"/>
      <c r="F971" s="513"/>
    </row>
    <row r="972" spans="1:6" ht="30">
      <c r="A972" s="601">
        <f>MAX($A911:A971)+0.01</f>
        <v>7.1199999999999974</v>
      </c>
      <c r="B972" s="509" t="s">
        <v>3193</v>
      </c>
      <c r="C972" s="510" t="s">
        <v>51</v>
      </c>
      <c r="D972" s="603">
        <v>2</v>
      </c>
      <c r="E972" s="719"/>
      <c r="F972" s="513">
        <f>D972*E972</f>
        <v>0</v>
      </c>
    </row>
    <row r="973" spans="1:6">
      <c r="A973" s="601"/>
      <c r="B973" s="509"/>
      <c r="C973" s="510"/>
      <c r="D973" s="603"/>
      <c r="E973" s="513"/>
      <c r="F973" s="513"/>
    </row>
    <row r="974" spans="1:6" ht="30">
      <c r="A974" s="601"/>
      <c r="B974" s="665" t="s">
        <v>3194</v>
      </c>
      <c r="C974" s="510"/>
      <c r="D974" s="603"/>
      <c r="E974" s="513"/>
      <c r="F974" s="513"/>
    </row>
    <row r="975" spans="1:6" ht="45">
      <c r="A975" s="601">
        <f>MAX($A925:A974)+0.01</f>
        <v>7.1299999999999972</v>
      </c>
      <c r="B975" s="509" t="s">
        <v>3195</v>
      </c>
      <c r="C975" s="510" t="s">
        <v>51</v>
      </c>
      <c r="D975" s="603">
        <v>2</v>
      </c>
      <c r="E975" s="719"/>
      <c r="F975" s="513">
        <f>D975*E975</f>
        <v>0</v>
      </c>
    </row>
    <row r="976" spans="1:6" ht="30">
      <c r="A976" s="601"/>
      <c r="B976" s="509" t="s">
        <v>3179</v>
      </c>
      <c r="C976" s="510" t="s">
        <v>51</v>
      </c>
      <c r="D976" s="603">
        <v>30</v>
      </c>
      <c r="E976" s="719"/>
      <c r="F976" s="513">
        <f>D976*E976</f>
        <v>0</v>
      </c>
    </row>
    <row r="977" spans="1:6" ht="30">
      <c r="A977" s="601"/>
      <c r="B977" s="509" t="s">
        <v>3180</v>
      </c>
      <c r="C977" s="510"/>
      <c r="D977" s="603"/>
      <c r="E977" s="513"/>
      <c r="F977" s="513"/>
    </row>
    <row r="978" spans="1:6">
      <c r="A978" s="601"/>
      <c r="B978" s="509" t="s">
        <v>3181</v>
      </c>
      <c r="C978" s="510"/>
      <c r="D978" s="603"/>
      <c r="E978" s="513"/>
      <c r="F978" s="513"/>
    </row>
    <row r="979" spans="1:6">
      <c r="A979" s="601"/>
      <c r="B979" s="509" t="s">
        <v>3182</v>
      </c>
      <c r="C979" s="510"/>
      <c r="D979" s="603"/>
      <c r="E979" s="513"/>
      <c r="F979" s="513"/>
    </row>
    <row r="980" spans="1:6">
      <c r="A980" s="601"/>
      <c r="B980" s="509" t="s">
        <v>3183</v>
      </c>
      <c r="C980" s="510"/>
      <c r="D980" s="603"/>
      <c r="E980" s="513"/>
      <c r="F980" s="513"/>
    </row>
    <row r="981" spans="1:6" ht="30">
      <c r="A981" s="601"/>
      <c r="B981" s="509" t="s">
        <v>3184</v>
      </c>
      <c r="C981" s="510"/>
      <c r="D981" s="603"/>
      <c r="E981" s="513"/>
      <c r="F981" s="513"/>
    </row>
    <row r="982" spans="1:6">
      <c r="A982" s="622"/>
      <c r="B982" s="509"/>
      <c r="C982" s="510"/>
      <c r="D982" s="603"/>
      <c r="E982" s="513"/>
      <c r="F982" s="513"/>
    </row>
    <row r="983" spans="1:6">
      <c r="A983" s="683"/>
      <c r="B983" s="682" t="s">
        <v>3196</v>
      </c>
      <c r="C983" s="615"/>
      <c r="D983" s="684"/>
      <c r="E983" s="618"/>
      <c r="F983" s="618"/>
    </row>
    <row r="984" spans="1:6" ht="30">
      <c r="A984" s="667"/>
      <c r="B984" s="665" t="s">
        <v>3197</v>
      </c>
      <c r="C984" s="667"/>
      <c r="D984" s="667"/>
      <c r="E984" s="667"/>
      <c r="F984" s="667"/>
    </row>
    <row r="985" spans="1:6" ht="30">
      <c r="A985" s="546">
        <f>MAX($A904:A984)+0.01</f>
        <v>7.139999999999997</v>
      </c>
      <c r="B985" s="509" t="s">
        <v>3144</v>
      </c>
      <c r="C985" s="510" t="s">
        <v>1397</v>
      </c>
      <c r="D985" s="603">
        <v>1</v>
      </c>
      <c r="E985" s="719"/>
      <c r="F985" s="513">
        <f>D985*E985</f>
        <v>0</v>
      </c>
    </row>
    <row r="986" spans="1:6">
      <c r="A986" s="601"/>
      <c r="B986" s="509" t="s">
        <v>3145</v>
      </c>
      <c r="C986" s="510"/>
      <c r="D986" s="603"/>
      <c r="E986" s="513"/>
      <c r="F986" s="513"/>
    </row>
    <row r="987" spans="1:6" ht="30">
      <c r="A987" s="601"/>
      <c r="B987" s="509" t="s">
        <v>3146</v>
      </c>
      <c r="C987" s="510"/>
      <c r="D987" s="603"/>
      <c r="E987" s="513"/>
      <c r="F987" s="513"/>
    </row>
    <row r="988" spans="1:6">
      <c r="A988" s="601"/>
      <c r="B988" s="509" t="s">
        <v>3147</v>
      </c>
      <c r="C988" s="510"/>
      <c r="D988" s="603"/>
      <c r="E988" s="513"/>
      <c r="F988" s="513"/>
    </row>
    <row r="989" spans="1:6">
      <c r="A989" s="601"/>
      <c r="B989" s="509" t="s">
        <v>3148</v>
      </c>
      <c r="C989" s="510"/>
      <c r="D989" s="603"/>
      <c r="E989" s="513"/>
      <c r="F989" s="513"/>
    </row>
    <row r="990" spans="1:6">
      <c r="A990" s="601"/>
      <c r="B990" s="509" t="s">
        <v>3149</v>
      </c>
      <c r="C990" s="510"/>
      <c r="D990" s="603"/>
      <c r="E990" s="513"/>
      <c r="F990" s="513"/>
    </row>
    <row r="991" spans="1:6">
      <c r="A991" s="601"/>
      <c r="B991" s="509" t="s">
        <v>3150</v>
      </c>
      <c r="C991" s="510"/>
      <c r="D991" s="603"/>
      <c r="E991" s="513"/>
      <c r="F991" s="513"/>
    </row>
    <row r="992" spans="1:6" ht="30">
      <c r="A992" s="601"/>
      <c r="B992" s="509" t="s">
        <v>3151</v>
      </c>
      <c r="C992" s="510"/>
      <c r="D992" s="603"/>
      <c r="E992" s="513"/>
      <c r="F992" s="513"/>
    </row>
    <row r="993" spans="1:6" ht="45">
      <c r="A993" s="601"/>
      <c r="B993" s="509" t="s">
        <v>3152</v>
      </c>
      <c r="C993" s="510"/>
      <c r="D993" s="603"/>
      <c r="E993" s="513"/>
      <c r="F993" s="513"/>
    </row>
    <row r="994" spans="1:6" ht="45">
      <c r="A994" s="601"/>
      <c r="B994" s="509" t="s">
        <v>3153</v>
      </c>
      <c r="C994" s="510"/>
      <c r="D994" s="603"/>
      <c r="E994" s="513"/>
      <c r="F994" s="513"/>
    </row>
    <row r="995" spans="1:6" ht="45">
      <c r="A995" s="601"/>
      <c r="B995" s="509" t="s">
        <v>3154</v>
      </c>
      <c r="C995" s="510"/>
      <c r="D995" s="603"/>
      <c r="E995" s="513"/>
      <c r="F995" s="513"/>
    </row>
    <row r="996" spans="1:6">
      <c r="A996" s="601"/>
      <c r="B996" s="509" t="s">
        <v>3155</v>
      </c>
      <c r="C996" s="510"/>
      <c r="D996" s="603"/>
      <c r="E996" s="513"/>
      <c r="F996" s="513"/>
    </row>
    <row r="997" spans="1:6" ht="45">
      <c r="A997" s="601"/>
      <c r="B997" s="509" t="s">
        <v>3156</v>
      </c>
      <c r="C997" s="510"/>
      <c r="D997" s="603"/>
      <c r="E997" s="513"/>
      <c r="F997" s="513"/>
    </row>
    <row r="998" spans="1:6" ht="45">
      <c r="A998" s="601"/>
      <c r="B998" s="509" t="s">
        <v>3157</v>
      </c>
      <c r="C998" s="510"/>
      <c r="D998" s="603"/>
      <c r="E998" s="513"/>
      <c r="F998" s="513"/>
    </row>
    <row r="999" spans="1:6" ht="45">
      <c r="A999" s="601"/>
      <c r="B999" s="509" t="s">
        <v>3158</v>
      </c>
      <c r="C999" s="510"/>
      <c r="D999" s="603"/>
      <c r="E999" s="513"/>
      <c r="F999" s="513"/>
    </row>
    <row r="1000" spans="1:6" ht="30">
      <c r="A1000" s="601"/>
      <c r="B1000" s="509" t="s">
        <v>3159</v>
      </c>
      <c r="C1000" s="510"/>
      <c r="D1000" s="603"/>
      <c r="E1000" s="513"/>
      <c r="F1000" s="513"/>
    </row>
    <row r="1001" spans="1:6" ht="30">
      <c r="A1001" s="601"/>
      <c r="B1001" s="509" t="s">
        <v>3160</v>
      </c>
      <c r="C1001" s="510"/>
      <c r="D1001" s="603"/>
      <c r="E1001" s="513"/>
      <c r="F1001" s="513"/>
    </row>
    <row r="1002" spans="1:6" ht="45">
      <c r="A1002" s="601"/>
      <c r="B1002" s="509" t="s">
        <v>3161</v>
      </c>
      <c r="C1002" s="510"/>
      <c r="D1002" s="603"/>
      <c r="E1002" s="513"/>
      <c r="F1002" s="513"/>
    </row>
    <row r="1003" spans="1:6" ht="30">
      <c r="A1003" s="601"/>
      <c r="B1003" s="509" t="s">
        <v>3162</v>
      </c>
      <c r="C1003" s="510"/>
      <c r="D1003" s="603"/>
      <c r="E1003" s="513"/>
      <c r="F1003" s="513"/>
    </row>
    <row r="1004" spans="1:6" ht="30">
      <c r="A1004" s="601"/>
      <c r="B1004" s="509" t="s">
        <v>3163</v>
      </c>
      <c r="C1004" s="510"/>
      <c r="D1004" s="603"/>
      <c r="E1004" s="513"/>
      <c r="F1004" s="513"/>
    </row>
    <row r="1005" spans="1:6" ht="30">
      <c r="A1005" s="601"/>
      <c r="B1005" s="509" t="s">
        <v>3164</v>
      </c>
      <c r="C1005" s="510"/>
      <c r="D1005" s="603"/>
      <c r="E1005" s="513"/>
      <c r="F1005" s="513"/>
    </row>
    <row r="1006" spans="1:6" ht="45">
      <c r="A1006" s="601"/>
      <c r="B1006" s="509" t="s">
        <v>3165</v>
      </c>
      <c r="C1006" s="510"/>
      <c r="D1006" s="603"/>
      <c r="E1006" s="513"/>
      <c r="F1006" s="513"/>
    </row>
    <row r="1007" spans="1:6" ht="45">
      <c r="A1007" s="601"/>
      <c r="B1007" s="509" t="s">
        <v>3166</v>
      </c>
      <c r="C1007" s="510"/>
      <c r="D1007" s="603"/>
      <c r="E1007" s="513"/>
      <c r="F1007" s="513"/>
    </row>
    <row r="1008" spans="1:6" ht="45">
      <c r="A1008" s="601"/>
      <c r="B1008" s="509" t="s">
        <v>3167</v>
      </c>
      <c r="C1008" s="510"/>
      <c r="D1008" s="603"/>
      <c r="E1008" s="513"/>
      <c r="F1008" s="513"/>
    </row>
    <row r="1009" spans="1:6" ht="45">
      <c r="A1009" s="601"/>
      <c r="B1009" s="509" t="s">
        <v>3168</v>
      </c>
      <c r="C1009" s="510"/>
      <c r="D1009" s="603"/>
      <c r="E1009" s="513"/>
      <c r="F1009" s="513"/>
    </row>
    <row r="1010" spans="1:6">
      <c r="A1010" s="601"/>
      <c r="B1010" s="509" t="s">
        <v>3169</v>
      </c>
      <c r="C1010" s="510"/>
      <c r="D1010" s="603"/>
      <c r="E1010" s="513"/>
      <c r="F1010" s="513"/>
    </row>
    <row r="1011" spans="1:6" ht="30">
      <c r="A1011" s="601"/>
      <c r="B1011" s="509" t="s">
        <v>3170</v>
      </c>
      <c r="C1011" s="510"/>
      <c r="D1011" s="603"/>
      <c r="E1011" s="513"/>
      <c r="F1011" s="513"/>
    </row>
    <row r="1012" spans="1:6" ht="30">
      <c r="A1012" s="601"/>
      <c r="B1012" s="509" t="s">
        <v>3171</v>
      </c>
      <c r="C1012" s="510"/>
      <c r="D1012" s="603"/>
      <c r="E1012" s="513"/>
      <c r="F1012" s="513"/>
    </row>
    <row r="1013" spans="1:6" ht="45">
      <c r="A1013" s="601"/>
      <c r="B1013" s="509" t="s">
        <v>3172</v>
      </c>
      <c r="C1013" s="510"/>
      <c r="D1013" s="603"/>
      <c r="E1013" s="513"/>
      <c r="F1013" s="513"/>
    </row>
    <row r="1014" spans="1:6">
      <c r="A1014" s="601"/>
      <c r="B1014" s="509" t="s">
        <v>3173</v>
      </c>
      <c r="C1014" s="510"/>
      <c r="D1014" s="603"/>
      <c r="E1014" s="513"/>
      <c r="F1014" s="513"/>
    </row>
    <row r="1015" spans="1:6">
      <c r="A1015" s="601"/>
      <c r="B1015" s="509" t="s">
        <v>3174</v>
      </c>
      <c r="C1015" s="510"/>
      <c r="D1015" s="603"/>
      <c r="E1015" s="513"/>
      <c r="F1015" s="513"/>
    </row>
    <row r="1016" spans="1:6">
      <c r="A1016" s="601"/>
      <c r="B1016" s="509" t="s">
        <v>3175</v>
      </c>
      <c r="C1016" s="510"/>
      <c r="D1016" s="603"/>
      <c r="E1016" s="513"/>
      <c r="F1016" s="513"/>
    </row>
    <row r="1017" spans="1:6">
      <c r="A1017" s="601"/>
      <c r="B1017" s="509" t="s">
        <v>3176</v>
      </c>
      <c r="C1017" s="510"/>
      <c r="D1017" s="603"/>
      <c r="E1017" s="513"/>
      <c r="F1017" s="513"/>
    </row>
    <row r="1018" spans="1:6">
      <c r="A1018" s="601"/>
      <c r="B1018" s="509"/>
      <c r="C1018" s="510"/>
      <c r="D1018" s="603"/>
      <c r="E1018" s="513"/>
      <c r="F1018" s="513"/>
    </row>
    <row r="1019" spans="1:6" ht="60">
      <c r="A1019" s="601">
        <f>MAX($A965:A983)+0.01</f>
        <v>7.139999999999997</v>
      </c>
      <c r="B1019" s="509" t="s">
        <v>3198</v>
      </c>
      <c r="C1019" s="510" t="s">
        <v>51</v>
      </c>
      <c r="D1019" s="603">
        <v>1</v>
      </c>
      <c r="E1019" s="719"/>
      <c r="F1019" s="513">
        <f>D1019*E1019</f>
        <v>0</v>
      </c>
    </row>
    <row r="1020" spans="1:6" ht="30">
      <c r="A1020" s="601"/>
      <c r="B1020" s="509" t="s">
        <v>3186</v>
      </c>
      <c r="C1020" s="510"/>
      <c r="D1020" s="603"/>
      <c r="E1020" s="513"/>
      <c r="F1020" s="513"/>
    </row>
    <row r="1021" spans="1:6">
      <c r="A1021" s="601"/>
      <c r="B1021" s="509"/>
      <c r="C1021" s="510"/>
      <c r="D1021" s="603"/>
      <c r="E1021" s="513"/>
      <c r="F1021" s="513"/>
    </row>
    <row r="1022" spans="1:6" ht="45">
      <c r="A1022" s="601">
        <f>MAX($A894:A1021)+0.01</f>
        <v>7.1499999999999968</v>
      </c>
      <c r="B1022" s="509" t="s">
        <v>3195</v>
      </c>
      <c r="C1022" s="510" t="s">
        <v>51</v>
      </c>
      <c r="D1022" s="603">
        <v>4</v>
      </c>
      <c r="E1022" s="719"/>
      <c r="F1022" s="513">
        <f>D1022*E1022</f>
        <v>0</v>
      </c>
    </row>
    <row r="1023" spans="1:6" ht="30">
      <c r="A1023" s="601"/>
      <c r="B1023" s="509" t="s">
        <v>3179</v>
      </c>
      <c r="C1023" s="510" t="s">
        <v>51</v>
      </c>
      <c r="D1023" s="603">
        <v>92</v>
      </c>
      <c r="E1023" s="719"/>
      <c r="F1023" s="513">
        <f>D1023*E1023</f>
        <v>0</v>
      </c>
    </row>
    <row r="1024" spans="1:6" ht="30">
      <c r="A1024" s="601"/>
      <c r="B1024" s="509" t="s">
        <v>3180</v>
      </c>
      <c r="C1024" s="510"/>
      <c r="D1024" s="603"/>
      <c r="E1024" s="513"/>
      <c r="F1024" s="513"/>
    </row>
    <row r="1025" spans="1:6">
      <c r="A1025" s="601"/>
      <c r="B1025" s="509" t="s">
        <v>3181</v>
      </c>
      <c r="C1025" s="510"/>
      <c r="D1025" s="603"/>
      <c r="E1025" s="513"/>
      <c r="F1025" s="513"/>
    </row>
    <row r="1026" spans="1:6">
      <c r="A1026" s="601"/>
      <c r="B1026" s="509" t="s">
        <v>3182</v>
      </c>
      <c r="C1026" s="510"/>
      <c r="D1026" s="603"/>
      <c r="E1026" s="513"/>
      <c r="F1026" s="513"/>
    </row>
    <row r="1027" spans="1:6">
      <c r="A1027" s="601"/>
      <c r="B1027" s="509" t="s">
        <v>3183</v>
      </c>
      <c r="C1027" s="510"/>
      <c r="D1027" s="603"/>
      <c r="E1027" s="513"/>
      <c r="F1027" s="513"/>
    </row>
    <row r="1028" spans="1:6" ht="30">
      <c r="A1028" s="601"/>
      <c r="B1028" s="509" t="s">
        <v>3184</v>
      </c>
      <c r="C1028" s="510"/>
      <c r="D1028" s="603"/>
      <c r="E1028" s="513"/>
      <c r="F1028" s="513"/>
    </row>
    <row r="1029" spans="1:6">
      <c r="A1029" s="601"/>
      <c r="B1029" s="509"/>
      <c r="C1029" s="510"/>
      <c r="D1029" s="603"/>
      <c r="E1029" s="513"/>
      <c r="F1029" s="513"/>
    </row>
    <row r="1030" spans="1:6" ht="30">
      <c r="A1030" s="601">
        <f>MAX($A965:A1029)+0.01</f>
        <v>7.1599999999999966</v>
      </c>
      <c r="B1030" s="509" t="s">
        <v>3185</v>
      </c>
      <c r="C1030" s="510" t="s">
        <v>51</v>
      </c>
      <c r="D1030" s="603">
        <v>1</v>
      </c>
      <c r="E1030" s="719"/>
      <c r="F1030" s="513">
        <f>D1030*E1030</f>
        <v>0</v>
      </c>
    </row>
    <row r="1031" spans="1:6" ht="30">
      <c r="A1031" s="601"/>
      <c r="B1031" s="509" t="s">
        <v>3186</v>
      </c>
      <c r="C1031" s="510"/>
      <c r="D1031" s="603"/>
      <c r="E1031" s="513"/>
      <c r="F1031" s="513"/>
    </row>
    <row r="1032" spans="1:6">
      <c r="A1032" s="601"/>
      <c r="B1032" s="509"/>
      <c r="C1032" s="510"/>
      <c r="D1032" s="603"/>
      <c r="E1032" s="513"/>
      <c r="F1032" s="513"/>
    </row>
    <row r="1033" spans="1:6" ht="30">
      <c r="A1033" s="601">
        <f>MAX($A965:A1032)+0.01</f>
        <v>7.1699999999999964</v>
      </c>
      <c r="B1033" s="509" t="s">
        <v>3187</v>
      </c>
      <c r="C1033" s="510" t="s">
        <v>51</v>
      </c>
      <c r="D1033" s="603">
        <v>1</v>
      </c>
      <c r="E1033" s="719"/>
      <c r="F1033" s="513">
        <f>D1033*E1033</f>
        <v>0</v>
      </c>
    </row>
    <row r="1034" spans="1:6">
      <c r="A1034" s="601"/>
      <c r="B1034" s="509"/>
      <c r="C1034" s="510"/>
      <c r="D1034" s="603"/>
      <c r="E1034" s="513"/>
      <c r="F1034" s="513"/>
    </row>
    <row r="1035" spans="1:6" ht="30">
      <c r="A1035" s="601">
        <f>MAX($A965:A1034)+0.01</f>
        <v>7.1799999999999962</v>
      </c>
      <c r="B1035" s="509" t="s">
        <v>3188</v>
      </c>
      <c r="C1035" s="510" t="s">
        <v>51</v>
      </c>
      <c r="D1035" s="603">
        <v>1</v>
      </c>
      <c r="E1035" s="719"/>
      <c r="F1035" s="513">
        <f>D1035*E1035</f>
        <v>0</v>
      </c>
    </row>
    <row r="1036" spans="1:6" ht="30">
      <c r="A1036" s="601"/>
      <c r="B1036" s="509" t="s">
        <v>3186</v>
      </c>
      <c r="C1036" s="510"/>
      <c r="D1036" s="603"/>
      <c r="E1036" s="513"/>
      <c r="F1036" s="513"/>
    </row>
    <row r="1037" spans="1:6">
      <c r="A1037" s="601"/>
      <c r="B1037" s="509"/>
      <c r="C1037" s="510"/>
      <c r="D1037" s="603"/>
      <c r="E1037" s="513"/>
      <c r="F1037" s="513"/>
    </row>
    <row r="1038" spans="1:6" ht="30">
      <c r="A1038" s="601">
        <f>MAX($A970:A1037)+0.01</f>
        <v>7.1899999999999959</v>
      </c>
      <c r="B1038" s="509" t="s">
        <v>3190</v>
      </c>
      <c r="C1038" s="510" t="s">
        <v>51</v>
      </c>
      <c r="D1038" s="603">
        <v>50</v>
      </c>
      <c r="E1038" s="719"/>
      <c r="F1038" s="513">
        <f>D1038*E1038</f>
        <v>0</v>
      </c>
    </row>
    <row r="1039" spans="1:6">
      <c r="A1039" s="601"/>
      <c r="B1039" s="509"/>
      <c r="C1039" s="510"/>
      <c r="D1039" s="603"/>
      <c r="E1039" s="513"/>
      <c r="F1039" s="513"/>
    </row>
    <row r="1040" spans="1:6" ht="30">
      <c r="A1040" s="601">
        <f>MAX($A933:A1039)+0.01</f>
        <v>7.1999999999999957</v>
      </c>
      <c r="B1040" s="509" t="s">
        <v>3191</v>
      </c>
      <c r="C1040" s="510" t="s">
        <v>51</v>
      </c>
      <c r="D1040" s="603">
        <v>42</v>
      </c>
      <c r="E1040" s="719"/>
      <c r="F1040" s="513">
        <f>D1040*E1040</f>
        <v>0</v>
      </c>
    </row>
    <row r="1041" spans="1:6">
      <c r="A1041" s="601"/>
      <c r="B1041" s="509"/>
      <c r="C1041" s="510"/>
      <c r="D1041" s="603"/>
      <c r="E1041" s="513"/>
      <c r="F1041" s="513"/>
    </row>
    <row r="1042" spans="1:6">
      <c r="A1042" s="601">
        <f>MAX($A937:A1041)+0.01</f>
        <v>7.2099999999999955</v>
      </c>
      <c r="B1042" s="509" t="s">
        <v>3192</v>
      </c>
      <c r="C1042" s="510" t="s">
        <v>51</v>
      </c>
      <c r="D1042" s="603">
        <v>92</v>
      </c>
      <c r="E1042" s="719"/>
      <c r="F1042" s="513">
        <f>D1042*E1042</f>
        <v>0</v>
      </c>
    </row>
    <row r="1043" spans="1:6">
      <c r="A1043" s="601"/>
      <c r="B1043" s="509"/>
      <c r="C1043" s="510"/>
      <c r="D1043" s="603"/>
      <c r="E1043" s="513"/>
      <c r="F1043" s="513"/>
    </row>
    <row r="1044" spans="1:6" ht="30">
      <c r="A1044" s="601">
        <f>MAX($A982:A1043)+0.01</f>
        <v>7.2199999999999953</v>
      </c>
      <c r="B1044" s="509" t="s">
        <v>3193</v>
      </c>
      <c r="C1044" s="510" t="s">
        <v>51</v>
      </c>
      <c r="D1044" s="603">
        <v>2</v>
      </c>
      <c r="E1044" s="719"/>
      <c r="F1044" s="513">
        <f>D1044*E1044</f>
        <v>0</v>
      </c>
    </row>
    <row r="1045" spans="1:6">
      <c r="A1045" s="601"/>
      <c r="B1045" s="509"/>
      <c r="C1045" s="510"/>
      <c r="D1045" s="603"/>
      <c r="E1045" s="513"/>
      <c r="F1045" s="513"/>
    </row>
    <row r="1046" spans="1:6" ht="30">
      <c r="A1046" s="601"/>
      <c r="B1046" s="665" t="s">
        <v>3199</v>
      </c>
      <c r="C1046" s="510"/>
      <c r="D1046" s="603"/>
      <c r="E1046" s="513"/>
      <c r="F1046" s="513"/>
    </row>
    <row r="1047" spans="1:6" ht="45">
      <c r="A1047" s="601">
        <f>MAX($A996:A1046)+0.01</f>
        <v>7.2299999999999951</v>
      </c>
      <c r="B1047" s="509" t="s">
        <v>3195</v>
      </c>
      <c r="C1047" s="510" t="s">
        <v>51</v>
      </c>
      <c r="D1047" s="603">
        <v>1</v>
      </c>
      <c r="E1047" s="719"/>
      <c r="F1047" s="513">
        <f>D1047*E1047</f>
        <v>0</v>
      </c>
    </row>
    <row r="1048" spans="1:6" ht="30">
      <c r="A1048" s="601"/>
      <c r="B1048" s="509" t="s">
        <v>3179</v>
      </c>
      <c r="C1048" s="510" t="s">
        <v>51</v>
      </c>
      <c r="D1048" s="603">
        <v>20</v>
      </c>
      <c r="E1048" s="719"/>
      <c r="F1048" s="513">
        <f>D1048*E1048</f>
        <v>0</v>
      </c>
    </row>
    <row r="1049" spans="1:6" ht="30">
      <c r="A1049" s="601"/>
      <c r="B1049" s="509" t="s">
        <v>3180</v>
      </c>
      <c r="C1049" s="510"/>
      <c r="D1049" s="603"/>
      <c r="E1049" s="513"/>
      <c r="F1049" s="513"/>
    </row>
    <row r="1050" spans="1:6">
      <c r="A1050" s="601"/>
      <c r="B1050" s="509" t="s">
        <v>3181</v>
      </c>
      <c r="C1050" s="510"/>
      <c r="D1050" s="603"/>
      <c r="E1050" s="513"/>
      <c r="F1050" s="513"/>
    </row>
    <row r="1051" spans="1:6">
      <c r="A1051" s="601"/>
      <c r="B1051" s="509" t="s">
        <v>3182</v>
      </c>
      <c r="C1051" s="510"/>
      <c r="D1051" s="603"/>
      <c r="E1051" s="513"/>
      <c r="F1051" s="513"/>
    </row>
    <row r="1052" spans="1:6">
      <c r="A1052" s="601"/>
      <c r="B1052" s="509" t="s">
        <v>3183</v>
      </c>
      <c r="C1052" s="510"/>
      <c r="D1052" s="603"/>
      <c r="E1052" s="513"/>
      <c r="F1052" s="513"/>
    </row>
    <row r="1053" spans="1:6" ht="30">
      <c r="A1053" s="601"/>
      <c r="B1053" s="509" t="s">
        <v>3184</v>
      </c>
      <c r="C1053" s="510"/>
      <c r="D1053" s="603"/>
      <c r="E1053" s="513"/>
      <c r="F1053" s="513"/>
    </row>
    <row r="1054" spans="1:6">
      <c r="A1054" s="622"/>
      <c r="B1054" s="509"/>
      <c r="C1054" s="510"/>
      <c r="D1054" s="603"/>
      <c r="E1054" s="513"/>
      <c r="F1054" s="513"/>
    </row>
    <row r="1055" spans="1:6">
      <c r="A1055" s="683"/>
      <c r="B1055" s="682" t="s">
        <v>3200</v>
      </c>
      <c r="C1055" s="615"/>
      <c r="D1055" s="684"/>
      <c r="E1055" s="618"/>
      <c r="F1055" s="618"/>
    </row>
    <row r="1056" spans="1:6" ht="45">
      <c r="A1056" s="667"/>
      <c r="B1056" s="665" t="s">
        <v>3201</v>
      </c>
      <c r="C1056" s="667"/>
      <c r="D1056" s="667"/>
      <c r="E1056" s="667"/>
      <c r="F1056" s="667"/>
    </row>
    <row r="1057" spans="1:6" ht="30">
      <c r="A1057" s="546">
        <f>MAX($A947:A1056)+0.01</f>
        <v>7.2399999999999949</v>
      </c>
      <c r="B1057" s="509" t="s">
        <v>3144</v>
      </c>
      <c r="C1057" s="510" t="s">
        <v>1397</v>
      </c>
      <c r="D1057" s="603">
        <v>1</v>
      </c>
      <c r="E1057" s="719"/>
      <c r="F1057" s="513">
        <f>D1057*E1057</f>
        <v>0</v>
      </c>
    </row>
    <row r="1058" spans="1:6">
      <c r="A1058" s="601"/>
      <c r="B1058" s="509" t="s">
        <v>3145</v>
      </c>
      <c r="C1058" s="510"/>
      <c r="D1058" s="603"/>
      <c r="E1058" s="513"/>
      <c r="F1058" s="513"/>
    </row>
    <row r="1059" spans="1:6" ht="30">
      <c r="A1059" s="601"/>
      <c r="B1059" s="509" t="s">
        <v>3146</v>
      </c>
      <c r="C1059" s="510"/>
      <c r="D1059" s="603"/>
      <c r="E1059" s="513"/>
      <c r="F1059" s="513"/>
    </row>
    <row r="1060" spans="1:6">
      <c r="A1060" s="601"/>
      <c r="B1060" s="509" t="s">
        <v>3147</v>
      </c>
      <c r="C1060" s="510"/>
      <c r="D1060" s="603"/>
      <c r="E1060" s="513"/>
      <c r="F1060" s="513"/>
    </row>
    <row r="1061" spans="1:6">
      <c r="A1061" s="601"/>
      <c r="B1061" s="509" t="s">
        <v>3148</v>
      </c>
      <c r="C1061" s="510"/>
      <c r="D1061" s="603"/>
      <c r="E1061" s="513"/>
      <c r="F1061" s="513"/>
    </row>
    <row r="1062" spans="1:6">
      <c r="A1062" s="601"/>
      <c r="B1062" s="509" t="s">
        <v>3149</v>
      </c>
      <c r="C1062" s="510"/>
      <c r="D1062" s="603"/>
      <c r="E1062" s="513"/>
      <c r="F1062" s="513"/>
    </row>
    <row r="1063" spans="1:6">
      <c r="A1063" s="601"/>
      <c r="B1063" s="509" t="s">
        <v>3150</v>
      </c>
      <c r="C1063" s="510"/>
      <c r="D1063" s="603"/>
      <c r="E1063" s="513"/>
      <c r="F1063" s="513"/>
    </row>
    <row r="1064" spans="1:6" ht="30">
      <c r="A1064" s="601"/>
      <c r="B1064" s="509" t="s">
        <v>3151</v>
      </c>
      <c r="C1064" s="510"/>
      <c r="D1064" s="603"/>
      <c r="E1064" s="513"/>
      <c r="F1064" s="513"/>
    </row>
    <row r="1065" spans="1:6" ht="30">
      <c r="A1065" s="601"/>
      <c r="B1065" s="509" t="s">
        <v>3202</v>
      </c>
      <c r="C1065" s="510"/>
      <c r="D1065" s="603"/>
      <c r="E1065" s="513"/>
      <c r="F1065" s="513"/>
    </row>
    <row r="1066" spans="1:6" ht="45">
      <c r="A1066" s="601"/>
      <c r="B1066" s="509" t="s">
        <v>3152</v>
      </c>
      <c r="C1066" s="510"/>
      <c r="D1066" s="603"/>
      <c r="E1066" s="513"/>
      <c r="F1066" s="513"/>
    </row>
    <row r="1067" spans="1:6" ht="45">
      <c r="A1067" s="601"/>
      <c r="B1067" s="509" t="s">
        <v>3153</v>
      </c>
      <c r="C1067" s="510"/>
      <c r="D1067" s="603"/>
      <c r="E1067" s="513"/>
      <c r="F1067" s="513"/>
    </row>
    <row r="1068" spans="1:6" ht="45">
      <c r="A1068" s="601"/>
      <c r="B1068" s="509" t="s">
        <v>3154</v>
      </c>
      <c r="C1068" s="510"/>
      <c r="D1068" s="603"/>
      <c r="E1068" s="513"/>
      <c r="F1068" s="513"/>
    </row>
    <row r="1069" spans="1:6">
      <c r="A1069" s="601"/>
      <c r="B1069" s="509" t="s">
        <v>3155</v>
      </c>
      <c r="C1069" s="510"/>
      <c r="D1069" s="603"/>
      <c r="E1069" s="513"/>
      <c r="F1069" s="513"/>
    </row>
    <row r="1070" spans="1:6" ht="45">
      <c r="A1070" s="601"/>
      <c r="B1070" s="509" t="s">
        <v>3156</v>
      </c>
      <c r="C1070" s="510"/>
      <c r="D1070" s="603"/>
      <c r="E1070" s="513"/>
      <c r="F1070" s="513"/>
    </row>
    <row r="1071" spans="1:6" ht="45">
      <c r="A1071" s="601"/>
      <c r="B1071" s="509" t="s">
        <v>3157</v>
      </c>
      <c r="C1071" s="510"/>
      <c r="D1071" s="603"/>
      <c r="E1071" s="513"/>
      <c r="F1071" s="513"/>
    </row>
    <row r="1072" spans="1:6" ht="45">
      <c r="A1072" s="601"/>
      <c r="B1072" s="509" t="s">
        <v>3158</v>
      </c>
      <c r="C1072" s="510"/>
      <c r="D1072" s="603"/>
      <c r="E1072" s="513"/>
      <c r="F1072" s="513"/>
    </row>
    <row r="1073" spans="1:6" ht="30">
      <c r="A1073" s="601"/>
      <c r="B1073" s="509" t="s">
        <v>3159</v>
      </c>
      <c r="C1073" s="510"/>
      <c r="D1073" s="603"/>
      <c r="E1073" s="513"/>
      <c r="F1073" s="513"/>
    </row>
    <row r="1074" spans="1:6" ht="30">
      <c r="A1074" s="601"/>
      <c r="B1074" s="509" t="s">
        <v>3160</v>
      </c>
      <c r="C1074" s="510"/>
      <c r="D1074" s="603"/>
      <c r="E1074" s="513"/>
      <c r="F1074" s="513"/>
    </row>
    <row r="1075" spans="1:6" ht="45">
      <c r="A1075" s="601"/>
      <c r="B1075" s="509" t="s">
        <v>3161</v>
      </c>
      <c r="C1075" s="510"/>
      <c r="D1075" s="603"/>
      <c r="E1075" s="513"/>
      <c r="F1075" s="513"/>
    </row>
    <row r="1076" spans="1:6" ht="30">
      <c r="A1076" s="601"/>
      <c r="B1076" s="509" t="s">
        <v>3162</v>
      </c>
      <c r="C1076" s="510"/>
      <c r="D1076" s="603"/>
      <c r="E1076" s="513"/>
      <c r="F1076" s="513"/>
    </row>
    <row r="1077" spans="1:6" ht="30">
      <c r="A1077" s="601"/>
      <c r="B1077" s="509" t="s">
        <v>3163</v>
      </c>
      <c r="C1077" s="510"/>
      <c r="D1077" s="603"/>
      <c r="E1077" s="513"/>
      <c r="F1077" s="513"/>
    </row>
    <row r="1078" spans="1:6" ht="30">
      <c r="A1078" s="601"/>
      <c r="B1078" s="509" t="s">
        <v>3164</v>
      </c>
      <c r="C1078" s="510"/>
      <c r="D1078" s="603"/>
      <c r="E1078" s="513"/>
      <c r="F1078" s="513"/>
    </row>
    <row r="1079" spans="1:6" ht="45">
      <c r="A1079" s="601"/>
      <c r="B1079" s="509" t="s">
        <v>3165</v>
      </c>
      <c r="C1079" s="510"/>
      <c r="D1079" s="603"/>
      <c r="E1079" s="513"/>
      <c r="F1079" s="513"/>
    </row>
    <row r="1080" spans="1:6" ht="45">
      <c r="A1080" s="601"/>
      <c r="B1080" s="509" t="s">
        <v>3166</v>
      </c>
      <c r="C1080" s="510"/>
      <c r="D1080" s="603"/>
      <c r="E1080" s="513"/>
      <c r="F1080" s="513"/>
    </row>
    <row r="1081" spans="1:6" ht="45">
      <c r="A1081" s="601"/>
      <c r="B1081" s="509" t="s">
        <v>3167</v>
      </c>
      <c r="C1081" s="510"/>
      <c r="D1081" s="603"/>
      <c r="E1081" s="513"/>
      <c r="F1081" s="513"/>
    </row>
    <row r="1082" spans="1:6" ht="45">
      <c r="A1082" s="601"/>
      <c r="B1082" s="509" t="s">
        <v>3168</v>
      </c>
      <c r="C1082" s="510"/>
      <c r="D1082" s="603"/>
      <c r="E1082" s="513"/>
      <c r="F1082" s="513"/>
    </row>
    <row r="1083" spans="1:6">
      <c r="A1083" s="601"/>
      <c r="B1083" s="509" t="s">
        <v>3169</v>
      </c>
      <c r="C1083" s="510"/>
      <c r="D1083" s="603"/>
      <c r="E1083" s="513"/>
      <c r="F1083" s="513"/>
    </row>
    <row r="1084" spans="1:6" ht="30">
      <c r="A1084" s="601"/>
      <c r="B1084" s="509" t="s">
        <v>3170</v>
      </c>
      <c r="C1084" s="510"/>
      <c r="D1084" s="603"/>
      <c r="E1084" s="513"/>
      <c r="F1084" s="513"/>
    </row>
    <row r="1085" spans="1:6" ht="30">
      <c r="A1085" s="601"/>
      <c r="B1085" s="509" t="s">
        <v>3171</v>
      </c>
      <c r="C1085" s="510"/>
      <c r="D1085" s="603"/>
      <c r="E1085" s="513"/>
      <c r="F1085" s="513"/>
    </row>
    <row r="1086" spans="1:6" ht="45">
      <c r="A1086" s="601"/>
      <c r="B1086" s="509" t="s">
        <v>3172</v>
      </c>
      <c r="C1086" s="510"/>
      <c r="D1086" s="603"/>
      <c r="E1086" s="513"/>
      <c r="F1086" s="513"/>
    </row>
    <row r="1087" spans="1:6">
      <c r="A1087" s="601"/>
      <c r="B1087" s="509" t="s">
        <v>3173</v>
      </c>
      <c r="C1087" s="510"/>
      <c r="D1087" s="603"/>
      <c r="E1087" s="513"/>
      <c r="F1087" s="513"/>
    </row>
    <row r="1088" spans="1:6">
      <c r="A1088" s="601"/>
      <c r="B1088" s="509" t="s">
        <v>3174</v>
      </c>
      <c r="C1088" s="510"/>
      <c r="D1088" s="603"/>
      <c r="E1088" s="513"/>
      <c r="F1088" s="513"/>
    </row>
    <row r="1089" spans="1:6">
      <c r="A1089" s="601"/>
      <c r="B1089" s="509" t="s">
        <v>3175</v>
      </c>
      <c r="C1089" s="510"/>
      <c r="D1089" s="603"/>
      <c r="E1089" s="513"/>
      <c r="F1089" s="513"/>
    </row>
    <row r="1090" spans="1:6">
      <c r="A1090" s="601"/>
      <c r="B1090" s="509" t="s">
        <v>3176</v>
      </c>
      <c r="C1090" s="510"/>
      <c r="D1090" s="603"/>
      <c r="E1090" s="513"/>
      <c r="F1090" s="513"/>
    </row>
    <row r="1091" spans="1:6">
      <c r="A1091" s="601"/>
      <c r="B1091" s="509"/>
      <c r="C1091" s="510"/>
      <c r="D1091" s="603"/>
      <c r="E1091" s="513"/>
      <c r="F1091" s="513"/>
    </row>
    <row r="1092" spans="1:6" ht="60">
      <c r="A1092" s="601">
        <f>MAX($A1012:A1091)+0.01</f>
        <v>7.2499999999999947</v>
      </c>
      <c r="B1092" s="509" t="s">
        <v>3203</v>
      </c>
      <c r="C1092" s="510" t="s">
        <v>51</v>
      </c>
      <c r="D1092" s="603">
        <v>1</v>
      </c>
      <c r="E1092" s="719"/>
      <c r="F1092" s="513">
        <f>D1092*E1092</f>
        <v>0</v>
      </c>
    </row>
    <row r="1093" spans="1:6" ht="30">
      <c r="A1093" s="601"/>
      <c r="B1093" s="509" t="s">
        <v>3204</v>
      </c>
      <c r="C1093" s="510"/>
      <c r="D1093" s="603"/>
      <c r="E1093" s="513"/>
      <c r="F1093" s="513"/>
    </row>
    <row r="1094" spans="1:6">
      <c r="A1094" s="601"/>
      <c r="B1094" s="509"/>
      <c r="C1094" s="510"/>
      <c r="D1094" s="603"/>
      <c r="E1094" s="513"/>
      <c r="F1094" s="513"/>
    </row>
    <row r="1095" spans="1:6" ht="30">
      <c r="A1095" s="601">
        <f>MAX($A1061:A1094)+0.01</f>
        <v>7.2599999999999945</v>
      </c>
      <c r="B1095" s="509" t="s">
        <v>3185</v>
      </c>
      <c r="C1095" s="510" t="s">
        <v>51</v>
      </c>
      <c r="D1095" s="603">
        <v>1</v>
      </c>
      <c r="E1095" s="719"/>
      <c r="F1095" s="513">
        <f>D1095*E1095</f>
        <v>0</v>
      </c>
    </row>
    <row r="1096" spans="1:6" ht="30">
      <c r="A1096" s="601"/>
      <c r="B1096" s="509" t="s">
        <v>3186</v>
      </c>
      <c r="C1096" s="510"/>
      <c r="D1096" s="603"/>
      <c r="E1096" s="513"/>
      <c r="F1096" s="513"/>
    </row>
    <row r="1097" spans="1:6">
      <c r="A1097" s="601"/>
      <c r="B1097" s="509"/>
      <c r="C1097" s="510"/>
      <c r="D1097" s="603"/>
      <c r="E1097" s="513"/>
      <c r="F1097" s="513"/>
    </row>
    <row r="1098" spans="1:6" ht="30">
      <c r="A1098" s="601">
        <f>MAX($A1061:A1097)+0.01</f>
        <v>7.2699999999999942</v>
      </c>
      <c r="B1098" s="509" t="s">
        <v>3187</v>
      </c>
      <c r="C1098" s="510" t="s">
        <v>51</v>
      </c>
      <c r="D1098" s="603">
        <v>1</v>
      </c>
      <c r="E1098" s="719"/>
      <c r="F1098" s="513">
        <f>D1098*E1098</f>
        <v>0</v>
      </c>
    </row>
    <row r="1099" spans="1:6">
      <c r="A1099" s="601"/>
      <c r="B1099" s="509"/>
      <c r="C1099" s="510"/>
      <c r="D1099" s="603"/>
      <c r="E1099" s="513"/>
      <c r="F1099" s="513"/>
    </row>
    <row r="1100" spans="1:6" ht="30">
      <c r="A1100" s="601">
        <f>MAX($A1061:A1099)+0.01</f>
        <v>7.279999999999994</v>
      </c>
      <c r="B1100" s="509" t="s">
        <v>3188</v>
      </c>
      <c r="C1100" s="510" t="s">
        <v>51</v>
      </c>
      <c r="D1100" s="603">
        <v>1</v>
      </c>
      <c r="E1100" s="719"/>
      <c r="F1100" s="513">
        <f>D1100*E1100</f>
        <v>0</v>
      </c>
    </row>
    <row r="1101" spans="1:6" ht="30">
      <c r="A1101" s="601"/>
      <c r="B1101" s="509" t="s">
        <v>3186</v>
      </c>
      <c r="C1101" s="510"/>
      <c r="D1101" s="603"/>
      <c r="E1101" s="513"/>
      <c r="F1101" s="513"/>
    </row>
    <row r="1102" spans="1:6">
      <c r="A1102" s="601"/>
      <c r="B1102" s="665"/>
      <c r="C1102" s="510"/>
      <c r="D1102" s="603"/>
      <c r="E1102" s="513"/>
      <c r="F1102" s="513"/>
    </row>
    <row r="1103" spans="1:6" ht="45">
      <c r="A1103" s="601">
        <f>MAX($A886:A1102)+0.01</f>
        <v>7.2899999999999938</v>
      </c>
      <c r="B1103" s="509" t="s">
        <v>3195</v>
      </c>
      <c r="C1103" s="510" t="s">
        <v>51</v>
      </c>
      <c r="D1103" s="603">
        <v>5</v>
      </c>
      <c r="E1103" s="719"/>
      <c r="F1103" s="513">
        <f>D1103*E1103</f>
        <v>0</v>
      </c>
    </row>
    <row r="1104" spans="1:6" ht="30">
      <c r="A1104" s="601"/>
      <c r="B1104" s="509" t="s">
        <v>3179</v>
      </c>
      <c r="C1104" s="510" t="s">
        <v>51</v>
      </c>
      <c r="D1104" s="603">
        <v>99</v>
      </c>
      <c r="E1104" s="719"/>
      <c r="F1104" s="513">
        <f>D1104*E1104</f>
        <v>0</v>
      </c>
    </row>
    <row r="1105" spans="1:6" ht="30">
      <c r="A1105" s="601"/>
      <c r="B1105" s="509" t="s">
        <v>3180</v>
      </c>
      <c r="C1105" s="510"/>
      <c r="D1105" s="603"/>
      <c r="E1105" s="513"/>
      <c r="F1105" s="513"/>
    </row>
    <row r="1106" spans="1:6">
      <c r="A1106" s="601"/>
      <c r="B1106" s="509" t="s">
        <v>3181</v>
      </c>
      <c r="C1106" s="510"/>
      <c r="D1106" s="603"/>
      <c r="E1106" s="513"/>
      <c r="F1106" s="513"/>
    </row>
    <row r="1107" spans="1:6">
      <c r="A1107" s="601"/>
      <c r="B1107" s="509" t="s">
        <v>3182</v>
      </c>
      <c r="C1107" s="510"/>
      <c r="D1107" s="603"/>
      <c r="E1107" s="513"/>
      <c r="F1107" s="513"/>
    </row>
    <row r="1108" spans="1:6">
      <c r="A1108" s="601"/>
      <c r="B1108" s="509" t="s">
        <v>3183</v>
      </c>
      <c r="C1108" s="510"/>
      <c r="D1108" s="603"/>
      <c r="E1108" s="513"/>
      <c r="F1108" s="513"/>
    </row>
    <row r="1109" spans="1:6" ht="30">
      <c r="A1109" s="601"/>
      <c r="B1109" s="509" t="s">
        <v>3184</v>
      </c>
      <c r="C1109" s="510"/>
      <c r="D1109" s="603"/>
      <c r="E1109" s="513"/>
      <c r="F1109" s="513"/>
    </row>
    <row r="1110" spans="1:6">
      <c r="A1110" s="601"/>
      <c r="B1110" s="509"/>
      <c r="C1110" s="510"/>
      <c r="D1110" s="603"/>
      <c r="E1110" s="513"/>
      <c r="F1110" s="513"/>
    </row>
    <row r="1111" spans="1:6" ht="30">
      <c r="A1111" s="601">
        <f>MAX($A1071:A1110)+0.01</f>
        <v>7.2999999999999936</v>
      </c>
      <c r="B1111" s="509" t="s">
        <v>3190</v>
      </c>
      <c r="C1111" s="510" t="s">
        <v>51</v>
      </c>
      <c r="D1111" s="603">
        <v>51</v>
      </c>
      <c r="E1111" s="719"/>
      <c r="F1111" s="513">
        <f>D1111*E1111</f>
        <v>0</v>
      </c>
    </row>
    <row r="1112" spans="1:6">
      <c r="A1112" s="601"/>
      <c r="B1112" s="509"/>
      <c r="C1112" s="510"/>
      <c r="D1112" s="603"/>
      <c r="E1112" s="513"/>
      <c r="F1112" s="513"/>
    </row>
    <row r="1113" spans="1:6" ht="30">
      <c r="A1113" s="601">
        <f>MAX($A1023:A1112)+0.01</f>
        <v>7.3099999999999934</v>
      </c>
      <c r="B1113" s="509" t="s">
        <v>3191</v>
      </c>
      <c r="C1113" s="510" t="s">
        <v>51</v>
      </c>
      <c r="D1113" s="603">
        <v>48</v>
      </c>
      <c r="E1113" s="719"/>
      <c r="F1113" s="513">
        <f>D1113*E1113</f>
        <v>0</v>
      </c>
    </row>
    <row r="1114" spans="1:6">
      <c r="A1114" s="601"/>
      <c r="B1114" s="509"/>
      <c r="C1114" s="510"/>
      <c r="D1114" s="603"/>
      <c r="E1114" s="513"/>
      <c r="F1114" s="513"/>
    </row>
    <row r="1115" spans="1:6">
      <c r="A1115" s="601">
        <f>MAX($A1027:A1114)+0.01</f>
        <v>7.3199999999999932</v>
      </c>
      <c r="B1115" s="509" t="s">
        <v>3192</v>
      </c>
      <c r="C1115" s="510" t="s">
        <v>51</v>
      </c>
      <c r="D1115" s="603">
        <v>98</v>
      </c>
      <c r="E1115" s="719"/>
      <c r="F1115" s="513">
        <f>D1115*E1115</f>
        <v>0</v>
      </c>
    </row>
    <row r="1116" spans="1:6">
      <c r="A1116" s="601"/>
      <c r="B1116" s="509"/>
      <c r="C1116" s="510"/>
      <c r="D1116" s="603"/>
      <c r="E1116" s="513"/>
      <c r="F1116" s="513"/>
    </row>
    <row r="1117" spans="1:6" ht="30">
      <c r="A1117" s="601">
        <f>MAX($A1060:A1116)+0.01</f>
        <v>7.329999999999993</v>
      </c>
      <c r="B1117" s="509" t="s">
        <v>3193</v>
      </c>
      <c r="C1117" s="510" t="s">
        <v>51</v>
      </c>
      <c r="D1117" s="603">
        <v>2</v>
      </c>
      <c r="E1117" s="719"/>
      <c r="F1117" s="513">
        <f>D1117*E1117</f>
        <v>0</v>
      </c>
    </row>
    <row r="1118" spans="1:6">
      <c r="A1118" s="601"/>
      <c r="B1118" s="509"/>
      <c r="C1118" s="510"/>
      <c r="D1118" s="603"/>
      <c r="E1118" s="513"/>
      <c r="F1118" s="513"/>
    </row>
    <row r="1119" spans="1:6" ht="30">
      <c r="A1119" s="601"/>
      <c r="B1119" s="665" t="s">
        <v>3205</v>
      </c>
      <c r="C1119" s="510"/>
      <c r="D1119" s="603"/>
      <c r="E1119" s="513"/>
      <c r="F1119" s="513"/>
    </row>
    <row r="1120" spans="1:6" ht="45">
      <c r="A1120" s="601">
        <f>MAX($A1075:A1119)+0.01</f>
        <v>7.3399999999999928</v>
      </c>
      <c r="B1120" s="509" t="s">
        <v>3195</v>
      </c>
      <c r="C1120" s="510" t="s">
        <v>51</v>
      </c>
      <c r="D1120" s="603">
        <v>1</v>
      </c>
      <c r="E1120" s="719"/>
      <c r="F1120" s="513">
        <f>D1120*E1120</f>
        <v>0</v>
      </c>
    </row>
    <row r="1121" spans="1:6" ht="30">
      <c r="A1121" s="601"/>
      <c r="B1121" s="509" t="s">
        <v>3179</v>
      </c>
      <c r="C1121" s="510" t="s">
        <v>51</v>
      </c>
      <c r="D1121" s="603">
        <v>12</v>
      </c>
      <c r="E1121" s="719"/>
      <c r="F1121" s="513">
        <f>D1121*E1121</f>
        <v>0</v>
      </c>
    </row>
    <row r="1122" spans="1:6" ht="30">
      <c r="A1122" s="601"/>
      <c r="B1122" s="509" t="s">
        <v>3180</v>
      </c>
      <c r="C1122" s="510"/>
      <c r="D1122" s="603"/>
      <c r="E1122" s="513"/>
      <c r="F1122" s="513"/>
    </row>
    <row r="1123" spans="1:6">
      <c r="A1123" s="601"/>
      <c r="B1123" s="509" t="s">
        <v>3181</v>
      </c>
      <c r="C1123" s="510"/>
      <c r="D1123" s="603"/>
      <c r="E1123" s="513"/>
      <c r="F1123" s="513"/>
    </row>
    <row r="1124" spans="1:6">
      <c r="A1124" s="601"/>
      <c r="B1124" s="509" t="s">
        <v>3182</v>
      </c>
      <c r="C1124" s="510"/>
      <c r="D1124" s="603"/>
      <c r="E1124" s="513"/>
      <c r="F1124" s="513"/>
    </row>
    <row r="1125" spans="1:6">
      <c r="A1125" s="601"/>
      <c r="B1125" s="509" t="s">
        <v>3183</v>
      </c>
      <c r="C1125" s="510"/>
      <c r="D1125" s="603"/>
      <c r="E1125" s="513"/>
      <c r="F1125" s="513"/>
    </row>
    <row r="1126" spans="1:6" ht="30">
      <c r="A1126" s="601"/>
      <c r="B1126" s="509" t="s">
        <v>3184</v>
      </c>
      <c r="C1126" s="510"/>
      <c r="D1126" s="603"/>
      <c r="E1126" s="513"/>
      <c r="F1126" s="513"/>
    </row>
    <row r="1127" spans="1:6">
      <c r="A1127" s="622"/>
      <c r="B1127" s="509"/>
      <c r="C1127" s="510"/>
      <c r="D1127" s="603"/>
      <c r="E1127" s="513"/>
      <c r="F1127" s="513"/>
    </row>
    <row r="1128" spans="1:6">
      <c r="A1128" s="622"/>
      <c r="B1128" s="665" t="s">
        <v>3206</v>
      </c>
      <c r="C1128" s="510"/>
      <c r="D1128" s="603"/>
      <c r="E1128" s="513"/>
      <c r="F1128" s="513"/>
    </row>
    <row r="1129" spans="1:6">
      <c r="A1129" s="685"/>
      <c r="B1129" s="685" t="s">
        <v>3207</v>
      </c>
      <c r="C1129" s="685"/>
      <c r="D1129" s="685"/>
      <c r="E1129" s="685"/>
      <c r="F1129" s="685"/>
    </row>
    <row r="1130" spans="1:6" ht="60">
      <c r="A1130" s="546">
        <f>MAX($A947:A1129)+0.01</f>
        <v>7.3499999999999925</v>
      </c>
      <c r="B1130" s="524" t="s">
        <v>3208</v>
      </c>
      <c r="C1130" s="528" t="s">
        <v>1623</v>
      </c>
      <c r="D1130" s="686">
        <v>8800</v>
      </c>
      <c r="E1130" s="506"/>
      <c r="F1130" s="549">
        <f>D1130*E1130</f>
        <v>0</v>
      </c>
    </row>
    <row r="1131" spans="1:6" ht="30">
      <c r="A1131" s="546"/>
      <c r="B1131" s="524" t="s">
        <v>3125</v>
      </c>
      <c r="C1131" s="528"/>
      <c r="D1131" s="686"/>
      <c r="E1131" s="549"/>
      <c r="F1131" s="549"/>
    </row>
    <row r="1132" spans="1:6" ht="30">
      <c r="A1132" s="546"/>
      <c r="B1132" s="524" t="s">
        <v>3126</v>
      </c>
      <c r="C1132" s="528"/>
      <c r="D1132" s="686"/>
      <c r="E1132" s="549"/>
      <c r="F1132" s="549"/>
    </row>
    <row r="1133" spans="1:6">
      <c r="A1133" s="546"/>
      <c r="B1133" s="524" t="s">
        <v>3127</v>
      </c>
      <c r="C1133" s="528"/>
      <c r="D1133" s="686"/>
      <c r="E1133" s="549"/>
      <c r="F1133" s="549"/>
    </row>
    <row r="1134" spans="1:6" ht="30">
      <c r="A1134" s="546"/>
      <c r="B1134" s="524" t="s">
        <v>3128</v>
      </c>
      <c r="C1134" s="528"/>
      <c r="D1134" s="686"/>
      <c r="E1134" s="549"/>
      <c r="F1134" s="549"/>
    </row>
    <row r="1135" spans="1:6" ht="30">
      <c r="A1135" s="546"/>
      <c r="B1135" s="524" t="s">
        <v>3129</v>
      </c>
      <c r="C1135" s="528"/>
      <c r="D1135" s="686"/>
      <c r="E1135" s="549"/>
      <c r="F1135" s="549"/>
    </row>
    <row r="1136" spans="1:6">
      <c r="A1136" s="546"/>
      <c r="B1136" s="524" t="s">
        <v>3130</v>
      </c>
      <c r="C1136" s="528"/>
      <c r="D1136" s="686"/>
      <c r="E1136" s="549"/>
      <c r="F1136" s="549"/>
    </row>
    <row r="1137" spans="1:6" ht="30">
      <c r="A1137" s="546"/>
      <c r="B1137" s="524" t="s">
        <v>3131</v>
      </c>
      <c r="C1137" s="528"/>
      <c r="D1137" s="686"/>
      <c r="E1137" s="549"/>
      <c r="F1137" s="549"/>
    </row>
    <row r="1138" spans="1:6">
      <c r="A1138" s="546"/>
      <c r="B1138" s="524" t="s">
        <v>3132</v>
      </c>
      <c r="C1138" s="528"/>
      <c r="D1138" s="686"/>
      <c r="E1138" s="549"/>
      <c r="F1138" s="549"/>
    </row>
    <row r="1139" spans="1:6">
      <c r="A1139" s="546"/>
      <c r="B1139" s="524" t="s">
        <v>3133</v>
      </c>
      <c r="C1139" s="528"/>
      <c r="D1139" s="686"/>
      <c r="E1139" s="549"/>
      <c r="F1139" s="549"/>
    </row>
    <row r="1140" spans="1:6">
      <c r="A1140" s="546"/>
      <c r="B1140" s="524" t="s">
        <v>3134</v>
      </c>
      <c r="C1140" s="528"/>
      <c r="D1140" s="686"/>
      <c r="E1140" s="549"/>
      <c r="F1140" s="549"/>
    </row>
    <row r="1141" spans="1:6">
      <c r="A1141" s="546"/>
      <c r="B1141" s="524" t="s">
        <v>3135</v>
      </c>
      <c r="C1141" s="528"/>
      <c r="D1141" s="686"/>
      <c r="E1141" s="549"/>
      <c r="F1141" s="549"/>
    </row>
    <row r="1142" spans="1:6" ht="30">
      <c r="A1142" s="546"/>
      <c r="B1142" s="524" t="s">
        <v>3136</v>
      </c>
      <c r="C1142" s="528"/>
      <c r="D1142" s="686"/>
      <c r="E1142" s="549"/>
      <c r="F1142" s="549"/>
    </row>
    <row r="1143" spans="1:6" ht="30">
      <c r="A1143" s="546"/>
      <c r="B1143" s="524" t="s">
        <v>3137</v>
      </c>
      <c r="C1143" s="528"/>
      <c r="D1143" s="686"/>
      <c r="E1143" s="549"/>
      <c r="F1143" s="549"/>
    </row>
    <row r="1144" spans="1:6">
      <c r="A1144" s="667"/>
      <c r="B1144" s="667"/>
      <c r="C1144" s="667"/>
      <c r="D1144" s="667"/>
      <c r="E1144" s="667"/>
      <c r="F1144" s="667"/>
    </row>
    <row r="1145" spans="1:6">
      <c r="A1145" s="685"/>
      <c r="B1145" s="668" t="s">
        <v>3209</v>
      </c>
      <c r="C1145" s="685"/>
      <c r="D1145" s="685"/>
      <c r="E1145" s="685"/>
      <c r="F1145" s="685"/>
    </row>
    <row r="1146" spans="1:6" ht="60">
      <c r="A1146" s="546">
        <f>MAX($A1091:A1145)+0.01</f>
        <v>7.3599999999999923</v>
      </c>
      <c r="B1146" s="524" t="s">
        <v>3210</v>
      </c>
      <c r="C1146" s="528" t="s">
        <v>1623</v>
      </c>
      <c r="D1146" s="686">
        <v>2600</v>
      </c>
      <c r="E1146" s="506"/>
      <c r="F1146" s="549">
        <f>D1146*E1146</f>
        <v>0</v>
      </c>
    </row>
    <row r="1147" spans="1:6" ht="30">
      <c r="A1147" s="546"/>
      <c r="B1147" s="524" t="s">
        <v>3125</v>
      </c>
      <c r="C1147" s="528"/>
      <c r="D1147" s="686"/>
      <c r="E1147" s="549"/>
      <c r="F1147" s="549"/>
    </row>
    <row r="1148" spans="1:6" ht="30">
      <c r="A1148" s="546"/>
      <c r="B1148" s="524" t="s">
        <v>3211</v>
      </c>
      <c r="C1148" s="528"/>
      <c r="D1148" s="686"/>
      <c r="E1148" s="549"/>
      <c r="F1148" s="549"/>
    </row>
    <row r="1149" spans="1:6">
      <c r="A1149" s="546"/>
      <c r="B1149" s="524" t="s">
        <v>3127</v>
      </c>
      <c r="C1149" s="528"/>
      <c r="D1149" s="686"/>
      <c r="E1149" s="549"/>
      <c r="F1149" s="549"/>
    </row>
    <row r="1150" spans="1:6" ht="30">
      <c r="A1150" s="546"/>
      <c r="B1150" s="524" t="s">
        <v>3128</v>
      </c>
      <c r="C1150" s="528"/>
      <c r="D1150" s="686"/>
      <c r="E1150" s="549"/>
      <c r="F1150" s="549"/>
    </row>
    <row r="1151" spans="1:6" ht="30">
      <c r="A1151" s="546"/>
      <c r="B1151" s="524" t="s">
        <v>3129</v>
      </c>
      <c r="C1151" s="528"/>
      <c r="D1151" s="686"/>
      <c r="E1151" s="549"/>
      <c r="F1151" s="549"/>
    </row>
    <row r="1152" spans="1:6">
      <c r="A1152" s="546"/>
      <c r="B1152" s="524" t="s">
        <v>3130</v>
      </c>
      <c r="C1152" s="528"/>
      <c r="D1152" s="686"/>
      <c r="E1152" s="549"/>
      <c r="F1152" s="549"/>
    </row>
    <row r="1153" spans="1:6" ht="30">
      <c r="A1153" s="546"/>
      <c r="B1153" s="524" t="s">
        <v>3131</v>
      </c>
      <c r="C1153" s="528"/>
      <c r="D1153" s="686"/>
      <c r="E1153" s="549"/>
      <c r="F1153" s="549"/>
    </row>
    <row r="1154" spans="1:6">
      <c r="A1154" s="546"/>
      <c r="B1154" s="524" t="s">
        <v>3132</v>
      </c>
      <c r="C1154" s="528"/>
      <c r="D1154" s="686"/>
      <c r="E1154" s="549"/>
      <c r="F1154" s="549"/>
    </row>
    <row r="1155" spans="1:6">
      <c r="A1155" s="546"/>
      <c r="B1155" s="524" t="s">
        <v>3133</v>
      </c>
      <c r="C1155" s="528"/>
      <c r="D1155" s="686"/>
      <c r="E1155" s="549"/>
      <c r="F1155" s="549"/>
    </row>
    <row r="1156" spans="1:6">
      <c r="A1156" s="546"/>
      <c r="B1156" s="524" t="s">
        <v>3134</v>
      </c>
      <c r="C1156" s="528"/>
      <c r="D1156" s="686"/>
      <c r="E1156" s="549"/>
      <c r="F1156" s="549"/>
    </row>
    <row r="1157" spans="1:6">
      <c r="A1157" s="546"/>
      <c r="B1157" s="524" t="s">
        <v>3135</v>
      </c>
      <c r="C1157" s="528"/>
      <c r="D1157" s="686"/>
      <c r="E1157" s="549"/>
      <c r="F1157" s="549"/>
    </row>
    <row r="1158" spans="1:6" ht="30">
      <c r="A1158" s="546"/>
      <c r="B1158" s="524" t="s">
        <v>3136</v>
      </c>
      <c r="C1158" s="528"/>
      <c r="D1158" s="686"/>
      <c r="E1158" s="549"/>
      <c r="F1158" s="549"/>
    </row>
    <row r="1159" spans="1:6" ht="30">
      <c r="A1159" s="546"/>
      <c r="B1159" s="524" t="s">
        <v>3137</v>
      </c>
      <c r="C1159" s="528"/>
      <c r="D1159" s="686"/>
      <c r="E1159" s="549"/>
      <c r="F1159" s="549"/>
    </row>
    <row r="1160" spans="1:6">
      <c r="A1160" s="667"/>
      <c r="B1160" s="667"/>
      <c r="C1160" s="667"/>
      <c r="D1160" s="667"/>
      <c r="E1160" s="667"/>
      <c r="F1160" s="667"/>
    </row>
    <row r="1161" spans="1:6" ht="60">
      <c r="A1161" s="601">
        <f>MAX($A923:A1160)+0.01</f>
        <v>7.3699999999999921</v>
      </c>
      <c r="B1161" s="509" t="s">
        <v>3212</v>
      </c>
      <c r="C1161" s="510" t="s">
        <v>51</v>
      </c>
      <c r="D1161" s="603">
        <v>102</v>
      </c>
      <c r="E1161" s="719"/>
      <c r="F1161" s="513">
        <f>D1161*E1161</f>
        <v>0</v>
      </c>
    </row>
    <row r="1162" spans="1:6" ht="30">
      <c r="A1162" s="601"/>
      <c r="B1162" s="509" t="s">
        <v>3213</v>
      </c>
      <c r="C1162" s="510"/>
      <c r="D1162" s="603"/>
      <c r="E1162" s="513"/>
      <c r="F1162" s="513"/>
    </row>
    <row r="1163" spans="1:6" ht="30">
      <c r="A1163" s="601"/>
      <c r="B1163" s="509" t="s">
        <v>3180</v>
      </c>
      <c r="C1163" s="510"/>
      <c r="D1163" s="603"/>
      <c r="E1163" s="513"/>
      <c r="F1163" s="513"/>
    </row>
    <row r="1164" spans="1:6">
      <c r="A1164" s="601"/>
      <c r="B1164" s="509" t="s">
        <v>3181</v>
      </c>
      <c r="C1164" s="510"/>
      <c r="D1164" s="603"/>
      <c r="E1164" s="513"/>
      <c r="F1164" s="513"/>
    </row>
    <row r="1165" spans="1:6">
      <c r="A1165" s="601"/>
      <c r="B1165" s="509" t="s">
        <v>3182</v>
      </c>
      <c r="C1165" s="510"/>
      <c r="D1165" s="603"/>
      <c r="E1165" s="513"/>
      <c r="F1165" s="513"/>
    </row>
    <row r="1166" spans="1:6">
      <c r="A1166" s="601"/>
      <c r="B1166" s="509" t="s">
        <v>3183</v>
      </c>
      <c r="C1166" s="510"/>
      <c r="D1166" s="603"/>
      <c r="E1166" s="513"/>
      <c r="F1166" s="513"/>
    </row>
    <row r="1167" spans="1:6" ht="30">
      <c r="A1167" s="601"/>
      <c r="B1167" s="509" t="s">
        <v>3184</v>
      </c>
      <c r="C1167" s="510"/>
      <c r="D1167" s="603"/>
      <c r="E1167" s="513"/>
      <c r="F1167" s="513"/>
    </row>
    <row r="1168" spans="1:6">
      <c r="A1168" s="601"/>
      <c r="B1168" s="509"/>
      <c r="C1168" s="510"/>
      <c r="D1168" s="603"/>
      <c r="E1168" s="513"/>
      <c r="F1168" s="513"/>
    </row>
    <row r="1169" spans="1:6" ht="30">
      <c r="A1169" s="601">
        <f>MAX($A931:A1168)+0.01</f>
        <v>7.3799999999999919</v>
      </c>
      <c r="B1169" s="509" t="s">
        <v>3214</v>
      </c>
      <c r="C1169" s="510" t="s">
        <v>51</v>
      </c>
      <c r="D1169" s="603">
        <v>33</v>
      </c>
      <c r="E1169" s="719"/>
      <c r="F1169" s="513">
        <f>D1169*E1169</f>
        <v>0</v>
      </c>
    </row>
    <row r="1170" spans="1:6">
      <c r="A1170" s="601"/>
      <c r="B1170" s="509" t="s">
        <v>3215</v>
      </c>
      <c r="C1170" s="510"/>
      <c r="D1170" s="603"/>
      <c r="E1170" s="513"/>
      <c r="F1170" s="513"/>
    </row>
    <row r="1171" spans="1:6" ht="30">
      <c r="A1171" s="601"/>
      <c r="B1171" s="509" t="s">
        <v>3180</v>
      </c>
      <c r="C1171" s="510"/>
      <c r="D1171" s="603"/>
      <c r="E1171" s="513"/>
      <c r="F1171" s="513"/>
    </row>
    <row r="1172" spans="1:6">
      <c r="A1172" s="601"/>
      <c r="B1172" s="509" t="s">
        <v>3181</v>
      </c>
      <c r="C1172" s="510"/>
      <c r="D1172" s="603"/>
      <c r="E1172" s="513"/>
      <c r="F1172" s="513"/>
    </row>
    <row r="1173" spans="1:6">
      <c r="A1173" s="601"/>
      <c r="B1173" s="509" t="s">
        <v>3182</v>
      </c>
      <c r="C1173" s="510"/>
      <c r="D1173" s="603"/>
      <c r="E1173" s="513"/>
      <c r="F1173" s="513"/>
    </row>
    <row r="1174" spans="1:6">
      <c r="A1174" s="601"/>
      <c r="B1174" s="509" t="s">
        <v>3183</v>
      </c>
      <c r="C1174" s="510"/>
      <c r="D1174" s="603"/>
      <c r="E1174" s="513"/>
      <c r="F1174" s="513"/>
    </row>
    <row r="1175" spans="1:6" ht="30">
      <c r="A1175" s="601"/>
      <c r="B1175" s="509" t="s">
        <v>3184</v>
      </c>
      <c r="C1175" s="510"/>
      <c r="D1175" s="603"/>
      <c r="E1175" s="513"/>
      <c r="F1175" s="513"/>
    </row>
    <row r="1176" spans="1:6">
      <c r="A1176" s="601"/>
      <c r="B1176" s="509"/>
      <c r="C1176" s="510"/>
      <c r="D1176" s="603"/>
      <c r="E1176" s="513"/>
      <c r="F1176" s="513"/>
    </row>
    <row r="1177" spans="1:6">
      <c r="A1177" s="601">
        <f>MAX($A939:A1176)+0.01</f>
        <v>7.3899999999999917</v>
      </c>
      <c r="B1177" s="509" t="s">
        <v>3216</v>
      </c>
      <c r="C1177" s="510" t="s">
        <v>51</v>
      </c>
      <c r="D1177" s="603">
        <v>1</v>
      </c>
      <c r="E1177" s="719"/>
      <c r="F1177" s="513">
        <f>D1177*E1177</f>
        <v>0</v>
      </c>
    </row>
    <row r="1178" spans="1:6">
      <c r="A1178" s="601"/>
      <c r="B1178" s="509" t="s">
        <v>3217</v>
      </c>
      <c r="C1178" s="510"/>
      <c r="D1178" s="603"/>
      <c r="E1178" s="513"/>
      <c r="F1178" s="513"/>
    </row>
    <row r="1179" spans="1:6" ht="30">
      <c r="A1179" s="601"/>
      <c r="B1179" s="509" t="s">
        <v>3180</v>
      </c>
      <c r="C1179" s="510"/>
      <c r="D1179" s="603"/>
      <c r="E1179" s="513"/>
      <c r="F1179" s="513"/>
    </row>
    <row r="1180" spans="1:6">
      <c r="A1180" s="601"/>
      <c r="B1180" s="509" t="s">
        <v>3181</v>
      </c>
      <c r="C1180" s="510"/>
      <c r="D1180" s="603"/>
      <c r="E1180" s="513"/>
      <c r="F1180" s="513"/>
    </row>
    <row r="1181" spans="1:6">
      <c r="A1181" s="601"/>
      <c r="B1181" s="509" t="s">
        <v>3182</v>
      </c>
      <c r="C1181" s="510"/>
      <c r="D1181" s="603"/>
      <c r="E1181" s="513"/>
      <c r="F1181" s="513"/>
    </row>
    <row r="1182" spans="1:6">
      <c r="A1182" s="601"/>
      <c r="B1182" s="509" t="s">
        <v>3183</v>
      </c>
      <c r="C1182" s="510"/>
      <c r="D1182" s="603"/>
      <c r="E1182" s="513"/>
      <c r="F1182" s="513"/>
    </row>
    <row r="1183" spans="1:6" ht="30">
      <c r="A1183" s="601"/>
      <c r="B1183" s="509" t="s">
        <v>3184</v>
      </c>
      <c r="C1183" s="510"/>
      <c r="D1183" s="603"/>
      <c r="E1183" s="513"/>
      <c r="F1183" s="513"/>
    </row>
    <row r="1184" spans="1:6">
      <c r="A1184" s="546"/>
      <c r="B1184" s="524"/>
      <c r="C1184" s="528"/>
      <c r="D1184" s="686"/>
      <c r="E1184" s="549"/>
      <c r="F1184" s="549"/>
    </row>
    <row r="1185" spans="1:6" ht="120">
      <c r="A1185" s="546">
        <f>MAX($A947:A1184)+0.01</f>
        <v>7.3999999999999915</v>
      </c>
      <c r="B1185" s="524" t="s">
        <v>3218</v>
      </c>
      <c r="C1185" s="528" t="s">
        <v>1397</v>
      </c>
      <c r="D1185" s="686">
        <v>1</v>
      </c>
      <c r="E1185" s="506"/>
      <c r="F1185" s="549">
        <f>D1185*E1185</f>
        <v>0</v>
      </c>
    </row>
    <row r="1186" spans="1:6">
      <c r="A1186" s="546"/>
      <c r="B1186" s="524"/>
      <c r="C1186" s="528"/>
      <c r="D1186" s="686"/>
      <c r="E1186" s="549"/>
      <c r="F1186" s="549"/>
    </row>
    <row r="1187" spans="1:6">
      <c r="A1187" s="601"/>
      <c r="B1187" s="665" t="s">
        <v>3073</v>
      </c>
      <c r="C1187" s="510"/>
      <c r="D1187" s="603"/>
      <c r="E1187" s="513"/>
      <c r="F1187" s="513"/>
    </row>
    <row r="1188" spans="1:6" ht="45">
      <c r="A1188" s="601">
        <f>MAX($A1184:A1187)+0.01</f>
        <v>7.4099999999999913</v>
      </c>
      <c r="B1188" s="509" t="s">
        <v>3219</v>
      </c>
      <c r="C1188" s="510" t="s">
        <v>1397</v>
      </c>
      <c r="D1188" s="603">
        <v>1</v>
      </c>
      <c r="E1188" s="719"/>
      <c r="F1188" s="513">
        <f>D1188*E1188</f>
        <v>0</v>
      </c>
    </row>
    <row r="1189" spans="1:6">
      <c r="A1189" s="601"/>
      <c r="B1189" s="509"/>
      <c r="C1189" s="510"/>
      <c r="D1189" s="603"/>
      <c r="E1189" s="513"/>
      <c r="F1189" s="513"/>
    </row>
    <row r="1190" spans="1:6" ht="135">
      <c r="A1190" s="601">
        <f>MAX($A1184:A1189)+0.01</f>
        <v>7.419999999999991</v>
      </c>
      <c r="B1190" s="509" t="s">
        <v>3220</v>
      </c>
      <c r="C1190" s="510" t="s">
        <v>1397</v>
      </c>
      <c r="D1190" s="603">
        <v>1</v>
      </c>
      <c r="E1190" s="719"/>
      <c r="F1190" s="513">
        <f>D1190*E1190</f>
        <v>0</v>
      </c>
    </row>
    <row r="1191" spans="1:6">
      <c r="A1191" s="601"/>
      <c r="B1191" s="509"/>
      <c r="C1191" s="510"/>
      <c r="D1191" s="603"/>
      <c r="E1191" s="513"/>
      <c r="F1191" s="513"/>
    </row>
    <row r="1192" spans="1:6" ht="105">
      <c r="A1192" s="601">
        <f>MAX($A1184:A1191)+0.01</f>
        <v>7.4299999999999908</v>
      </c>
      <c r="B1192" s="509" t="s">
        <v>3221</v>
      </c>
      <c r="C1192" s="510" t="s">
        <v>1397</v>
      </c>
      <c r="D1192" s="603">
        <v>1</v>
      </c>
      <c r="E1192" s="719"/>
      <c r="F1192" s="513">
        <f>D1192*E1192</f>
        <v>0</v>
      </c>
    </row>
    <row r="1193" spans="1:6">
      <c r="A1193" s="601"/>
      <c r="B1193" s="509"/>
      <c r="C1193" s="510"/>
      <c r="D1193" s="603"/>
      <c r="E1193" s="513"/>
      <c r="F1193" s="513"/>
    </row>
    <row r="1194" spans="1:6">
      <c r="A1194" s="601">
        <f>MAX($A1184:A1193)+0.01</f>
        <v>7.4399999999999906</v>
      </c>
      <c r="B1194" s="509" t="s">
        <v>3222</v>
      </c>
      <c r="C1194" s="510" t="s">
        <v>2750</v>
      </c>
      <c r="D1194" s="603">
        <v>5</v>
      </c>
      <c r="E1194" s="513"/>
      <c r="F1194" s="513">
        <f>D1194*0.01*SUM(F862:F1192)</f>
        <v>0</v>
      </c>
    </row>
    <row r="1195" spans="1:6">
      <c r="A1195" s="601"/>
      <c r="B1195" s="509"/>
      <c r="C1195" s="510"/>
      <c r="D1195" s="603"/>
      <c r="E1195" s="513"/>
      <c r="F1195" s="513"/>
    </row>
    <row r="1196" spans="1:6" ht="30">
      <c r="A1196" s="601">
        <f>MAX($A1184:A1195)+0.01</f>
        <v>7.4499999999999904</v>
      </c>
      <c r="B1196" s="509" t="s">
        <v>3223</v>
      </c>
      <c r="C1196" s="510" t="s">
        <v>2750</v>
      </c>
      <c r="D1196" s="603">
        <v>5</v>
      </c>
      <c r="E1196" s="513"/>
      <c r="F1196" s="513">
        <f>D1196*0.01*SUM(F864:F1192)</f>
        <v>0</v>
      </c>
    </row>
    <row r="1197" spans="1:6">
      <c r="A1197" s="667"/>
      <c r="B1197" s="667"/>
      <c r="C1197" s="667"/>
      <c r="D1197" s="667"/>
      <c r="E1197" s="667"/>
      <c r="F1197" s="667"/>
    </row>
    <row r="1198" spans="1:6" ht="30.75" thickBot="1">
      <c r="A1198" s="557"/>
      <c r="B1198" s="558" t="s">
        <v>3224</v>
      </c>
      <c r="C1198" s="559"/>
      <c r="D1198" s="669"/>
      <c r="E1198" s="562"/>
      <c r="F1198" s="562">
        <f>SUM(F873:F1196)</f>
        <v>0</v>
      </c>
    </row>
    <row r="1199" spans="1:6" ht="15.75" thickTop="1">
      <c r="A1199" s="508"/>
      <c r="B1199" s="509"/>
      <c r="C1199" s="510"/>
      <c r="D1199" s="511"/>
      <c r="E1199" s="512"/>
      <c r="F1199" s="513"/>
    </row>
    <row r="1200" spans="1:6">
      <c r="A1200" s="508"/>
      <c r="B1200" s="509"/>
      <c r="C1200" s="510"/>
      <c r="D1200" s="511"/>
      <c r="E1200" s="512"/>
      <c r="F1200" s="513"/>
    </row>
    <row r="1201" spans="1:6">
      <c r="A1201" s="536" t="s">
        <v>472</v>
      </c>
      <c r="B1201" s="537" t="s">
        <v>3225</v>
      </c>
      <c r="C1201" s="538" t="s">
        <v>24</v>
      </c>
      <c r="D1201" s="539" t="s">
        <v>25</v>
      </c>
      <c r="E1201" s="540"/>
      <c r="F1201" s="540" t="s">
        <v>27</v>
      </c>
    </row>
    <row r="1202" spans="1:6">
      <c r="A1202" s="508"/>
      <c r="B1202" s="509"/>
      <c r="C1202" s="510"/>
      <c r="D1202" s="511"/>
      <c r="E1202" s="512"/>
      <c r="F1202" s="513"/>
    </row>
    <row r="1203" spans="1:6" ht="195">
      <c r="A1203" s="508"/>
      <c r="B1203" s="533" t="s">
        <v>3226</v>
      </c>
      <c r="C1203" s="510"/>
      <c r="D1203" s="511"/>
      <c r="E1203" s="512"/>
      <c r="F1203" s="513"/>
    </row>
    <row r="1204" spans="1:6">
      <c r="A1204" s="508"/>
      <c r="B1204" s="509"/>
      <c r="C1204" s="510"/>
      <c r="D1204" s="511"/>
      <c r="E1204" s="512"/>
      <c r="F1204" s="513"/>
    </row>
    <row r="1205" spans="1:6" ht="255">
      <c r="A1205" s="601">
        <v>8.01</v>
      </c>
      <c r="B1205" s="524" t="s">
        <v>3227</v>
      </c>
      <c r="C1205" s="510" t="s">
        <v>1397</v>
      </c>
      <c r="D1205" s="511">
        <v>1</v>
      </c>
      <c r="E1205" s="715"/>
      <c r="F1205" s="513">
        <f>D1205*E1205</f>
        <v>0</v>
      </c>
    </row>
    <row r="1206" spans="1:6">
      <c r="A1206" s="471"/>
      <c r="B1206" s="524"/>
      <c r="C1206" s="687"/>
      <c r="D1206" s="688"/>
      <c r="E1206" s="689"/>
      <c r="F1206" s="690"/>
    </row>
    <row r="1207" spans="1:6" ht="45">
      <c r="A1207" s="601">
        <f>MAX($A1203:A1206)+0.01</f>
        <v>8.02</v>
      </c>
      <c r="B1207" s="524" t="s">
        <v>3228</v>
      </c>
      <c r="C1207" s="510" t="s">
        <v>1397</v>
      </c>
      <c r="D1207" s="511">
        <v>1</v>
      </c>
      <c r="E1207" s="715"/>
      <c r="F1207" s="513">
        <f>D1207*E1207</f>
        <v>0</v>
      </c>
    </row>
    <row r="1208" spans="1:6">
      <c r="A1208" s="471"/>
      <c r="B1208" s="524"/>
      <c r="C1208" s="687"/>
      <c r="D1208" s="688"/>
      <c r="E1208" s="512"/>
      <c r="F1208" s="690"/>
    </row>
    <row r="1209" spans="1:6" ht="75">
      <c r="A1209" s="601">
        <f>MAX($A1205:A1208)+0.01</f>
        <v>8.0299999999999994</v>
      </c>
      <c r="B1209" s="524" t="s">
        <v>3229</v>
      </c>
      <c r="C1209" s="510" t="s">
        <v>1397</v>
      </c>
      <c r="D1209" s="511">
        <v>4</v>
      </c>
      <c r="E1209" s="715"/>
      <c r="F1209" s="513">
        <f>D1209*E1209</f>
        <v>0</v>
      </c>
    </row>
    <row r="1210" spans="1:6">
      <c r="A1210" s="471"/>
      <c r="B1210" s="524"/>
      <c r="C1210" s="687"/>
      <c r="D1210" s="688"/>
      <c r="E1210" s="512"/>
      <c r="F1210" s="690"/>
    </row>
    <row r="1211" spans="1:6" ht="105">
      <c r="A1211" s="601">
        <f>MAX($A1207:A1210)+0.01</f>
        <v>8.0399999999999991</v>
      </c>
      <c r="B1211" s="524" t="s">
        <v>3230</v>
      </c>
      <c r="C1211" s="510" t="s">
        <v>1397</v>
      </c>
      <c r="D1211" s="511">
        <v>3</v>
      </c>
      <c r="E1211" s="715"/>
      <c r="F1211" s="513">
        <f>D1211*E1211</f>
        <v>0</v>
      </c>
    </row>
    <row r="1212" spans="1:6">
      <c r="A1212" s="471"/>
      <c r="B1212" s="524"/>
      <c r="C1212" s="687"/>
      <c r="D1212" s="688"/>
      <c r="E1212" s="512"/>
      <c r="F1212" s="690"/>
    </row>
    <row r="1213" spans="1:6" ht="270">
      <c r="A1213" s="601">
        <f>MAX($A1186:A1212)+0.01</f>
        <v>8.0499999999999989</v>
      </c>
      <c r="B1213" s="524" t="s">
        <v>3231</v>
      </c>
      <c r="C1213" s="510" t="s">
        <v>1397</v>
      </c>
      <c r="D1213" s="511">
        <v>28</v>
      </c>
      <c r="E1213" s="715"/>
      <c r="F1213" s="513">
        <f>D1213*E1213</f>
        <v>0</v>
      </c>
    </row>
    <row r="1214" spans="1:6">
      <c r="A1214" s="601"/>
      <c r="B1214" s="524"/>
      <c r="C1214" s="510"/>
      <c r="D1214" s="511"/>
      <c r="E1214" s="512"/>
      <c r="F1214" s="513"/>
    </row>
    <row r="1215" spans="1:6" ht="105">
      <c r="A1215" s="601">
        <f>MAX($A1187:A1213)+0.01</f>
        <v>8.0599999999999987</v>
      </c>
      <c r="B1215" s="524" t="s">
        <v>3232</v>
      </c>
      <c r="C1215" s="510" t="s">
        <v>1397</v>
      </c>
      <c r="D1215" s="511">
        <v>28</v>
      </c>
      <c r="E1215" s="715"/>
      <c r="F1215" s="513">
        <f>D1215*E1215</f>
        <v>0</v>
      </c>
    </row>
    <row r="1216" spans="1:6">
      <c r="A1216" s="622"/>
      <c r="B1216" s="524"/>
      <c r="C1216" s="510"/>
      <c r="D1216" s="511"/>
      <c r="E1216" s="512"/>
      <c r="F1216" s="513"/>
    </row>
    <row r="1217" spans="1:6">
      <c r="A1217" s="601">
        <f>MAX($A1189:A1216)+0.01</f>
        <v>8.0699999999999985</v>
      </c>
      <c r="B1217" s="524" t="s">
        <v>3233</v>
      </c>
      <c r="C1217" s="510" t="s">
        <v>1397</v>
      </c>
      <c r="D1217" s="511">
        <v>2</v>
      </c>
      <c r="E1217" s="715"/>
      <c r="F1217" s="513">
        <f>D1217*E1217</f>
        <v>0</v>
      </c>
    </row>
    <row r="1218" spans="1:6">
      <c r="A1218" s="622"/>
      <c r="B1218" s="524"/>
      <c r="C1218" s="510"/>
      <c r="D1218" s="511"/>
      <c r="E1218" s="512"/>
      <c r="F1218" s="513"/>
    </row>
    <row r="1219" spans="1:6">
      <c r="A1219" s="601">
        <f>MAX($A1193:A1218)+0.01</f>
        <v>8.0799999999999983</v>
      </c>
      <c r="B1219" s="524" t="s">
        <v>3234</v>
      </c>
      <c r="C1219" s="510"/>
      <c r="D1219" s="511"/>
      <c r="E1219" s="512"/>
      <c r="F1219" s="513"/>
    </row>
    <row r="1220" spans="1:6">
      <c r="A1220" s="691" t="s">
        <v>3235</v>
      </c>
      <c r="B1220" s="524" t="s">
        <v>3236</v>
      </c>
      <c r="C1220" s="510" t="s">
        <v>1623</v>
      </c>
      <c r="D1220" s="511">
        <v>50</v>
      </c>
      <c r="E1220" s="715"/>
      <c r="F1220" s="513">
        <f>D1220*E1220</f>
        <v>0</v>
      </c>
    </row>
    <row r="1221" spans="1:6" ht="30">
      <c r="A1221" s="691" t="s">
        <v>3235</v>
      </c>
      <c r="B1221" s="524" t="s">
        <v>3237</v>
      </c>
      <c r="C1221" s="510" t="s">
        <v>1623</v>
      </c>
      <c r="D1221" s="511">
        <v>1090</v>
      </c>
      <c r="E1221" s="715"/>
      <c r="F1221" s="513">
        <f>D1221*E1221</f>
        <v>0</v>
      </c>
    </row>
    <row r="1222" spans="1:6">
      <c r="A1222" s="691" t="s">
        <v>3235</v>
      </c>
      <c r="B1222" s="524" t="s">
        <v>3064</v>
      </c>
      <c r="C1222" s="510" t="s">
        <v>1623</v>
      </c>
      <c r="D1222" s="511">
        <v>90</v>
      </c>
      <c r="E1222" s="715"/>
      <c r="F1222" s="513">
        <f>D1222*E1222</f>
        <v>0</v>
      </c>
    </row>
    <row r="1223" spans="1:6">
      <c r="A1223" s="622"/>
      <c r="B1223" s="524"/>
      <c r="C1223" s="510"/>
      <c r="D1223" s="511"/>
      <c r="E1223" s="512"/>
      <c r="F1223" s="513"/>
    </row>
    <row r="1224" spans="1:6" ht="45">
      <c r="A1224" s="601">
        <f>MAX($A1196:A1223)+0.01</f>
        <v>8.0899999999999981</v>
      </c>
      <c r="B1224" s="524" t="s">
        <v>3068</v>
      </c>
      <c r="C1224" s="510"/>
      <c r="D1224" s="511"/>
      <c r="E1224" s="512"/>
      <c r="F1224" s="513"/>
    </row>
    <row r="1225" spans="1:6">
      <c r="A1225" s="691" t="s">
        <v>3235</v>
      </c>
      <c r="B1225" s="524" t="s">
        <v>2829</v>
      </c>
      <c r="C1225" s="510" t="s">
        <v>1623</v>
      </c>
      <c r="D1225" s="511">
        <v>200</v>
      </c>
      <c r="E1225" s="715"/>
      <c r="F1225" s="513">
        <f>D1225*E1225</f>
        <v>0</v>
      </c>
    </row>
    <row r="1226" spans="1:6">
      <c r="A1226" s="622"/>
      <c r="B1226" s="524" t="s">
        <v>2830</v>
      </c>
      <c r="C1226" s="510" t="s">
        <v>1623</v>
      </c>
      <c r="D1226" s="511">
        <v>50</v>
      </c>
      <c r="E1226" s="715"/>
      <c r="F1226" s="513">
        <f>D1226*E1226</f>
        <v>0</v>
      </c>
    </row>
    <row r="1227" spans="1:6">
      <c r="A1227" s="622"/>
      <c r="B1227" s="524"/>
      <c r="C1227" s="510"/>
      <c r="D1227" s="511"/>
      <c r="E1227" s="512"/>
      <c r="F1227" s="513"/>
    </row>
    <row r="1228" spans="1:6" ht="75">
      <c r="A1228" s="601">
        <f>MAX($A1200:A1227)+0.01</f>
        <v>8.0999999999999979</v>
      </c>
      <c r="B1228" s="524" t="s">
        <v>3238</v>
      </c>
      <c r="C1228" s="510"/>
      <c r="D1228" s="511"/>
      <c r="E1228" s="512"/>
      <c r="F1228" s="513"/>
    </row>
    <row r="1229" spans="1:6">
      <c r="A1229" s="691" t="s">
        <v>3235</v>
      </c>
      <c r="B1229" s="524" t="s">
        <v>3239</v>
      </c>
      <c r="C1229" s="510" t="s">
        <v>1623</v>
      </c>
      <c r="D1229" s="511">
        <v>200</v>
      </c>
      <c r="E1229" s="715"/>
      <c r="F1229" s="513">
        <f>D1229*E1229</f>
        <v>0</v>
      </c>
    </row>
    <row r="1230" spans="1:6">
      <c r="A1230" s="691" t="s">
        <v>3235</v>
      </c>
      <c r="B1230" s="524" t="s">
        <v>3240</v>
      </c>
      <c r="C1230" s="510" t="s">
        <v>1623</v>
      </c>
      <c r="D1230" s="511">
        <v>80</v>
      </c>
      <c r="E1230" s="715"/>
      <c r="F1230" s="513">
        <f>D1230*E1230</f>
        <v>0</v>
      </c>
    </row>
    <row r="1231" spans="1:6">
      <c r="A1231" s="622"/>
      <c r="B1231" s="524"/>
      <c r="C1231" s="510"/>
      <c r="D1231" s="511"/>
      <c r="E1231" s="512"/>
      <c r="F1231" s="513"/>
    </row>
    <row r="1232" spans="1:6">
      <c r="A1232" s="601">
        <f>MAX($A1204:A1231)+0.01</f>
        <v>8.1099999999999977</v>
      </c>
      <c r="B1232" s="524" t="s">
        <v>3241</v>
      </c>
      <c r="C1232" s="510" t="s">
        <v>1397</v>
      </c>
      <c r="D1232" s="511">
        <v>1</v>
      </c>
      <c r="E1232" s="715"/>
      <c r="F1232" s="513">
        <f>D1232*E1232</f>
        <v>0</v>
      </c>
    </row>
    <row r="1233" spans="1:6">
      <c r="A1233" s="622"/>
      <c r="B1233" s="524"/>
      <c r="C1233" s="510"/>
      <c r="D1233" s="511"/>
      <c r="E1233" s="512"/>
      <c r="F1233" s="513"/>
    </row>
    <row r="1234" spans="1:6" ht="30">
      <c r="A1234" s="601">
        <f>MAX($A1206:A1233)+0.01</f>
        <v>8.1199999999999974</v>
      </c>
      <c r="B1234" s="524" t="s">
        <v>3242</v>
      </c>
      <c r="C1234" s="510" t="s">
        <v>1397</v>
      </c>
      <c r="D1234" s="511">
        <v>1</v>
      </c>
      <c r="E1234" s="715"/>
      <c r="F1234" s="513">
        <f>D1234*E1234</f>
        <v>0</v>
      </c>
    </row>
    <row r="1235" spans="1:6">
      <c r="A1235" s="508"/>
      <c r="B1235" s="509"/>
      <c r="C1235" s="510"/>
      <c r="D1235" s="511"/>
      <c r="E1235" s="512"/>
      <c r="F1235" s="513"/>
    </row>
    <row r="1236" spans="1:6" ht="15.75" thickBot="1">
      <c r="A1236" s="557"/>
      <c r="B1236" s="558" t="s">
        <v>3243</v>
      </c>
      <c r="C1236" s="559"/>
      <c r="D1236" s="560"/>
      <c r="E1236" s="561"/>
      <c r="F1236" s="562">
        <f>SUM(F1203:F1235)</f>
        <v>0</v>
      </c>
    </row>
    <row r="1237" spans="1:6" ht="15.75" thickTop="1">
      <c r="A1237" s="656"/>
      <c r="B1237" s="657"/>
      <c r="C1237" s="658"/>
      <c r="D1237" s="659"/>
      <c r="E1237" s="660"/>
      <c r="F1237" s="661"/>
    </row>
    <row r="1238" spans="1:6">
      <c r="A1238" s="508"/>
      <c r="B1238" s="509"/>
      <c r="C1238" s="510"/>
      <c r="D1238" s="511"/>
      <c r="E1238" s="512"/>
      <c r="F1238" s="513"/>
    </row>
    <row r="1239" spans="1:6">
      <c r="A1239" s="536" t="s">
        <v>510</v>
      </c>
      <c r="B1239" s="537" t="s">
        <v>3244</v>
      </c>
      <c r="C1239" s="538" t="s">
        <v>24</v>
      </c>
      <c r="D1239" s="539" t="s">
        <v>25</v>
      </c>
      <c r="E1239" s="540" t="s">
        <v>26</v>
      </c>
      <c r="F1239" s="540" t="s">
        <v>27</v>
      </c>
    </row>
    <row r="1240" spans="1:6" ht="105">
      <c r="A1240" s="508"/>
      <c r="B1240" s="509" t="s">
        <v>3245</v>
      </c>
      <c r="C1240" s="510"/>
      <c r="D1240" s="511"/>
      <c r="E1240" s="512"/>
      <c r="F1240" s="513"/>
    </row>
    <row r="1241" spans="1:6">
      <c r="A1241" s="508"/>
      <c r="B1241" s="509"/>
      <c r="C1241" s="510"/>
      <c r="D1241" s="511"/>
      <c r="E1241" s="512"/>
      <c r="F1241" s="513"/>
    </row>
    <row r="1242" spans="1:6" ht="300">
      <c r="A1242" s="601">
        <v>9.01</v>
      </c>
      <c r="B1242" s="509" t="s">
        <v>3246</v>
      </c>
      <c r="C1242" s="510" t="s">
        <v>1397</v>
      </c>
      <c r="D1242" s="511">
        <v>1</v>
      </c>
      <c r="E1242" s="715"/>
      <c r="F1242" s="513">
        <f>D1242*E1242</f>
        <v>0</v>
      </c>
    </row>
    <row r="1243" spans="1:6">
      <c r="A1243" s="601"/>
      <c r="B1243" s="509"/>
      <c r="C1243" s="510"/>
      <c r="D1243" s="511"/>
      <c r="E1243" s="512"/>
      <c r="F1243" s="513"/>
    </row>
    <row r="1244" spans="1:6" ht="300">
      <c r="A1244" s="601">
        <f>MAX($A1237:A1243)+0.01</f>
        <v>9.02</v>
      </c>
      <c r="B1244" s="509" t="s">
        <v>3247</v>
      </c>
      <c r="C1244" s="510" t="s">
        <v>1397</v>
      </c>
      <c r="D1244" s="511">
        <v>2</v>
      </c>
      <c r="E1244" s="715"/>
      <c r="F1244" s="513">
        <f>D1244*E1244</f>
        <v>0</v>
      </c>
    </row>
    <row r="1245" spans="1:6">
      <c r="A1245" s="601"/>
      <c r="B1245" s="524"/>
      <c r="C1245" s="510"/>
      <c r="D1245" s="511"/>
      <c r="E1245" s="512"/>
      <c r="F1245" s="513"/>
    </row>
    <row r="1246" spans="1:6" ht="30">
      <c r="A1246" s="601">
        <f>MAX($A1239:A1245)+0.01</f>
        <v>9.0299999999999994</v>
      </c>
      <c r="B1246" s="524" t="s">
        <v>3248</v>
      </c>
      <c r="C1246" s="510" t="s">
        <v>1397</v>
      </c>
      <c r="D1246" s="511">
        <v>3</v>
      </c>
      <c r="E1246" s="715"/>
      <c r="F1246" s="513">
        <f>D1246*E1246</f>
        <v>0</v>
      </c>
    </row>
    <row r="1247" spans="1:6">
      <c r="A1247" s="508"/>
      <c r="B1247" s="524"/>
      <c r="C1247" s="510"/>
      <c r="D1247" s="511"/>
      <c r="E1247" s="512"/>
      <c r="F1247" s="513"/>
    </row>
    <row r="1248" spans="1:6" ht="180">
      <c r="A1248" s="601">
        <f>MAX($A1242:A1247)+0.01</f>
        <v>9.0399999999999991</v>
      </c>
      <c r="B1248" s="524" t="s">
        <v>3249</v>
      </c>
      <c r="C1248" s="510" t="s">
        <v>1397</v>
      </c>
      <c r="D1248" s="511">
        <v>4</v>
      </c>
      <c r="E1248" s="715"/>
      <c r="F1248" s="513">
        <f>D1248*E1248</f>
        <v>0</v>
      </c>
    </row>
    <row r="1249" spans="1:6">
      <c r="A1249" s="508"/>
      <c r="B1249" s="524"/>
      <c r="C1249" s="510"/>
      <c r="D1249" s="511"/>
      <c r="E1249" s="512"/>
      <c r="F1249" s="513"/>
    </row>
    <row r="1250" spans="1:6" ht="45">
      <c r="A1250" s="601">
        <f>MAX($A1246:A1249)+0.01</f>
        <v>9.0499999999999989</v>
      </c>
      <c r="B1250" s="524" t="s">
        <v>3250</v>
      </c>
      <c r="C1250" s="510"/>
      <c r="D1250" s="511"/>
      <c r="E1250" s="512"/>
      <c r="F1250" s="513"/>
    </row>
    <row r="1251" spans="1:6">
      <c r="A1251" s="508"/>
      <c r="B1251" s="524"/>
      <c r="C1251" s="510"/>
      <c r="D1251" s="511"/>
      <c r="E1251" s="512"/>
      <c r="F1251" s="513"/>
    </row>
    <row r="1252" spans="1:6" ht="30">
      <c r="A1252" s="601">
        <f>MAX($A1246:A1251)+0.01</f>
        <v>9.0599999999999987</v>
      </c>
      <c r="B1252" s="524" t="s">
        <v>3251</v>
      </c>
      <c r="C1252" s="510"/>
      <c r="D1252" s="511"/>
      <c r="E1252" s="512"/>
      <c r="F1252" s="513"/>
    </row>
    <row r="1253" spans="1:6">
      <c r="A1253" s="508"/>
      <c r="B1253" s="524"/>
      <c r="C1253" s="510"/>
      <c r="D1253" s="511"/>
      <c r="E1253" s="512"/>
      <c r="F1253" s="513"/>
    </row>
    <row r="1254" spans="1:6" ht="60">
      <c r="A1254" s="601">
        <f>MAX($A1248:A1253)+0.01</f>
        <v>9.0699999999999985</v>
      </c>
      <c r="B1254" s="524" t="s">
        <v>3252</v>
      </c>
      <c r="C1254" s="510" t="s">
        <v>1397</v>
      </c>
      <c r="D1254" s="511">
        <v>1</v>
      </c>
      <c r="E1254" s="715"/>
      <c r="F1254" s="513">
        <f>D1254*E1254</f>
        <v>0</v>
      </c>
    </row>
    <row r="1255" spans="1:6">
      <c r="A1255" s="508"/>
      <c r="B1255" s="524"/>
      <c r="C1255" s="510"/>
      <c r="D1255" s="511"/>
      <c r="E1255" s="512"/>
      <c r="F1255" s="513"/>
    </row>
    <row r="1256" spans="1:6" ht="30">
      <c r="A1256" s="601">
        <f>MAX($A1250:A1255)+0.01</f>
        <v>9.0799999999999983</v>
      </c>
      <c r="B1256" s="524" t="s">
        <v>3097</v>
      </c>
      <c r="C1256" s="510" t="s">
        <v>1623</v>
      </c>
      <c r="D1256" s="511">
        <v>50</v>
      </c>
      <c r="E1256" s="715"/>
      <c r="F1256" s="513">
        <f>D1256*E1256</f>
        <v>0</v>
      </c>
    </row>
    <row r="1257" spans="1:6">
      <c r="A1257" s="508"/>
      <c r="B1257" s="524"/>
      <c r="C1257" s="510"/>
      <c r="D1257" s="511"/>
      <c r="E1257" s="512"/>
      <c r="F1257" s="513"/>
    </row>
    <row r="1258" spans="1:6" ht="45">
      <c r="A1258" s="601">
        <f>MAX($A1252:A1257)+0.01</f>
        <v>9.0899999999999981</v>
      </c>
      <c r="B1258" s="524" t="s">
        <v>3253</v>
      </c>
      <c r="C1258" s="510" t="s">
        <v>1623</v>
      </c>
      <c r="D1258" s="511">
        <v>30</v>
      </c>
      <c r="E1258" s="715"/>
      <c r="F1258" s="513">
        <f>D1258*E1258</f>
        <v>0</v>
      </c>
    </row>
    <row r="1259" spans="1:6">
      <c r="A1259" s="508"/>
      <c r="B1259" s="524"/>
      <c r="C1259" s="510"/>
      <c r="D1259" s="511"/>
      <c r="E1259" s="512"/>
      <c r="F1259" s="513"/>
    </row>
    <row r="1260" spans="1:6">
      <c r="A1260" s="601">
        <f>MAX($A1258:A1259)+0.01</f>
        <v>9.0999999999999979</v>
      </c>
      <c r="B1260" s="524" t="s">
        <v>2893</v>
      </c>
      <c r="C1260" s="510" t="s">
        <v>2750</v>
      </c>
      <c r="D1260" s="511">
        <v>5</v>
      </c>
      <c r="E1260" s="512"/>
      <c r="F1260" s="513">
        <f>SUM(F1240:F1259)*D1260%</f>
        <v>0</v>
      </c>
    </row>
    <row r="1261" spans="1:6">
      <c r="A1261" s="508"/>
      <c r="B1261" s="509"/>
      <c r="C1261" s="510"/>
      <c r="D1261" s="511"/>
      <c r="E1261" s="512"/>
      <c r="F1261" s="513"/>
    </row>
    <row r="1262" spans="1:6" ht="15.75" thickBot="1">
      <c r="A1262" s="557"/>
      <c r="B1262" s="558" t="s">
        <v>3254</v>
      </c>
      <c r="C1262" s="559"/>
      <c r="D1262" s="560"/>
      <c r="E1262" s="561"/>
      <c r="F1262" s="562">
        <f>SUM(F1242:F1261)</f>
        <v>0</v>
      </c>
    </row>
    <row r="1263" spans="1:6" ht="15.75" thickTop="1">
      <c r="A1263" s="508"/>
      <c r="B1263" s="509"/>
      <c r="C1263" s="510"/>
      <c r="D1263" s="511"/>
      <c r="E1263" s="512"/>
      <c r="F1263" s="513"/>
    </row>
    <row r="1264" spans="1:6">
      <c r="A1264" s="656"/>
      <c r="B1264" s="657"/>
      <c r="C1264" s="658"/>
      <c r="D1264" s="659"/>
      <c r="E1264" s="660"/>
      <c r="F1264" s="661"/>
    </row>
    <row r="1265" spans="1:6">
      <c r="A1265" s="536" t="s">
        <v>522</v>
      </c>
      <c r="B1265" s="537" t="s">
        <v>3255</v>
      </c>
      <c r="C1265" s="538" t="s">
        <v>24</v>
      </c>
      <c r="D1265" s="539" t="s">
        <v>25</v>
      </c>
      <c r="E1265" s="540" t="s">
        <v>26</v>
      </c>
      <c r="F1265" s="540" t="s">
        <v>27</v>
      </c>
    </row>
    <row r="1266" spans="1:6">
      <c r="A1266" s="508"/>
      <c r="B1266" s="509"/>
      <c r="C1266" s="510"/>
      <c r="D1266" s="603"/>
      <c r="E1266" s="513"/>
      <c r="F1266" s="513"/>
    </row>
    <row r="1267" spans="1:6">
      <c r="A1267" s="692"/>
      <c r="B1267" s="668" t="s">
        <v>1010</v>
      </c>
      <c r="C1267" s="528"/>
      <c r="D1267" s="686"/>
      <c r="E1267" s="549"/>
      <c r="F1267" s="549"/>
    </row>
    <row r="1268" spans="1:6">
      <c r="A1268" s="692"/>
      <c r="B1268" s="668"/>
      <c r="C1268" s="528"/>
      <c r="D1268" s="686"/>
      <c r="E1268" s="549"/>
      <c r="F1268" s="549"/>
    </row>
    <row r="1269" spans="1:6" ht="150">
      <c r="A1269" s="546">
        <v>10.01</v>
      </c>
      <c r="B1269" s="524" t="s">
        <v>3256</v>
      </c>
      <c r="C1269" s="528" t="s">
        <v>1397</v>
      </c>
      <c r="D1269" s="686">
        <v>1</v>
      </c>
      <c r="E1269" s="506"/>
      <c r="F1269" s="549">
        <f>D1269*E1269</f>
        <v>0</v>
      </c>
    </row>
    <row r="1270" spans="1:6">
      <c r="A1270" s="546"/>
      <c r="B1270" s="524"/>
      <c r="C1270" s="528"/>
      <c r="D1270" s="686"/>
      <c r="E1270" s="549"/>
      <c r="F1270" s="549"/>
    </row>
    <row r="1271" spans="1:6" ht="45">
      <c r="A1271" s="546">
        <f>MAX($A1264:A1270)+0.01</f>
        <v>10.02</v>
      </c>
      <c r="B1271" s="524" t="s">
        <v>3257</v>
      </c>
      <c r="C1271" s="528" t="s">
        <v>1397</v>
      </c>
      <c r="D1271" s="686">
        <v>1</v>
      </c>
      <c r="E1271" s="506"/>
      <c r="F1271" s="549">
        <f>D1271*E1271</f>
        <v>0</v>
      </c>
    </row>
    <row r="1272" spans="1:6" ht="45">
      <c r="A1272" s="693" t="s">
        <v>2897</v>
      </c>
      <c r="B1272" s="524" t="s">
        <v>3258</v>
      </c>
      <c r="C1272" s="528"/>
      <c r="D1272" s="686"/>
      <c r="E1272" s="549"/>
      <c r="F1272" s="549"/>
    </row>
    <row r="1273" spans="1:6" ht="45">
      <c r="A1273" s="693" t="s">
        <v>3235</v>
      </c>
      <c r="B1273" s="524" t="s">
        <v>3259</v>
      </c>
      <c r="C1273" s="528"/>
      <c r="D1273" s="686"/>
      <c r="E1273" s="549"/>
      <c r="F1273" s="549"/>
    </row>
    <row r="1274" spans="1:6" ht="45">
      <c r="A1274" s="693" t="s">
        <v>3235</v>
      </c>
      <c r="B1274" s="524" t="s">
        <v>3260</v>
      </c>
      <c r="C1274" s="528"/>
      <c r="D1274" s="686"/>
      <c r="E1274" s="549"/>
      <c r="F1274" s="549"/>
    </row>
    <row r="1275" spans="1:6" ht="45">
      <c r="A1275" s="693" t="s">
        <v>3235</v>
      </c>
      <c r="B1275" s="524" t="s">
        <v>3261</v>
      </c>
      <c r="C1275" s="528"/>
      <c r="D1275" s="686"/>
      <c r="E1275" s="549"/>
      <c r="F1275" s="549"/>
    </row>
    <row r="1276" spans="1:6" ht="60">
      <c r="A1276" s="693" t="s">
        <v>3235</v>
      </c>
      <c r="B1276" s="524" t="s">
        <v>3262</v>
      </c>
      <c r="C1276" s="528"/>
      <c r="D1276" s="686"/>
      <c r="E1276" s="549"/>
      <c r="F1276" s="549"/>
    </row>
    <row r="1277" spans="1:6" ht="45">
      <c r="A1277" s="693" t="s">
        <v>3235</v>
      </c>
      <c r="B1277" s="524" t="s">
        <v>3263</v>
      </c>
      <c r="C1277" s="528"/>
      <c r="D1277" s="686"/>
      <c r="E1277" s="549"/>
      <c r="F1277" s="549"/>
    </row>
    <row r="1278" spans="1:6">
      <c r="A1278" s="693" t="s">
        <v>3235</v>
      </c>
      <c r="B1278" s="524" t="s">
        <v>3264</v>
      </c>
      <c r="C1278" s="528"/>
      <c r="D1278" s="686"/>
      <c r="E1278" s="549"/>
      <c r="F1278" s="549"/>
    </row>
    <row r="1279" spans="1:6">
      <c r="A1279" s="692"/>
      <c r="B1279" s="524"/>
      <c r="C1279" s="528"/>
      <c r="D1279" s="686"/>
      <c r="E1279" s="549"/>
      <c r="F1279" s="549"/>
    </row>
    <row r="1280" spans="1:6">
      <c r="A1280" s="546">
        <f>MAX($A1271:A1279)+0.01</f>
        <v>10.029999999999999</v>
      </c>
      <c r="B1280" s="524" t="s">
        <v>3265</v>
      </c>
      <c r="C1280" s="528"/>
      <c r="D1280" s="686"/>
      <c r="E1280" s="549"/>
      <c r="F1280" s="549"/>
    </row>
    <row r="1281" spans="1:6" ht="45">
      <c r="A1281" s="693" t="s">
        <v>3235</v>
      </c>
      <c r="B1281" s="524" t="s">
        <v>3266</v>
      </c>
      <c r="C1281" s="528" t="s">
        <v>51</v>
      </c>
      <c r="D1281" s="686">
        <v>96</v>
      </c>
      <c r="E1281" s="506"/>
      <c r="F1281" s="549">
        <f>D1281*E1281</f>
        <v>0</v>
      </c>
    </row>
    <row r="1282" spans="1:6" ht="60">
      <c r="A1282" s="693" t="s">
        <v>3235</v>
      </c>
      <c r="B1282" s="524" t="s">
        <v>3267</v>
      </c>
      <c r="C1282" s="528" t="s">
        <v>51</v>
      </c>
      <c r="D1282" s="686">
        <v>18</v>
      </c>
      <c r="E1282" s="506"/>
      <c r="F1282" s="549">
        <f>D1282*E1282</f>
        <v>0</v>
      </c>
    </row>
    <row r="1283" spans="1:6" ht="60">
      <c r="A1283" s="693" t="s">
        <v>3235</v>
      </c>
      <c r="B1283" s="524" t="s">
        <v>3268</v>
      </c>
      <c r="C1283" s="528" t="s">
        <v>51</v>
      </c>
      <c r="D1283" s="686">
        <v>1</v>
      </c>
      <c r="E1283" s="506"/>
      <c r="F1283" s="549">
        <f>D1283*E1283</f>
        <v>0</v>
      </c>
    </row>
    <row r="1284" spans="1:6">
      <c r="A1284" s="694"/>
      <c r="B1284" s="524"/>
      <c r="C1284" s="528"/>
      <c r="D1284" s="686"/>
      <c r="E1284" s="549"/>
      <c r="F1284" s="549"/>
    </row>
    <row r="1285" spans="1:6">
      <c r="A1285" s="692"/>
      <c r="B1285" s="668" t="s">
        <v>3269</v>
      </c>
      <c r="C1285" s="528"/>
      <c r="D1285" s="686"/>
      <c r="E1285" s="549"/>
      <c r="F1285" s="549"/>
    </row>
    <row r="1286" spans="1:6" ht="30">
      <c r="A1286" s="546">
        <f>MAX($A1279:A1285)+0.01</f>
        <v>10.039999999999999</v>
      </c>
      <c r="B1286" s="524" t="s">
        <v>3270</v>
      </c>
      <c r="C1286" s="528"/>
      <c r="D1286" s="686"/>
      <c r="E1286" s="549"/>
      <c r="F1286" s="549"/>
    </row>
    <row r="1287" spans="1:6" ht="30">
      <c r="A1287" s="693" t="s">
        <v>3235</v>
      </c>
      <c r="B1287" s="524" t="s">
        <v>3271</v>
      </c>
      <c r="C1287" s="528" t="s">
        <v>1623</v>
      </c>
      <c r="D1287" s="686">
        <v>850</v>
      </c>
      <c r="E1287" s="506"/>
      <c r="F1287" s="549">
        <f t="shared" ref="F1287:F1292" si="3">D1287*E1287</f>
        <v>0</v>
      </c>
    </row>
    <row r="1288" spans="1:6" ht="30">
      <c r="A1288" s="693" t="s">
        <v>3235</v>
      </c>
      <c r="B1288" s="524" t="s">
        <v>3272</v>
      </c>
      <c r="C1288" s="528" t="s">
        <v>1623</v>
      </c>
      <c r="D1288" s="686">
        <v>650</v>
      </c>
      <c r="E1288" s="506"/>
      <c r="F1288" s="549">
        <f t="shared" si="3"/>
        <v>0</v>
      </c>
    </row>
    <row r="1289" spans="1:6">
      <c r="A1289" s="693" t="s">
        <v>3235</v>
      </c>
      <c r="B1289" s="524" t="s">
        <v>3273</v>
      </c>
      <c r="C1289" s="528" t="s">
        <v>51</v>
      </c>
      <c r="D1289" s="686">
        <v>1</v>
      </c>
      <c r="E1289" s="506"/>
      <c r="F1289" s="549">
        <f t="shared" si="3"/>
        <v>0</v>
      </c>
    </row>
    <row r="1290" spans="1:6">
      <c r="A1290" s="693" t="s">
        <v>3235</v>
      </c>
      <c r="B1290" s="524" t="s">
        <v>3274</v>
      </c>
      <c r="C1290" s="528" t="s">
        <v>51</v>
      </c>
      <c r="D1290" s="686">
        <v>18</v>
      </c>
      <c r="E1290" s="506"/>
      <c r="F1290" s="549">
        <f t="shared" si="3"/>
        <v>0</v>
      </c>
    </row>
    <row r="1291" spans="1:6" ht="30">
      <c r="A1291" s="693" t="s">
        <v>3235</v>
      </c>
      <c r="B1291" s="524" t="s">
        <v>3275</v>
      </c>
      <c r="C1291" s="528" t="s">
        <v>51</v>
      </c>
      <c r="D1291" s="686">
        <v>12</v>
      </c>
      <c r="E1291" s="506"/>
      <c r="F1291" s="549">
        <f t="shared" si="3"/>
        <v>0</v>
      </c>
    </row>
    <row r="1292" spans="1:6">
      <c r="A1292" s="693" t="s">
        <v>3235</v>
      </c>
      <c r="B1292" s="524" t="s">
        <v>3276</v>
      </c>
      <c r="C1292" s="528" t="s">
        <v>51</v>
      </c>
      <c r="D1292" s="686">
        <v>5</v>
      </c>
      <c r="E1292" s="506"/>
      <c r="F1292" s="549">
        <f t="shared" si="3"/>
        <v>0</v>
      </c>
    </row>
    <row r="1293" spans="1:6">
      <c r="A1293" s="693"/>
      <c r="B1293" s="524"/>
      <c r="C1293" s="528"/>
      <c r="D1293" s="686"/>
      <c r="E1293" s="549"/>
      <c r="F1293" s="549"/>
    </row>
    <row r="1294" spans="1:6" ht="45">
      <c r="A1294" s="546">
        <f>MAX($A1279:A1292)+0.01</f>
        <v>10.049999999999999</v>
      </c>
      <c r="B1294" s="524" t="s">
        <v>3068</v>
      </c>
      <c r="C1294" s="695"/>
      <c r="D1294" s="696"/>
      <c r="E1294" s="697"/>
      <c r="F1294" s="696"/>
    </row>
    <row r="1295" spans="1:6">
      <c r="A1295" s="471"/>
      <c r="B1295" s="524" t="s">
        <v>2829</v>
      </c>
      <c r="C1295" s="528" t="s">
        <v>1623</v>
      </c>
      <c r="D1295" s="548">
        <v>200</v>
      </c>
      <c r="E1295" s="465"/>
      <c r="F1295" s="549">
        <f>SUM(D1295*E1295)</f>
        <v>0</v>
      </c>
    </row>
    <row r="1296" spans="1:6">
      <c r="A1296" s="471"/>
      <c r="B1296" s="524" t="s">
        <v>2830</v>
      </c>
      <c r="C1296" s="528" t="s">
        <v>1623</v>
      </c>
      <c r="D1296" s="548">
        <v>50</v>
      </c>
      <c r="E1296" s="465"/>
      <c r="F1296" s="549">
        <f>SUM(D1296*E1296)</f>
        <v>0</v>
      </c>
    </row>
    <row r="1297" spans="1:6">
      <c r="A1297" s="471"/>
      <c r="B1297" s="524"/>
      <c r="C1297" s="698"/>
      <c r="D1297" s="699"/>
      <c r="E1297" s="699"/>
      <c r="F1297" s="700"/>
    </row>
    <row r="1298" spans="1:6" ht="75">
      <c r="A1298" s="546">
        <f>MAX($A1294:A1297)+0.01</f>
        <v>10.059999999999999</v>
      </c>
      <c r="B1298" s="524" t="s">
        <v>3277</v>
      </c>
      <c r="C1298" s="695"/>
      <c r="D1298" s="696"/>
      <c r="E1298" s="697"/>
      <c r="F1298" s="696"/>
    </row>
    <row r="1299" spans="1:6">
      <c r="A1299" s="471"/>
      <c r="B1299" s="524" t="s">
        <v>3069</v>
      </c>
      <c r="C1299" s="528" t="s">
        <v>1623</v>
      </c>
      <c r="D1299" s="548">
        <v>250</v>
      </c>
      <c r="E1299" s="465"/>
      <c r="F1299" s="549">
        <f>SUM(D1299*E1299)</f>
        <v>0</v>
      </c>
    </row>
    <row r="1300" spans="1:6">
      <c r="A1300" s="471"/>
      <c r="B1300" s="524" t="s">
        <v>3278</v>
      </c>
      <c r="C1300" s="528" t="s">
        <v>1623</v>
      </c>
      <c r="D1300" s="548">
        <v>150</v>
      </c>
      <c r="E1300" s="465"/>
      <c r="F1300" s="549">
        <f>SUM(D1300*E1300)</f>
        <v>0</v>
      </c>
    </row>
    <row r="1301" spans="1:6">
      <c r="A1301" s="693"/>
      <c r="B1301" s="524"/>
      <c r="C1301" s="528"/>
      <c r="D1301" s="686"/>
      <c r="E1301" s="549"/>
      <c r="F1301" s="549"/>
    </row>
    <row r="1302" spans="1:6">
      <c r="A1302" s="546">
        <f>MAX($A1298:A1301)+0.01</f>
        <v>10.069999999999999</v>
      </c>
      <c r="B1302" s="524" t="s">
        <v>3279</v>
      </c>
      <c r="C1302" s="528" t="s">
        <v>1397</v>
      </c>
      <c r="D1302" s="686">
        <v>1</v>
      </c>
      <c r="E1302" s="506"/>
      <c r="F1302" s="549">
        <f>D1302*E1302</f>
        <v>0</v>
      </c>
    </row>
    <row r="1303" spans="1:6">
      <c r="A1303" s="546"/>
      <c r="B1303" s="524"/>
      <c r="C1303" s="528"/>
      <c r="D1303" s="686"/>
      <c r="E1303" s="549"/>
      <c r="F1303" s="549"/>
    </row>
    <row r="1304" spans="1:6">
      <c r="A1304" s="546">
        <f>MAX($A1299:A1302)+0.01</f>
        <v>10.079999999999998</v>
      </c>
      <c r="B1304" s="524" t="s">
        <v>3280</v>
      </c>
      <c r="C1304" s="528" t="s">
        <v>1397</v>
      </c>
      <c r="D1304" s="686">
        <v>1</v>
      </c>
      <c r="E1304" s="506"/>
      <c r="F1304" s="549">
        <f>D1304*E1304</f>
        <v>0</v>
      </c>
    </row>
    <row r="1305" spans="1:6">
      <c r="A1305" s="546"/>
      <c r="B1305" s="524"/>
      <c r="C1305" s="528"/>
      <c r="D1305" s="686"/>
      <c r="E1305" s="549"/>
      <c r="F1305" s="549"/>
    </row>
    <row r="1306" spans="1:6" ht="60">
      <c r="A1306" s="546">
        <f>MAX($A1300:A1304)+0.01</f>
        <v>10.089999999999998</v>
      </c>
      <c r="B1306" s="524" t="s">
        <v>3281</v>
      </c>
      <c r="C1306" s="528" t="s">
        <v>1397</v>
      </c>
      <c r="D1306" s="686">
        <v>1</v>
      </c>
      <c r="E1306" s="506"/>
      <c r="F1306" s="549">
        <f>D1306*E1306</f>
        <v>0</v>
      </c>
    </row>
    <row r="1307" spans="1:6">
      <c r="A1307" s="549"/>
      <c r="B1307" s="549"/>
      <c r="C1307" s="549"/>
      <c r="D1307" s="549"/>
      <c r="E1307" s="549"/>
      <c r="F1307" s="549"/>
    </row>
    <row r="1308" spans="1:6" ht="15.75" thickBot="1">
      <c r="A1308" s="701"/>
      <c r="B1308" s="702" t="s">
        <v>3282</v>
      </c>
      <c r="C1308" s="703"/>
      <c r="D1308" s="704"/>
      <c r="E1308" s="705"/>
      <c r="F1308" s="705">
        <f>SUM(F1269:F1306)</f>
        <v>0</v>
      </c>
    </row>
    <row r="1309" spans="1:6" ht="15.75" thickTop="1">
      <c r="A1309" s="508"/>
      <c r="B1309" s="509"/>
      <c r="C1309" s="510"/>
      <c r="D1309" s="603"/>
      <c r="E1309" s="513"/>
      <c r="F1309" s="513"/>
    </row>
    <row r="1310" spans="1:6">
      <c r="A1310" s="601"/>
      <c r="B1310" s="509"/>
      <c r="C1310" s="510"/>
      <c r="D1310" s="603"/>
      <c r="E1310" s="513"/>
      <c r="F1310" s="513"/>
    </row>
    <row r="1311" spans="1:6">
      <c r="A1311" s="508"/>
      <c r="B1311" s="509"/>
      <c r="C1311" s="510"/>
      <c r="D1311" s="603"/>
      <c r="E1311" s="513"/>
      <c r="F1311" s="513"/>
    </row>
    <row r="1312" spans="1:6" ht="45">
      <c r="A1312" s="536" t="s">
        <v>532</v>
      </c>
      <c r="B1312" s="537" t="s">
        <v>3283</v>
      </c>
      <c r="C1312" s="538" t="s">
        <v>24</v>
      </c>
      <c r="D1312" s="539" t="s">
        <v>25</v>
      </c>
      <c r="E1312" s="540" t="s">
        <v>26</v>
      </c>
      <c r="F1312" s="540" t="s">
        <v>27</v>
      </c>
    </row>
    <row r="1313" spans="1:6">
      <c r="A1313" s="508"/>
      <c r="B1313" s="509"/>
      <c r="C1313" s="510"/>
      <c r="D1313" s="603"/>
      <c r="E1313" s="513"/>
      <c r="F1313" s="513"/>
    </row>
    <row r="1314" spans="1:6">
      <c r="A1314" s="692"/>
      <c r="B1314" s="668" t="s">
        <v>1010</v>
      </c>
      <c r="C1314" s="528"/>
      <c r="D1314" s="686"/>
      <c r="E1314" s="549"/>
      <c r="F1314" s="549"/>
    </row>
    <row r="1315" spans="1:6" ht="255">
      <c r="A1315" s="546">
        <v>11.01</v>
      </c>
      <c r="B1315" s="524" t="s">
        <v>3284</v>
      </c>
      <c r="C1315" s="528" t="s">
        <v>51</v>
      </c>
      <c r="D1315" s="686">
        <v>1</v>
      </c>
      <c r="E1315" s="506"/>
      <c r="F1315" s="549">
        <f>D1315*E1315</f>
        <v>0</v>
      </c>
    </row>
    <row r="1316" spans="1:6">
      <c r="A1316" s="546"/>
      <c r="B1316" s="524"/>
      <c r="C1316" s="528"/>
      <c r="D1316" s="686"/>
      <c r="E1316" s="549"/>
      <c r="F1316" s="549"/>
    </row>
    <row r="1317" spans="1:6" ht="105">
      <c r="A1317" s="546">
        <f>MAX($A1315:A1316)+0.01</f>
        <v>11.02</v>
      </c>
      <c r="B1317" s="524" t="s">
        <v>3285</v>
      </c>
      <c r="C1317" s="528" t="s">
        <v>51</v>
      </c>
      <c r="D1317" s="686">
        <v>1</v>
      </c>
      <c r="E1317" s="506"/>
      <c r="F1317" s="549">
        <f>D1317*E1317</f>
        <v>0</v>
      </c>
    </row>
    <row r="1318" spans="1:6">
      <c r="A1318" s="692"/>
      <c r="B1318" s="524"/>
      <c r="C1318" s="528"/>
      <c r="D1318" s="686"/>
      <c r="E1318" s="549"/>
      <c r="F1318" s="549"/>
    </row>
    <row r="1319" spans="1:6" ht="60">
      <c r="A1319" s="546">
        <f>MAX($A1315:A1318)+0.01</f>
        <v>11.03</v>
      </c>
      <c r="B1319" s="524" t="s">
        <v>3286</v>
      </c>
      <c r="C1319" s="528" t="s">
        <v>51</v>
      </c>
      <c r="D1319" s="686">
        <v>2</v>
      </c>
      <c r="E1319" s="506"/>
      <c r="F1319" s="549">
        <f>D1319*E1319</f>
        <v>0</v>
      </c>
    </row>
    <row r="1320" spans="1:6">
      <c r="A1320" s="692"/>
      <c r="B1320" s="524"/>
      <c r="C1320" s="528"/>
      <c r="D1320" s="686"/>
      <c r="E1320" s="549"/>
      <c r="F1320" s="549"/>
    </row>
    <row r="1321" spans="1:6" ht="90">
      <c r="A1321" s="546">
        <f>MAX($A1317:A1320)+0.01</f>
        <v>11.04</v>
      </c>
      <c r="B1321" s="524" t="s">
        <v>3287</v>
      </c>
      <c r="C1321" s="528" t="s">
        <v>51</v>
      </c>
      <c r="D1321" s="686">
        <v>1</v>
      </c>
      <c r="E1321" s="506"/>
      <c r="F1321" s="549">
        <f>D1321*E1321</f>
        <v>0</v>
      </c>
    </row>
    <row r="1322" spans="1:6">
      <c r="A1322" s="692"/>
      <c r="B1322" s="524"/>
      <c r="C1322" s="528"/>
      <c r="D1322" s="686"/>
      <c r="E1322" s="549"/>
      <c r="F1322" s="549"/>
    </row>
    <row r="1323" spans="1:6" ht="90">
      <c r="A1323" s="546">
        <f>MAX($A1319:A1322)+0.01</f>
        <v>11.049999999999999</v>
      </c>
      <c r="B1323" s="524" t="s">
        <v>3288</v>
      </c>
      <c r="C1323" s="528" t="s">
        <v>1397</v>
      </c>
      <c r="D1323" s="686">
        <v>1</v>
      </c>
      <c r="E1323" s="506"/>
      <c r="F1323" s="549">
        <f>D1323*E1323</f>
        <v>0</v>
      </c>
    </row>
    <row r="1324" spans="1:6">
      <c r="A1324" s="694"/>
      <c r="B1324" s="524"/>
      <c r="C1324" s="528"/>
      <c r="D1324" s="686"/>
      <c r="E1324" s="549"/>
      <c r="F1324" s="549"/>
    </row>
    <row r="1325" spans="1:6">
      <c r="A1325" s="692"/>
      <c r="B1325" s="668" t="s">
        <v>3269</v>
      </c>
      <c r="C1325" s="528"/>
      <c r="D1325" s="686"/>
      <c r="E1325" s="549"/>
      <c r="F1325" s="549"/>
    </row>
    <row r="1326" spans="1:6" ht="30">
      <c r="A1326" s="546">
        <f>MAX($A1317:A1325)+0.01</f>
        <v>11.059999999999999</v>
      </c>
      <c r="B1326" s="524" t="s">
        <v>3289</v>
      </c>
      <c r="C1326" s="528"/>
      <c r="D1326" s="686"/>
      <c r="E1326" s="549"/>
      <c r="F1326" s="549"/>
    </row>
    <row r="1327" spans="1:6">
      <c r="A1327" s="546"/>
      <c r="B1327" s="524" t="s">
        <v>3290</v>
      </c>
      <c r="C1327" s="528" t="s">
        <v>1623</v>
      </c>
      <c r="D1327" s="686">
        <v>10</v>
      </c>
      <c r="E1327" s="506"/>
      <c r="F1327" s="549">
        <f t="shared" ref="F1327:F1338" si="4">D1327*E1327</f>
        <v>0</v>
      </c>
    </row>
    <row r="1328" spans="1:6" ht="30">
      <c r="A1328" s="546"/>
      <c r="B1328" s="524" t="s">
        <v>3291</v>
      </c>
      <c r="C1328" s="528" t="s">
        <v>1623</v>
      </c>
      <c r="D1328" s="686">
        <v>10</v>
      </c>
      <c r="E1328" s="506"/>
      <c r="F1328" s="549">
        <f t="shared" si="4"/>
        <v>0</v>
      </c>
    </row>
    <row r="1329" spans="1:6">
      <c r="A1329" s="546"/>
      <c r="B1329" s="524" t="s">
        <v>3292</v>
      </c>
      <c r="C1329" s="528" t="s">
        <v>1623</v>
      </c>
      <c r="D1329" s="686">
        <v>20</v>
      </c>
      <c r="E1329" s="506"/>
      <c r="F1329" s="549">
        <f t="shared" si="4"/>
        <v>0</v>
      </c>
    </row>
    <row r="1330" spans="1:6">
      <c r="A1330" s="546"/>
      <c r="B1330" s="524" t="s">
        <v>3293</v>
      </c>
      <c r="C1330" s="528" t="s">
        <v>51</v>
      </c>
      <c r="D1330" s="686">
        <v>1</v>
      </c>
      <c r="E1330" s="506"/>
      <c r="F1330" s="549">
        <f t="shared" si="4"/>
        <v>0</v>
      </c>
    </row>
    <row r="1331" spans="1:6" ht="30">
      <c r="A1331" s="546"/>
      <c r="B1331" s="524" t="s">
        <v>3294</v>
      </c>
      <c r="C1331" s="528" t="s">
        <v>51</v>
      </c>
      <c r="D1331" s="686">
        <v>1</v>
      </c>
      <c r="E1331" s="506"/>
      <c r="F1331" s="549">
        <f t="shared" si="4"/>
        <v>0</v>
      </c>
    </row>
    <row r="1332" spans="1:6" ht="30">
      <c r="A1332" s="546"/>
      <c r="B1332" s="524" t="s">
        <v>3295</v>
      </c>
      <c r="C1332" s="528" t="s">
        <v>1397</v>
      </c>
      <c r="D1332" s="686">
        <v>1</v>
      </c>
      <c r="E1332" s="506"/>
      <c r="F1332" s="549">
        <f t="shared" si="4"/>
        <v>0</v>
      </c>
    </row>
    <row r="1333" spans="1:6" ht="30">
      <c r="A1333" s="546"/>
      <c r="B1333" s="524" t="s">
        <v>3296</v>
      </c>
      <c r="C1333" s="528" t="s">
        <v>1397</v>
      </c>
      <c r="D1333" s="686">
        <v>1</v>
      </c>
      <c r="E1333" s="506"/>
      <c r="F1333" s="549">
        <f t="shared" si="4"/>
        <v>0</v>
      </c>
    </row>
    <row r="1334" spans="1:6">
      <c r="A1334" s="546"/>
      <c r="B1334" s="524" t="s">
        <v>3297</v>
      </c>
      <c r="C1334" s="528" t="s">
        <v>1397</v>
      </c>
      <c r="D1334" s="686">
        <v>1</v>
      </c>
      <c r="E1334" s="506"/>
      <c r="F1334" s="549">
        <f t="shared" si="4"/>
        <v>0</v>
      </c>
    </row>
    <row r="1335" spans="1:6" ht="30">
      <c r="A1335" s="546"/>
      <c r="B1335" s="524" t="s">
        <v>3298</v>
      </c>
      <c r="C1335" s="528" t="s">
        <v>51</v>
      </c>
      <c r="D1335" s="686">
        <v>1</v>
      </c>
      <c r="E1335" s="506"/>
      <c r="F1335" s="549">
        <f t="shared" si="4"/>
        <v>0</v>
      </c>
    </row>
    <row r="1336" spans="1:6" ht="30">
      <c r="A1336" s="546"/>
      <c r="B1336" s="524" t="s">
        <v>3299</v>
      </c>
      <c r="C1336" s="528" t="s">
        <v>51</v>
      </c>
      <c r="D1336" s="686">
        <v>1</v>
      </c>
      <c r="E1336" s="506"/>
      <c r="F1336" s="549">
        <f t="shared" si="4"/>
        <v>0</v>
      </c>
    </row>
    <row r="1337" spans="1:6" ht="30">
      <c r="A1337" s="546"/>
      <c r="B1337" s="524" t="s">
        <v>3300</v>
      </c>
      <c r="C1337" s="528" t="s">
        <v>51</v>
      </c>
      <c r="D1337" s="686">
        <v>1</v>
      </c>
      <c r="E1337" s="506"/>
      <c r="F1337" s="549">
        <f t="shared" si="4"/>
        <v>0</v>
      </c>
    </row>
    <row r="1338" spans="1:6" ht="30">
      <c r="A1338" s="546"/>
      <c r="B1338" s="524" t="s">
        <v>3301</v>
      </c>
      <c r="C1338" s="528" t="s">
        <v>1623</v>
      </c>
      <c r="D1338" s="686">
        <v>8</v>
      </c>
      <c r="E1338" s="506"/>
      <c r="F1338" s="549">
        <f t="shared" si="4"/>
        <v>0</v>
      </c>
    </row>
    <row r="1339" spans="1:6">
      <c r="A1339" s="546"/>
      <c r="B1339" s="524"/>
      <c r="C1339" s="528"/>
      <c r="D1339" s="686"/>
      <c r="E1339" s="549"/>
      <c r="F1339" s="549"/>
    </row>
    <row r="1340" spans="1:6" ht="60">
      <c r="A1340" s="706">
        <f>MAX($A1323:A1339)+0.01</f>
        <v>11.069999999999999</v>
      </c>
      <c r="B1340" s="707" t="s">
        <v>3302</v>
      </c>
      <c r="C1340" s="708" t="s">
        <v>1397</v>
      </c>
      <c r="D1340" s="709">
        <v>1</v>
      </c>
      <c r="E1340" s="721"/>
      <c r="F1340" s="549">
        <f>D1340*E1340</f>
        <v>0</v>
      </c>
    </row>
    <row r="1341" spans="1:6">
      <c r="A1341" s="706"/>
      <c r="B1341" s="707"/>
      <c r="C1341" s="708"/>
      <c r="D1341" s="709"/>
      <c r="E1341" s="710"/>
      <c r="F1341" s="549"/>
    </row>
    <row r="1342" spans="1:6" ht="30">
      <c r="A1342" s="706"/>
      <c r="B1342" s="668" t="s">
        <v>3303</v>
      </c>
      <c r="C1342" s="708"/>
      <c r="D1342" s="709"/>
      <c r="E1342" s="711" t="s">
        <v>3304</v>
      </c>
      <c r="F1342" s="636">
        <f>SUM(F1315:F1340)</f>
        <v>0</v>
      </c>
    </row>
    <row r="1343" spans="1:6" ht="30">
      <c r="A1343" s="712"/>
      <c r="B1343" s="668" t="s">
        <v>3305</v>
      </c>
      <c r="C1343" s="713" t="s">
        <v>1397</v>
      </c>
      <c r="D1343" s="714">
        <v>11</v>
      </c>
      <c r="E1343" s="636">
        <f>F1342</f>
        <v>0</v>
      </c>
      <c r="F1343" s="636">
        <f>D1343*E1343</f>
        <v>0</v>
      </c>
    </row>
    <row r="1344" spans="1:6">
      <c r="A1344" s="549"/>
      <c r="B1344" s="549"/>
      <c r="C1344" s="549"/>
      <c r="D1344" s="549"/>
      <c r="E1344" s="549"/>
      <c r="F1344" s="549"/>
    </row>
    <row r="1345" spans="1:6" ht="30.75" thickBot="1">
      <c r="A1345" s="701"/>
      <c r="B1345" s="702" t="s">
        <v>3306</v>
      </c>
      <c r="C1345" s="703"/>
      <c r="D1345" s="704"/>
      <c r="E1345" s="705"/>
      <c r="F1345" s="705">
        <f>F1343</f>
        <v>0</v>
      </c>
    </row>
    <row r="1346" spans="1:6" ht="15.75" thickTop="1">
      <c r="A1346" s="601"/>
      <c r="B1346" s="509"/>
      <c r="C1346" s="510"/>
      <c r="D1346" s="603"/>
      <c r="E1346" s="513"/>
      <c r="F1346" s="513"/>
    </row>
    <row r="1347" spans="1:6">
      <c r="A1347" s="508"/>
      <c r="B1347" s="509"/>
      <c r="C1347" s="510"/>
      <c r="D1347" s="603"/>
      <c r="E1347" s="513"/>
      <c r="F1347" s="513"/>
    </row>
    <row r="1348" spans="1:6" ht="30">
      <c r="A1348" s="536" t="s">
        <v>542</v>
      </c>
      <c r="B1348" s="537" t="s">
        <v>3307</v>
      </c>
      <c r="C1348" s="538" t="s">
        <v>24</v>
      </c>
      <c r="D1348" s="539" t="s">
        <v>25</v>
      </c>
      <c r="E1348" s="540" t="s">
        <v>26</v>
      </c>
      <c r="F1348" s="540" t="s">
        <v>27</v>
      </c>
    </row>
    <row r="1349" spans="1:6">
      <c r="A1349" s="508"/>
      <c r="B1349" s="509"/>
      <c r="C1349" s="510"/>
      <c r="D1349" s="603"/>
      <c r="E1349" s="513"/>
      <c r="F1349" s="513"/>
    </row>
    <row r="1350" spans="1:6">
      <c r="A1350" s="692"/>
      <c r="B1350" s="668" t="s">
        <v>1010</v>
      </c>
      <c r="C1350" s="528"/>
      <c r="D1350" s="686"/>
      <c r="E1350" s="549"/>
      <c r="F1350" s="549"/>
    </row>
    <row r="1351" spans="1:6" ht="120">
      <c r="A1351" s="546">
        <v>12.01</v>
      </c>
      <c r="B1351" s="524" t="s">
        <v>3308</v>
      </c>
      <c r="C1351" s="528" t="s">
        <v>51</v>
      </c>
      <c r="D1351" s="686">
        <v>1</v>
      </c>
      <c r="E1351" s="506"/>
      <c r="F1351" s="549">
        <f>D1351*E1351</f>
        <v>0</v>
      </c>
    </row>
    <row r="1352" spans="1:6">
      <c r="A1352" s="546"/>
      <c r="B1352" s="524"/>
      <c r="C1352" s="528"/>
      <c r="D1352" s="686"/>
      <c r="E1352" s="549"/>
      <c r="F1352" s="549"/>
    </row>
    <row r="1353" spans="1:6" ht="105">
      <c r="A1353" s="546">
        <f>MAX($A1351:A1352)+0.01</f>
        <v>12.02</v>
      </c>
      <c r="B1353" s="524" t="s">
        <v>3309</v>
      </c>
      <c r="C1353" s="528" t="s">
        <v>51</v>
      </c>
      <c r="D1353" s="686">
        <v>1</v>
      </c>
      <c r="E1353" s="506"/>
      <c r="F1353" s="549">
        <f>D1353*E1353</f>
        <v>0</v>
      </c>
    </row>
    <row r="1354" spans="1:6">
      <c r="A1354" s="692"/>
      <c r="B1354" s="524"/>
      <c r="C1354" s="528"/>
      <c r="D1354" s="686"/>
      <c r="E1354" s="549"/>
      <c r="F1354" s="549"/>
    </row>
    <row r="1355" spans="1:6" ht="60">
      <c r="A1355" s="546">
        <f>MAX($A1351:A1354)+0.01</f>
        <v>12.03</v>
      </c>
      <c r="B1355" s="524" t="s">
        <v>3310</v>
      </c>
      <c r="C1355" s="528" t="s">
        <v>51</v>
      </c>
      <c r="D1355" s="686">
        <v>2</v>
      </c>
      <c r="E1355" s="506"/>
      <c r="F1355" s="549">
        <f>D1355*E1355</f>
        <v>0</v>
      </c>
    </row>
    <row r="1356" spans="1:6">
      <c r="A1356" s="692"/>
      <c r="B1356" s="524"/>
      <c r="C1356" s="528"/>
      <c r="D1356" s="686"/>
      <c r="E1356" s="549"/>
      <c r="F1356" s="549"/>
    </row>
    <row r="1357" spans="1:6" ht="45">
      <c r="A1357" s="546">
        <f>MAX($A1353:A1356)+0.01</f>
        <v>12.04</v>
      </c>
      <c r="B1357" s="524" t="s">
        <v>3311</v>
      </c>
      <c r="C1357" s="528" t="s">
        <v>51</v>
      </c>
      <c r="D1357" s="686">
        <v>1</v>
      </c>
      <c r="E1357" s="506"/>
      <c r="F1357" s="549">
        <f>D1357*E1357</f>
        <v>0</v>
      </c>
    </row>
    <row r="1358" spans="1:6">
      <c r="A1358" s="694"/>
      <c r="B1358" s="524"/>
      <c r="C1358" s="528"/>
      <c r="D1358" s="686"/>
      <c r="E1358" s="549"/>
      <c r="F1358" s="549"/>
    </row>
    <row r="1359" spans="1:6">
      <c r="A1359" s="692"/>
      <c r="B1359" s="668" t="s">
        <v>3269</v>
      </c>
      <c r="C1359" s="528"/>
      <c r="D1359" s="686"/>
      <c r="E1359" s="549"/>
      <c r="F1359" s="549"/>
    </row>
    <row r="1360" spans="1:6" ht="30">
      <c r="A1360" s="546">
        <f>MAX($A1353:A1359)+0.01</f>
        <v>12.049999999999999</v>
      </c>
      <c r="B1360" s="524" t="s">
        <v>3312</v>
      </c>
      <c r="C1360" s="528"/>
      <c r="D1360" s="686"/>
      <c r="E1360" s="549"/>
      <c r="F1360" s="549"/>
    </row>
    <row r="1361" spans="1:6">
      <c r="A1361" s="546"/>
      <c r="B1361" s="524"/>
      <c r="C1361" s="528"/>
      <c r="D1361" s="686"/>
      <c r="E1361" s="549"/>
      <c r="F1361" s="549"/>
    </row>
    <row r="1362" spans="1:6">
      <c r="A1362" s="694"/>
      <c r="B1362" s="524" t="s">
        <v>3290</v>
      </c>
      <c r="C1362" s="528" t="s">
        <v>1623</v>
      </c>
      <c r="D1362" s="686">
        <v>10</v>
      </c>
      <c r="E1362" s="506"/>
      <c r="F1362" s="549">
        <f t="shared" ref="F1362:F1372" si="5">D1362*E1362</f>
        <v>0</v>
      </c>
    </row>
    <row r="1363" spans="1:6" ht="30">
      <c r="A1363" s="694"/>
      <c r="B1363" s="524" t="s">
        <v>3313</v>
      </c>
      <c r="C1363" s="528" t="s">
        <v>1623</v>
      </c>
      <c r="D1363" s="686">
        <v>10</v>
      </c>
      <c r="E1363" s="506"/>
      <c r="F1363" s="549">
        <f t="shared" si="5"/>
        <v>0</v>
      </c>
    </row>
    <row r="1364" spans="1:6">
      <c r="A1364" s="694"/>
      <c r="B1364" s="524" t="s">
        <v>3314</v>
      </c>
      <c r="C1364" s="528" t="s">
        <v>1623</v>
      </c>
      <c r="D1364" s="686">
        <v>20</v>
      </c>
      <c r="E1364" s="506"/>
      <c r="F1364" s="549">
        <f t="shared" si="5"/>
        <v>0</v>
      </c>
    </row>
    <row r="1365" spans="1:6" ht="30">
      <c r="A1365" s="694"/>
      <c r="B1365" s="524" t="s">
        <v>3294</v>
      </c>
      <c r="C1365" s="528" t="s">
        <v>51</v>
      </c>
      <c r="D1365" s="686">
        <v>1</v>
      </c>
      <c r="E1365" s="506"/>
      <c r="F1365" s="549">
        <f t="shared" si="5"/>
        <v>0</v>
      </c>
    </row>
    <row r="1366" spans="1:6" ht="30">
      <c r="A1366" s="694"/>
      <c r="B1366" s="524" t="s">
        <v>3295</v>
      </c>
      <c r="C1366" s="528" t="s">
        <v>1397</v>
      </c>
      <c r="D1366" s="686">
        <v>1</v>
      </c>
      <c r="E1366" s="506"/>
      <c r="F1366" s="549">
        <f t="shared" si="5"/>
        <v>0</v>
      </c>
    </row>
    <row r="1367" spans="1:6" ht="30">
      <c r="A1367" s="694"/>
      <c r="B1367" s="524" t="s">
        <v>3296</v>
      </c>
      <c r="C1367" s="528" t="s">
        <v>1397</v>
      </c>
      <c r="D1367" s="686">
        <v>1</v>
      </c>
      <c r="E1367" s="506"/>
      <c r="F1367" s="549">
        <f t="shared" si="5"/>
        <v>0</v>
      </c>
    </row>
    <row r="1368" spans="1:6">
      <c r="A1368" s="694"/>
      <c r="B1368" s="524" t="s">
        <v>3297</v>
      </c>
      <c r="C1368" s="528" t="s">
        <v>1397</v>
      </c>
      <c r="D1368" s="686">
        <v>1</v>
      </c>
      <c r="E1368" s="506"/>
      <c r="F1368" s="549">
        <f t="shared" si="5"/>
        <v>0</v>
      </c>
    </row>
    <row r="1369" spans="1:6" ht="30">
      <c r="A1369" s="694"/>
      <c r="B1369" s="524" t="s">
        <v>3298</v>
      </c>
      <c r="C1369" s="528" t="s">
        <v>51</v>
      </c>
      <c r="D1369" s="686">
        <v>1</v>
      </c>
      <c r="E1369" s="506"/>
      <c r="F1369" s="549">
        <f t="shared" si="5"/>
        <v>0</v>
      </c>
    </row>
    <row r="1370" spans="1:6" ht="30">
      <c r="A1370" s="694"/>
      <c r="B1370" s="524" t="s">
        <v>3299</v>
      </c>
      <c r="C1370" s="528" t="s">
        <v>51</v>
      </c>
      <c r="D1370" s="686">
        <v>1</v>
      </c>
      <c r="E1370" s="506"/>
      <c r="F1370" s="549">
        <f t="shared" si="5"/>
        <v>0</v>
      </c>
    </row>
    <row r="1371" spans="1:6" ht="30">
      <c r="A1371" s="694"/>
      <c r="B1371" s="524" t="s">
        <v>3300</v>
      </c>
      <c r="C1371" s="528" t="s">
        <v>51</v>
      </c>
      <c r="D1371" s="686">
        <v>1</v>
      </c>
      <c r="E1371" s="506"/>
      <c r="F1371" s="549">
        <f t="shared" si="5"/>
        <v>0</v>
      </c>
    </row>
    <row r="1372" spans="1:6" ht="30">
      <c r="A1372" s="694"/>
      <c r="B1372" s="524" t="s">
        <v>3301</v>
      </c>
      <c r="C1372" s="528" t="s">
        <v>1623</v>
      </c>
      <c r="D1372" s="686">
        <v>10</v>
      </c>
      <c r="E1372" s="506"/>
      <c r="F1372" s="549">
        <f t="shared" si="5"/>
        <v>0</v>
      </c>
    </row>
    <row r="1373" spans="1:6">
      <c r="A1373" s="546"/>
      <c r="B1373" s="524"/>
      <c r="C1373" s="528"/>
      <c r="D1373" s="686"/>
      <c r="E1373" s="549"/>
      <c r="F1373" s="549"/>
    </row>
    <row r="1374" spans="1:6" ht="60">
      <c r="A1374" s="546">
        <f>MAX($A1358:A1373)+0.01</f>
        <v>12.059999999999999</v>
      </c>
      <c r="B1374" s="524" t="s">
        <v>3302</v>
      </c>
      <c r="C1374" s="528" t="s">
        <v>1397</v>
      </c>
      <c r="D1374" s="686">
        <v>1</v>
      </c>
      <c r="E1374" s="506"/>
      <c r="F1374" s="549">
        <f>D1374*E1374</f>
        <v>0</v>
      </c>
    </row>
    <row r="1375" spans="1:6">
      <c r="A1375" s="549"/>
      <c r="B1375" s="549"/>
      <c r="C1375" s="549"/>
      <c r="D1375" s="549"/>
      <c r="E1375" s="549"/>
      <c r="F1375" s="549"/>
    </row>
    <row r="1376" spans="1:6" ht="30.75" thickBot="1">
      <c r="A1376" s="701"/>
      <c r="B1376" s="702" t="s">
        <v>3315</v>
      </c>
      <c r="C1376" s="703"/>
      <c r="D1376" s="704"/>
      <c r="E1376" s="705"/>
      <c r="F1376" s="705">
        <f>SUM(F1351:F1374)</f>
        <v>0</v>
      </c>
    </row>
    <row r="1377" spans="1:6" ht="15.75" thickTop="1">
      <c r="A1377" s="601"/>
      <c r="B1377" s="509"/>
      <c r="C1377" s="510"/>
      <c r="D1377" s="603"/>
      <c r="E1377" s="513"/>
      <c r="F1377" s="513"/>
    </row>
    <row r="1378" spans="1:6">
      <c r="A1378" s="536" t="s">
        <v>770</v>
      </c>
      <c r="B1378" s="537" t="s">
        <v>3316</v>
      </c>
      <c r="C1378" s="538" t="s">
        <v>24</v>
      </c>
      <c r="D1378" s="539" t="s">
        <v>25</v>
      </c>
      <c r="E1378" s="540" t="s">
        <v>26</v>
      </c>
      <c r="F1378" s="540" t="s">
        <v>27</v>
      </c>
    </row>
    <row r="1379" spans="1:6">
      <c r="A1379" s="508"/>
      <c r="B1379" s="509"/>
      <c r="C1379" s="510"/>
      <c r="D1379" s="603"/>
      <c r="E1379" s="513"/>
      <c r="F1379" s="513"/>
    </row>
    <row r="1380" spans="1:6">
      <c r="A1380" s="692"/>
      <c r="B1380" s="668" t="s">
        <v>1010</v>
      </c>
      <c r="C1380" s="528"/>
      <c r="D1380" s="686"/>
      <c r="E1380" s="549"/>
      <c r="F1380" s="549"/>
    </row>
    <row r="1381" spans="1:6">
      <c r="A1381" s="546"/>
      <c r="B1381" s="524"/>
      <c r="C1381" s="528"/>
      <c r="D1381" s="686"/>
      <c r="E1381" s="549"/>
      <c r="F1381" s="549"/>
    </row>
    <row r="1382" spans="1:6" ht="90">
      <c r="A1382" s="546">
        <v>13.01</v>
      </c>
      <c r="B1382" s="524" t="s">
        <v>3317</v>
      </c>
      <c r="C1382" s="528" t="s">
        <v>51</v>
      </c>
      <c r="D1382" s="686">
        <v>29</v>
      </c>
      <c r="E1382" s="506"/>
      <c r="F1382" s="549">
        <f>D1382*E1382</f>
        <v>0</v>
      </c>
    </row>
    <row r="1383" spans="1:6">
      <c r="A1383" s="546"/>
      <c r="B1383" s="524"/>
      <c r="C1383" s="528"/>
      <c r="D1383" s="686"/>
      <c r="E1383" s="549"/>
      <c r="F1383" s="549"/>
    </row>
    <row r="1384" spans="1:6" ht="90">
      <c r="A1384" s="546">
        <f>MAX($A1381:A1383)+0.01</f>
        <v>13.02</v>
      </c>
      <c r="B1384" s="524" t="s">
        <v>3318</v>
      </c>
      <c r="C1384" s="528" t="s">
        <v>51</v>
      </c>
      <c r="D1384" s="686">
        <v>5</v>
      </c>
      <c r="E1384" s="506"/>
      <c r="F1384" s="549">
        <f>D1384*E1384</f>
        <v>0</v>
      </c>
    </row>
    <row r="1385" spans="1:6">
      <c r="A1385" s="546"/>
      <c r="B1385" s="524"/>
      <c r="C1385" s="528"/>
      <c r="D1385" s="686"/>
      <c r="E1385" s="549"/>
      <c r="F1385" s="549"/>
    </row>
    <row r="1386" spans="1:6">
      <c r="A1386" s="546"/>
      <c r="B1386" s="524" t="s">
        <v>3269</v>
      </c>
      <c r="C1386" s="528"/>
      <c r="D1386" s="686"/>
      <c r="E1386" s="549"/>
      <c r="F1386" s="549"/>
    </row>
    <row r="1387" spans="1:6" ht="30">
      <c r="A1387" s="546">
        <f>MAX($A1382:A1386)+0.01</f>
        <v>13.03</v>
      </c>
      <c r="B1387" s="524" t="s">
        <v>3319</v>
      </c>
      <c r="C1387" s="528" t="s">
        <v>1623</v>
      </c>
      <c r="D1387" s="686">
        <v>380</v>
      </c>
      <c r="E1387" s="506"/>
      <c r="F1387" s="549">
        <f>D1387*E1387</f>
        <v>0</v>
      </c>
    </row>
    <row r="1388" spans="1:6">
      <c r="A1388" s="546"/>
      <c r="B1388" s="524"/>
      <c r="C1388" s="528"/>
      <c r="D1388" s="686"/>
      <c r="E1388" s="549"/>
      <c r="F1388" s="549"/>
    </row>
    <row r="1389" spans="1:6" ht="30">
      <c r="A1389" s="546">
        <f>MAX($A1385:A1388)+0.01</f>
        <v>13.04</v>
      </c>
      <c r="B1389" s="524" t="s">
        <v>3320</v>
      </c>
      <c r="C1389" s="528" t="s">
        <v>1623</v>
      </c>
      <c r="D1389" s="686">
        <v>200</v>
      </c>
      <c r="E1389" s="506"/>
      <c r="F1389" s="549">
        <f>D1389*E1389</f>
        <v>0</v>
      </c>
    </row>
    <row r="1390" spans="1:6">
      <c r="A1390" s="546"/>
      <c r="B1390" s="524"/>
      <c r="C1390" s="528"/>
      <c r="D1390" s="686"/>
      <c r="E1390" s="549"/>
      <c r="F1390" s="549"/>
    </row>
    <row r="1391" spans="1:6">
      <c r="A1391" s="546">
        <f>MAX($A1387:A1390)+0.01</f>
        <v>13.049999999999999</v>
      </c>
      <c r="B1391" s="524" t="s">
        <v>3321</v>
      </c>
      <c r="C1391" s="528" t="s">
        <v>1397</v>
      </c>
      <c r="D1391" s="686">
        <v>1</v>
      </c>
      <c r="E1391" s="506"/>
      <c r="F1391" s="549">
        <f>D1391*E1391</f>
        <v>0</v>
      </c>
    </row>
    <row r="1392" spans="1:6">
      <c r="A1392" s="546"/>
      <c r="B1392" s="524"/>
      <c r="C1392" s="528"/>
      <c r="D1392" s="686"/>
      <c r="E1392" s="549"/>
      <c r="F1392" s="549"/>
    </row>
    <row r="1393" spans="1:6" ht="30">
      <c r="A1393" s="546">
        <f>MAX($A1389:A1392)+0.01</f>
        <v>13.059999999999999</v>
      </c>
      <c r="B1393" s="524" t="s">
        <v>3322</v>
      </c>
      <c r="C1393" s="528" t="s">
        <v>1397</v>
      </c>
      <c r="D1393" s="686">
        <v>1</v>
      </c>
      <c r="E1393" s="506"/>
      <c r="F1393" s="549">
        <f>D1393*E1393</f>
        <v>0</v>
      </c>
    </row>
    <row r="1394" spans="1:6">
      <c r="A1394" s="549"/>
      <c r="B1394" s="549"/>
      <c r="C1394" s="549"/>
      <c r="D1394" s="549"/>
      <c r="E1394" s="549"/>
      <c r="F1394" s="549"/>
    </row>
    <row r="1395" spans="1:6" ht="30.75" thickBot="1">
      <c r="A1395" s="701"/>
      <c r="B1395" s="702" t="s">
        <v>3323</v>
      </c>
      <c r="C1395" s="703"/>
      <c r="D1395" s="704"/>
      <c r="E1395" s="705"/>
      <c r="F1395" s="705">
        <f>SUM(F1381:F1393)</f>
        <v>0</v>
      </c>
    </row>
    <row r="1396" spans="1:6" ht="15.75" thickTop="1">
      <c r="A1396" s="667"/>
      <c r="B1396" s="667"/>
      <c r="C1396" s="667"/>
      <c r="D1396" s="667"/>
      <c r="E1396" s="667"/>
      <c r="F1396" s="667"/>
    </row>
    <row r="1397" spans="1:6">
      <c r="A1397" s="508"/>
      <c r="B1397" s="509"/>
      <c r="C1397" s="510"/>
      <c r="D1397" s="511"/>
      <c r="E1397" s="512"/>
      <c r="F1397" s="513"/>
    </row>
    <row r="1398" spans="1:6">
      <c r="A1398" s="536" t="s">
        <v>3324</v>
      </c>
      <c r="B1398" s="537" t="s">
        <v>19</v>
      </c>
      <c r="C1398" s="538" t="s">
        <v>24</v>
      </c>
      <c r="D1398" s="539" t="s">
        <v>25</v>
      </c>
      <c r="E1398" s="540" t="s">
        <v>26</v>
      </c>
      <c r="F1398" s="540" t="s">
        <v>27</v>
      </c>
    </row>
    <row r="1399" spans="1:6">
      <c r="A1399" s="508"/>
      <c r="B1399" s="509"/>
      <c r="C1399" s="510"/>
      <c r="D1399" s="511"/>
      <c r="E1399" s="512"/>
      <c r="F1399" s="513"/>
    </row>
    <row r="1400" spans="1:6" ht="45">
      <c r="A1400" s="601">
        <v>14.01</v>
      </c>
      <c r="B1400" s="524" t="s">
        <v>3325</v>
      </c>
      <c r="C1400" s="510" t="s">
        <v>1397</v>
      </c>
      <c r="D1400" s="511">
        <v>1</v>
      </c>
      <c r="E1400" s="715"/>
      <c r="F1400" s="513">
        <f>D1400*E1400</f>
        <v>0</v>
      </c>
    </row>
    <row r="1401" spans="1:6">
      <c r="A1401" s="508"/>
      <c r="B1401" s="524"/>
      <c r="C1401" s="510"/>
      <c r="D1401" s="511"/>
      <c r="E1401" s="512"/>
      <c r="F1401" s="513"/>
    </row>
    <row r="1402" spans="1:6" ht="45">
      <c r="A1402" s="601">
        <f>MAX($A1396:A1401)+0.01</f>
        <v>14.02</v>
      </c>
      <c r="B1402" s="524" t="s">
        <v>3326</v>
      </c>
      <c r="C1402" s="510" t="s">
        <v>1623</v>
      </c>
      <c r="D1402" s="511">
        <v>520</v>
      </c>
      <c r="E1402" s="715"/>
      <c r="F1402" s="513">
        <f>D1402*E1402</f>
        <v>0</v>
      </c>
    </row>
    <row r="1403" spans="1:6">
      <c r="A1403" s="508"/>
      <c r="B1403" s="524"/>
      <c r="C1403" s="510"/>
      <c r="D1403" s="511"/>
      <c r="E1403" s="512"/>
      <c r="F1403" s="513"/>
    </row>
    <row r="1404" spans="1:6" ht="30">
      <c r="A1404" s="601">
        <f>MAX($A1398:A1403)+0.01</f>
        <v>14.03</v>
      </c>
      <c r="B1404" s="524" t="s">
        <v>3327</v>
      </c>
      <c r="C1404" s="510" t="s">
        <v>1623</v>
      </c>
      <c r="D1404" s="511">
        <v>60</v>
      </c>
      <c r="E1404" s="715"/>
      <c r="F1404" s="513">
        <f>D1404*E1404</f>
        <v>0</v>
      </c>
    </row>
    <row r="1405" spans="1:6">
      <c r="A1405" s="508"/>
      <c r="B1405" s="524"/>
      <c r="C1405" s="510"/>
      <c r="D1405" s="511"/>
      <c r="E1405" s="512"/>
      <c r="F1405" s="513"/>
    </row>
    <row r="1406" spans="1:6" ht="90">
      <c r="A1406" s="601">
        <f>MAX($A1398:A1405)+0.01</f>
        <v>14.04</v>
      </c>
      <c r="B1406" s="524" t="s">
        <v>3328</v>
      </c>
      <c r="C1406" s="510" t="s">
        <v>1623</v>
      </c>
      <c r="D1406" s="511">
        <v>260</v>
      </c>
      <c r="E1406" s="715"/>
      <c r="F1406" s="513">
        <f>D1406*E1406</f>
        <v>0</v>
      </c>
    </row>
    <row r="1407" spans="1:6">
      <c r="A1407" s="508"/>
      <c r="B1407" s="524"/>
      <c r="C1407" s="510"/>
      <c r="D1407" s="511"/>
      <c r="E1407" s="512"/>
      <c r="F1407" s="513"/>
    </row>
    <row r="1408" spans="1:6" ht="90">
      <c r="A1408" s="601">
        <f>MAX($A1400:A1407)+0.01</f>
        <v>14.049999999999999</v>
      </c>
      <c r="B1408" s="524" t="s">
        <v>3329</v>
      </c>
      <c r="C1408" s="510" t="s">
        <v>1397</v>
      </c>
      <c r="D1408" s="511">
        <v>5</v>
      </c>
      <c r="E1408" s="715"/>
      <c r="F1408" s="513">
        <f>D1408*E1408</f>
        <v>0</v>
      </c>
    </row>
    <row r="1409" spans="1:6">
      <c r="A1409" s="508"/>
      <c r="B1409" s="524"/>
      <c r="C1409" s="510"/>
      <c r="D1409" s="511"/>
      <c r="E1409" s="512"/>
      <c r="F1409" s="513"/>
    </row>
    <row r="1410" spans="1:6" ht="90">
      <c r="A1410" s="601">
        <f>MAX($A1402:A1409)+0.01</f>
        <v>14.059999999999999</v>
      </c>
      <c r="B1410" s="524" t="s">
        <v>3330</v>
      </c>
      <c r="C1410" s="510" t="s">
        <v>1397</v>
      </c>
      <c r="D1410" s="511">
        <v>9</v>
      </c>
      <c r="E1410" s="715"/>
      <c r="F1410" s="513">
        <f>D1410*E1410</f>
        <v>0</v>
      </c>
    </row>
    <row r="1411" spans="1:6">
      <c r="A1411" s="508"/>
      <c r="B1411" s="524"/>
      <c r="C1411" s="510"/>
      <c r="D1411" s="511"/>
      <c r="E1411" s="512"/>
      <c r="F1411" s="513"/>
    </row>
    <row r="1412" spans="1:6" ht="90">
      <c r="A1412" s="601">
        <f>MAX($A1406:A1411)+0.01</f>
        <v>14.069999999999999</v>
      </c>
      <c r="B1412" s="524" t="s">
        <v>3331</v>
      </c>
      <c r="C1412" s="510" t="s">
        <v>1397</v>
      </c>
      <c r="D1412" s="511">
        <v>1</v>
      </c>
      <c r="E1412" s="715"/>
      <c r="F1412" s="513">
        <f>D1412*E1412</f>
        <v>0</v>
      </c>
    </row>
    <row r="1413" spans="1:6">
      <c r="A1413" s="508"/>
      <c r="B1413" s="524"/>
      <c r="C1413" s="510"/>
      <c r="D1413" s="511"/>
      <c r="E1413" s="512"/>
      <c r="F1413" s="513"/>
    </row>
    <row r="1414" spans="1:6">
      <c r="A1414" s="601">
        <f>MAX($A1408:A1413)+0.01</f>
        <v>14.079999999999998</v>
      </c>
      <c r="B1414" s="524" t="s">
        <v>3332</v>
      </c>
      <c r="C1414" s="510" t="s">
        <v>1623</v>
      </c>
      <c r="D1414" s="511">
        <v>300</v>
      </c>
      <c r="E1414" s="715"/>
      <c r="F1414" s="513">
        <f>D1414*E1414</f>
        <v>0</v>
      </c>
    </row>
    <row r="1415" spans="1:6">
      <c r="A1415" s="508"/>
      <c r="B1415" s="524"/>
      <c r="C1415" s="510"/>
      <c r="D1415" s="511"/>
      <c r="E1415" s="512"/>
      <c r="F1415" s="513"/>
    </row>
    <row r="1416" spans="1:6" ht="45">
      <c r="A1416" s="601">
        <f>MAX($A1414:A1415)+0.01</f>
        <v>14.089999999999998</v>
      </c>
      <c r="B1416" s="524" t="s">
        <v>3333</v>
      </c>
      <c r="C1416" s="510" t="s">
        <v>1623</v>
      </c>
      <c r="D1416" s="511">
        <v>300</v>
      </c>
      <c r="E1416" s="715"/>
      <c r="F1416" s="513">
        <f>D1416*E1416</f>
        <v>0</v>
      </c>
    </row>
    <row r="1417" spans="1:6">
      <c r="A1417" s="508"/>
      <c r="B1417" s="524"/>
      <c r="C1417" s="510"/>
      <c r="D1417" s="511"/>
      <c r="E1417" s="512"/>
      <c r="F1417" s="513"/>
    </row>
    <row r="1418" spans="1:6" ht="90">
      <c r="A1418" s="601">
        <f>MAX($A1414:A1417)+0.01</f>
        <v>14.099999999999998</v>
      </c>
      <c r="B1418" s="524" t="s">
        <v>3334</v>
      </c>
      <c r="C1418" s="510" t="s">
        <v>1397</v>
      </c>
      <c r="D1418" s="511">
        <v>12</v>
      </c>
      <c r="E1418" s="715"/>
      <c r="F1418" s="513">
        <f>D1418*E1418</f>
        <v>0</v>
      </c>
    </row>
    <row r="1419" spans="1:6">
      <c r="A1419" s="508"/>
      <c r="B1419" s="524"/>
      <c r="C1419" s="667"/>
      <c r="D1419" s="667"/>
      <c r="E1419" s="667"/>
      <c r="F1419" s="667"/>
    </row>
    <row r="1420" spans="1:6" ht="60">
      <c r="A1420" s="601">
        <f>MAX($A1418:A1419)+0.01</f>
        <v>14.109999999999998</v>
      </c>
      <c r="B1420" s="524" t="s">
        <v>3335</v>
      </c>
      <c r="C1420" s="510" t="s">
        <v>1397</v>
      </c>
      <c r="D1420" s="511">
        <v>12</v>
      </c>
      <c r="E1420" s="715"/>
      <c r="F1420" s="513">
        <f>D1420*E1420</f>
        <v>0</v>
      </c>
    </row>
    <row r="1421" spans="1:6">
      <c r="A1421" s="508"/>
      <c r="B1421" s="524"/>
      <c r="C1421" s="510"/>
      <c r="D1421" s="511"/>
      <c r="E1421" s="512"/>
      <c r="F1421" s="513"/>
    </row>
    <row r="1422" spans="1:6" ht="45">
      <c r="A1422" s="601">
        <f>MAX($A1420:A1421)+0.01</f>
        <v>14.119999999999997</v>
      </c>
      <c r="B1422" s="524" t="s">
        <v>3336</v>
      </c>
      <c r="C1422" s="510" t="s">
        <v>1397</v>
      </c>
      <c r="D1422" s="511">
        <v>12</v>
      </c>
      <c r="E1422" s="715"/>
      <c r="F1422" s="513">
        <f>D1422*E1422</f>
        <v>0</v>
      </c>
    </row>
    <row r="1423" spans="1:6">
      <c r="A1423" s="508"/>
      <c r="B1423" s="524"/>
      <c r="C1423" s="510"/>
      <c r="D1423" s="511"/>
      <c r="E1423" s="512"/>
      <c r="F1423" s="513"/>
    </row>
    <row r="1424" spans="1:6" ht="30">
      <c r="A1424" s="601">
        <f>MAX($A1422:A1423)+0.01</f>
        <v>14.129999999999997</v>
      </c>
      <c r="B1424" s="524" t="s">
        <v>3337</v>
      </c>
      <c r="C1424" s="510" t="s">
        <v>1397</v>
      </c>
      <c r="D1424" s="511">
        <v>1</v>
      </c>
      <c r="E1424" s="715"/>
      <c r="F1424" s="513">
        <f>D1424*E1424</f>
        <v>0</v>
      </c>
    </row>
    <row r="1425" spans="1:6">
      <c r="A1425" s="508"/>
      <c r="B1425" s="524"/>
      <c r="C1425" s="510"/>
      <c r="D1425" s="511"/>
      <c r="E1425" s="512"/>
      <c r="F1425" s="513"/>
    </row>
    <row r="1426" spans="1:6" ht="30">
      <c r="A1426" s="601">
        <f>MAX($A1424:A1425)+0.01</f>
        <v>14.139999999999997</v>
      </c>
      <c r="B1426" s="524" t="s">
        <v>3338</v>
      </c>
      <c r="C1426" s="510" t="s">
        <v>2750</v>
      </c>
      <c r="D1426" s="511">
        <v>5</v>
      </c>
      <c r="E1426" s="512"/>
      <c r="F1426" s="513">
        <f>SUM(F1400:F1422)*D1426%</f>
        <v>0</v>
      </c>
    </row>
    <row r="1427" spans="1:6">
      <c r="A1427" s="508"/>
      <c r="B1427" s="509"/>
      <c r="C1427" s="510"/>
      <c r="D1427" s="511"/>
      <c r="E1427" s="512"/>
      <c r="F1427" s="513"/>
    </row>
    <row r="1428" spans="1:6" ht="15.75" thickBot="1">
      <c r="A1428" s="557"/>
      <c r="B1428" s="558" t="s">
        <v>3339</v>
      </c>
      <c r="C1428" s="559"/>
      <c r="D1428" s="560"/>
      <c r="E1428" s="561"/>
      <c r="F1428" s="562">
        <f>SUM(F1400:F1427)</f>
        <v>0</v>
      </c>
    </row>
    <row r="1429" spans="1:6" ht="15.75" thickTop="1">
      <c r="A1429" s="508"/>
      <c r="B1429" s="509"/>
      <c r="C1429" s="510"/>
      <c r="D1429" s="511"/>
      <c r="E1429" s="512"/>
      <c r="F1429" s="513"/>
    </row>
    <row r="1430" spans="1:6">
      <c r="A1430" s="536" t="s">
        <v>3340</v>
      </c>
      <c r="B1430" s="537" t="s">
        <v>543</v>
      </c>
      <c r="C1430" s="538" t="s">
        <v>24</v>
      </c>
      <c r="D1430" s="539" t="s">
        <v>25</v>
      </c>
      <c r="E1430" s="540" t="s">
        <v>26</v>
      </c>
      <c r="F1430" s="540" t="s">
        <v>27</v>
      </c>
    </row>
    <row r="1431" spans="1:6">
      <c r="A1431" s="508"/>
      <c r="B1431" s="509"/>
      <c r="C1431" s="510"/>
      <c r="D1431" s="511"/>
      <c r="E1431" s="512"/>
      <c r="F1431" s="513"/>
    </row>
    <row r="1432" spans="1:6" ht="30">
      <c r="A1432" s="601">
        <v>15.01</v>
      </c>
      <c r="B1432" s="524" t="s">
        <v>3341</v>
      </c>
      <c r="C1432" s="510" t="s">
        <v>1397</v>
      </c>
      <c r="D1432" s="511">
        <v>1</v>
      </c>
      <c r="E1432" s="715"/>
      <c r="F1432" s="513">
        <f>D1432*E1432</f>
        <v>0</v>
      </c>
    </row>
    <row r="1433" spans="1:6">
      <c r="A1433" s="601"/>
      <c r="B1433" s="524"/>
      <c r="C1433" s="510"/>
      <c r="D1433" s="511"/>
      <c r="E1433" s="512"/>
      <c r="F1433" s="513"/>
    </row>
    <row r="1434" spans="1:6" ht="60">
      <c r="A1434" s="601">
        <f>MAX($A1430:A1433)+0.01</f>
        <v>15.02</v>
      </c>
      <c r="B1434" s="524" t="s">
        <v>3342</v>
      </c>
      <c r="C1434" s="510" t="s">
        <v>1397</v>
      </c>
      <c r="D1434" s="511">
        <v>1</v>
      </c>
      <c r="E1434" s="715"/>
      <c r="F1434" s="513">
        <f>D1434*E1434</f>
        <v>0</v>
      </c>
    </row>
    <row r="1435" spans="1:6">
      <c r="A1435" s="508"/>
      <c r="B1435" s="524"/>
      <c r="C1435" s="510"/>
      <c r="D1435" s="511"/>
      <c r="E1435" s="512"/>
      <c r="F1435" s="513"/>
    </row>
    <row r="1436" spans="1:6">
      <c r="A1436" s="601">
        <f>MAX($A1432:A1435)+0.01</f>
        <v>15.03</v>
      </c>
      <c r="B1436" s="524" t="s">
        <v>3343</v>
      </c>
      <c r="C1436" s="510" t="s">
        <v>1397</v>
      </c>
      <c r="D1436" s="511">
        <v>1</v>
      </c>
      <c r="E1436" s="715"/>
      <c r="F1436" s="513">
        <f>D1436*E1436</f>
        <v>0</v>
      </c>
    </row>
    <row r="1437" spans="1:6">
      <c r="A1437" s="508"/>
      <c r="B1437" s="524"/>
      <c r="C1437" s="510"/>
      <c r="D1437" s="511"/>
      <c r="E1437" s="512"/>
      <c r="F1437" s="513"/>
    </row>
    <row r="1438" spans="1:6">
      <c r="A1438" s="601">
        <f>MAX($A1434:A1437)+0.01</f>
        <v>15.04</v>
      </c>
      <c r="B1438" s="524" t="s">
        <v>3344</v>
      </c>
      <c r="C1438" s="510" t="s">
        <v>34</v>
      </c>
      <c r="D1438" s="511">
        <v>1</v>
      </c>
      <c r="E1438" s="715"/>
      <c r="F1438" s="513">
        <f>D1438*E1438</f>
        <v>0</v>
      </c>
    </row>
    <row r="1439" spans="1:6">
      <c r="A1439" s="508"/>
      <c r="B1439" s="524"/>
      <c r="C1439" s="510"/>
      <c r="D1439" s="511"/>
      <c r="E1439" s="512"/>
      <c r="F1439" s="513"/>
    </row>
    <row r="1440" spans="1:6" ht="45">
      <c r="A1440" s="601">
        <f>MAX($A1438:A1439)+0.01</f>
        <v>15.049999999999999</v>
      </c>
      <c r="B1440" s="524" t="s">
        <v>3345</v>
      </c>
      <c r="C1440" s="510" t="s">
        <v>34</v>
      </c>
      <c r="D1440" s="511">
        <v>1</v>
      </c>
      <c r="E1440" s="715"/>
      <c r="F1440" s="513">
        <f>D1440*E1440</f>
        <v>0</v>
      </c>
    </row>
    <row r="1441" spans="1:6">
      <c r="A1441" s="508"/>
      <c r="B1441" s="524"/>
      <c r="C1441" s="510"/>
      <c r="D1441" s="511"/>
      <c r="E1441" s="512"/>
      <c r="F1441" s="513"/>
    </row>
    <row r="1442" spans="1:6">
      <c r="A1442" s="601">
        <f>MAX($A1439:A1441)+0.01</f>
        <v>15.059999999999999</v>
      </c>
      <c r="B1442" s="524" t="s">
        <v>3346</v>
      </c>
      <c r="C1442" s="510" t="s">
        <v>34</v>
      </c>
      <c r="D1442" s="511">
        <v>1</v>
      </c>
      <c r="E1442" s="715"/>
      <c r="F1442" s="513">
        <f>D1442*E1442</f>
        <v>0</v>
      </c>
    </row>
    <row r="1443" spans="1:6">
      <c r="A1443" s="508"/>
      <c r="B1443" s="509"/>
      <c r="C1443" s="510"/>
      <c r="D1443" s="511"/>
      <c r="E1443" s="512"/>
      <c r="F1443" s="513"/>
    </row>
    <row r="1444" spans="1:6" ht="15.75" thickBot="1">
      <c r="A1444" s="557"/>
      <c r="B1444" s="558" t="s">
        <v>3347</v>
      </c>
      <c r="C1444" s="559"/>
      <c r="D1444" s="560"/>
      <c r="E1444" s="561"/>
      <c r="F1444" s="562">
        <f>SUM(F1432:F1443)</f>
        <v>0</v>
      </c>
    </row>
    <row r="1445" spans="1:6" ht="15.75" thickTop="1">
      <c r="A1445" s="508"/>
      <c r="B1445" s="509"/>
      <c r="C1445" s="510"/>
      <c r="D1445" s="511"/>
      <c r="E1445" s="512"/>
      <c r="F1445" s="512"/>
    </row>
    <row r="1446" spans="1:6">
      <c r="A1446" s="508"/>
      <c r="B1446" s="509"/>
      <c r="C1446" s="510"/>
      <c r="D1446" s="511"/>
      <c r="E1446" s="512"/>
      <c r="F1446" s="512"/>
    </row>
  </sheetData>
  <sheetProtection algorithmName="SHA-512" hashValue="mIe6o+yM4LMpDLETHCHVtTAM0EJzcQSqb8w5iokPKDJHrqcu2NfKr3+8PBk2/a5iu+lwXES7Bn87twse2EvGEg==" saltValue="tBqIV8TeXpQfioL6UYK1pw==" spinCount="100000" sheet="1" objects="1" scenarios="1"/>
  <mergeCells count="1">
    <mergeCell ref="A4:B4"/>
  </mergeCells>
  <conditionalFormatting sqref="B573">
    <cfRule type="duplicateValues" dxfId="6" priority="7"/>
  </conditionalFormatting>
  <conditionalFormatting sqref="B461">
    <cfRule type="duplicateValues" dxfId="5" priority="6"/>
  </conditionalFormatting>
  <conditionalFormatting sqref="B462">
    <cfRule type="duplicateValues" dxfId="4" priority="5"/>
  </conditionalFormatting>
  <conditionalFormatting sqref="B463">
    <cfRule type="duplicateValues" dxfId="3" priority="4"/>
  </conditionalFormatting>
  <conditionalFormatting sqref="B464">
    <cfRule type="duplicateValues" dxfId="2" priority="3"/>
  </conditionalFormatting>
  <conditionalFormatting sqref="B526">
    <cfRule type="duplicateValues" dxfId="1" priority="2"/>
  </conditionalFormatting>
  <conditionalFormatting sqref="B547">
    <cfRule type="duplicateValues" dxfId="0" priority="1"/>
  </conditionalFormatting>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8</vt:i4>
      </vt:variant>
      <vt:variant>
        <vt:lpstr>Imenovani obsegi</vt:lpstr>
      </vt:variant>
      <vt:variant>
        <vt:i4>5</vt:i4>
      </vt:variant>
    </vt:vector>
  </HeadingPairs>
  <TitlesOfParts>
    <vt:vector size="13" baseType="lpstr">
      <vt:lpstr>NASLOVNA STRAN</vt:lpstr>
      <vt:lpstr>REKAPITULACIJA</vt:lpstr>
      <vt:lpstr>SPLOŠNA DOLOČILA</vt:lpstr>
      <vt:lpstr>GRADBENA DELA</vt:lpstr>
      <vt:lpstr>OBRTNIŠKA DELA</vt:lpstr>
      <vt:lpstr>ZUNANJA UREDITEV</vt:lpstr>
      <vt:lpstr>STROJNE INŠTALACIJE</vt:lpstr>
      <vt:lpstr>ELEKTRIČNE INŠTALACIJE</vt:lpstr>
      <vt:lpstr>'GRADBENA DELA'!Področje_tiskanja</vt:lpstr>
      <vt:lpstr>'OBRTNIŠKA DELA'!Področje_tiskanja</vt:lpstr>
      <vt:lpstr>REKAPITULACIJA!Področje_tiskanja</vt:lpstr>
      <vt:lpstr>'SPLOŠNA DOLOČILA'!Področje_tiskanja</vt:lpstr>
      <vt:lpstr>'ZUNANJA UREDITEV'!Področje_tiskanja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dc:creator>
  <cp:lastModifiedBy>JHP17</cp:lastModifiedBy>
  <dcterms:created xsi:type="dcterms:W3CDTF">2021-06-10T13:05:52Z</dcterms:created>
  <dcterms:modified xsi:type="dcterms:W3CDTF">2021-10-15T09:51:55Z</dcterms:modified>
</cp:coreProperties>
</file>