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bcina9\Documents\JANJA\RAZPISI\2019\Preplastitve\"/>
    </mc:Choice>
  </mc:AlternateContent>
  <bookViews>
    <workbookView xWindow="0" yWindow="0" windowWidth="28800" windowHeight="12435"/>
  </bookViews>
  <sheets>
    <sheet name="rekapitulacija" sheetId="2" r:id="rId1"/>
    <sheet name="Občina Trebnje" sheetId="1" r:id="rId2"/>
    <sheet name="KS Dolenja Nemška vas" sheetId="3" r:id="rId3"/>
    <sheet name="KS Štefan" sheetId="11" r:id="rId4"/>
    <sheet name="KS Dobrnič" sheetId="6" r:id="rId5"/>
  </sheets>
  <definedNames>
    <definedName name="_xlnm.Print_Area" localSheetId="4">'KS Dobrnič'!$A$1:$F$40</definedName>
    <definedName name="_xlnm.Print_Area" localSheetId="2">'KS Dolenja Nemška vas'!$A$1:$F$47</definedName>
    <definedName name="_xlnm.Print_Area" localSheetId="3">'KS Štefan'!$A$1:$F$18</definedName>
    <definedName name="_xlnm.Print_Area" localSheetId="1">'Občina Trebnje'!$A$1:$G$81</definedName>
    <definedName name="_xlnm.Print_Area" localSheetId="0">rekapitulacija!$B$1:$G$27</definedName>
    <definedName name="_xlnm.Recorder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6" l="1"/>
  <c r="F24" i="6"/>
  <c r="F25" i="6"/>
  <c r="F26" i="6"/>
  <c r="F12" i="11" l="1"/>
  <c r="F10" i="11"/>
  <c r="F6" i="11"/>
  <c r="F7" i="11"/>
  <c r="F8" i="11"/>
  <c r="F11" i="11"/>
  <c r="F32" i="3"/>
  <c r="F33" i="3"/>
  <c r="F27" i="3"/>
  <c r="F28" i="3"/>
  <c r="F26" i="3"/>
  <c r="F24" i="3"/>
  <c r="F15" i="3"/>
  <c r="F6" i="3"/>
  <c r="F13" i="11" l="1"/>
  <c r="F16" i="3"/>
  <c r="G74" i="1" l="1"/>
  <c r="G72" i="1"/>
  <c r="G70" i="1"/>
  <c r="G65" i="1"/>
  <c r="G62" i="1"/>
  <c r="G60" i="1"/>
  <c r="G58" i="1"/>
  <c r="G55" i="1"/>
  <c r="G51" i="1"/>
  <c r="G49" i="1"/>
  <c r="G46" i="1"/>
  <c r="G44" i="1"/>
  <c r="G38" i="1"/>
  <c r="G36" i="1"/>
  <c r="D33" i="1"/>
  <c r="G33" i="1" s="1"/>
  <c r="G31" i="1"/>
  <c r="G28" i="1"/>
  <c r="G25" i="1"/>
  <c r="G23" i="1"/>
  <c r="G18" i="1"/>
  <c r="G15" i="1"/>
  <c r="G13" i="1"/>
  <c r="G11" i="1"/>
  <c r="G9" i="1"/>
  <c r="G20" i="1" l="1"/>
  <c r="G67" i="1"/>
  <c r="G76" i="1"/>
  <c r="G40" i="1"/>
  <c r="G78" i="1" l="1"/>
  <c r="G11" i="2" s="1"/>
  <c r="G79" i="1"/>
  <c r="G80" i="1" s="1"/>
  <c r="F27" i="6"/>
  <c r="F28" i="6" l="1"/>
  <c r="F6" i="6"/>
  <c r="B42" i="3"/>
  <c r="F16" i="11" l="1"/>
  <c r="G15" i="2" s="1"/>
  <c r="F31" i="3"/>
  <c r="F23" i="3"/>
  <c r="F34" i="3" l="1"/>
  <c r="F42" i="3" s="1"/>
  <c r="F17" i="11"/>
  <c r="F18" i="11" s="1"/>
  <c r="B34" i="6" l="1"/>
  <c r="F34" i="6" l="1"/>
  <c r="B33" i="6"/>
  <c r="B32" i="6"/>
  <c r="F14" i="6"/>
  <c r="F8" i="6"/>
  <c r="F16" i="6" l="1"/>
  <c r="F33" i="6" s="1"/>
  <c r="F32" i="6"/>
  <c r="B40" i="3"/>
  <c r="B41" i="3"/>
  <c r="F38" i="6" l="1"/>
  <c r="G17" i="2" s="1"/>
  <c r="F7" i="3"/>
  <c r="F39" i="6" l="1"/>
  <c r="F40" i="6" s="1"/>
  <c r="F9" i="3"/>
  <c r="F40" i="3" s="1"/>
  <c r="F17" i="3"/>
  <c r="F41" i="3" s="1"/>
  <c r="F45" i="3" l="1"/>
  <c r="G13" i="2" s="1"/>
  <c r="G19" i="2" s="1"/>
  <c r="F46" i="3" l="1"/>
  <c r="F47" i="3" s="1"/>
  <c r="G21" i="2" l="1"/>
  <c r="G23" i="2" s="1"/>
</calcChain>
</file>

<file path=xl/sharedStrings.xml><?xml version="1.0" encoding="utf-8"?>
<sst xmlns="http://schemas.openxmlformats.org/spreadsheetml/2006/main" count="280" uniqueCount="134">
  <si>
    <t>št.:</t>
  </si>
  <si>
    <t>Opis postavke:</t>
  </si>
  <si>
    <t>količina</t>
  </si>
  <si>
    <t>enota</t>
  </si>
  <si>
    <t>cena na enoto</t>
  </si>
  <si>
    <t>skupaj - EUR</t>
  </si>
  <si>
    <t>1.0</t>
  </si>
  <si>
    <t>PREDDELA</t>
  </si>
  <si>
    <t>1.1</t>
  </si>
  <si>
    <t xml:space="preserve">m2  </t>
  </si>
  <si>
    <t>1.2</t>
  </si>
  <si>
    <t>1.3</t>
  </si>
  <si>
    <t>3.0</t>
  </si>
  <si>
    <t>VOZIŠČNE KONSTRUKCIJE</t>
  </si>
  <si>
    <t>3.1</t>
  </si>
  <si>
    <t>ODVODNJAVANJE</t>
  </si>
  <si>
    <t>4.1</t>
  </si>
  <si>
    <t>Skupaj:</t>
  </si>
  <si>
    <t>kos</t>
  </si>
  <si>
    <t>REKAPITULACIJA</t>
  </si>
  <si>
    <t>1.</t>
  </si>
  <si>
    <t>2.</t>
  </si>
  <si>
    <t>3.</t>
  </si>
  <si>
    <t>SKUPAJ:</t>
  </si>
  <si>
    <t>DDV 22%:</t>
  </si>
  <si>
    <t>SKUPAJ z DDV-jem:</t>
  </si>
  <si>
    <t>4.</t>
  </si>
  <si>
    <t>3.2</t>
  </si>
  <si>
    <t>V ceno na enoto se upoštevajo stroški dobave, postavitve in vzdrževanja prometne signalizacije za zaporo v času gradnje.</t>
  </si>
  <si>
    <t>Krajevna skupnost Dolenja Nemška vas</t>
  </si>
  <si>
    <t>Občina Trebnje</t>
  </si>
  <si>
    <t>Krajevna skupnost Dobrnič</t>
  </si>
  <si>
    <t>Skupaj (brez DDV):</t>
  </si>
  <si>
    <t>DDV (22 %)</t>
  </si>
  <si>
    <t>Skupaj (z DDV):</t>
  </si>
  <si>
    <t>REKAPITULACIJA - Dolenja Nemška vas</t>
  </si>
  <si>
    <t>ŠAHOVEC</t>
  </si>
  <si>
    <t>REKAPITULACIJA - Dobrnič</t>
  </si>
  <si>
    <t>UREDITEV CESTE BREZA</t>
  </si>
  <si>
    <t>ZAGORICA</t>
  </si>
  <si>
    <t>ZEMELJSKA DELA</t>
  </si>
  <si>
    <t>2.1</t>
  </si>
  <si>
    <t>2.2</t>
  </si>
  <si>
    <t>Krajevna skupnost Štefan</t>
  </si>
  <si>
    <t>Rezanje asfaltne plasti s talno diamantno žago, debele 6 do 10 cm</t>
  </si>
  <si>
    <t>ČIŠČENJE TERENA</t>
  </si>
  <si>
    <t>1.2.3</t>
  </si>
  <si>
    <t>Porušitev in odstranitev voziščnih konstrukcij</t>
  </si>
  <si>
    <t>Odkop humuzirane/zatravljene bankine, široke do 0,50 m</t>
  </si>
  <si>
    <r>
      <t>m</t>
    </r>
    <r>
      <rPr>
        <vertAlign val="superscript"/>
        <sz val="10"/>
        <rFont val="Arial"/>
        <family val="2"/>
        <charset val="238"/>
      </rPr>
      <t>2</t>
    </r>
  </si>
  <si>
    <t>Porušitev in odstranitev asfaltne plasti v debelini 6 do 10 cm</t>
  </si>
  <si>
    <t xml:space="preserve">Rezkanje in odvoz asfaltne krovne plasti v debelini 4 do 7 cm </t>
  </si>
  <si>
    <r>
      <t>m</t>
    </r>
    <r>
      <rPr>
        <vertAlign val="superscript"/>
        <sz val="10"/>
        <rFont val="Arial"/>
        <family val="2"/>
        <charset val="238"/>
      </rPr>
      <t>1</t>
    </r>
  </si>
  <si>
    <t>1.3.1</t>
  </si>
  <si>
    <t>Omejitve prometa</t>
  </si>
  <si>
    <t xml:space="preserve">Zavarovanje gradbišča v času gradnje s polovično zaporo prometa in ročnim usmerjanjem </t>
  </si>
  <si>
    <t>dan</t>
  </si>
  <si>
    <t>IZKOPI</t>
  </si>
  <si>
    <t>Široki izkop zrnate kamnine - 3.kategorije - strojno z nakladanjem</t>
  </si>
  <si>
    <t>Izkop vezljive/zrnate kamnine - 3. ktg za odvodne jarke in koritnice (mulde) - strojno z nakladanjem</t>
  </si>
  <si>
    <t>PLANUM TEMELJNIH TAL</t>
  </si>
  <si>
    <t>Ureditev planuma temeljnih tal zrnate kamnine – 3. kategorije</t>
  </si>
  <si>
    <t>2.5</t>
  </si>
  <si>
    <t>BREŽINE IN ZELENICE</t>
  </si>
  <si>
    <t>Humuziranje brežine brez valjanja, v debelini do 15 cm - ročno</t>
  </si>
  <si>
    <t>Doplačilo za zatravitev s semenom</t>
  </si>
  <si>
    <t>2.9</t>
  </si>
  <si>
    <t>PREVOZI, RAZPROSTIRANJE IN UREDITEV DEPONIJ MATERIALA</t>
  </si>
  <si>
    <t>Prevoz materiala na razdaljo nad 2000 do 3000 m - uradna deponija z evidenčniomi listi</t>
  </si>
  <si>
    <t>t</t>
  </si>
  <si>
    <t>Razprostiranje odvečne zrnate kamnine – 3. kategorije</t>
  </si>
  <si>
    <r>
      <t>m</t>
    </r>
    <r>
      <rPr>
        <vertAlign val="superscript"/>
        <sz val="10"/>
        <rFont val="Arial"/>
        <family val="2"/>
        <charset val="238"/>
      </rPr>
      <t>3</t>
    </r>
  </si>
  <si>
    <t>NOSILNE PLASTI</t>
  </si>
  <si>
    <t>3.1.1</t>
  </si>
  <si>
    <t>Nevezane nosilne plasti</t>
  </si>
  <si>
    <t>Izdelava nevezane nosilne plasti enakomerno zrnatega drobljenca iz kamnine v debelini do 20cm (0/32mm) - lokalne sanacije</t>
  </si>
  <si>
    <t>Izdelava nevezane nosilne plasti enakomerno zrnatega drobljenca iz kamnine v debelini do 20 cm (0/32mm) - priprava planuma za mulde v širini 0,50m, dolžine 135m</t>
  </si>
  <si>
    <t>3.1.3</t>
  </si>
  <si>
    <t>Asfaltne spodnje nosilne plasti  z bitumenskimi vezivi (AC base, stab)</t>
  </si>
  <si>
    <t>Izdelava spodnje nosilne plasti bitumizirane zmesi AC 22 base, stab B50/70 A5 v debelini 6 cm (lokalne sanacije)</t>
  </si>
  <si>
    <t>Izravnava asfaltne podlage z bituminiziranim drobljencem AC 22 base, stab B50/70 A5 zrnavosti 0/22 mm (lokalne izravnave)</t>
  </si>
  <si>
    <t>OBRABNE PLASTI</t>
  </si>
  <si>
    <t>3.2.2</t>
  </si>
  <si>
    <t>Asfaltne obrabne in zaporne plasti (AC surf)</t>
  </si>
  <si>
    <t>Izdelava obrabne in zaporne ali zaščitne plasti bitumenskega betona iz zmesi zrn iz karbonatnih kamnin in cestogradbenega bitumna AC 11 surf B 50/70 A4 v debelini 4 cm</t>
  </si>
  <si>
    <t>3.2.5</t>
  </si>
  <si>
    <t>Vezane asfaltne obrabne plasti</t>
  </si>
  <si>
    <t>Pobrizg podlage z bitumensko emulzijo 0,4 kg/m2</t>
  </si>
  <si>
    <t>N33</t>
  </si>
  <si>
    <t>001</t>
  </si>
  <si>
    <t>Premaz stikov obstoječ / novi asfalt z bitumenskim materialom kot npr.: Dilaplast.</t>
  </si>
  <si>
    <t>Čiščenje površine podlage pred pobrizgom z bitumenskim vezivom</t>
  </si>
  <si>
    <t>3.6</t>
  </si>
  <si>
    <t>BANKINE</t>
  </si>
  <si>
    <t>Izdelava bankine iz gramoza ali naravno zdrobljenega kamnitega materiala, široke do 0,50 m, debeline 10 - 20cm</t>
  </si>
  <si>
    <t>POVRŠINSKO ODVODNJAVANJE</t>
  </si>
  <si>
    <t>Zavarovanje dna kadunjastega jarka (mulde) s plastjo bitumenskega betona iz zmesi zrn iz karbonatnih kamnin in cestogradbenega bitumna AC 11 surf B 50/70 A4 v debelini 5 cm, široko 50 cm</t>
  </si>
  <si>
    <t>Dobava in vgraditev pokrova iz ojačenega cementnega betona, krožnega prereza s premerom 50 cm</t>
  </si>
  <si>
    <t>Dobava in vgraditev pokrova iz ojačenega cementnega betona, izmere prereza 50/50 cm</t>
  </si>
  <si>
    <t>Preplastitev LC 425631 Dolenje Ponikve - Dečja vas )</t>
  </si>
  <si>
    <t>(do Površnce, dolžina cca 520 m)</t>
  </si>
  <si>
    <r>
      <t>m</t>
    </r>
    <r>
      <rPr>
        <vertAlign val="superscript"/>
        <sz val="11"/>
        <color theme="1"/>
        <rFont val="Arial"/>
        <family val="2"/>
        <charset val="238"/>
      </rPr>
      <t>3</t>
    </r>
  </si>
  <si>
    <r>
      <t>m</t>
    </r>
    <r>
      <rPr>
        <vertAlign val="superscript"/>
        <sz val="11"/>
        <color theme="1"/>
        <rFont val="Arial"/>
        <family val="2"/>
        <charset val="238"/>
      </rPr>
      <t>2</t>
    </r>
  </si>
  <si>
    <t>UREDITEV CESTE DEČJA VAS - ŠMAVER</t>
  </si>
  <si>
    <t>Ureditev planuma tamponske plasti (fini planum) +- 3cm</t>
  </si>
  <si>
    <t>3.1.</t>
  </si>
  <si>
    <t>Izdelava obrabnonosilne plastii bitumizirane zmesi AC 16 surf B 70/100 A4 v debelini 7,0cm</t>
  </si>
  <si>
    <t>UREDITEV CESTE V GRADIŠČU</t>
  </si>
  <si>
    <t>REKONSTRUKCIJA VOZIŠČA - MEGLENIK</t>
  </si>
  <si>
    <t xml:space="preserve">m  </t>
  </si>
  <si>
    <t xml:space="preserve">Široki izkop zrnate kamnine – 3. kategorije – strojno z nakladanjem </t>
  </si>
  <si>
    <t>m3</t>
  </si>
  <si>
    <t>Planiranje dna izkopa s točnostjo +-3cm</t>
  </si>
  <si>
    <t>Nakladanje, prevoz in zvračanje izkopanega materiala</t>
  </si>
  <si>
    <t xml:space="preserve">Izdelava nevezane nosilne plasti enakomerno zrnatega drobljenca iz kamnine v debelini do 50 cm </t>
  </si>
  <si>
    <t>m</t>
  </si>
  <si>
    <t>Strojna odpiranje robov vozišča za potrebe preplastitve</t>
  </si>
  <si>
    <t>Strojno rezkanje asfalte podlage (z odvozom) - navezava stikov</t>
  </si>
  <si>
    <t>Čiščenje utrjene/odsreskane asfaltne zmesi na klančinah v debelini 0 do 4 cm</t>
  </si>
  <si>
    <t>Pobrizg podlage z nestabilno kationsko bitumensko emulzijo do 0,30 kg/m2</t>
  </si>
  <si>
    <t>Dobava in vgraditev asfalta AC 11 surf za izravnave neravnin</t>
  </si>
  <si>
    <t>Izdelava obrabne in zaporne plasti bitumizirane zmesi AC 11 surf v debelini 4 cm</t>
  </si>
  <si>
    <t>3.3</t>
  </si>
  <si>
    <t>Izdelava obrabnonosilne plasti bitumizirane zmesi AC 16 surf B 70/100 A4 Z3 v debelini 6 cm</t>
  </si>
  <si>
    <t>VAPČA VAS</t>
  </si>
  <si>
    <t>3.4</t>
  </si>
  <si>
    <t xml:space="preserve">Strojno odpiranje robov vozišča </t>
  </si>
  <si>
    <t>Rezkanje in odvoz asfaltne zmesi na klančini 0-4 cm</t>
  </si>
  <si>
    <t>Čiščenje utrjene odrezkane površine pred pobrizgavanjem</t>
  </si>
  <si>
    <t>3.2.</t>
  </si>
  <si>
    <t>Pobrizg z emulzijo</t>
  </si>
  <si>
    <t>3.5</t>
  </si>
  <si>
    <t>Izdelava orabnonosilne plasti bitumizirane zmesi AC 11 surf B 70/100 A4 Z3 v debelini 6 cm</t>
  </si>
  <si>
    <t>PRILOGA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</si>
</sst>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&quot;€&quot;"/>
    <numFmt numFmtId="165" formatCode="#,##0.00\ [$EUR]"/>
    <numFmt numFmtId="166" formatCode="_-* #,##0.00\ &quot;SIT&quot;_-;\-* #,##0.00\ &quot;SIT&quot;_-;_-* &quot;-&quot;??\ &quot;SIT&quot;_-;_-@_-"/>
  </numFmts>
  <fonts count="28" x14ac:knownFonts="1">
    <font>
      <sz val="11"/>
      <color theme="1"/>
      <name val="Calibri"/>
      <family val="2"/>
      <charset val="238"/>
      <scheme val="minor"/>
    </font>
    <font>
      <b/>
      <sz val="9"/>
      <name val="Arial"/>
      <family val="2"/>
      <charset val="238"/>
    </font>
    <font>
      <b/>
      <sz val="14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9"/>
      <name val="Arial"/>
      <family val="2"/>
      <charset val="238"/>
    </font>
    <font>
      <sz val="10"/>
      <name val="Arial CE"/>
      <charset val="238"/>
    </font>
    <font>
      <b/>
      <sz val="16"/>
      <name val="Arial CE"/>
      <family val="2"/>
      <charset val="238"/>
    </font>
    <font>
      <sz val="16"/>
      <name val="Arial CE"/>
      <family val="2"/>
      <charset val="238"/>
    </font>
    <font>
      <sz val="14"/>
      <name val="Arial CE"/>
      <family val="2"/>
      <charset val="238"/>
    </font>
    <font>
      <sz val="12"/>
      <name val="Arial CE"/>
      <family val="2"/>
      <charset val="238"/>
    </font>
    <font>
      <b/>
      <sz val="12"/>
      <name val="Arial CE"/>
      <charset val="238"/>
    </font>
    <font>
      <b/>
      <sz val="10"/>
      <name val="Arial CE"/>
      <charset val="238"/>
    </font>
    <font>
      <i/>
      <sz val="9"/>
      <color theme="1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color rgb="FF3F3F3F"/>
      <name val="Calibri"/>
      <family val="2"/>
      <scheme val="minor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vertAlign val="superscript"/>
      <sz val="10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vertAlign val="superscript"/>
      <sz val="11"/>
      <color theme="1"/>
      <name val="Arial"/>
      <family val="2"/>
      <charset val="238"/>
    </font>
    <font>
      <b/>
      <i/>
      <sz val="11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indexed="22"/>
        <bgColor indexed="64"/>
      </patternFill>
    </fill>
    <fill>
      <patternFill patternType="solid">
        <fgColor theme="2" tint="-9.9978637043366805E-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6">
    <xf numFmtId="0" fontId="0" fillId="0" borderId="0"/>
    <xf numFmtId="0" fontId="6" fillId="0" borderId="0"/>
    <xf numFmtId="0" fontId="15" fillId="0" borderId="0"/>
    <xf numFmtId="166" fontId="16" fillId="0" borderId="0" applyFont="0" applyFill="0" applyBorder="0" applyAlignment="0" applyProtection="0"/>
    <xf numFmtId="0" fontId="17" fillId="2" borderId="8" applyNumberFormat="0" applyAlignment="0" applyProtection="0"/>
    <xf numFmtId="0" fontId="16" fillId="0" borderId="0"/>
  </cellStyleXfs>
  <cellXfs count="251">
    <xf numFmtId="0" fontId="0" fillId="0" borderId="0" xfId="0"/>
    <xf numFmtId="0" fontId="6" fillId="0" borderId="0" xfId="1" applyProtection="1"/>
    <xf numFmtId="0" fontId="9" fillId="0" borderId="0" xfId="1" applyFont="1" applyAlignment="1" applyProtection="1">
      <alignment horizontal="centerContinuous"/>
    </xf>
    <xf numFmtId="0" fontId="10" fillId="0" borderId="0" xfId="1" applyFont="1" applyAlignment="1" applyProtection="1">
      <alignment horizontal="centerContinuous"/>
    </xf>
    <xf numFmtId="0" fontId="6" fillId="0" borderId="0" xfId="1" applyAlignment="1" applyProtection="1">
      <alignment horizontal="centerContinuous"/>
    </xf>
    <xf numFmtId="4" fontId="6" fillId="0" borderId="0" xfId="1" applyNumberFormat="1" applyAlignment="1" applyProtection="1">
      <alignment horizontal="centerContinuous"/>
    </xf>
    <xf numFmtId="4" fontId="6" fillId="0" borderId="0" xfId="1" applyNumberFormat="1" applyAlignment="1" applyProtection="1">
      <alignment horizontal="right"/>
    </xf>
    <xf numFmtId="0" fontId="10" fillId="0" borderId="0" xfId="1" applyFont="1" applyAlignment="1" applyProtection="1">
      <alignment vertical="top"/>
    </xf>
    <xf numFmtId="165" fontId="10" fillId="0" borderId="0" xfId="1" applyNumberFormat="1" applyFont="1" applyFill="1" applyAlignment="1" applyProtection="1"/>
    <xf numFmtId="0" fontId="10" fillId="0" borderId="0" xfId="1" applyFont="1" applyProtection="1"/>
    <xf numFmtId="4" fontId="10" fillId="0" borderId="0" xfId="1" applyNumberFormat="1" applyFont="1" applyAlignment="1" applyProtection="1">
      <alignment horizontal="right"/>
    </xf>
    <xf numFmtId="0" fontId="10" fillId="0" borderId="0" xfId="1" applyFont="1" applyAlignment="1" applyProtection="1">
      <alignment horizontal="center"/>
    </xf>
    <xf numFmtId="0" fontId="10" fillId="0" borderId="0" xfId="1" applyFont="1" applyBorder="1" applyAlignment="1" applyProtection="1">
      <alignment horizontal="right"/>
    </xf>
    <xf numFmtId="0" fontId="10" fillId="0" borderId="0" xfId="1" applyFont="1" applyAlignment="1" applyProtection="1">
      <alignment horizontal="left" wrapText="1"/>
    </xf>
    <xf numFmtId="0" fontId="10" fillId="0" borderId="0" xfId="1" applyFont="1" applyBorder="1" applyProtection="1"/>
    <xf numFmtId="0" fontId="6" fillId="0" borderId="0" xfId="1" applyAlignment="1" applyProtection="1"/>
    <xf numFmtId="165" fontId="10" fillId="0" borderId="0" xfId="1" applyNumberFormat="1" applyFont="1" applyFill="1" applyBorder="1" applyAlignment="1" applyProtection="1"/>
    <xf numFmtId="0" fontId="11" fillId="0" borderId="0" xfId="1" applyFont="1" applyProtection="1"/>
    <xf numFmtId="0" fontId="12" fillId="0" borderId="0" xfId="1" applyFont="1" applyProtection="1"/>
    <xf numFmtId="165" fontId="11" fillId="0" borderId="0" xfId="1" applyNumberFormat="1" applyFont="1" applyProtection="1"/>
    <xf numFmtId="165" fontId="6" fillId="0" borderId="0" xfId="1" applyNumberFormat="1" applyFill="1" applyProtection="1"/>
    <xf numFmtId="0" fontId="11" fillId="0" borderId="6" xfId="1" applyFont="1" applyBorder="1" applyProtection="1"/>
    <xf numFmtId="0" fontId="12" fillId="0" borderId="6" xfId="1" applyFont="1" applyBorder="1" applyProtection="1"/>
    <xf numFmtId="165" fontId="11" fillId="0" borderId="6" xfId="1" applyNumberFormat="1" applyFont="1" applyBorder="1" applyProtection="1"/>
    <xf numFmtId="165" fontId="6" fillId="0" borderId="0" xfId="1" applyNumberFormat="1" applyProtection="1"/>
    <xf numFmtId="49" fontId="1" fillId="0" borderId="0" xfId="0" applyNumberFormat="1" applyFont="1" applyBorder="1" applyAlignment="1" applyProtection="1">
      <alignment horizontal="left" vertical="top"/>
    </xf>
    <xf numFmtId="0" fontId="1" fillId="0" borderId="0" xfId="0" applyFont="1" applyBorder="1" applyAlignment="1" applyProtection="1">
      <alignment horizontal="left" vertical="top"/>
    </xf>
    <xf numFmtId="4" fontId="1" fillId="0" borderId="0" xfId="0" applyNumberFormat="1" applyFont="1" applyFill="1" applyBorder="1" applyAlignment="1" applyProtection="1">
      <alignment horizontal="right" vertical="top"/>
    </xf>
    <xf numFmtId="0" fontId="1" fillId="0" borderId="0" xfId="0" applyFont="1" applyBorder="1" applyAlignment="1" applyProtection="1">
      <alignment horizontal="center" vertical="top"/>
    </xf>
    <xf numFmtId="4" fontId="1" fillId="0" borderId="0" xfId="0" applyNumberFormat="1" applyFont="1" applyBorder="1" applyAlignment="1" applyProtection="1">
      <alignment horizontal="center" vertical="top"/>
    </xf>
    <xf numFmtId="0" fontId="0" fillId="0" borderId="0" xfId="0" applyProtection="1"/>
    <xf numFmtId="49" fontId="3" fillId="0" borderId="0" xfId="0" applyNumberFormat="1" applyFont="1" applyBorder="1" applyAlignment="1" applyProtection="1">
      <alignment horizontal="left" vertical="top"/>
    </xf>
    <xf numFmtId="4" fontId="3" fillId="0" borderId="0" xfId="0" applyNumberFormat="1" applyFont="1" applyFill="1" applyBorder="1" applyAlignment="1" applyProtection="1">
      <alignment horizontal="right"/>
    </xf>
    <xf numFmtId="0" fontId="3" fillId="0" borderId="0" xfId="0" applyFont="1" applyBorder="1" applyAlignment="1" applyProtection="1">
      <alignment horizontal="center"/>
    </xf>
    <xf numFmtId="49" fontId="3" fillId="0" borderId="1" xfId="0" applyNumberFormat="1" applyFont="1" applyBorder="1" applyAlignment="1" applyProtection="1">
      <alignment horizontal="left" vertical="top"/>
    </xf>
    <xf numFmtId="0" fontId="3" fillId="0" borderId="1" xfId="0" applyFont="1" applyBorder="1" applyAlignment="1" applyProtection="1">
      <alignment horizontal="justify"/>
    </xf>
    <xf numFmtId="4" fontId="0" fillId="0" borderId="1" xfId="0" applyNumberFormat="1" applyFill="1" applyBorder="1" applyAlignment="1" applyProtection="1">
      <alignment horizontal="right"/>
    </xf>
    <xf numFmtId="0" fontId="0" fillId="0" borderId="1" xfId="0" applyBorder="1" applyAlignment="1" applyProtection="1">
      <alignment horizontal="center"/>
    </xf>
    <xf numFmtId="4" fontId="0" fillId="0" borderId="2" xfId="0" applyNumberFormat="1" applyBorder="1" applyAlignment="1" applyProtection="1">
      <alignment horizontal="center"/>
    </xf>
    <xf numFmtId="49" fontId="3" fillId="0" borderId="3" xfId="0" applyNumberFormat="1" applyFont="1" applyBorder="1" applyAlignment="1" applyProtection="1">
      <alignment horizontal="left" vertical="top"/>
    </xf>
    <xf numFmtId="0" fontId="4" fillId="0" borderId="4" xfId="0" applyFont="1" applyBorder="1" applyProtection="1"/>
    <xf numFmtId="4" fontId="3" fillId="0" borderId="3" xfId="0" applyNumberFormat="1" applyFont="1" applyFill="1" applyBorder="1" applyAlignment="1" applyProtection="1">
      <alignment horizontal="right"/>
    </xf>
    <xf numFmtId="0" fontId="3" fillId="0" borderId="3" xfId="0" applyFont="1" applyBorder="1" applyAlignment="1" applyProtection="1">
      <alignment horizontal="center"/>
    </xf>
    <xf numFmtId="4" fontId="3" fillId="0" borderId="3" xfId="0" applyNumberFormat="1" applyFont="1" applyBorder="1" applyAlignment="1" applyProtection="1"/>
    <xf numFmtId="0" fontId="3" fillId="0" borderId="0" xfId="0" applyFont="1" applyBorder="1" applyAlignment="1" applyProtection="1">
      <alignment horizontal="justify"/>
    </xf>
    <xf numFmtId="164" fontId="3" fillId="0" borderId="0" xfId="0" applyNumberFormat="1" applyFont="1" applyBorder="1" applyAlignment="1" applyProtection="1"/>
    <xf numFmtId="0" fontId="3" fillId="0" borderId="0" xfId="0" applyFont="1" applyBorder="1" applyAlignment="1" applyProtection="1">
      <alignment horizontal="left" vertical="top" wrapText="1"/>
    </xf>
    <xf numFmtId="0" fontId="3" fillId="0" borderId="3" xfId="0" applyNumberFormat="1" applyFont="1" applyBorder="1" applyAlignment="1" applyProtection="1">
      <alignment horizontal="left" vertical="top"/>
    </xf>
    <xf numFmtId="0" fontId="4" fillId="0" borderId="3" xfId="0" applyFont="1" applyBorder="1" applyProtection="1"/>
    <xf numFmtId="4" fontId="3" fillId="0" borderId="3" xfId="0" applyNumberFormat="1" applyFont="1" applyBorder="1" applyAlignment="1" applyProtection="1">
      <alignment horizontal="center"/>
    </xf>
    <xf numFmtId="4" fontId="3" fillId="0" borderId="3" xfId="0" applyNumberFormat="1" applyFont="1" applyBorder="1" applyAlignment="1" applyProtection="1">
      <alignment horizontal="right"/>
    </xf>
    <xf numFmtId="49" fontId="3" fillId="0" borderId="0" xfId="0" applyNumberFormat="1" applyFont="1" applyFill="1" applyBorder="1" applyAlignment="1" applyProtection="1">
      <alignment horizontal="left" vertical="top"/>
    </xf>
    <xf numFmtId="49" fontId="3" fillId="0" borderId="0" xfId="0" applyNumberFormat="1" applyFont="1" applyFill="1" applyBorder="1" applyProtection="1"/>
    <xf numFmtId="0" fontId="3" fillId="0" borderId="0" xfId="0" applyFont="1" applyFill="1" applyBorder="1" applyProtection="1"/>
    <xf numFmtId="4" fontId="3" fillId="0" borderId="0" xfId="0" applyNumberFormat="1" applyFont="1" applyFill="1" applyBorder="1" applyAlignment="1" applyProtection="1"/>
    <xf numFmtId="49" fontId="1" fillId="0" borderId="5" xfId="0" applyNumberFormat="1" applyFont="1" applyBorder="1" applyAlignment="1" applyProtection="1">
      <alignment horizontal="left" vertical="top"/>
    </xf>
    <xf numFmtId="0" fontId="1" fillId="0" borderId="5" xfId="0" applyFont="1" applyBorder="1" applyProtection="1"/>
    <xf numFmtId="4" fontId="1" fillId="0" borderId="5" xfId="0" applyNumberFormat="1" applyFont="1" applyFill="1" applyBorder="1" applyAlignment="1" applyProtection="1">
      <alignment horizontal="right"/>
    </xf>
    <xf numFmtId="0" fontId="1" fillId="0" borderId="5" xfId="0" applyFont="1" applyBorder="1" applyAlignment="1" applyProtection="1">
      <alignment horizontal="center"/>
    </xf>
    <xf numFmtId="164" fontId="1" fillId="0" borderId="5" xfId="0" applyNumberFormat="1" applyFont="1" applyBorder="1" applyAlignment="1" applyProtection="1"/>
    <xf numFmtId="49" fontId="0" fillId="0" borderId="0" xfId="0" applyNumberFormat="1" applyProtection="1"/>
    <xf numFmtId="4" fontId="0" fillId="0" borderId="0" xfId="0" applyNumberFormat="1" applyFill="1" applyAlignment="1" applyProtection="1">
      <alignment horizontal="right"/>
    </xf>
    <xf numFmtId="0" fontId="3" fillId="0" borderId="0" xfId="0" applyFont="1" applyBorder="1" applyAlignment="1" applyProtection="1">
      <alignment horizontal="justify" wrapText="1"/>
    </xf>
    <xf numFmtId="4" fontId="0" fillId="0" borderId="1" xfId="0" applyNumberFormat="1" applyBorder="1" applyAlignment="1" applyProtection="1">
      <alignment horizontal="center"/>
      <protection locked="0"/>
    </xf>
    <xf numFmtId="4" fontId="3" fillId="0" borderId="3" xfId="0" applyNumberFormat="1" applyFont="1" applyBorder="1" applyAlignment="1" applyProtection="1">
      <protection locked="0"/>
    </xf>
    <xf numFmtId="164" fontId="3" fillId="0" borderId="0" xfId="0" applyNumberFormat="1" applyFont="1" applyBorder="1" applyAlignment="1" applyProtection="1">
      <protection locked="0"/>
    </xf>
    <xf numFmtId="4" fontId="3" fillId="0" borderId="3" xfId="0" applyNumberFormat="1" applyFont="1" applyBorder="1" applyAlignment="1" applyProtection="1">
      <alignment horizontal="right"/>
      <protection locked="0"/>
    </xf>
    <xf numFmtId="0" fontId="3" fillId="0" borderId="0" xfId="0" applyFont="1" applyFill="1" applyBorder="1" applyProtection="1">
      <protection locked="0"/>
    </xf>
    <xf numFmtId="0" fontId="1" fillId="0" borderId="5" xfId="0" applyFont="1" applyBorder="1" applyAlignment="1" applyProtection="1">
      <alignment horizontal="right"/>
      <protection locked="0"/>
    </xf>
    <xf numFmtId="0" fontId="11" fillId="0" borderId="0" xfId="1" applyFont="1" applyAlignment="1" applyProtection="1">
      <alignment horizontal="right"/>
    </xf>
    <xf numFmtId="0" fontId="2" fillId="0" borderId="0" xfId="0" applyFont="1" applyBorder="1" applyAlignment="1" applyProtection="1">
      <alignment horizontal="left" vertical="top"/>
    </xf>
    <xf numFmtId="0" fontId="1" fillId="0" borderId="0" xfId="0" applyFont="1" applyBorder="1" applyProtection="1"/>
    <xf numFmtId="4" fontId="1" fillId="0" borderId="0" xfId="0" applyNumberFormat="1" applyFont="1" applyFill="1" applyBorder="1" applyAlignment="1" applyProtection="1">
      <alignment horizontal="right"/>
    </xf>
    <xf numFmtId="0" fontId="1" fillId="0" borderId="0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right"/>
      <protection locked="0"/>
    </xf>
    <xf numFmtId="164" fontId="1" fillId="0" borderId="0" xfId="0" applyNumberFormat="1" applyFont="1" applyBorder="1" applyAlignment="1" applyProtection="1"/>
    <xf numFmtId="0" fontId="0" fillId="0" borderId="3" xfId="0" applyBorder="1" applyProtection="1"/>
    <xf numFmtId="4" fontId="0" fillId="0" borderId="3" xfId="0" applyNumberFormat="1" applyFill="1" applyBorder="1" applyAlignment="1" applyProtection="1">
      <alignment horizontal="right"/>
    </xf>
    <xf numFmtId="164" fontId="0" fillId="0" borderId="3" xfId="0" applyNumberFormat="1" applyBorder="1" applyProtection="1"/>
    <xf numFmtId="0" fontId="0" fillId="0" borderId="4" xfId="0" applyBorder="1" applyProtection="1"/>
    <xf numFmtId="4" fontId="0" fillId="0" borderId="4" xfId="0" applyNumberFormat="1" applyFill="1" applyBorder="1" applyAlignment="1" applyProtection="1">
      <alignment horizontal="right"/>
    </xf>
    <xf numFmtId="164" fontId="0" fillId="0" borderId="4" xfId="0" applyNumberFormat="1" applyBorder="1" applyProtection="1"/>
    <xf numFmtId="49" fontId="0" fillId="0" borderId="0" xfId="0" applyNumberFormat="1" applyBorder="1" applyProtection="1"/>
    <xf numFmtId="0" fontId="0" fillId="0" borderId="0" xfId="0" applyBorder="1" applyProtection="1"/>
    <xf numFmtId="4" fontId="0" fillId="0" borderId="0" xfId="0" applyNumberFormat="1" applyFill="1" applyBorder="1" applyAlignment="1" applyProtection="1">
      <alignment horizontal="right"/>
    </xf>
    <xf numFmtId="164" fontId="0" fillId="0" borderId="0" xfId="0" applyNumberFormat="1" applyBorder="1" applyProtection="1"/>
    <xf numFmtId="49" fontId="0" fillId="0" borderId="3" xfId="0" applyNumberFormat="1" applyBorder="1" applyProtection="1"/>
    <xf numFmtId="49" fontId="0" fillId="0" borderId="4" xfId="0" applyNumberFormat="1" applyBorder="1" applyProtection="1"/>
    <xf numFmtId="49" fontId="0" fillId="0" borderId="5" xfId="0" applyNumberFormat="1" applyBorder="1" applyProtection="1"/>
    <xf numFmtId="0" fontId="0" fillId="0" borderId="5" xfId="0" applyBorder="1" applyProtection="1"/>
    <xf numFmtId="4" fontId="0" fillId="0" borderId="5" xfId="0" applyNumberFormat="1" applyFill="1" applyBorder="1" applyAlignment="1" applyProtection="1">
      <alignment horizontal="right"/>
    </xf>
    <xf numFmtId="164" fontId="0" fillId="0" borderId="5" xfId="0" applyNumberFormat="1" applyBorder="1" applyProtection="1"/>
    <xf numFmtId="49" fontId="0" fillId="0" borderId="7" xfId="0" applyNumberFormat="1" applyBorder="1" applyProtection="1"/>
    <xf numFmtId="0" fontId="0" fillId="0" borderId="7" xfId="0" applyBorder="1" applyProtection="1"/>
    <xf numFmtId="4" fontId="0" fillId="0" borderId="7" xfId="0" applyNumberFormat="1" applyFill="1" applyBorder="1" applyAlignment="1" applyProtection="1">
      <alignment horizontal="right"/>
    </xf>
    <xf numFmtId="164" fontId="0" fillId="0" borderId="7" xfId="0" applyNumberFormat="1" applyBorder="1" applyProtection="1"/>
    <xf numFmtId="0" fontId="14" fillId="0" borderId="0" xfId="0" applyFont="1" applyProtection="1"/>
    <xf numFmtId="4" fontId="0" fillId="0" borderId="0" xfId="0" applyNumberFormat="1" applyFont="1" applyFill="1" applyAlignment="1" applyProtection="1">
      <alignment horizontal="right"/>
    </xf>
    <xf numFmtId="0" fontId="2" fillId="0" borderId="0" xfId="0" applyFont="1" applyBorder="1" applyAlignment="1" applyProtection="1">
      <alignment horizontal="left" vertical="top"/>
    </xf>
    <xf numFmtId="0" fontId="16" fillId="0" borderId="0" xfId="1" applyNumberFormat="1" applyFont="1"/>
    <xf numFmtId="0" fontId="16" fillId="0" borderId="0" xfId="1" applyFont="1"/>
    <xf numFmtId="0" fontId="16" fillId="0" borderId="0" xfId="1" applyFont="1" applyAlignment="1">
      <alignment horizontal="center"/>
    </xf>
    <xf numFmtId="4" fontId="16" fillId="0" borderId="0" xfId="1" applyNumberFormat="1" applyFont="1"/>
    <xf numFmtId="0" fontId="19" fillId="3" borderId="0" xfId="1" applyNumberFormat="1" applyFont="1" applyFill="1"/>
    <xf numFmtId="0" fontId="16" fillId="3" borderId="0" xfId="1" applyNumberFormat="1" applyFont="1" applyFill="1"/>
    <xf numFmtId="0" fontId="19" fillId="3" borderId="0" xfId="1" applyFont="1" applyFill="1"/>
    <xf numFmtId="0" fontId="16" fillId="3" borderId="0" xfId="1" applyFont="1" applyFill="1"/>
    <xf numFmtId="0" fontId="16" fillId="3" borderId="0" xfId="1" applyFont="1" applyFill="1" applyAlignment="1">
      <alignment horizontal="center"/>
    </xf>
    <xf numFmtId="4" fontId="16" fillId="3" borderId="0" xfId="1" applyNumberFormat="1" applyFont="1" applyFill="1"/>
    <xf numFmtId="0" fontId="16" fillId="0" borderId="0" xfId="1" applyNumberFormat="1" applyFont="1" applyBorder="1" applyAlignment="1">
      <alignment horizontal="left" vertical="top"/>
    </xf>
    <xf numFmtId="0" fontId="16" fillId="0" borderId="0" xfId="1" applyNumberFormat="1" applyFont="1" applyBorder="1" applyAlignment="1">
      <alignment horizontal="justify" vertical="top" wrapText="1"/>
    </xf>
    <xf numFmtId="2" fontId="16" fillId="0" borderId="0" xfId="1" applyNumberFormat="1" applyFont="1"/>
    <xf numFmtId="49" fontId="20" fillId="0" borderId="0" xfId="1" applyNumberFormat="1" applyFont="1" applyBorder="1"/>
    <xf numFmtId="0" fontId="16" fillId="0" borderId="0" xfId="1" applyNumberFormat="1" applyFont="1" applyBorder="1"/>
    <xf numFmtId="0" fontId="20" fillId="0" borderId="0" xfId="1" applyFont="1" applyBorder="1"/>
    <xf numFmtId="0" fontId="16" fillId="0" borderId="0" xfId="1" applyFont="1" applyBorder="1"/>
    <xf numFmtId="0" fontId="16" fillId="0" borderId="0" xfId="1" applyFont="1" applyBorder="1" applyAlignment="1">
      <alignment horizontal="center"/>
    </xf>
    <xf numFmtId="4" fontId="16" fillId="0" borderId="0" xfId="1" applyNumberFormat="1" applyFont="1" applyBorder="1"/>
    <xf numFmtId="49" fontId="20" fillId="0" borderId="3" xfId="1" applyNumberFormat="1" applyFont="1" applyBorder="1"/>
    <xf numFmtId="0" fontId="16" fillId="0" borderId="3" xfId="1" applyNumberFormat="1" applyFont="1" applyBorder="1"/>
    <xf numFmtId="0" fontId="20" fillId="0" borderId="3" xfId="1" applyFont="1" applyBorder="1"/>
    <xf numFmtId="0" fontId="16" fillId="0" borderId="3" xfId="1" applyFont="1" applyBorder="1"/>
    <xf numFmtId="0" fontId="16" fillId="0" borderId="3" xfId="1" applyFont="1" applyBorder="1" applyAlignment="1">
      <alignment horizontal="center"/>
    </xf>
    <xf numFmtId="4" fontId="16" fillId="0" borderId="3" xfId="1" applyNumberFormat="1" applyFont="1" applyBorder="1"/>
    <xf numFmtId="2" fontId="16" fillId="0" borderId="0" xfId="1" applyNumberFormat="1" applyFont="1" applyBorder="1"/>
    <xf numFmtId="49" fontId="16" fillId="0" borderId="0" xfId="1" applyNumberFormat="1" applyFont="1" applyBorder="1" applyAlignment="1">
      <alignment horizontal="center"/>
    </xf>
    <xf numFmtId="2" fontId="16" fillId="0" borderId="0" xfId="1" applyNumberFormat="1" applyFont="1" applyFill="1" applyBorder="1"/>
    <xf numFmtId="0" fontId="16" fillId="0" borderId="6" xfId="1" applyNumberFormat="1" applyFont="1" applyBorder="1" applyAlignment="1">
      <alignment horizontal="left" vertical="top"/>
    </xf>
    <xf numFmtId="0" fontId="16" fillId="0" borderId="6" xfId="1" applyNumberFormat="1" applyFont="1" applyBorder="1" applyAlignment="1">
      <alignment horizontal="justify" vertical="top" wrapText="1"/>
    </xf>
    <xf numFmtId="2" fontId="16" fillId="0" borderId="6" xfId="1" applyNumberFormat="1" applyFont="1" applyBorder="1"/>
    <xf numFmtId="49" fontId="16" fillId="0" borderId="6" xfId="1" applyNumberFormat="1" applyFont="1" applyBorder="1" applyAlignment="1">
      <alignment horizontal="center"/>
    </xf>
    <xf numFmtId="4" fontId="16" fillId="0" borderId="6" xfId="1" applyNumberFormat="1" applyFont="1" applyBorder="1"/>
    <xf numFmtId="0" fontId="22" fillId="3" borderId="0" xfId="1" applyNumberFormat="1" applyFont="1" applyFill="1"/>
    <xf numFmtId="0" fontId="23" fillId="3" borderId="0" xfId="1" applyNumberFormat="1" applyFont="1" applyFill="1"/>
    <xf numFmtId="0" fontId="22" fillId="3" borderId="0" xfId="1" applyFont="1" applyFill="1"/>
    <xf numFmtId="0" fontId="23" fillId="3" borderId="0" xfId="1" applyFont="1" applyFill="1"/>
    <xf numFmtId="0" fontId="23" fillId="3" borderId="0" xfId="1" applyFont="1" applyFill="1" applyAlignment="1">
      <alignment horizontal="center"/>
    </xf>
    <xf numFmtId="4" fontId="22" fillId="3" borderId="0" xfId="1" applyNumberFormat="1" applyFont="1" applyFill="1"/>
    <xf numFmtId="0" fontId="24" fillId="0" borderId="0" xfId="0" applyFont="1"/>
    <xf numFmtId="2" fontId="16" fillId="0" borderId="0" xfId="1" applyNumberFormat="1" applyFont="1" applyFill="1"/>
    <xf numFmtId="0" fontId="16" fillId="0" borderId="0" xfId="1" applyNumberFormat="1" applyFont="1" applyBorder="1" applyAlignment="1">
      <alignment horizontal="justify" vertical="top"/>
    </xf>
    <xf numFmtId="0" fontId="24" fillId="0" borderId="0" xfId="0" applyFont="1" applyAlignment="1">
      <alignment wrapText="1"/>
    </xf>
    <xf numFmtId="0" fontId="16" fillId="0" borderId="0" xfId="1" applyNumberFormat="1" applyFont="1" applyFill="1" applyBorder="1" applyAlignment="1">
      <alignment horizontal="left" vertical="top"/>
    </xf>
    <xf numFmtId="0" fontId="16" fillId="0" borderId="0" xfId="1" applyNumberFormat="1" applyFont="1" applyFill="1" applyBorder="1" applyAlignment="1">
      <alignment horizontal="justify" vertical="top"/>
    </xf>
    <xf numFmtId="4" fontId="16" fillId="0" borderId="0" xfId="1" applyNumberFormat="1" applyFont="1" applyFill="1" applyBorder="1"/>
    <xf numFmtId="49" fontId="16" fillId="0" borderId="0" xfId="1" applyNumberFormat="1" applyFont="1" applyFill="1" applyBorder="1" applyAlignment="1">
      <alignment horizontal="center"/>
    </xf>
    <xf numFmtId="49" fontId="20" fillId="0" borderId="3" xfId="1" applyNumberFormat="1" applyFont="1" applyFill="1" applyBorder="1"/>
    <xf numFmtId="0" fontId="20" fillId="0" borderId="3" xfId="1" applyFont="1" applyFill="1" applyBorder="1"/>
    <xf numFmtId="49" fontId="16" fillId="0" borderId="0" xfId="1" applyNumberFormat="1" applyFont="1" applyFill="1" applyBorder="1" applyAlignment="1">
      <alignment horizontal="left" vertical="top"/>
    </xf>
    <xf numFmtId="0" fontId="16" fillId="0" borderId="6" xfId="1" applyNumberFormat="1" applyFont="1" applyBorder="1" applyAlignment="1">
      <alignment horizontal="justify" vertical="top"/>
    </xf>
    <xf numFmtId="2" fontId="16" fillId="0" borderId="6" xfId="1" applyNumberFormat="1" applyFont="1" applyFill="1" applyBorder="1"/>
    <xf numFmtId="0" fontId="16" fillId="0" borderId="6" xfId="1" quotePrefix="1" applyNumberFormat="1" applyFont="1" applyBorder="1" applyAlignment="1">
      <alignment horizontal="left" vertical="top"/>
    </xf>
    <xf numFmtId="0" fontId="18" fillId="0" borderId="0" xfId="0" applyFont="1" applyBorder="1" applyAlignment="1" applyProtection="1">
      <alignment horizontal="left" vertical="top"/>
    </xf>
    <xf numFmtId="0" fontId="0" fillId="0" borderId="0" xfId="0" applyFont="1" applyProtection="1"/>
    <xf numFmtId="49" fontId="0" fillId="0" borderId="0" xfId="0" applyNumberFormat="1" applyFont="1" applyProtection="1"/>
    <xf numFmtId="0" fontId="25" fillId="0" borderId="0" xfId="0" applyFont="1" applyProtection="1"/>
    <xf numFmtId="0" fontId="16" fillId="0" borderId="3" xfId="1" applyNumberFormat="1" applyFont="1" applyFill="1" applyBorder="1"/>
    <xf numFmtId="0" fontId="16" fillId="0" borderId="3" xfId="1" applyFont="1" applyFill="1" applyBorder="1"/>
    <xf numFmtId="0" fontId="16" fillId="0" borderId="3" xfId="1" applyFont="1" applyFill="1" applyBorder="1" applyAlignment="1">
      <alignment horizontal="center"/>
    </xf>
    <xf numFmtId="4" fontId="16" fillId="0" borderId="3" xfId="1" applyNumberFormat="1" applyFont="1" applyFill="1" applyBorder="1"/>
    <xf numFmtId="49" fontId="25" fillId="0" borderId="0" xfId="0" applyNumberFormat="1" applyFont="1" applyProtection="1"/>
    <xf numFmtId="4" fontId="25" fillId="0" borderId="0" xfId="0" applyNumberFormat="1" applyFont="1" applyFill="1" applyAlignment="1" applyProtection="1">
      <alignment horizontal="right"/>
    </xf>
    <xf numFmtId="4" fontId="3" fillId="0" borderId="1" xfId="0" applyNumberFormat="1" applyFont="1" applyFill="1" applyBorder="1" applyAlignment="1" applyProtection="1">
      <alignment horizontal="right"/>
    </xf>
    <xf numFmtId="0" fontId="3" fillId="0" borderId="1" xfId="0" applyFont="1" applyBorder="1" applyAlignment="1" applyProtection="1">
      <alignment horizontal="center"/>
    </xf>
    <xf numFmtId="4" fontId="3" fillId="0" borderId="2" xfId="0" applyNumberFormat="1" applyFont="1" applyBorder="1" applyAlignment="1" applyProtection="1">
      <alignment horizontal="center"/>
    </xf>
    <xf numFmtId="4" fontId="3" fillId="0" borderId="1" xfId="0" applyNumberFormat="1" applyFont="1" applyBorder="1" applyAlignment="1" applyProtection="1">
      <alignment horizontal="center" wrapText="1"/>
      <protection locked="0"/>
    </xf>
    <xf numFmtId="0" fontId="22" fillId="3" borderId="9" xfId="1" applyNumberFormat="1" applyFont="1" applyFill="1" applyBorder="1"/>
    <xf numFmtId="0" fontId="23" fillId="3" borderId="9" xfId="1" applyNumberFormat="1" applyFont="1" applyFill="1" applyBorder="1"/>
    <xf numFmtId="0" fontId="22" fillId="3" borderId="9" xfId="1" applyFont="1" applyFill="1" applyBorder="1"/>
    <xf numFmtId="0" fontId="23" fillId="3" borderId="9" xfId="1" applyFont="1" applyFill="1" applyBorder="1"/>
    <xf numFmtId="0" fontId="23" fillId="3" borderId="9" xfId="1" applyFont="1" applyFill="1" applyBorder="1" applyAlignment="1">
      <alignment horizontal="center"/>
    </xf>
    <xf numFmtId="4" fontId="22" fillId="3" borderId="9" xfId="1" applyNumberFormat="1" applyFont="1" applyFill="1" applyBorder="1"/>
    <xf numFmtId="49" fontId="25" fillId="0" borderId="7" xfId="0" applyNumberFormat="1" applyFont="1" applyBorder="1" applyProtection="1"/>
    <xf numFmtId="0" fontId="25" fillId="0" borderId="7" xfId="0" applyFont="1" applyBorder="1" applyProtection="1"/>
    <xf numFmtId="4" fontId="25" fillId="0" borderId="7" xfId="0" applyNumberFormat="1" applyFont="1" applyFill="1" applyBorder="1" applyAlignment="1" applyProtection="1">
      <alignment horizontal="right"/>
    </xf>
    <xf numFmtId="49" fontId="25" fillId="0" borderId="10" xfId="0" applyNumberFormat="1" applyFont="1" applyBorder="1" applyProtection="1"/>
    <xf numFmtId="0" fontId="25" fillId="0" borderId="10" xfId="0" applyFont="1" applyBorder="1" applyProtection="1"/>
    <xf numFmtId="4" fontId="25" fillId="0" borderId="10" xfId="0" applyNumberFormat="1" applyFont="1" applyFill="1" applyBorder="1" applyAlignment="1" applyProtection="1">
      <alignment horizontal="right"/>
    </xf>
    <xf numFmtId="164" fontId="27" fillId="0" borderId="10" xfId="0" applyNumberFormat="1" applyFont="1" applyBorder="1" applyProtection="1"/>
    <xf numFmtId="49" fontId="25" fillId="0" borderId="5" xfId="0" applyNumberFormat="1" applyFont="1" applyBorder="1" applyProtection="1"/>
    <xf numFmtId="0" fontId="25" fillId="0" borderId="5" xfId="0" applyFont="1" applyBorder="1" applyProtection="1"/>
    <xf numFmtId="4" fontId="25" fillId="0" borderId="5" xfId="0" applyNumberFormat="1" applyFont="1" applyFill="1" applyBorder="1" applyAlignment="1" applyProtection="1">
      <alignment horizontal="right"/>
    </xf>
    <xf numFmtId="4" fontId="27" fillId="4" borderId="7" xfId="0" applyNumberFormat="1" applyFont="1" applyFill="1" applyBorder="1" applyProtection="1"/>
    <xf numFmtId="164" fontId="27" fillId="4" borderId="5" xfId="0" applyNumberFormat="1" applyFont="1" applyFill="1" applyBorder="1" applyProtection="1"/>
    <xf numFmtId="0" fontId="3" fillId="0" borderId="0" xfId="0" applyNumberFormat="1" applyFont="1" applyBorder="1" applyAlignment="1" applyProtection="1">
      <alignment horizontal="left" vertical="top"/>
    </xf>
    <xf numFmtId="0" fontId="3" fillId="0" borderId="0" xfId="0" applyFont="1" applyAlignment="1">
      <alignment vertical="top" wrapText="1"/>
    </xf>
    <xf numFmtId="0" fontId="2" fillId="0" borderId="0" xfId="0" applyFont="1" applyFill="1" applyBorder="1" applyAlignment="1" applyProtection="1">
      <alignment horizontal="left" vertical="top"/>
    </xf>
    <xf numFmtId="49" fontId="3" fillId="0" borderId="1" xfId="0" applyNumberFormat="1" applyFont="1" applyFill="1" applyBorder="1" applyAlignment="1" applyProtection="1">
      <alignment horizontal="left" vertical="top"/>
    </xf>
    <xf numFmtId="0" fontId="3" fillId="0" borderId="1" xfId="0" applyFont="1" applyFill="1" applyBorder="1" applyAlignment="1" applyProtection="1">
      <alignment horizontal="justify"/>
    </xf>
    <xf numFmtId="0" fontId="0" fillId="0" borderId="1" xfId="0" applyFill="1" applyBorder="1" applyAlignment="1" applyProtection="1">
      <alignment horizontal="center"/>
    </xf>
    <xf numFmtId="4" fontId="0" fillId="0" borderId="1" xfId="0" applyNumberFormat="1" applyFill="1" applyBorder="1" applyAlignment="1" applyProtection="1">
      <alignment horizontal="center"/>
      <protection locked="0"/>
    </xf>
    <xf numFmtId="4" fontId="0" fillId="0" borderId="2" xfId="0" applyNumberFormat="1" applyFill="1" applyBorder="1" applyAlignment="1" applyProtection="1">
      <alignment horizontal="center"/>
    </xf>
    <xf numFmtId="0" fontId="3" fillId="0" borderId="3" xfId="0" applyNumberFormat="1" applyFont="1" applyFill="1" applyBorder="1" applyAlignment="1" applyProtection="1">
      <alignment horizontal="left" vertical="top"/>
    </xf>
    <xf numFmtId="0" fontId="4" fillId="0" borderId="3" xfId="0" applyFont="1" applyFill="1" applyBorder="1" applyProtection="1"/>
    <xf numFmtId="4" fontId="3" fillId="0" borderId="3" xfId="0" applyNumberFormat="1" applyFont="1" applyFill="1" applyBorder="1" applyAlignment="1" applyProtection="1">
      <alignment horizontal="center"/>
    </xf>
    <xf numFmtId="4" fontId="3" fillId="0" borderId="3" xfId="0" applyNumberFormat="1" applyFont="1" applyFill="1" applyBorder="1" applyAlignment="1" applyProtection="1">
      <alignment horizontal="right"/>
      <protection locked="0"/>
    </xf>
    <xf numFmtId="0" fontId="3" fillId="0" borderId="0" xfId="0" applyNumberFormat="1" applyFont="1" applyFill="1" applyBorder="1" applyAlignment="1" applyProtection="1">
      <alignment horizontal="left" vertical="top"/>
    </xf>
    <xf numFmtId="0" fontId="3" fillId="0" borderId="0" xfId="0" applyFont="1" applyFill="1" applyAlignment="1">
      <alignment vertical="top" wrapText="1"/>
    </xf>
    <xf numFmtId="0" fontId="3" fillId="0" borderId="0" xfId="0" applyFont="1" applyFill="1" applyBorder="1" applyAlignment="1" applyProtection="1">
      <alignment horizontal="center"/>
    </xf>
    <xf numFmtId="49" fontId="1" fillId="0" borderId="5" xfId="0" applyNumberFormat="1" applyFont="1" applyFill="1" applyBorder="1" applyAlignment="1" applyProtection="1">
      <alignment horizontal="left" vertical="top"/>
    </xf>
    <xf numFmtId="0" fontId="1" fillId="0" borderId="5" xfId="0" applyFont="1" applyFill="1" applyBorder="1" applyProtection="1"/>
    <xf numFmtId="0" fontId="1" fillId="0" borderId="5" xfId="0" applyFont="1" applyFill="1" applyBorder="1" applyAlignment="1" applyProtection="1">
      <alignment horizontal="center"/>
    </xf>
    <xf numFmtId="49" fontId="1" fillId="0" borderId="0" xfId="0" applyNumberFormat="1" applyFont="1" applyFill="1" applyBorder="1" applyAlignment="1" applyProtection="1">
      <alignment horizontal="left" vertical="top"/>
    </xf>
    <xf numFmtId="0" fontId="1" fillId="0" borderId="0" xfId="0" applyFont="1" applyFill="1" applyBorder="1" applyProtection="1"/>
    <xf numFmtId="0" fontId="1" fillId="0" borderId="0" xfId="0" applyFont="1" applyFill="1" applyBorder="1" applyAlignment="1" applyProtection="1">
      <alignment horizontal="center"/>
    </xf>
    <xf numFmtId="0" fontId="1" fillId="0" borderId="0" xfId="0" applyFont="1" applyFill="1" applyBorder="1" applyAlignment="1" applyProtection="1">
      <alignment horizontal="right"/>
      <protection locked="0"/>
    </xf>
    <xf numFmtId="164" fontId="1" fillId="0" borderId="0" xfId="0" applyNumberFormat="1" applyFont="1" applyFill="1" applyBorder="1" applyAlignment="1" applyProtection="1"/>
    <xf numFmtId="49" fontId="3" fillId="0" borderId="3" xfId="0" applyNumberFormat="1" applyFont="1" applyFill="1" applyBorder="1" applyAlignment="1" applyProtection="1">
      <alignment horizontal="left" vertical="top"/>
    </xf>
    <xf numFmtId="0" fontId="4" fillId="0" borderId="4" xfId="0" applyFont="1" applyFill="1" applyBorder="1" applyProtection="1"/>
    <xf numFmtId="0" fontId="3" fillId="0" borderId="3" xfId="0" applyFont="1" applyFill="1" applyBorder="1" applyAlignment="1" applyProtection="1">
      <alignment horizontal="center"/>
    </xf>
    <xf numFmtId="4" fontId="3" fillId="0" borderId="3" xfId="0" applyNumberFormat="1" applyFont="1" applyFill="1" applyBorder="1" applyAlignment="1" applyProtection="1">
      <protection locked="0"/>
    </xf>
    <xf numFmtId="4" fontId="3" fillId="0" borderId="3" xfId="0" applyNumberFormat="1" applyFont="1" applyFill="1" applyBorder="1" applyAlignment="1" applyProtection="1"/>
    <xf numFmtId="0" fontId="3" fillId="0" borderId="0" xfId="0" applyFont="1" applyFill="1" applyBorder="1" applyAlignment="1" applyProtection="1">
      <alignment horizontal="justify"/>
    </xf>
    <xf numFmtId="0" fontId="3" fillId="0" borderId="0" xfId="0" applyFont="1" applyFill="1" applyBorder="1" applyAlignment="1" applyProtection="1">
      <alignment horizontal="justify" wrapText="1"/>
    </xf>
    <xf numFmtId="0" fontId="1" fillId="0" borderId="5" xfId="0" applyFont="1" applyFill="1" applyBorder="1" applyAlignment="1" applyProtection="1">
      <alignment horizontal="right"/>
      <protection locked="0"/>
    </xf>
    <xf numFmtId="164" fontId="1" fillId="0" borderId="5" xfId="0" applyNumberFormat="1" applyFont="1" applyFill="1" applyBorder="1" applyAlignment="1" applyProtection="1"/>
    <xf numFmtId="4" fontId="3" fillId="0" borderId="0" xfId="0" applyNumberFormat="1" applyFont="1" applyFill="1" applyBorder="1" applyAlignment="1" applyProtection="1">
      <alignment horizontal="right"/>
      <protection locked="0"/>
    </xf>
    <xf numFmtId="164" fontId="3" fillId="0" borderId="0" xfId="0" applyNumberFormat="1" applyFont="1" applyFill="1" applyBorder="1" applyAlignment="1" applyProtection="1"/>
    <xf numFmtId="164" fontId="3" fillId="0" borderId="0" xfId="0" applyNumberFormat="1" applyFont="1" applyFill="1" applyBorder="1" applyAlignment="1" applyProtection="1">
      <protection locked="0"/>
    </xf>
    <xf numFmtId="49" fontId="0" fillId="0" borderId="3" xfId="0" applyNumberFormat="1" applyFill="1" applyBorder="1" applyProtection="1"/>
    <xf numFmtId="0" fontId="0" fillId="0" borderId="3" xfId="0" applyFill="1" applyBorder="1" applyProtection="1"/>
    <xf numFmtId="164" fontId="0" fillId="0" borderId="3" xfId="0" applyNumberFormat="1" applyFill="1" applyBorder="1" applyProtection="1"/>
    <xf numFmtId="49" fontId="0" fillId="0" borderId="4" xfId="0" applyNumberFormat="1" applyFill="1" applyBorder="1" applyProtection="1"/>
    <xf numFmtId="0" fontId="0" fillId="0" borderId="4" xfId="0" applyFill="1" applyBorder="1" applyProtection="1"/>
    <xf numFmtId="164" fontId="0" fillId="0" borderId="4" xfId="0" applyNumberFormat="1" applyFill="1" applyBorder="1" applyProtection="1"/>
    <xf numFmtId="49" fontId="0" fillId="0" borderId="0" xfId="0" applyNumberFormat="1" applyFill="1" applyBorder="1" applyProtection="1"/>
    <xf numFmtId="0" fontId="0" fillId="0" borderId="0" xfId="0" applyFill="1" applyBorder="1" applyProtection="1"/>
    <xf numFmtId="164" fontId="0" fillId="0" borderId="0" xfId="0" applyNumberFormat="1" applyFill="1" applyBorder="1" applyProtection="1"/>
    <xf numFmtId="49" fontId="0" fillId="0" borderId="0" xfId="0" applyNumberFormat="1" applyFill="1" applyProtection="1"/>
    <xf numFmtId="0" fontId="0" fillId="0" borderId="0" xfId="0" applyFill="1" applyProtection="1"/>
    <xf numFmtId="49" fontId="0" fillId="0" borderId="7" xfId="0" applyNumberFormat="1" applyFill="1" applyBorder="1" applyProtection="1"/>
    <xf numFmtId="0" fontId="0" fillId="0" borderId="7" xfId="0" applyFill="1" applyBorder="1" applyProtection="1"/>
    <xf numFmtId="164" fontId="0" fillId="0" borderId="7" xfId="0" applyNumberFormat="1" applyFill="1" applyBorder="1" applyProtection="1"/>
    <xf numFmtId="49" fontId="0" fillId="0" borderId="5" xfId="0" applyNumberFormat="1" applyFill="1" applyBorder="1" applyProtection="1"/>
    <xf numFmtId="0" fontId="0" fillId="0" borderId="5" xfId="0" applyFill="1" applyBorder="1" applyProtection="1"/>
    <xf numFmtId="164" fontId="0" fillId="0" borderId="5" xfId="0" applyNumberFormat="1" applyFill="1" applyBorder="1" applyProtection="1"/>
    <xf numFmtId="0" fontId="5" fillId="0" borderId="0" xfId="0" applyFont="1" applyBorder="1" applyAlignment="1">
      <alignment vertical="top" wrapText="1"/>
    </xf>
    <xf numFmtId="4" fontId="3" fillId="0" borderId="0" xfId="0" applyNumberFormat="1" applyFont="1" applyBorder="1" applyAlignment="1" applyProtection="1">
      <alignment horizontal="center"/>
    </xf>
    <xf numFmtId="4" fontId="3" fillId="0" borderId="0" xfId="0" applyNumberFormat="1" applyFont="1" applyBorder="1" applyAlignment="1" applyProtection="1">
      <alignment horizontal="right"/>
      <protection locked="0"/>
    </xf>
    <xf numFmtId="0" fontId="7" fillId="0" borderId="0" xfId="1" applyFont="1" applyAlignment="1" applyProtection="1">
      <alignment horizontal="center"/>
    </xf>
    <xf numFmtId="0" fontId="8" fillId="0" borderId="0" xfId="1" applyFont="1" applyAlignment="1" applyProtection="1">
      <alignment horizontal="center"/>
    </xf>
    <xf numFmtId="0" fontId="10" fillId="0" borderId="0" xfId="1" applyFont="1" applyAlignment="1" applyProtection="1">
      <alignment horizontal="left" wrapText="1"/>
    </xf>
    <xf numFmtId="49" fontId="6" fillId="0" borderId="0" xfId="1" applyNumberFormat="1" applyAlignment="1" applyProtection="1"/>
    <xf numFmtId="0" fontId="10" fillId="0" borderId="0" xfId="1" applyFont="1" applyBorder="1" applyAlignment="1" applyProtection="1">
      <alignment horizontal="left" wrapText="1"/>
    </xf>
    <xf numFmtId="49" fontId="3" fillId="0" borderId="1" xfId="0" applyNumberFormat="1" applyFont="1" applyBorder="1" applyAlignment="1" applyProtection="1">
      <alignment horizontal="left" vertical="top"/>
    </xf>
    <xf numFmtId="0" fontId="3" fillId="0" borderId="1" xfId="0" applyFont="1" applyBorder="1" applyAlignment="1"/>
    <xf numFmtId="49" fontId="13" fillId="0" borderId="3" xfId="0" applyNumberFormat="1" applyFont="1" applyBorder="1" applyAlignment="1" applyProtection="1">
      <alignment horizontal="left" vertical="top" wrapText="1"/>
    </xf>
    <xf numFmtId="0" fontId="2" fillId="0" borderId="0" xfId="0" applyFont="1" applyBorder="1" applyAlignment="1" applyProtection="1">
      <alignment horizontal="center" vertical="top"/>
    </xf>
    <xf numFmtId="49" fontId="13" fillId="0" borderId="3" xfId="0" applyNumberFormat="1" applyFont="1" applyFill="1" applyBorder="1" applyAlignment="1" applyProtection="1">
      <alignment horizontal="left" vertical="top" wrapText="1"/>
    </xf>
    <xf numFmtId="0" fontId="2" fillId="0" borderId="0" xfId="0" applyFont="1" applyFill="1" applyBorder="1" applyAlignment="1" applyProtection="1">
      <alignment horizontal="left" vertical="top"/>
    </xf>
    <xf numFmtId="0" fontId="2" fillId="0" borderId="0" xfId="0" applyFont="1" applyBorder="1" applyAlignment="1" applyProtection="1">
      <alignment horizontal="left" vertical="top"/>
    </xf>
  </cellXfs>
  <cellStyles count="6">
    <cellStyle name="Izhod 2" xfId="4"/>
    <cellStyle name="Navadno" xfId="0" builtinId="0"/>
    <cellStyle name="Navadno 2" xfId="1"/>
    <cellStyle name="Navadno 3" xfId="2"/>
    <cellStyle name="Navadno 3 2" xfId="5"/>
    <cellStyle name="Valuta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27"/>
  <sheetViews>
    <sheetView showZeros="0" tabSelected="1" zoomScaleNormal="100" workbookViewId="0">
      <selection activeCell="J12" sqref="J12"/>
    </sheetView>
  </sheetViews>
  <sheetFormatPr defaultRowHeight="12.75" x14ac:dyDescent="0.2"/>
  <cols>
    <col min="1" max="1" width="9.140625" style="1"/>
    <col min="2" max="2" width="7.28515625" style="1" customWidth="1"/>
    <col min="3" max="5" width="9.140625" style="1"/>
    <col min="6" max="6" width="11.7109375" style="1" customWidth="1"/>
    <col min="7" max="7" width="26.5703125" style="1" customWidth="1"/>
    <col min="8" max="257" width="9.140625" style="1"/>
    <col min="258" max="258" width="7.28515625" style="1" customWidth="1"/>
    <col min="259" max="261" width="9.140625" style="1"/>
    <col min="262" max="262" width="9.42578125" style="1" customWidth="1"/>
    <col min="263" max="263" width="26.5703125" style="1" customWidth="1"/>
    <col min="264" max="513" width="9.140625" style="1"/>
    <col min="514" max="514" width="7.28515625" style="1" customWidth="1"/>
    <col min="515" max="517" width="9.140625" style="1"/>
    <col min="518" max="518" width="9.42578125" style="1" customWidth="1"/>
    <col min="519" max="519" width="26.5703125" style="1" customWidth="1"/>
    <col min="520" max="769" width="9.140625" style="1"/>
    <col min="770" max="770" width="7.28515625" style="1" customWidth="1"/>
    <col min="771" max="773" width="9.140625" style="1"/>
    <col min="774" max="774" width="9.42578125" style="1" customWidth="1"/>
    <col min="775" max="775" width="26.5703125" style="1" customWidth="1"/>
    <col min="776" max="1025" width="9.140625" style="1"/>
    <col min="1026" max="1026" width="7.28515625" style="1" customWidth="1"/>
    <col min="1027" max="1029" width="9.140625" style="1"/>
    <col min="1030" max="1030" width="9.42578125" style="1" customWidth="1"/>
    <col min="1031" max="1031" width="26.5703125" style="1" customWidth="1"/>
    <col min="1032" max="1281" width="9.140625" style="1"/>
    <col min="1282" max="1282" width="7.28515625" style="1" customWidth="1"/>
    <col min="1283" max="1285" width="9.140625" style="1"/>
    <col min="1286" max="1286" width="9.42578125" style="1" customWidth="1"/>
    <col min="1287" max="1287" width="26.5703125" style="1" customWidth="1"/>
    <col min="1288" max="1537" width="9.140625" style="1"/>
    <col min="1538" max="1538" width="7.28515625" style="1" customWidth="1"/>
    <col min="1539" max="1541" width="9.140625" style="1"/>
    <col min="1542" max="1542" width="9.42578125" style="1" customWidth="1"/>
    <col min="1543" max="1543" width="26.5703125" style="1" customWidth="1"/>
    <col min="1544" max="1793" width="9.140625" style="1"/>
    <col min="1794" max="1794" width="7.28515625" style="1" customWidth="1"/>
    <col min="1795" max="1797" width="9.140625" style="1"/>
    <col min="1798" max="1798" width="9.42578125" style="1" customWidth="1"/>
    <col min="1799" max="1799" width="26.5703125" style="1" customWidth="1"/>
    <col min="1800" max="2049" width="9.140625" style="1"/>
    <col min="2050" max="2050" width="7.28515625" style="1" customWidth="1"/>
    <col min="2051" max="2053" width="9.140625" style="1"/>
    <col min="2054" max="2054" width="9.42578125" style="1" customWidth="1"/>
    <col min="2055" max="2055" width="26.5703125" style="1" customWidth="1"/>
    <col min="2056" max="2305" width="9.140625" style="1"/>
    <col min="2306" max="2306" width="7.28515625" style="1" customWidth="1"/>
    <col min="2307" max="2309" width="9.140625" style="1"/>
    <col min="2310" max="2310" width="9.42578125" style="1" customWidth="1"/>
    <col min="2311" max="2311" width="26.5703125" style="1" customWidth="1"/>
    <col min="2312" max="2561" width="9.140625" style="1"/>
    <col min="2562" max="2562" width="7.28515625" style="1" customWidth="1"/>
    <col min="2563" max="2565" width="9.140625" style="1"/>
    <col min="2566" max="2566" width="9.42578125" style="1" customWidth="1"/>
    <col min="2567" max="2567" width="26.5703125" style="1" customWidth="1"/>
    <col min="2568" max="2817" width="9.140625" style="1"/>
    <col min="2818" max="2818" width="7.28515625" style="1" customWidth="1"/>
    <col min="2819" max="2821" width="9.140625" style="1"/>
    <col min="2822" max="2822" width="9.42578125" style="1" customWidth="1"/>
    <col min="2823" max="2823" width="26.5703125" style="1" customWidth="1"/>
    <col min="2824" max="3073" width="9.140625" style="1"/>
    <col min="3074" max="3074" width="7.28515625" style="1" customWidth="1"/>
    <col min="3075" max="3077" width="9.140625" style="1"/>
    <col min="3078" max="3078" width="9.42578125" style="1" customWidth="1"/>
    <col min="3079" max="3079" width="26.5703125" style="1" customWidth="1"/>
    <col min="3080" max="3329" width="9.140625" style="1"/>
    <col min="3330" max="3330" width="7.28515625" style="1" customWidth="1"/>
    <col min="3331" max="3333" width="9.140625" style="1"/>
    <col min="3334" max="3334" width="9.42578125" style="1" customWidth="1"/>
    <col min="3335" max="3335" width="26.5703125" style="1" customWidth="1"/>
    <col min="3336" max="3585" width="9.140625" style="1"/>
    <col min="3586" max="3586" width="7.28515625" style="1" customWidth="1"/>
    <col min="3587" max="3589" width="9.140625" style="1"/>
    <col min="3590" max="3590" width="9.42578125" style="1" customWidth="1"/>
    <col min="3591" max="3591" width="26.5703125" style="1" customWidth="1"/>
    <col min="3592" max="3841" width="9.140625" style="1"/>
    <col min="3842" max="3842" width="7.28515625" style="1" customWidth="1"/>
    <col min="3843" max="3845" width="9.140625" style="1"/>
    <col min="3846" max="3846" width="9.42578125" style="1" customWidth="1"/>
    <col min="3847" max="3847" width="26.5703125" style="1" customWidth="1"/>
    <col min="3848" max="4097" width="9.140625" style="1"/>
    <col min="4098" max="4098" width="7.28515625" style="1" customWidth="1"/>
    <col min="4099" max="4101" width="9.140625" style="1"/>
    <col min="4102" max="4102" width="9.42578125" style="1" customWidth="1"/>
    <col min="4103" max="4103" width="26.5703125" style="1" customWidth="1"/>
    <col min="4104" max="4353" width="9.140625" style="1"/>
    <col min="4354" max="4354" width="7.28515625" style="1" customWidth="1"/>
    <col min="4355" max="4357" width="9.140625" style="1"/>
    <col min="4358" max="4358" width="9.42578125" style="1" customWidth="1"/>
    <col min="4359" max="4359" width="26.5703125" style="1" customWidth="1"/>
    <col min="4360" max="4609" width="9.140625" style="1"/>
    <col min="4610" max="4610" width="7.28515625" style="1" customWidth="1"/>
    <col min="4611" max="4613" width="9.140625" style="1"/>
    <col min="4614" max="4614" width="9.42578125" style="1" customWidth="1"/>
    <col min="4615" max="4615" width="26.5703125" style="1" customWidth="1"/>
    <col min="4616" max="4865" width="9.140625" style="1"/>
    <col min="4866" max="4866" width="7.28515625" style="1" customWidth="1"/>
    <col min="4867" max="4869" width="9.140625" style="1"/>
    <col min="4870" max="4870" width="9.42578125" style="1" customWidth="1"/>
    <col min="4871" max="4871" width="26.5703125" style="1" customWidth="1"/>
    <col min="4872" max="5121" width="9.140625" style="1"/>
    <col min="5122" max="5122" width="7.28515625" style="1" customWidth="1"/>
    <col min="5123" max="5125" width="9.140625" style="1"/>
    <col min="5126" max="5126" width="9.42578125" style="1" customWidth="1"/>
    <col min="5127" max="5127" width="26.5703125" style="1" customWidth="1"/>
    <col min="5128" max="5377" width="9.140625" style="1"/>
    <col min="5378" max="5378" width="7.28515625" style="1" customWidth="1"/>
    <col min="5379" max="5381" width="9.140625" style="1"/>
    <col min="5382" max="5382" width="9.42578125" style="1" customWidth="1"/>
    <col min="5383" max="5383" width="26.5703125" style="1" customWidth="1"/>
    <col min="5384" max="5633" width="9.140625" style="1"/>
    <col min="5634" max="5634" width="7.28515625" style="1" customWidth="1"/>
    <col min="5635" max="5637" width="9.140625" style="1"/>
    <col min="5638" max="5638" width="9.42578125" style="1" customWidth="1"/>
    <col min="5639" max="5639" width="26.5703125" style="1" customWidth="1"/>
    <col min="5640" max="5889" width="9.140625" style="1"/>
    <col min="5890" max="5890" width="7.28515625" style="1" customWidth="1"/>
    <col min="5891" max="5893" width="9.140625" style="1"/>
    <col min="5894" max="5894" width="9.42578125" style="1" customWidth="1"/>
    <col min="5895" max="5895" width="26.5703125" style="1" customWidth="1"/>
    <col min="5896" max="6145" width="9.140625" style="1"/>
    <col min="6146" max="6146" width="7.28515625" style="1" customWidth="1"/>
    <col min="6147" max="6149" width="9.140625" style="1"/>
    <col min="6150" max="6150" width="9.42578125" style="1" customWidth="1"/>
    <col min="6151" max="6151" width="26.5703125" style="1" customWidth="1"/>
    <col min="6152" max="6401" width="9.140625" style="1"/>
    <col min="6402" max="6402" width="7.28515625" style="1" customWidth="1"/>
    <col min="6403" max="6405" width="9.140625" style="1"/>
    <col min="6406" max="6406" width="9.42578125" style="1" customWidth="1"/>
    <col min="6407" max="6407" width="26.5703125" style="1" customWidth="1"/>
    <col min="6408" max="6657" width="9.140625" style="1"/>
    <col min="6658" max="6658" width="7.28515625" style="1" customWidth="1"/>
    <col min="6659" max="6661" width="9.140625" style="1"/>
    <col min="6662" max="6662" width="9.42578125" style="1" customWidth="1"/>
    <col min="6663" max="6663" width="26.5703125" style="1" customWidth="1"/>
    <col min="6664" max="6913" width="9.140625" style="1"/>
    <col min="6914" max="6914" width="7.28515625" style="1" customWidth="1"/>
    <col min="6915" max="6917" width="9.140625" style="1"/>
    <col min="6918" max="6918" width="9.42578125" style="1" customWidth="1"/>
    <col min="6919" max="6919" width="26.5703125" style="1" customWidth="1"/>
    <col min="6920" max="7169" width="9.140625" style="1"/>
    <col min="7170" max="7170" width="7.28515625" style="1" customWidth="1"/>
    <col min="7171" max="7173" width="9.140625" style="1"/>
    <col min="7174" max="7174" width="9.42578125" style="1" customWidth="1"/>
    <col min="7175" max="7175" width="26.5703125" style="1" customWidth="1"/>
    <col min="7176" max="7425" width="9.140625" style="1"/>
    <col min="7426" max="7426" width="7.28515625" style="1" customWidth="1"/>
    <col min="7427" max="7429" width="9.140625" style="1"/>
    <col min="7430" max="7430" width="9.42578125" style="1" customWidth="1"/>
    <col min="7431" max="7431" width="26.5703125" style="1" customWidth="1"/>
    <col min="7432" max="7681" width="9.140625" style="1"/>
    <col min="7682" max="7682" width="7.28515625" style="1" customWidth="1"/>
    <col min="7683" max="7685" width="9.140625" style="1"/>
    <col min="7686" max="7686" width="9.42578125" style="1" customWidth="1"/>
    <col min="7687" max="7687" width="26.5703125" style="1" customWidth="1"/>
    <col min="7688" max="7937" width="9.140625" style="1"/>
    <col min="7938" max="7938" width="7.28515625" style="1" customWidth="1"/>
    <col min="7939" max="7941" width="9.140625" style="1"/>
    <col min="7942" max="7942" width="9.42578125" style="1" customWidth="1"/>
    <col min="7943" max="7943" width="26.5703125" style="1" customWidth="1"/>
    <col min="7944" max="8193" width="9.140625" style="1"/>
    <col min="8194" max="8194" width="7.28515625" style="1" customWidth="1"/>
    <col min="8195" max="8197" width="9.140625" style="1"/>
    <col min="8198" max="8198" width="9.42578125" style="1" customWidth="1"/>
    <col min="8199" max="8199" width="26.5703125" style="1" customWidth="1"/>
    <col min="8200" max="8449" width="9.140625" style="1"/>
    <col min="8450" max="8450" width="7.28515625" style="1" customWidth="1"/>
    <col min="8451" max="8453" width="9.140625" style="1"/>
    <col min="8454" max="8454" width="9.42578125" style="1" customWidth="1"/>
    <col min="8455" max="8455" width="26.5703125" style="1" customWidth="1"/>
    <col min="8456" max="8705" width="9.140625" style="1"/>
    <col min="8706" max="8706" width="7.28515625" style="1" customWidth="1"/>
    <col min="8707" max="8709" width="9.140625" style="1"/>
    <col min="8710" max="8710" width="9.42578125" style="1" customWidth="1"/>
    <col min="8711" max="8711" width="26.5703125" style="1" customWidth="1"/>
    <col min="8712" max="8961" width="9.140625" style="1"/>
    <col min="8962" max="8962" width="7.28515625" style="1" customWidth="1"/>
    <col min="8963" max="8965" width="9.140625" style="1"/>
    <col min="8966" max="8966" width="9.42578125" style="1" customWidth="1"/>
    <col min="8967" max="8967" width="26.5703125" style="1" customWidth="1"/>
    <col min="8968" max="9217" width="9.140625" style="1"/>
    <col min="9218" max="9218" width="7.28515625" style="1" customWidth="1"/>
    <col min="9219" max="9221" width="9.140625" style="1"/>
    <col min="9222" max="9222" width="9.42578125" style="1" customWidth="1"/>
    <col min="9223" max="9223" width="26.5703125" style="1" customWidth="1"/>
    <col min="9224" max="9473" width="9.140625" style="1"/>
    <col min="9474" max="9474" width="7.28515625" style="1" customWidth="1"/>
    <col min="9475" max="9477" width="9.140625" style="1"/>
    <col min="9478" max="9478" width="9.42578125" style="1" customWidth="1"/>
    <col min="9479" max="9479" width="26.5703125" style="1" customWidth="1"/>
    <col min="9480" max="9729" width="9.140625" style="1"/>
    <col min="9730" max="9730" width="7.28515625" style="1" customWidth="1"/>
    <col min="9731" max="9733" width="9.140625" style="1"/>
    <col min="9734" max="9734" width="9.42578125" style="1" customWidth="1"/>
    <col min="9735" max="9735" width="26.5703125" style="1" customWidth="1"/>
    <col min="9736" max="9985" width="9.140625" style="1"/>
    <col min="9986" max="9986" width="7.28515625" style="1" customWidth="1"/>
    <col min="9987" max="9989" width="9.140625" style="1"/>
    <col min="9990" max="9990" width="9.42578125" style="1" customWidth="1"/>
    <col min="9991" max="9991" width="26.5703125" style="1" customWidth="1"/>
    <col min="9992" max="10241" width="9.140625" style="1"/>
    <col min="10242" max="10242" width="7.28515625" style="1" customWidth="1"/>
    <col min="10243" max="10245" width="9.140625" style="1"/>
    <col min="10246" max="10246" width="9.42578125" style="1" customWidth="1"/>
    <col min="10247" max="10247" width="26.5703125" style="1" customWidth="1"/>
    <col min="10248" max="10497" width="9.140625" style="1"/>
    <col min="10498" max="10498" width="7.28515625" style="1" customWidth="1"/>
    <col min="10499" max="10501" width="9.140625" style="1"/>
    <col min="10502" max="10502" width="9.42578125" style="1" customWidth="1"/>
    <col min="10503" max="10503" width="26.5703125" style="1" customWidth="1"/>
    <col min="10504" max="10753" width="9.140625" style="1"/>
    <col min="10754" max="10754" width="7.28515625" style="1" customWidth="1"/>
    <col min="10755" max="10757" width="9.140625" style="1"/>
    <col min="10758" max="10758" width="9.42578125" style="1" customWidth="1"/>
    <col min="10759" max="10759" width="26.5703125" style="1" customWidth="1"/>
    <col min="10760" max="11009" width="9.140625" style="1"/>
    <col min="11010" max="11010" width="7.28515625" style="1" customWidth="1"/>
    <col min="11011" max="11013" width="9.140625" style="1"/>
    <col min="11014" max="11014" width="9.42578125" style="1" customWidth="1"/>
    <col min="11015" max="11015" width="26.5703125" style="1" customWidth="1"/>
    <col min="11016" max="11265" width="9.140625" style="1"/>
    <col min="11266" max="11266" width="7.28515625" style="1" customWidth="1"/>
    <col min="11267" max="11269" width="9.140625" style="1"/>
    <col min="11270" max="11270" width="9.42578125" style="1" customWidth="1"/>
    <col min="11271" max="11271" width="26.5703125" style="1" customWidth="1"/>
    <col min="11272" max="11521" width="9.140625" style="1"/>
    <col min="11522" max="11522" width="7.28515625" style="1" customWidth="1"/>
    <col min="11523" max="11525" width="9.140625" style="1"/>
    <col min="11526" max="11526" width="9.42578125" style="1" customWidth="1"/>
    <col min="11527" max="11527" width="26.5703125" style="1" customWidth="1"/>
    <col min="11528" max="11777" width="9.140625" style="1"/>
    <col min="11778" max="11778" width="7.28515625" style="1" customWidth="1"/>
    <col min="11779" max="11781" width="9.140625" style="1"/>
    <col min="11782" max="11782" width="9.42578125" style="1" customWidth="1"/>
    <col min="11783" max="11783" width="26.5703125" style="1" customWidth="1"/>
    <col min="11784" max="12033" width="9.140625" style="1"/>
    <col min="12034" max="12034" width="7.28515625" style="1" customWidth="1"/>
    <col min="12035" max="12037" width="9.140625" style="1"/>
    <col min="12038" max="12038" width="9.42578125" style="1" customWidth="1"/>
    <col min="12039" max="12039" width="26.5703125" style="1" customWidth="1"/>
    <col min="12040" max="12289" width="9.140625" style="1"/>
    <col min="12290" max="12290" width="7.28515625" style="1" customWidth="1"/>
    <col min="12291" max="12293" width="9.140625" style="1"/>
    <col min="12294" max="12294" width="9.42578125" style="1" customWidth="1"/>
    <col min="12295" max="12295" width="26.5703125" style="1" customWidth="1"/>
    <col min="12296" max="12545" width="9.140625" style="1"/>
    <col min="12546" max="12546" width="7.28515625" style="1" customWidth="1"/>
    <col min="12547" max="12549" width="9.140625" style="1"/>
    <col min="12550" max="12550" width="9.42578125" style="1" customWidth="1"/>
    <col min="12551" max="12551" width="26.5703125" style="1" customWidth="1"/>
    <col min="12552" max="12801" width="9.140625" style="1"/>
    <col min="12802" max="12802" width="7.28515625" style="1" customWidth="1"/>
    <col min="12803" max="12805" width="9.140625" style="1"/>
    <col min="12806" max="12806" width="9.42578125" style="1" customWidth="1"/>
    <col min="12807" max="12807" width="26.5703125" style="1" customWidth="1"/>
    <col min="12808" max="13057" width="9.140625" style="1"/>
    <col min="13058" max="13058" width="7.28515625" style="1" customWidth="1"/>
    <col min="13059" max="13061" width="9.140625" style="1"/>
    <col min="13062" max="13062" width="9.42578125" style="1" customWidth="1"/>
    <col min="13063" max="13063" width="26.5703125" style="1" customWidth="1"/>
    <col min="13064" max="13313" width="9.140625" style="1"/>
    <col min="13314" max="13314" width="7.28515625" style="1" customWidth="1"/>
    <col min="13315" max="13317" width="9.140625" style="1"/>
    <col min="13318" max="13318" width="9.42578125" style="1" customWidth="1"/>
    <col min="13319" max="13319" width="26.5703125" style="1" customWidth="1"/>
    <col min="13320" max="13569" width="9.140625" style="1"/>
    <col min="13570" max="13570" width="7.28515625" style="1" customWidth="1"/>
    <col min="13571" max="13573" width="9.140625" style="1"/>
    <col min="13574" max="13574" width="9.42578125" style="1" customWidth="1"/>
    <col min="13575" max="13575" width="26.5703125" style="1" customWidth="1"/>
    <col min="13576" max="13825" width="9.140625" style="1"/>
    <col min="13826" max="13826" width="7.28515625" style="1" customWidth="1"/>
    <col min="13827" max="13829" width="9.140625" style="1"/>
    <col min="13830" max="13830" width="9.42578125" style="1" customWidth="1"/>
    <col min="13831" max="13831" width="26.5703125" style="1" customWidth="1"/>
    <col min="13832" max="14081" width="9.140625" style="1"/>
    <col min="14082" max="14082" width="7.28515625" style="1" customWidth="1"/>
    <col min="14083" max="14085" width="9.140625" style="1"/>
    <col min="14086" max="14086" width="9.42578125" style="1" customWidth="1"/>
    <col min="14087" max="14087" width="26.5703125" style="1" customWidth="1"/>
    <col min="14088" max="14337" width="9.140625" style="1"/>
    <col min="14338" max="14338" width="7.28515625" style="1" customWidth="1"/>
    <col min="14339" max="14341" width="9.140625" style="1"/>
    <col min="14342" max="14342" width="9.42578125" style="1" customWidth="1"/>
    <col min="14343" max="14343" width="26.5703125" style="1" customWidth="1"/>
    <col min="14344" max="14593" width="9.140625" style="1"/>
    <col min="14594" max="14594" width="7.28515625" style="1" customWidth="1"/>
    <col min="14595" max="14597" width="9.140625" style="1"/>
    <col min="14598" max="14598" width="9.42578125" style="1" customWidth="1"/>
    <col min="14599" max="14599" width="26.5703125" style="1" customWidth="1"/>
    <col min="14600" max="14849" width="9.140625" style="1"/>
    <col min="14850" max="14850" width="7.28515625" style="1" customWidth="1"/>
    <col min="14851" max="14853" width="9.140625" style="1"/>
    <col min="14854" max="14854" width="9.42578125" style="1" customWidth="1"/>
    <col min="14855" max="14855" width="26.5703125" style="1" customWidth="1"/>
    <col min="14856" max="15105" width="9.140625" style="1"/>
    <col min="15106" max="15106" width="7.28515625" style="1" customWidth="1"/>
    <col min="15107" max="15109" width="9.140625" style="1"/>
    <col min="15110" max="15110" width="9.42578125" style="1" customWidth="1"/>
    <col min="15111" max="15111" width="26.5703125" style="1" customWidth="1"/>
    <col min="15112" max="15361" width="9.140625" style="1"/>
    <col min="15362" max="15362" width="7.28515625" style="1" customWidth="1"/>
    <col min="15363" max="15365" width="9.140625" style="1"/>
    <col min="15366" max="15366" width="9.42578125" style="1" customWidth="1"/>
    <col min="15367" max="15367" width="26.5703125" style="1" customWidth="1"/>
    <col min="15368" max="15617" width="9.140625" style="1"/>
    <col min="15618" max="15618" width="7.28515625" style="1" customWidth="1"/>
    <col min="15619" max="15621" width="9.140625" style="1"/>
    <col min="15622" max="15622" width="9.42578125" style="1" customWidth="1"/>
    <col min="15623" max="15623" width="26.5703125" style="1" customWidth="1"/>
    <col min="15624" max="15873" width="9.140625" style="1"/>
    <col min="15874" max="15874" width="7.28515625" style="1" customWidth="1"/>
    <col min="15875" max="15877" width="9.140625" style="1"/>
    <col min="15878" max="15878" width="9.42578125" style="1" customWidth="1"/>
    <col min="15879" max="15879" width="26.5703125" style="1" customWidth="1"/>
    <col min="15880" max="16129" width="9.140625" style="1"/>
    <col min="16130" max="16130" width="7.28515625" style="1" customWidth="1"/>
    <col min="16131" max="16133" width="9.140625" style="1"/>
    <col min="16134" max="16134" width="9.42578125" style="1" customWidth="1"/>
    <col min="16135" max="16135" width="26.5703125" style="1" customWidth="1"/>
    <col min="16136" max="16384" width="9.140625" style="1"/>
  </cols>
  <sheetData>
    <row r="1" spans="2:7" ht="15.75" x14ac:dyDescent="0.25">
      <c r="G1" s="69" t="s">
        <v>133</v>
      </c>
    </row>
    <row r="8" spans="2:7" ht="20.25" x14ac:dyDescent="0.3">
      <c r="C8" s="239" t="s">
        <v>19</v>
      </c>
      <c r="D8" s="240"/>
      <c r="E8" s="240"/>
      <c r="F8" s="240"/>
      <c r="G8" s="240"/>
    </row>
    <row r="9" spans="2:7" ht="18" x14ac:dyDescent="0.25">
      <c r="C9" s="2"/>
      <c r="D9" s="3"/>
      <c r="E9" s="4"/>
      <c r="F9" s="4"/>
      <c r="G9" s="5"/>
    </row>
    <row r="10" spans="2:7" x14ac:dyDescent="0.2">
      <c r="G10" s="6"/>
    </row>
    <row r="11" spans="2:7" ht="15" customHeight="1" x14ac:dyDescent="0.2">
      <c r="B11" s="7" t="s">
        <v>20</v>
      </c>
      <c r="C11" s="241" t="s">
        <v>30</v>
      </c>
      <c r="D11" s="241"/>
      <c r="E11" s="241"/>
      <c r="F11" s="241"/>
      <c r="G11" s="8">
        <f>'Občina Trebnje'!G78</f>
        <v>0</v>
      </c>
    </row>
    <row r="12" spans="2:7" ht="15" x14ac:dyDescent="0.2">
      <c r="B12" s="7"/>
      <c r="C12" s="9"/>
      <c r="D12" s="10"/>
      <c r="E12" s="11"/>
      <c r="F12" s="12"/>
      <c r="G12" s="8"/>
    </row>
    <row r="13" spans="2:7" ht="15" x14ac:dyDescent="0.2">
      <c r="B13" s="9" t="s">
        <v>21</v>
      </c>
      <c r="C13" s="241" t="s">
        <v>29</v>
      </c>
      <c r="D13" s="241"/>
      <c r="E13" s="241"/>
      <c r="F13" s="241"/>
      <c r="G13" s="8">
        <f>+'KS Dolenja Nemška vas'!F45</f>
        <v>0</v>
      </c>
    </row>
    <row r="14" spans="2:7" ht="15" x14ac:dyDescent="0.2">
      <c r="B14" s="9"/>
      <c r="C14" s="13"/>
      <c r="D14" s="13"/>
      <c r="E14" s="13"/>
      <c r="F14" s="13"/>
      <c r="G14" s="8"/>
    </row>
    <row r="15" spans="2:7" ht="15" x14ac:dyDescent="0.2">
      <c r="B15" s="9" t="s">
        <v>22</v>
      </c>
      <c r="C15" s="241" t="s">
        <v>43</v>
      </c>
      <c r="D15" s="241"/>
      <c r="E15" s="241"/>
      <c r="F15" s="241"/>
      <c r="G15" s="8">
        <f>+'KS Štefan'!F16</f>
        <v>0</v>
      </c>
    </row>
    <row r="16" spans="2:7" ht="15" x14ac:dyDescent="0.2">
      <c r="B16" s="9"/>
      <c r="C16" s="13"/>
      <c r="D16" s="13"/>
      <c r="E16" s="13"/>
      <c r="F16" s="13"/>
      <c r="G16" s="8"/>
    </row>
    <row r="17" spans="2:7" ht="15" x14ac:dyDescent="0.2">
      <c r="B17" s="14" t="s">
        <v>26</v>
      </c>
      <c r="C17" s="243" t="s">
        <v>31</v>
      </c>
      <c r="D17" s="243"/>
      <c r="E17" s="243"/>
      <c r="F17" s="243"/>
      <c r="G17" s="16">
        <f>+'KS Dobrnič'!F38</f>
        <v>0</v>
      </c>
    </row>
    <row r="18" spans="2:7" ht="15" x14ac:dyDescent="0.2">
      <c r="B18" s="14"/>
      <c r="C18" s="15"/>
      <c r="D18" s="15"/>
      <c r="E18" s="15"/>
      <c r="F18" s="15"/>
      <c r="G18" s="16"/>
    </row>
    <row r="19" spans="2:7" ht="15.75" x14ac:dyDescent="0.25">
      <c r="C19" s="17" t="s">
        <v>23</v>
      </c>
      <c r="D19" s="18"/>
      <c r="E19" s="18"/>
      <c r="F19" s="18"/>
      <c r="G19" s="19">
        <f>G11+G13+G15+G17</f>
        <v>0</v>
      </c>
    </row>
    <row r="20" spans="2:7" x14ac:dyDescent="0.2">
      <c r="G20" s="20"/>
    </row>
    <row r="21" spans="2:7" ht="16.5" thickBot="1" x14ac:dyDescent="0.3">
      <c r="C21" s="21" t="s">
        <v>24</v>
      </c>
      <c r="D21" s="22"/>
      <c r="E21" s="22"/>
      <c r="F21" s="22"/>
      <c r="G21" s="23">
        <f>G19*0.22</f>
        <v>0</v>
      </c>
    </row>
    <row r="22" spans="2:7" x14ac:dyDescent="0.2">
      <c r="G22" s="24"/>
    </row>
    <row r="23" spans="2:7" ht="15.75" x14ac:dyDescent="0.25">
      <c r="C23" s="17" t="s">
        <v>25</v>
      </c>
      <c r="D23" s="18"/>
      <c r="E23" s="18"/>
      <c r="F23" s="18"/>
      <c r="G23" s="19">
        <f>G19+G21</f>
        <v>0</v>
      </c>
    </row>
    <row r="27" spans="2:7" x14ac:dyDescent="0.2">
      <c r="B27" s="242"/>
      <c r="C27" s="242"/>
      <c r="D27" s="242"/>
      <c r="E27" s="242"/>
      <c r="F27" s="242"/>
      <c r="G27" s="242"/>
    </row>
  </sheetData>
  <mergeCells count="6">
    <mergeCell ref="C8:G8"/>
    <mergeCell ref="C11:F11"/>
    <mergeCell ref="C13:F13"/>
    <mergeCell ref="B27:G27"/>
    <mergeCell ref="C15:F15"/>
    <mergeCell ref="C17:F1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84"/>
  <sheetViews>
    <sheetView showZeros="0" topLeftCell="A55" zoomScaleNormal="100" workbookViewId="0">
      <selection activeCell="F70" sqref="F70:F74"/>
    </sheetView>
  </sheetViews>
  <sheetFormatPr defaultColWidth="9.140625" defaultRowHeight="15" x14ac:dyDescent="0.25"/>
  <cols>
    <col min="1" max="1" width="6.7109375" style="60" customWidth="1"/>
    <col min="2" max="2" width="6.5703125" style="30" customWidth="1"/>
    <col min="3" max="3" width="30.7109375" style="61" customWidth="1"/>
    <col min="4" max="4" width="11" style="30" customWidth="1"/>
    <col min="5" max="5" width="9.5703125" style="30" customWidth="1"/>
    <col min="6" max="6" width="8.42578125" style="30" customWidth="1"/>
    <col min="7" max="7" width="15.5703125" style="30" customWidth="1"/>
    <col min="8" max="16384" width="9.140625" style="30"/>
  </cols>
  <sheetData>
    <row r="1" spans="1:11" x14ac:dyDescent="0.25">
      <c r="A1" s="25"/>
      <c r="B1" s="26"/>
      <c r="C1" s="27"/>
      <c r="D1" s="29"/>
      <c r="E1" s="29"/>
    </row>
    <row r="2" spans="1:11" ht="18" x14ac:dyDescent="0.25">
      <c r="A2" s="247" t="s">
        <v>99</v>
      </c>
      <c r="B2" s="247"/>
      <c r="C2" s="247"/>
      <c r="D2" s="247"/>
      <c r="E2" s="247"/>
      <c r="F2" s="247"/>
      <c r="G2" s="247"/>
      <c r="H2" s="153"/>
    </row>
    <row r="3" spans="1:11" ht="18" x14ac:dyDescent="0.25">
      <c r="A3" s="152" t="s">
        <v>100</v>
      </c>
      <c r="B3" s="98"/>
      <c r="C3" s="98"/>
      <c r="D3" s="98"/>
      <c r="E3" s="98"/>
      <c r="F3" s="155"/>
      <c r="G3" s="155"/>
      <c r="H3" s="153"/>
    </row>
    <row r="4" spans="1:11" ht="26.25" customHeight="1" x14ac:dyDescent="0.25">
      <c r="A4" s="246" t="s">
        <v>28</v>
      </c>
      <c r="B4" s="246"/>
      <c r="C4" s="246"/>
      <c r="D4" s="246"/>
      <c r="E4" s="246"/>
      <c r="F4" s="155"/>
      <c r="G4" s="155"/>
      <c r="H4" s="153"/>
    </row>
    <row r="5" spans="1:11" ht="26.25" customHeight="1" x14ac:dyDescent="0.25">
      <c r="A5" s="244" t="s">
        <v>0</v>
      </c>
      <c r="B5" s="245"/>
      <c r="C5" s="35" t="s">
        <v>1</v>
      </c>
      <c r="D5" s="162" t="s">
        <v>2</v>
      </c>
      <c r="E5" s="163" t="s">
        <v>3</v>
      </c>
      <c r="F5" s="165" t="s">
        <v>4</v>
      </c>
      <c r="G5" s="164" t="s">
        <v>5</v>
      </c>
      <c r="H5" s="153"/>
    </row>
    <row r="6" spans="1:11" ht="26.25" customHeight="1" x14ac:dyDescent="0.25">
      <c r="A6" s="103" t="s">
        <v>20</v>
      </c>
      <c r="B6" s="104"/>
      <c r="C6" s="105" t="s">
        <v>7</v>
      </c>
      <c r="D6" s="106"/>
      <c r="E6" s="107"/>
      <c r="F6" s="106"/>
      <c r="G6" s="108"/>
      <c r="H6" s="153"/>
    </row>
    <row r="7" spans="1:11" x14ac:dyDescent="0.25">
      <c r="A7" s="112" t="s">
        <v>10</v>
      </c>
      <c r="B7" s="113"/>
      <c r="C7" s="114" t="s">
        <v>45</v>
      </c>
      <c r="D7" s="115"/>
      <c r="E7" s="116"/>
      <c r="F7" s="115"/>
      <c r="G7" s="117"/>
      <c r="H7" s="153"/>
    </row>
    <row r="8" spans="1:11" x14ac:dyDescent="0.25">
      <c r="A8" s="118" t="s">
        <v>46</v>
      </c>
      <c r="B8" s="119"/>
      <c r="C8" s="120" t="s">
        <v>47</v>
      </c>
      <c r="D8" s="121"/>
      <c r="E8" s="122"/>
      <c r="F8" s="121"/>
      <c r="G8" s="123"/>
      <c r="H8" s="153"/>
    </row>
    <row r="9" spans="1:11" ht="25.5" x14ac:dyDescent="0.25">
      <c r="A9" s="109">
        <v>12</v>
      </c>
      <c r="B9" s="109">
        <v>315</v>
      </c>
      <c r="C9" s="110" t="s">
        <v>48</v>
      </c>
      <c r="D9" s="124">
        <v>100</v>
      </c>
      <c r="E9" s="125" t="s">
        <v>49</v>
      </c>
      <c r="F9" s="126"/>
      <c r="G9" s="102">
        <f>D9*F9</f>
        <v>0</v>
      </c>
      <c r="H9" s="153"/>
    </row>
    <row r="10" spans="1:11" x14ac:dyDescent="0.25">
      <c r="A10" s="109"/>
      <c r="B10" s="109"/>
      <c r="C10" s="110"/>
      <c r="D10" s="124"/>
      <c r="E10" s="125"/>
      <c r="F10" s="124"/>
      <c r="G10" s="102"/>
      <c r="H10" s="153"/>
    </row>
    <row r="11" spans="1:11" ht="25.5" x14ac:dyDescent="0.25">
      <c r="A11" s="109">
        <v>12</v>
      </c>
      <c r="B11" s="109">
        <v>322</v>
      </c>
      <c r="C11" s="110" t="s">
        <v>50</v>
      </c>
      <c r="D11" s="126">
        <v>150</v>
      </c>
      <c r="E11" s="125" t="s">
        <v>49</v>
      </c>
      <c r="F11" s="126"/>
      <c r="G11" s="102">
        <f>D11*F11</f>
        <v>0</v>
      </c>
      <c r="H11" s="153"/>
    </row>
    <row r="12" spans="1:11" ht="32.25" customHeight="1" x14ac:dyDescent="0.25">
      <c r="A12" s="109"/>
      <c r="B12" s="109"/>
      <c r="C12" s="110"/>
      <c r="D12" s="124"/>
      <c r="E12" s="125"/>
      <c r="F12" s="124"/>
      <c r="G12" s="102"/>
      <c r="H12" s="153"/>
      <c r="K12" s="96"/>
    </row>
    <row r="13" spans="1:11" ht="25.5" x14ac:dyDescent="0.25">
      <c r="A13" s="109">
        <v>12</v>
      </c>
      <c r="B13" s="109">
        <v>372</v>
      </c>
      <c r="C13" s="110" t="s">
        <v>51</v>
      </c>
      <c r="D13" s="124">
        <v>50</v>
      </c>
      <c r="E13" s="125" t="s">
        <v>49</v>
      </c>
      <c r="F13" s="126"/>
      <c r="G13" s="102">
        <f>D13*F13</f>
        <v>0</v>
      </c>
      <c r="H13" s="153"/>
    </row>
    <row r="14" spans="1:11" x14ac:dyDescent="0.25">
      <c r="A14" s="109"/>
      <c r="B14" s="109"/>
      <c r="C14" s="110"/>
      <c r="D14" s="124"/>
      <c r="E14" s="125"/>
      <c r="F14" s="126"/>
      <c r="G14" s="102"/>
      <c r="H14" s="153"/>
    </row>
    <row r="15" spans="1:11" ht="38.25" x14ac:dyDescent="0.25">
      <c r="A15" s="109">
        <v>12</v>
      </c>
      <c r="B15" s="109">
        <v>382</v>
      </c>
      <c r="C15" s="110" t="s">
        <v>44</v>
      </c>
      <c r="D15" s="124">
        <v>200</v>
      </c>
      <c r="E15" s="125" t="s">
        <v>52</v>
      </c>
      <c r="F15" s="124"/>
      <c r="G15" s="102">
        <f>D15*F15</f>
        <v>0</v>
      </c>
      <c r="H15" s="153"/>
    </row>
    <row r="16" spans="1:11" x14ac:dyDescent="0.25">
      <c r="A16" s="109"/>
      <c r="B16" s="109"/>
      <c r="C16" s="110"/>
      <c r="D16" s="124"/>
      <c r="E16" s="125"/>
      <c r="F16" s="124"/>
      <c r="G16" s="102"/>
      <c r="H16" s="153"/>
    </row>
    <row r="17" spans="1:8" x14ac:dyDescent="0.25">
      <c r="A17" s="118" t="s">
        <v>53</v>
      </c>
      <c r="B17" s="119"/>
      <c r="C17" s="120" t="s">
        <v>54</v>
      </c>
      <c r="D17" s="121"/>
      <c r="E17" s="122"/>
      <c r="F17" s="121"/>
      <c r="G17" s="123"/>
      <c r="H17" s="153"/>
    </row>
    <row r="18" spans="1:8" ht="38.25" x14ac:dyDescent="0.25">
      <c r="A18" s="109">
        <v>13</v>
      </c>
      <c r="B18" s="109">
        <v>112</v>
      </c>
      <c r="C18" s="110" t="s">
        <v>55</v>
      </c>
      <c r="D18" s="124">
        <v>10</v>
      </c>
      <c r="E18" s="125" t="s">
        <v>56</v>
      </c>
      <c r="F18" s="126"/>
      <c r="G18" s="102">
        <f>D18*F18</f>
        <v>0</v>
      </c>
      <c r="H18" s="153"/>
    </row>
    <row r="19" spans="1:8" ht="15.75" thickBot="1" x14ac:dyDescent="0.3">
      <c r="A19" s="127"/>
      <c r="B19" s="127"/>
      <c r="C19" s="128"/>
      <c r="D19" s="129"/>
      <c r="E19" s="130"/>
      <c r="F19" s="129"/>
      <c r="G19" s="131"/>
      <c r="H19" s="153"/>
    </row>
    <row r="20" spans="1:8" ht="15.75" thickBot="1" x14ac:dyDescent="0.3">
      <c r="A20" s="166"/>
      <c r="B20" s="167"/>
      <c r="C20" s="168"/>
      <c r="D20" s="169"/>
      <c r="E20" s="170"/>
      <c r="F20" s="168" t="s">
        <v>17</v>
      </c>
      <c r="G20" s="171">
        <f>SUM(G4:G19)</f>
        <v>0</v>
      </c>
      <c r="H20" s="153"/>
    </row>
    <row r="21" spans="1:8" ht="15.75" thickTop="1" x14ac:dyDescent="0.25">
      <c r="A21" s="103" t="s">
        <v>21</v>
      </c>
      <c r="B21" s="104"/>
      <c r="C21" s="105" t="s">
        <v>40</v>
      </c>
      <c r="D21" s="106"/>
      <c r="E21" s="107"/>
      <c r="F21" s="106"/>
      <c r="G21" s="108"/>
      <c r="H21" s="153"/>
    </row>
    <row r="22" spans="1:8" ht="14.45" customHeight="1" x14ac:dyDescent="0.25">
      <c r="A22" s="118" t="s">
        <v>41</v>
      </c>
      <c r="B22" s="119"/>
      <c r="C22" s="120" t="s">
        <v>57</v>
      </c>
      <c r="D22" s="121"/>
      <c r="E22" s="122"/>
      <c r="F22" s="121"/>
      <c r="G22" s="123"/>
      <c r="H22" s="153"/>
    </row>
    <row r="23" spans="1:8" ht="38.25" x14ac:dyDescent="0.25">
      <c r="A23" s="109">
        <v>21</v>
      </c>
      <c r="B23" s="109">
        <v>234</v>
      </c>
      <c r="C23" s="110" t="s">
        <v>58</v>
      </c>
      <c r="D23" s="124">
        <v>30</v>
      </c>
      <c r="E23" s="125" t="s">
        <v>101</v>
      </c>
      <c r="F23" s="126"/>
      <c r="G23" s="117">
        <f>D23*F23</f>
        <v>0</v>
      </c>
      <c r="H23" s="153"/>
    </row>
    <row r="24" spans="1:8" ht="32.25" customHeight="1" x14ac:dyDescent="0.25">
      <c r="A24" s="109"/>
      <c r="B24" s="109"/>
      <c r="C24" s="110"/>
      <c r="D24" s="111"/>
      <c r="E24" s="125"/>
      <c r="F24" s="111"/>
      <c r="G24" s="117"/>
      <c r="H24" s="153"/>
    </row>
    <row r="25" spans="1:8" ht="38.25" x14ac:dyDescent="0.25">
      <c r="A25" s="109">
        <v>21</v>
      </c>
      <c r="B25" s="109">
        <v>752</v>
      </c>
      <c r="C25" s="110" t="s">
        <v>59</v>
      </c>
      <c r="D25" s="111">
        <v>20</v>
      </c>
      <c r="E25" s="125" t="s">
        <v>101</v>
      </c>
      <c r="F25" s="111"/>
      <c r="G25" s="117">
        <f>D25*F25</f>
        <v>0</v>
      </c>
      <c r="H25" s="153"/>
    </row>
    <row r="26" spans="1:8" x14ac:dyDescent="0.25">
      <c r="A26" s="109"/>
      <c r="B26" s="109"/>
      <c r="C26" s="110"/>
      <c r="D26" s="111"/>
      <c r="E26" s="125"/>
      <c r="F26" s="111"/>
      <c r="G26" s="117"/>
      <c r="H26" s="153"/>
    </row>
    <row r="27" spans="1:8" x14ac:dyDescent="0.25">
      <c r="A27" s="118" t="s">
        <v>42</v>
      </c>
      <c r="B27" s="119"/>
      <c r="C27" s="120" t="s">
        <v>60</v>
      </c>
      <c r="D27" s="121"/>
      <c r="E27" s="122"/>
      <c r="F27" s="121"/>
      <c r="G27" s="123"/>
      <c r="H27" s="153"/>
    </row>
    <row r="28" spans="1:8" ht="25.5" x14ac:dyDescent="0.25">
      <c r="A28" s="109">
        <v>22</v>
      </c>
      <c r="B28" s="109">
        <v>113</v>
      </c>
      <c r="C28" s="110" t="s">
        <v>61</v>
      </c>
      <c r="D28" s="102">
        <v>150</v>
      </c>
      <c r="E28" s="125" t="s">
        <v>102</v>
      </c>
      <c r="F28" s="111"/>
      <c r="G28" s="117">
        <f>D28*F28</f>
        <v>0</v>
      </c>
      <c r="H28" s="153"/>
    </row>
    <row r="29" spans="1:8" ht="14.45" customHeight="1" x14ac:dyDescent="0.25">
      <c r="A29" s="109"/>
      <c r="B29" s="109"/>
      <c r="C29" s="110"/>
      <c r="D29" s="102"/>
      <c r="E29" s="125"/>
      <c r="F29" s="111"/>
      <c r="G29" s="117"/>
      <c r="H29" s="153"/>
    </row>
    <row r="30" spans="1:8" x14ac:dyDescent="0.25">
      <c r="A30" s="118" t="s">
        <v>62</v>
      </c>
      <c r="B30" s="119"/>
      <c r="C30" s="120" t="s">
        <v>63</v>
      </c>
      <c r="D30" s="123"/>
      <c r="E30" s="122"/>
      <c r="F30" s="121"/>
      <c r="G30" s="123"/>
      <c r="H30" s="153"/>
    </row>
    <row r="31" spans="1:8" ht="37.5" customHeight="1" x14ac:dyDescent="0.25">
      <c r="A31" s="109">
        <v>25</v>
      </c>
      <c r="B31" s="109">
        <v>116</v>
      </c>
      <c r="C31" s="110" t="s">
        <v>64</v>
      </c>
      <c r="D31" s="102">
        <v>100</v>
      </c>
      <c r="E31" s="125" t="s">
        <v>49</v>
      </c>
      <c r="F31" s="111"/>
      <c r="G31" s="117">
        <f>D31*F31</f>
        <v>0</v>
      </c>
      <c r="H31" s="153"/>
    </row>
    <row r="32" spans="1:8" x14ac:dyDescent="0.25">
      <c r="A32" s="109"/>
      <c r="B32" s="109"/>
      <c r="C32" s="110"/>
      <c r="D32" s="102"/>
      <c r="E32" s="125"/>
      <c r="F32" s="111"/>
      <c r="G32" s="117"/>
      <c r="H32" s="153"/>
    </row>
    <row r="33" spans="1:8" ht="17.25" x14ac:dyDescent="0.25">
      <c r="A33" s="109">
        <v>25</v>
      </c>
      <c r="B33" s="109">
        <v>151</v>
      </c>
      <c r="C33" s="138" t="s">
        <v>65</v>
      </c>
      <c r="D33" s="102">
        <f>D31</f>
        <v>100</v>
      </c>
      <c r="E33" s="125" t="s">
        <v>102</v>
      </c>
      <c r="F33" s="139"/>
      <c r="G33" s="117">
        <f>D33*F33</f>
        <v>0</v>
      </c>
      <c r="H33" s="153"/>
    </row>
    <row r="34" spans="1:8" x14ac:dyDescent="0.25">
      <c r="A34" s="109"/>
      <c r="B34" s="109"/>
      <c r="C34" s="110"/>
      <c r="D34" s="111"/>
      <c r="E34" s="125"/>
      <c r="F34" s="111"/>
      <c r="G34" s="117"/>
      <c r="H34" s="153"/>
    </row>
    <row r="35" spans="1:8" x14ac:dyDescent="0.25">
      <c r="A35" s="118" t="s">
        <v>66</v>
      </c>
      <c r="B35" s="119"/>
      <c r="C35" s="120" t="s">
        <v>67</v>
      </c>
      <c r="D35" s="121"/>
      <c r="E35" s="122"/>
      <c r="F35" s="121"/>
      <c r="G35" s="123"/>
      <c r="H35" s="153"/>
    </row>
    <row r="36" spans="1:8" ht="38.25" x14ac:dyDescent="0.25">
      <c r="A36" s="109">
        <v>29</v>
      </c>
      <c r="B36" s="109">
        <v>115</v>
      </c>
      <c r="C36" s="110" t="s">
        <v>68</v>
      </c>
      <c r="D36" s="102">
        <v>50</v>
      </c>
      <c r="E36" s="125" t="s">
        <v>69</v>
      </c>
      <c r="F36" s="111"/>
      <c r="G36" s="117">
        <f>D36*F36</f>
        <v>0</v>
      </c>
      <c r="H36" s="153"/>
    </row>
    <row r="37" spans="1:8" x14ac:dyDescent="0.25">
      <c r="A37" s="109"/>
      <c r="B37" s="109"/>
      <c r="C37" s="110"/>
      <c r="D37" s="102"/>
      <c r="E37" s="125"/>
      <c r="F37" s="111"/>
      <c r="G37" s="117"/>
      <c r="H37" s="153"/>
    </row>
    <row r="38" spans="1:8" ht="25.5" x14ac:dyDescent="0.25">
      <c r="A38" s="109">
        <v>29</v>
      </c>
      <c r="B38" s="109">
        <v>134</v>
      </c>
      <c r="C38" s="110" t="s">
        <v>70</v>
      </c>
      <c r="D38" s="102">
        <v>25</v>
      </c>
      <c r="E38" s="125" t="s">
        <v>71</v>
      </c>
      <c r="F38" s="111"/>
      <c r="G38" s="117">
        <f>D38*F38</f>
        <v>0</v>
      </c>
      <c r="H38" s="153"/>
    </row>
    <row r="39" spans="1:8" ht="15.75" thickBot="1" x14ac:dyDescent="0.3">
      <c r="A39" s="127"/>
      <c r="B39" s="127"/>
      <c r="C39" s="128"/>
      <c r="D39" s="129"/>
      <c r="E39" s="130"/>
      <c r="F39" s="129"/>
      <c r="G39" s="131"/>
      <c r="H39" s="153"/>
    </row>
    <row r="40" spans="1:8" ht="15.75" thickBot="1" x14ac:dyDescent="0.3">
      <c r="A40" s="166"/>
      <c r="B40" s="167"/>
      <c r="C40" s="168"/>
      <c r="D40" s="169"/>
      <c r="E40" s="170"/>
      <c r="F40" s="168" t="s">
        <v>17</v>
      </c>
      <c r="G40" s="171">
        <f>SUM(G23:G39)</f>
        <v>0</v>
      </c>
      <c r="H40" s="153"/>
    </row>
    <row r="41" spans="1:8" ht="15.75" thickTop="1" x14ac:dyDescent="0.25">
      <c r="A41" s="103" t="s">
        <v>22</v>
      </c>
      <c r="B41" s="104"/>
      <c r="C41" s="105" t="s">
        <v>13</v>
      </c>
      <c r="D41" s="106"/>
      <c r="E41" s="107"/>
      <c r="F41" s="106"/>
      <c r="G41" s="108"/>
      <c r="H41" s="153"/>
    </row>
    <row r="42" spans="1:8" x14ac:dyDescent="0.25">
      <c r="A42" s="112" t="s">
        <v>14</v>
      </c>
      <c r="B42" s="113"/>
      <c r="C42" s="114" t="s">
        <v>72</v>
      </c>
      <c r="D42" s="115"/>
      <c r="E42" s="116"/>
      <c r="F42" s="115"/>
      <c r="G42" s="117"/>
      <c r="H42" s="153"/>
    </row>
    <row r="43" spans="1:8" x14ac:dyDescent="0.25">
      <c r="A43" s="118" t="s">
        <v>73</v>
      </c>
      <c r="B43" s="119"/>
      <c r="C43" s="120" t="s">
        <v>74</v>
      </c>
      <c r="D43" s="121"/>
      <c r="E43" s="122"/>
      <c r="F43" s="121"/>
      <c r="G43" s="123"/>
      <c r="H43" s="153"/>
    </row>
    <row r="44" spans="1:8" ht="51" x14ac:dyDescent="0.25">
      <c r="A44" s="109">
        <v>31</v>
      </c>
      <c r="B44" s="109">
        <v>131</v>
      </c>
      <c r="C44" s="140" t="s">
        <v>75</v>
      </c>
      <c r="D44" s="124">
        <v>30</v>
      </c>
      <c r="E44" s="125" t="s">
        <v>71</v>
      </c>
      <c r="F44" s="126"/>
      <c r="G44" s="117">
        <f>D44*F44</f>
        <v>0</v>
      </c>
      <c r="H44" s="153"/>
    </row>
    <row r="45" spans="1:8" x14ac:dyDescent="0.25">
      <c r="A45" s="109"/>
      <c r="B45" s="109"/>
      <c r="C45" s="140"/>
      <c r="D45" s="124"/>
      <c r="E45" s="125"/>
      <c r="F45" s="126"/>
      <c r="G45" s="117"/>
      <c r="H45" s="153"/>
    </row>
    <row r="46" spans="1:8" ht="63.75" x14ac:dyDescent="0.25">
      <c r="A46" s="109">
        <v>31</v>
      </c>
      <c r="B46" s="109">
        <v>131</v>
      </c>
      <c r="C46" s="140" t="s">
        <v>76</v>
      </c>
      <c r="D46" s="124">
        <v>20</v>
      </c>
      <c r="E46" s="125" t="s">
        <v>71</v>
      </c>
      <c r="F46" s="126"/>
      <c r="G46" s="117">
        <f>D46*F46</f>
        <v>0</v>
      </c>
      <c r="H46" s="153"/>
    </row>
    <row r="47" spans="1:8" x14ac:dyDescent="0.25">
      <c r="A47" s="109"/>
      <c r="B47" s="109"/>
      <c r="C47" s="140"/>
      <c r="D47" s="124"/>
      <c r="E47" s="125"/>
      <c r="F47" s="126"/>
      <c r="G47" s="117"/>
      <c r="H47" s="153"/>
    </row>
    <row r="48" spans="1:8" x14ac:dyDescent="0.25">
      <c r="A48" s="118" t="s">
        <v>77</v>
      </c>
      <c r="B48" s="119"/>
      <c r="C48" s="120" t="s">
        <v>78</v>
      </c>
      <c r="D48" s="121"/>
      <c r="E48" s="122"/>
      <c r="F48" s="121"/>
      <c r="G48" s="123"/>
      <c r="H48" s="153"/>
    </row>
    <row r="49" spans="1:8" ht="51" x14ac:dyDescent="0.25">
      <c r="A49" s="109">
        <v>31</v>
      </c>
      <c r="B49" s="109">
        <v>342</v>
      </c>
      <c r="C49" s="140" t="s">
        <v>79</v>
      </c>
      <c r="D49" s="117">
        <v>150</v>
      </c>
      <c r="E49" s="125" t="s">
        <v>49</v>
      </c>
      <c r="F49" s="126"/>
      <c r="G49" s="117">
        <f>D49*F49</f>
        <v>0</v>
      </c>
      <c r="H49" s="153"/>
    </row>
    <row r="50" spans="1:8" x14ac:dyDescent="0.25">
      <c r="A50" s="109"/>
      <c r="B50" s="109"/>
      <c r="C50" s="140"/>
      <c r="D50" s="102"/>
      <c r="E50" s="125"/>
      <c r="F50" s="111"/>
      <c r="G50" s="117"/>
      <c r="H50" s="153"/>
    </row>
    <row r="51" spans="1:8" ht="51.75" x14ac:dyDescent="0.25">
      <c r="A51" s="109">
        <v>31</v>
      </c>
      <c r="B51" s="109">
        <v>337</v>
      </c>
      <c r="C51" s="141" t="s">
        <v>80</v>
      </c>
      <c r="D51" s="117">
        <v>25</v>
      </c>
      <c r="E51" s="125" t="s">
        <v>69</v>
      </c>
      <c r="F51" s="126"/>
      <c r="G51" s="117">
        <f>D51*F51</f>
        <v>0</v>
      </c>
      <c r="H51" s="153"/>
    </row>
    <row r="52" spans="1:8" x14ac:dyDescent="0.25">
      <c r="A52" s="109"/>
      <c r="B52" s="109"/>
      <c r="C52" s="140"/>
      <c r="D52" s="111"/>
      <c r="E52" s="125"/>
      <c r="F52" s="111"/>
      <c r="G52" s="117"/>
      <c r="H52" s="153"/>
    </row>
    <row r="53" spans="1:8" x14ac:dyDescent="0.25">
      <c r="A53" s="112" t="s">
        <v>27</v>
      </c>
      <c r="B53" s="113"/>
      <c r="C53" s="114" t="s">
        <v>81</v>
      </c>
      <c r="D53" s="115"/>
      <c r="E53" s="116"/>
      <c r="F53" s="115"/>
      <c r="G53" s="117"/>
      <c r="H53" s="153"/>
    </row>
    <row r="54" spans="1:8" x14ac:dyDescent="0.25">
      <c r="A54" s="118" t="s">
        <v>82</v>
      </c>
      <c r="B54" s="119"/>
      <c r="C54" s="120" t="s">
        <v>83</v>
      </c>
      <c r="D54" s="121"/>
      <c r="E54" s="122"/>
      <c r="F54" s="121"/>
      <c r="G54" s="123"/>
      <c r="H54" s="153"/>
    </row>
    <row r="55" spans="1:8" ht="76.5" x14ac:dyDescent="0.25">
      <c r="A55" s="109">
        <v>32</v>
      </c>
      <c r="B55" s="109">
        <v>263</v>
      </c>
      <c r="C55" s="140" t="s">
        <v>84</v>
      </c>
      <c r="D55" s="102">
        <v>2400</v>
      </c>
      <c r="E55" s="125" t="s">
        <v>49</v>
      </c>
      <c r="F55" s="139"/>
      <c r="G55" s="117">
        <f>D55*F55</f>
        <v>0</v>
      </c>
      <c r="H55" s="153"/>
    </row>
    <row r="56" spans="1:8" x14ac:dyDescent="0.25">
      <c r="A56" s="142"/>
      <c r="B56" s="142"/>
      <c r="C56" s="143"/>
      <c r="D56" s="144"/>
      <c r="E56" s="145"/>
      <c r="F56" s="126"/>
      <c r="G56" s="144"/>
      <c r="H56" s="153"/>
    </row>
    <row r="57" spans="1:8" x14ac:dyDescent="0.25">
      <c r="A57" s="146" t="s">
        <v>85</v>
      </c>
      <c r="B57" s="156"/>
      <c r="C57" s="147" t="s">
        <v>86</v>
      </c>
      <c r="D57" s="157"/>
      <c r="E57" s="158"/>
      <c r="F57" s="157"/>
      <c r="G57" s="159"/>
      <c r="H57" s="153"/>
    </row>
    <row r="58" spans="1:8" ht="25.5" x14ac:dyDescent="0.25">
      <c r="A58" s="142">
        <v>32</v>
      </c>
      <c r="B58" s="142">
        <v>562</v>
      </c>
      <c r="C58" s="143" t="s">
        <v>87</v>
      </c>
      <c r="D58" s="144">
        <v>2400</v>
      </c>
      <c r="E58" s="145" t="s">
        <v>49</v>
      </c>
      <c r="F58" s="126"/>
      <c r="G58" s="144">
        <f>D58*F58</f>
        <v>0</v>
      </c>
      <c r="H58" s="153"/>
    </row>
    <row r="59" spans="1:8" x14ac:dyDescent="0.25">
      <c r="A59" s="142"/>
      <c r="B59" s="142"/>
      <c r="C59" s="143"/>
      <c r="D59" s="144"/>
      <c r="E59" s="145"/>
      <c r="F59" s="126"/>
      <c r="G59" s="144"/>
      <c r="H59" s="153"/>
    </row>
    <row r="60" spans="1:8" ht="38.25" x14ac:dyDescent="0.25">
      <c r="A60" s="142" t="s">
        <v>88</v>
      </c>
      <c r="B60" s="148" t="s">
        <v>89</v>
      </c>
      <c r="C60" s="143" t="s">
        <v>90</v>
      </c>
      <c r="D60" s="144">
        <v>1000</v>
      </c>
      <c r="E60" s="145" t="s">
        <v>52</v>
      </c>
      <c r="F60" s="126"/>
      <c r="G60" s="144">
        <f>D60*F60</f>
        <v>0</v>
      </c>
      <c r="H60" s="153"/>
    </row>
    <row r="61" spans="1:8" x14ac:dyDescent="0.25">
      <c r="A61" s="142"/>
      <c r="B61" s="142"/>
      <c r="C61" s="143"/>
      <c r="D61" s="139"/>
      <c r="E61" s="145"/>
      <c r="F61" s="139"/>
      <c r="G61" s="144"/>
      <c r="H61" s="153"/>
    </row>
    <row r="62" spans="1:8" ht="25.5" x14ac:dyDescent="0.25">
      <c r="A62" s="142">
        <v>32</v>
      </c>
      <c r="B62" s="142">
        <v>591</v>
      </c>
      <c r="C62" s="143" t="s">
        <v>91</v>
      </c>
      <c r="D62" s="144">
        <v>2400</v>
      </c>
      <c r="E62" s="145" t="s">
        <v>49</v>
      </c>
      <c r="F62" s="126"/>
      <c r="G62" s="144">
        <f>D62*F62</f>
        <v>0</v>
      </c>
      <c r="H62" s="153"/>
    </row>
    <row r="63" spans="1:8" x14ac:dyDescent="0.25">
      <c r="A63" s="109"/>
      <c r="B63" s="109"/>
      <c r="C63" s="140"/>
      <c r="D63" s="111"/>
      <c r="E63" s="125"/>
      <c r="F63" s="139"/>
      <c r="G63" s="117"/>
      <c r="H63" s="153"/>
    </row>
    <row r="64" spans="1:8" x14ac:dyDescent="0.25">
      <c r="A64" s="112" t="s">
        <v>92</v>
      </c>
      <c r="B64" s="113"/>
      <c r="C64" s="114" t="s">
        <v>93</v>
      </c>
      <c r="D64" s="117"/>
      <c r="E64" s="116"/>
      <c r="F64" s="115"/>
      <c r="G64" s="117"/>
      <c r="H64" s="153"/>
    </row>
    <row r="65" spans="1:8" ht="51" x14ac:dyDescent="0.25">
      <c r="A65" s="109">
        <v>36</v>
      </c>
      <c r="B65" s="109">
        <v>111</v>
      </c>
      <c r="C65" s="140" t="s">
        <v>94</v>
      </c>
      <c r="D65" s="111">
        <v>25</v>
      </c>
      <c r="E65" s="125" t="s">
        <v>71</v>
      </c>
      <c r="F65" s="139"/>
      <c r="G65" s="117">
        <f>D65*F65</f>
        <v>0</v>
      </c>
      <c r="H65" s="153"/>
    </row>
    <row r="66" spans="1:8" ht="15.75" thickBot="1" x14ac:dyDescent="0.3">
      <c r="A66" s="127"/>
      <c r="B66" s="127"/>
      <c r="C66" s="149"/>
      <c r="D66" s="129"/>
      <c r="E66" s="130"/>
      <c r="F66" s="150"/>
      <c r="G66" s="131"/>
      <c r="H66" s="153"/>
    </row>
    <row r="67" spans="1:8" ht="15.75" thickBot="1" x14ac:dyDescent="0.3">
      <c r="A67" s="166"/>
      <c r="B67" s="167"/>
      <c r="C67" s="168"/>
      <c r="D67" s="169"/>
      <c r="E67" s="170"/>
      <c r="F67" s="168" t="s">
        <v>17</v>
      </c>
      <c r="G67" s="171">
        <f>SUM(G47:G66)</f>
        <v>0</v>
      </c>
      <c r="H67" s="153"/>
    </row>
    <row r="68" spans="1:8" ht="15.75" thickTop="1" x14ac:dyDescent="0.25">
      <c r="A68" s="103" t="s">
        <v>26</v>
      </c>
      <c r="B68" s="104"/>
      <c r="C68" s="105" t="s">
        <v>15</v>
      </c>
      <c r="D68" s="106"/>
      <c r="E68" s="107"/>
      <c r="F68" s="106"/>
      <c r="G68" s="108"/>
      <c r="H68" s="153"/>
    </row>
    <row r="69" spans="1:8" x14ac:dyDescent="0.25">
      <c r="A69" s="118" t="s">
        <v>16</v>
      </c>
      <c r="B69" s="119"/>
      <c r="C69" s="120" t="s">
        <v>95</v>
      </c>
      <c r="D69" s="121"/>
      <c r="E69" s="122"/>
      <c r="F69" s="121"/>
      <c r="G69" s="123"/>
      <c r="H69" s="153"/>
    </row>
    <row r="70" spans="1:8" ht="89.25" x14ac:dyDescent="0.25">
      <c r="A70" s="109">
        <v>41</v>
      </c>
      <c r="B70" s="109">
        <v>421</v>
      </c>
      <c r="C70" s="110" t="s">
        <v>96</v>
      </c>
      <c r="D70" s="124">
        <v>650</v>
      </c>
      <c r="E70" s="125" t="s">
        <v>52</v>
      </c>
      <c r="F70" s="126"/>
      <c r="G70" s="102">
        <f>D70*F70</f>
        <v>0</v>
      </c>
      <c r="H70" s="153"/>
    </row>
    <row r="71" spans="1:8" x14ac:dyDescent="0.25">
      <c r="A71" s="99"/>
      <c r="B71" s="99"/>
      <c r="C71" s="100"/>
      <c r="D71" s="100"/>
      <c r="E71" s="101"/>
      <c r="F71" s="100"/>
      <c r="G71" s="102"/>
      <c r="H71" s="153"/>
    </row>
    <row r="72" spans="1:8" ht="51" x14ac:dyDescent="0.25">
      <c r="A72" s="109">
        <v>44</v>
      </c>
      <c r="B72" s="109">
        <v>913</v>
      </c>
      <c r="C72" s="110" t="s">
        <v>97</v>
      </c>
      <c r="D72" s="124">
        <v>1</v>
      </c>
      <c r="E72" s="125" t="s">
        <v>18</v>
      </c>
      <c r="F72" s="126"/>
      <c r="G72" s="102">
        <f>D72*F72</f>
        <v>0</v>
      </c>
      <c r="H72" s="153"/>
    </row>
    <row r="73" spans="1:8" x14ac:dyDescent="0.25">
      <c r="A73" s="109"/>
      <c r="B73" s="109"/>
      <c r="C73" s="110"/>
      <c r="D73" s="124"/>
      <c r="E73" s="125"/>
      <c r="F73" s="126"/>
      <c r="G73" s="102"/>
      <c r="H73" s="153"/>
    </row>
    <row r="74" spans="1:8" ht="38.25" x14ac:dyDescent="0.25">
      <c r="A74" s="109">
        <v>44</v>
      </c>
      <c r="B74" s="109">
        <v>921</v>
      </c>
      <c r="C74" s="110" t="s">
        <v>98</v>
      </c>
      <c r="D74" s="124">
        <v>1</v>
      </c>
      <c r="E74" s="125" t="s">
        <v>18</v>
      </c>
      <c r="F74" s="126"/>
      <c r="G74" s="102">
        <f>D74*F74</f>
        <v>0</v>
      </c>
      <c r="H74" s="153"/>
    </row>
    <row r="75" spans="1:8" ht="15.75" thickBot="1" x14ac:dyDescent="0.3">
      <c r="A75" s="127"/>
      <c r="B75" s="151"/>
      <c r="C75" s="149"/>
      <c r="D75" s="129"/>
      <c r="E75" s="130"/>
      <c r="F75" s="150"/>
      <c r="G75" s="131"/>
      <c r="H75" s="153"/>
    </row>
    <row r="76" spans="1:8" x14ac:dyDescent="0.25">
      <c r="A76" s="132"/>
      <c r="B76" s="133"/>
      <c r="C76" s="134"/>
      <c r="D76" s="135"/>
      <c r="E76" s="136"/>
      <c r="F76" s="134" t="s">
        <v>17</v>
      </c>
      <c r="G76" s="137">
        <f>SUM(G70:G75)</f>
        <v>0</v>
      </c>
      <c r="H76" s="153"/>
    </row>
    <row r="77" spans="1:8" x14ac:dyDescent="0.25">
      <c r="A77" s="160"/>
      <c r="B77" s="155"/>
      <c r="C77" s="161"/>
      <c r="D77" s="155"/>
      <c r="E77" s="155"/>
      <c r="F77" s="155"/>
      <c r="G77" s="155"/>
      <c r="H77" s="153"/>
    </row>
    <row r="78" spans="1:8" ht="15.75" thickBot="1" x14ac:dyDescent="0.3">
      <c r="A78" s="172"/>
      <c r="B78" s="173"/>
      <c r="C78" s="173" t="s">
        <v>32</v>
      </c>
      <c r="D78" s="174"/>
      <c r="E78" s="173"/>
      <c r="F78" s="173"/>
      <c r="G78" s="182">
        <f>G20+G40+G67+G76</f>
        <v>0</v>
      </c>
    </row>
    <row r="79" spans="1:8" x14ac:dyDescent="0.25">
      <c r="A79" s="175"/>
      <c r="B79" s="176"/>
      <c r="C79" s="176" t="s">
        <v>33</v>
      </c>
      <c r="D79" s="177"/>
      <c r="E79" s="176"/>
      <c r="F79" s="176"/>
      <c r="G79" s="178">
        <f>G78*0.22</f>
        <v>0</v>
      </c>
      <c r="H79" s="155"/>
    </row>
    <row r="80" spans="1:8" ht="15.75" thickBot="1" x14ac:dyDescent="0.3">
      <c r="A80" s="179"/>
      <c r="B80" s="180"/>
      <c r="C80" s="180" t="s">
        <v>34</v>
      </c>
      <c r="D80" s="181"/>
      <c r="E80" s="180"/>
      <c r="F80" s="180"/>
      <c r="G80" s="183">
        <f>G78+G79</f>
        <v>0</v>
      </c>
      <c r="H80" s="155"/>
    </row>
    <row r="81" spans="1:8" ht="15.75" thickTop="1" x14ac:dyDescent="0.25">
      <c r="A81" s="160"/>
      <c r="B81" s="155"/>
      <c r="C81" s="161"/>
      <c r="D81" s="155"/>
      <c r="E81" s="155"/>
      <c r="F81" s="155"/>
      <c r="G81" s="155"/>
      <c r="H81" s="153"/>
    </row>
    <row r="82" spans="1:8" x14ac:dyDescent="0.25">
      <c r="A82" s="154"/>
      <c r="B82" s="153"/>
      <c r="C82" s="97"/>
      <c r="D82" s="153"/>
      <c r="E82" s="153"/>
      <c r="F82" s="153"/>
      <c r="G82" s="153"/>
      <c r="H82" s="153"/>
    </row>
    <row r="83" spans="1:8" x14ac:dyDescent="0.25">
      <c r="A83" s="154"/>
      <c r="B83" s="153"/>
      <c r="C83" s="97"/>
      <c r="D83" s="153"/>
      <c r="E83" s="153"/>
      <c r="F83" s="153"/>
      <c r="G83" s="153"/>
      <c r="H83" s="153"/>
    </row>
    <row r="84" spans="1:8" x14ac:dyDescent="0.25">
      <c r="A84" s="154"/>
      <c r="B84" s="153"/>
      <c r="C84" s="97"/>
      <c r="D84" s="153"/>
      <c r="E84" s="153"/>
      <c r="F84" s="153"/>
      <c r="G84" s="153"/>
      <c r="H84" s="153"/>
    </row>
  </sheetData>
  <mergeCells count="3">
    <mergeCell ref="A5:B5"/>
    <mergeCell ref="A4:E4"/>
    <mergeCell ref="A2:G2"/>
  </mergeCells>
  <pageMargins left="0.7" right="0.7" top="0.75" bottom="0.75" header="0.3" footer="0.3"/>
  <pageSetup paperSize="9" scale="9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49"/>
  <sheetViews>
    <sheetView showZeros="0" topLeftCell="A8" zoomScaleNormal="100" workbookViewId="0">
      <selection activeCell="E31" sqref="E31:E33"/>
    </sheetView>
  </sheetViews>
  <sheetFormatPr defaultColWidth="9.140625" defaultRowHeight="15" x14ac:dyDescent="0.25"/>
  <cols>
    <col min="1" max="1" width="6.7109375" style="60" customWidth="1"/>
    <col min="2" max="2" width="28.85546875" style="30" customWidth="1"/>
    <col min="3" max="3" width="9.140625" style="61"/>
    <col min="4" max="4" width="9.140625" style="30"/>
    <col min="5" max="5" width="13.28515625" style="30" customWidth="1"/>
    <col min="6" max="6" width="16.42578125" style="30" customWidth="1"/>
    <col min="7" max="16384" width="9.140625" style="30"/>
  </cols>
  <sheetData>
    <row r="1" spans="1:6" x14ac:dyDescent="0.25">
      <c r="A1" s="25"/>
      <c r="B1" s="26"/>
      <c r="C1" s="27"/>
      <c r="D1" s="28"/>
      <c r="E1" s="29"/>
      <c r="F1" s="29"/>
    </row>
    <row r="2" spans="1:6" ht="18" x14ac:dyDescent="0.25">
      <c r="A2" s="250" t="s">
        <v>103</v>
      </c>
      <c r="B2" s="250"/>
      <c r="C2" s="250"/>
      <c r="D2" s="250"/>
      <c r="E2" s="250"/>
      <c r="F2" s="250"/>
    </row>
    <row r="3" spans="1:6" ht="26.25" customHeight="1" x14ac:dyDescent="0.25">
      <c r="A3" s="246" t="s">
        <v>28</v>
      </c>
      <c r="B3" s="246"/>
      <c r="C3" s="246"/>
      <c r="D3" s="246"/>
      <c r="E3" s="246"/>
      <c r="F3" s="246"/>
    </row>
    <row r="4" spans="1:6" x14ac:dyDescent="0.25">
      <c r="A4" s="34" t="s">
        <v>0</v>
      </c>
      <c r="B4" s="35" t="s">
        <v>1</v>
      </c>
      <c r="C4" s="36" t="s">
        <v>2</v>
      </c>
      <c r="D4" s="37" t="s">
        <v>3</v>
      </c>
      <c r="E4" s="63" t="s">
        <v>4</v>
      </c>
      <c r="F4" s="38" t="s">
        <v>5</v>
      </c>
    </row>
    <row r="5" spans="1:6" x14ac:dyDescent="0.25">
      <c r="A5" s="47" t="s">
        <v>12</v>
      </c>
      <c r="B5" s="48" t="s">
        <v>13</v>
      </c>
      <c r="C5" s="41"/>
      <c r="D5" s="49"/>
      <c r="E5" s="66"/>
      <c r="F5" s="50"/>
    </row>
    <row r="6" spans="1:6" ht="24" x14ac:dyDescent="0.25">
      <c r="A6" s="184" t="s">
        <v>105</v>
      </c>
      <c r="B6" s="185" t="s">
        <v>104</v>
      </c>
      <c r="C6" s="32">
        <v>100</v>
      </c>
      <c r="D6" s="33" t="s">
        <v>9</v>
      </c>
      <c r="E6" s="216"/>
      <c r="F6" s="217">
        <f>C6*E6</f>
        <v>0</v>
      </c>
    </row>
    <row r="7" spans="1:6" ht="36" x14ac:dyDescent="0.25">
      <c r="A7" s="31" t="s">
        <v>27</v>
      </c>
      <c r="B7" s="185" t="s">
        <v>106</v>
      </c>
      <c r="C7" s="32">
        <v>100</v>
      </c>
      <c r="D7" s="33" t="s">
        <v>9</v>
      </c>
      <c r="E7" s="218"/>
      <c r="F7" s="217">
        <f>C7*E7</f>
        <v>0</v>
      </c>
    </row>
    <row r="8" spans="1:6" x14ac:dyDescent="0.25">
      <c r="A8" s="52"/>
      <c r="B8" s="53"/>
      <c r="C8" s="32"/>
      <c r="D8" s="53"/>
      <c r="E8" s="67"/>
      <c r="F8" s="54"/>
    </row>
    <row r="9" spans="1:6" ht="15.75" thickBot="1" x14ac:dyDescent="0.3">
      <c r="A9" s="55"/>
      <c r="B9" s="56"/>
      <c r="C9" s="57"/>
      <c r="D9" s="58"/>
      <c r="E9" s="214" t="s">
        <v>17</v>
      </c>
      <c r="F9" s="215">
        <f>SUM(F5:F7)</f>
        <v>0</v>
      </c>
    </row>
    <row r="10" spans="1:6" ht="15.75" thickTop="1" x14ac:dyDescent="0.25"/>
    <row r="11" spans="1:6" ht="18" x14ac:dyDescent="0.25">
      <c r="A11" s="249" t="s">
        <v>107</v>
      </c>
      <c r="B11" s="249"/>
      <c r="C11" s="249"/>
      <c r="D11" s="249"/>
      <c r="E11" s="249"/>
      <c r="F11" s="249"/>
    </row>
    <row r="12" spans="1:6" ht="27" customHeight="1" x14ac:dyDescent="0.25">
      <c r="A12" s="248" t="s">
        <v>28</v>
      </c>
      <c r="B12" s="248"/>
      <c r="C12" s="248"/>
      <c r="D12" s="248"/>
      <c r="E12" s="248"/>
      <c r="F12" s="248"/>
    </row>
    <row r="13" spans="1:6" x14ac:dyDescent="0.25">
      <c r="A13" s="187" t="s">
        <v>0</v>
      </c>
      <c r="B13" s="188" t="s">
        <v>1</v>
      </c>
      <c r="C13" s="36" t="s">
        <v>2</v>
      </c>
      <c r="D13" s="189" t="s">
        <v>3</v>
      </c>
      <c r="E13" s="190" t="s">
        <v>4</v>
      </c>
      <c r="F13" s="191" t="s">
        <v>5</v>
      </c>
    </row>
    <row r="14" spans="1:6" x14ac:dyDescent="0.25">
      <c r="A14" s="192" t="s">
        <v>12</v>
      </c>
      <c r="B14" s="193" t="s">
        <v>13</v>
      </c>
      <c r="C14" s="41"/>
      <c r="D14" s="194"/>
      <c r="E14" s="195"/>
      <c r="F14" s="41"/>
    </row>
    <row r="15" spans="1:6" ht="24" x14ac:dyDescent="0.25">
      <c r="A15" s="196" t="s">
        <v>105</v>
      </c>
      <c r="B15" s="197" t="s">
        <v>104</v>
      </c>
      <c r="C15" s="32">
        <v>70</v>
      </c>
      <c r="D15" s="198" t="s">
        <v>9</v>
      </c>
      <c r="E15" s="216"/>
      <c r="F15" s="217">
        <f>C15*E15</f>
        <v>0</v>
      </c>
    </row>
    <row r="16" spans="1:6" ht="36" x14ac:dyDescent="0.25">
      <c r="A16" s="51" t="s">
        <v>27</v>
      </c>
      <c r="B16" s="197" t="s">
        <v>106</v>
      </c>
      <c r="C16" s="32">
        <v>70</v>
      </c>
      <c r="D16" s="198" t="s">
        <v>9</v>
      </c>
      <c r="E16" s="218"/>
      <c r="F16" s="217">
        <f>C16*E16</f>
        <v>0</v>
      </c>
    </row>
    <row r="17" spans="1:6" ht="15.75" thickBot="1" x14ac:dyDescent="0.3">
      <c r="A17" s="199"/>
      <c r="B17" s="200"/>
      <c r="C17" s="57"/>
      <c r="D17" s="201"/>
      <c r="E17" s="214" t="s">
        <v>17</v>
      </c>
      <c r="F17" s="215">
        <f>SUM(F14:F16)</f>
        <v>0</v>
      </c>
    </row>
    <row r="18" spans="1:6" ht="15.75" thickTop="1" x14ac:dyDescent="0.25">
      <c r="A18" s="202"/>
      <c r="B18" s="203"/>
      <c r="C18" s="72"/>
      <c r="D18" s="204"/>
      <c r="E18" s="205"/>
      <c r="F18" s="206"/>
    </row>
    <row r="19" spans="1:6" ht="18" x14ac:dyDescent="0.25">
      <c r="A19" s="249" t="s">
        <v>108</v>
      </c>
      <c r="B19" s="249"/>
      <c r="C19" s="249"/>
      <c r="D19" s="249"/>
      <c r="E19" s="249"/>
      <c r="F19" s="249"/>
    </row>
    <row r="20" spans="1:6" x14ac:dyDescent="0.25">
      <c r="A20" s="248" t="s">
        <v>28</v>
      </c>
      <c r="B20" s="248"/>
      <c r="C20" s="248"/>
      <c r="D20" s="248"/>
      <c r="E20" s="248"/>
      <c r="F20" s="248"/>
    </row>
    <row r="21" spans="1:6" x14ac:dyDescent="0.25">
      <c r="A21" s="187" t="s">
        <v>0</v>
      </c>
      <c r="B21" s="188" t="s">
        <v>1</v>
      </c>
      <c r="C21" s="36" t="s">
        <v>2</v>
      </c>
      <c r="D21" s="189" t="s">
        <v>3</v>
      </c>
      <c r="E21" s="190" t="s">
        <v>4</v>
      </c>
      <c r="F21" s="191" t="s">
        <v>5</v>
      </c>
    </row>
    <row r="22" spans="1:6" x14ac:dyDescent="0.25">
      <c r="A22" s="207" t="s">
        <v>6</v>
      </c>
      <c r="B22" s="208" t="s">
        <v>7</v>
      </c>
      <c r="C22" s="41"/>
      <c r="D22" s="209"/>
      <c r="E22" s="210"/>
      <c r="F22" s="211"/>
    </row>
    <row r="23" spans="1:6" ht="36.75" x14ac:dyDescent="0.25">
      <c r="A23" s="51" t="s">
        <v>8</v>
      </c>
      <c r="B23" s="212" t="s">
        <v>44</v>
      </c>
      <c r="C23" s="32">
        <v>10</v>
      </c>
      <c r="D23" s="198" t="s">
        <v>109</v>
      </c>
      <c r="E23" s="218"/>
      <c r="F23" s="217">
        <f>C23*E23</f>
        <v>0</v>
      </c>
    </row>
    <row r="24" spans="1:6" ht="24.75" x14ac:dyDescent="0.25">
      <c r="A24" s="51"/>
      <c r="B24" s="212" t="s">
        <v>50</v>
      </c>
      <c r="C24" s="32">
        <v>465</v>
      </c>
      <c r="D24" s="198" t="s">
        <v>9</v>
      </c>
      <c r="E24" s="218"/>
      <c r="F24" s="217">
        <f>C24*E24</f>
        <v>0</v>
      </c>
    </row>
    <row r="25" spans="1:6" x14ac:dyDescent="0.25">
      <c r="A25" s="207" t="s">
        <v>6</v>
      </c>
      <c r="B25" s="193" t="s">
        <v>40</v>
      </c>
      <c r="C25" s="41"/>
      <c r="D25" s="209"/>
      <c r="E25" s="210"/>
      <c r="F25" s="211"/>
    </row>
    <row r="26" spans="1:6" ht="24.75" x14ac:dyDescent="0.25">
      <c r="A26" s="51"/>
      <c r="B26" s="212" t="s">
        <v>110</v>
      </c>
      <c r="C26" s="32">
        <v>290</v>
      </c>
      <c r="D26" s="198" t="s">
        <v>111</v>
      </c>
      <c r="E26" s="218"/>
      <c r="F26" s="217">
        <f>E26*C26</f>
        <v>0</v>
      </c>
    </row>
    <row r="27" spans="1:6" ht="24.75" x14ac:dyDescent="0.25">
      <c r="A27" s="51"/>
      <c r="B27" s="212" t="s">
        <v>112</v>
      </c>
      <c r="C27" s="32">
        <v>580</v>
      </c>
      <c r="D27" s="198" t="s">
        <v>9</v>
      </c>
      <c r="E27" s="218"/>
      <c r="F27" s="217">
        <f t="shared" ref="F27:F28" si="0">E27*C27</f>
        <v>0</v>
      </c>
    </row>
    <row r="28" spans="1:6" ht="24.75" x14ac:dyDescent="0.25">
      <c r="A28" s="51"/>
      <c r="B28" s="212" t="s">
        <v>113</v>
      </c>
      <c r="C28" s="32">
        <v>290</v>
      </c>
      <c r="D28" s="198" t="s">
        <v>9</v>
      </c>
      <c r="E28" s="218"/>
      <c r="F28" s="217">
        <f t="shared" si="0"/>
        <v>0</v>
      </c>
    </row>
    <row r="29" spans="1:6" x14ac:dyDescent="0.25">
      <c r="A29" s="51"/>
      <c r="B29" s="212"/>
      <c r="C29" s="32"/>
      <c r="D29" s="198"/>
      <c r="E29" s="218"/>
      <c r="F29" s="217"/>
    </row>
    <row r="30" spans="1:6" x14ac:dyDescent="0.25">
      <c r="A30" s="192" t="s">
        <v>12</v>
      </c>
      <c r="B30" s="193" t="s">
        <v>13</v>
      </c>
      <c r="C30" s="41"/>
      <c r="D30" s="194"/>
      <c r="E30" s="195"/>
      <c r="F30" s="41"/>
    </row>
    <row r="31" spans="1:6" ht="36.75" x14ac:dyDescent="0.25">
      <c r="A31" s="51" t="s">
        <v>14</v>
      </c>
      <c r="B31" s="213" t="s">
        <v>114</v>
      </c>
      <c r="C31" s="32">
        <v>290</v>
      </c>
      <c r="D31" s="198" t="s">
        <v>9</v>
      </c>
      <c r="E31" s="218"/>
      <c r="F31" s="217">
        <f>C31*E31</f>
        <v>0</v>
      </c>
    </row>
    <row r="32" spans="1:6" ht="24.75" x14ac:dyDescent="0.25">
      <c r="A32" s="51"/>
      <c r="B32" s="213" t="s">
        <v>104</v>
      </c>
      <c r="C32" s="32">
        <v>465</v>
      </c>
      <c r="D32" s="198" t="s">
        <v>9</v>
      </c>
      <c r="E32" s="218"/>
      <c r="F32" s="217">
        <f t="shared" ref="F32:F33" si="1">C32*E32</f>
        <v>0</v>
      </c>
    </row>
    <row r="33" spans="1:6" ht="36.75" x14ac:dyDescent="0.25">
      <c r="A33" s="51"/>
      <c r="B33" s="213" t="s">
        <v>106</v>
      </c>
      <c r="C33" s="32">
        <v>465</v>
      </c>
      <c r="D33" s="198" t="s">
        <v>9</v>
      </c>
      <c r="E33" s="218"/>
      <c r="F33" s="217">
        <f t="shared" si="1"/>
        <v>0</v>
      </c>
    </row>
    <row r="34" spans="1:6" ht="15.75" thickBot="1" x14ac:dyDescent="0.3">
      <c r="A34" s="199"/>
      <c r="B34" s="200"/>
      <c r="C34" s="57"/>
      <c r="D34" s="201"/>
      <c r="E34" s="214" t="s">
        <v>17</v>
      </c>
      <c r="F34" s="215">
        <f>SUM(F23:F33)</f>
        <v>0</v>
      </c>
    </row>
    <row r="35" spans="1:6" ht="15.75" thickTop="1" x14ac:dyDescent="0.25">
      <c r="A35" s="202"/>
      <c r="B35" s="203"/>
      <c r="C35" s="72"/>
      <c r="D35" s="204"/>
      <c r="E35" s="205"/>
      <c r="F35" s="206"/>
    </row>
    <row r="36" spans="1:6" x14ac:dyDescent="0.25">
      <c r="A36" s="202"/>
      <c r="B36" s="203"/>
      <c r="C36" s="72"/>
      <c r="D36" s="204"/>
      <c r="E36" s="205"/>
      <c r="F36" s="206"/>
    </row>
    <row r="37" spans="1:6" x14ac:dyDescent="0.25">
      <c r="A37" s="202"/>
      <c r="B37" s="203"/>
      <c r="C37" s="72"/>
      <c r="D37" s="204"/>
      <c r="E37" s="205"/>
      <c r="F37" s="206"/>
    </row>
    <row r="38" spans="1:6" ht="18" x14ac:dyDescent="0.25">
      <c r="A38" s="249" t="s">
        <v>35</v>
      </c>
      <c r="B38" s="249"/>
      <c r="C38" s="249"/>
      <c r="D38" s="249"/>
      <c r="E38" s="249"/>
      <c r="F38" s="249"/>
    </row>
    <row r="39" spans="1:6" ht="11.25" customHeight="1" x14ac:dyDescent="0.25">
      <c r="A39" s="186"/>
      <c r="B39" s="186"/>
      <c r="C39" s="186"/>
      <c r="D39" s="186"/>
      <c r="E39" s="186"/>
      <c r="F39" s="186"/>
    </row>
    <row r="40" spans="1:6" x14ac:dyDescent="0.25">
      <c r="A40" s="219"/>
      <c r="B40" s="220" t="str">
        <f>+A2</f>
        <v>UREDITEV CESTE DEČJA VAS - ŠMAVER</v>
      </c>
      <c r="C40" s="77"/>
      <c r="D40" s="220"/>
      <c r="E40" s="220"/>
      <c r="F40" s="221">
        <f>+F9</f>
        <v>0</v>
      </c>
    </row>
    <row r="41" spans="1:6" x14ac:dyDescent="0.25">
      <c r="A41" s="222"/>
      <c r="B41" s="223" t="str">
        <f>+A11</f>
        <v>UREDITEV CESTE V GRADIŠČU</v>
      </c>
      <c r="C41" s="80"/>
      <c r="D41" s="223"/>
      <c r="E41" s="223"/>
      <c r="F41" s="224">
        <f>+F17</f>
        <v>0</v>
      </c>
    </row>
    <row r="42" spans="1:6" x14ac:dyDescent="0.25">
      <c r="A42" s="222"/>
      <c r="B42" s="223" t="str">
        <f>+A19</f>
        <v>REKONSTRUKCIJA VOZIŠČA - MEGLENIK</v>
      </c>
      <c r="C42" s="80"/>
      <c r="D42" s="223"/>
      <c r="E42" s="223"/>
      <c r="F42" s="224">
        <f>+F34</f>
        <v>0</v>
      </c>
    </row>
    <row r="43" spans="1:6" x14ac:dyDescent="0.25">
      <c r="A43" s="225"/>
      <c r="B43" s="226"/>
      <c r="C43" s="84"/>
      <c r="D43" s="226"/>
      <c r="E43" s="226"/>
      <c r="F43" s="227"/>
    </row>
    <row r="44" spans="1:6" ht="8.25" customHeight="1" x14ac:dyDescent="0.25">
      <c r="A44" s="228"/>
      <c r="B44" s="229"/>
      <c r="D44" s="229"/>
      <c r="E44" s="229"/>
      <c r="F44" s="229"/>
    </row>
    <row r="45" spans="1:6" ht="15.75" thickBot="1" x14ac:dyDescent="0.3">
      <c r="A45" s="230"/>
      <c r="B45" s="231" t="s">
        <v>32</v>
      </c>
      <c r="C45" s="94"/>
      <c r="D45" s="231"/>
      <c r="E45" s="231"/>
      <c r="F45" s="232">
        <f>SUM(F40:F44)</f>
        <v>0</v>
      </c>
    </row>
    <row r="46" spans="1:6" x14ac:dyDescent="0.25">
      <c r="A46" s="219"/>
      <c r="B46" s="220" t="s">
        <v>33</v>
      </c>
      <c r="C46" s="77"/>
      <c r="D46" s="220"/>
      <c r="E46" s="220"/>
      <c r="F46" s="221">
        <f>+F45*0.22</f>
        <v>0</v>
      </c>
    </row>
    <row r="47" spans="1:6" ht="15.75" thickBot="1" x14ac:dyDescent="0.3">
      <c r="A47" s="233"/>
      <c r="B47" s="234" t="s">
        <v>34</v>
      </c>
      <c r="C47" s="90"/>
      <c r="D47" s="234"/>
      <c r="E47" s="234"/>
      <c r="F47" s="235">
        <f>+F46+F45</f>
        <v>0</v>
      </c>
    </row>
    <row r="48" spans="1:6" ht="15.75" thickTop="1" x14ac:dyDescent="0.25">
      <c r="A48" s="228"/>
      <c r="B48" s="229"/>
      <c r="D48" s="229"/>
      <c r="E48" s="229"/>
      <c r="F48" s="229"/>
    </row>
    <row r="49" spans="1:6" x14ac:dyDescent="0.25">
      <c r="A49" s="228"/>
      <c r="B49" s="229"/>
      <c r="D49" s="229"/>
      <c r="E49" s="229"/>
      <c r="F49" s="229"/>
    </row>
  </sheetData>
  <mergeCells count="7">
    <mergeCell ref="A20:F20"/>
    <mergeCell ref="A38:F38"/>
    <mergeCell ref="A2:F2"/>
    <mergeCell ref="A3:F3"/>
    <mergeCell ref="A11:F11"/>
    <mergeCell ref="A12:F12"/>
    <mergeCell ref="A19:F19"/>
  </mergeCells>
  <pageMargins left="0.7" right="0.7" top="0.75" bottom="0.75" header="0.3" footer="0.3"/>
  <pageSetup paperSize="9" orientation="portrait" r:id="rId1"/>
  <rowBreaks count="1" manualBreakCount="1">
    <brk id="18" max="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19"/>
  <sheetViews>
    <sheetView showZeros="0" zoomScaleNormal="100" workbookViewId="0">
      <selection activeCell="E6" sqref="E6:E12"/>
    </sheetView>
  </sheetViews>
  <sheetFormatPr defaultColWidth="9.140625" defaultRowHeight="15" x14ac:dyDescent="0.25"/>
  <cols>
    <col min="1" max="1" width="6.7109375" style="60" customWidth="1"/>
    <col min="2" max="2" width="28.85546875" style="30" customWidth="1"/>
    <col min="3" max="3" width="9.140625" style="61"/>
    <col min="4" max="4" width="9.140625" style="30"/>
    <col min="5" max="5" width="13.28515625" style="30" customWidth="1"/>
    <col min="6" max="6" width="16.42578125" style="30" customWidth="1"/>
    <col min="7" max="16384" width="9.140625" style="30"/>
  </cols>
  <sheetData>
    <row r="1" spans="1:6" x14ac:dyDescent="0.25">
      <c r="A1" s="25"/>
      <c r="B1" s="26"/>
      <c r="C1" s="27"/>
      <c r="D1" s="28"/>
      <c r="E1" s="29"/>
      <c r="F1" s="29"/>
    </row>
    <row r="2" spans="1:6" ht="18" x14ac:dyDescent="0.25">
      <c r="A2" s="250" t="s">
        <v>38</v>
      </c>
      <c r="B2" s="250"/>
      <c r="C2" s="250"/>
      <c r="D2" s="250"/>
      <c r="E2" s="250"/>
      <c r="F2" s="250"/>
    </row>
    <row r="3" spans="1:6" ht="26.25" customHeight="1" x14ac:dyDescent="0.25">
      <c r="A3" s="246" t="s">
        <v>28</v>
      </c>
      <c r="B3" s="246"/>
      <c r="C3" s="246"/>
      <c r="D3" s="246"/>
      <c r="E3" s="246"/>
      <c r="F3" s="246"/>
    </row>
    <row r="4" spans="1:6" x14ac:dyDescent="0.25">
      <c r="A4" s="34" t="s">
        <v>0</v>
      </c>
      <c r="B4" s="35" t="s">
        <v>1</v>
      </c>
      <c r="C4" s="36" t="s">
        <v>2</v>
      </c>
      <c r="D4" s="37" t="s">
        <v>3</v>
      </c>
      <c r="E4" s="63" t="s">
        <v>4</v>
      </c>
      <c r="F4" s="38" t="s">
        <v>5</v>
      </c>
    </row>
    <row r="5" spans="1:6" x14ac:dyDescent="0.25">
      <c r="A5" s="39" t="s">
        <v>6</v>
      </c>
      <c r="B5" s="40" t="s">
        <v>7</v>
      </c>
      <c r="C5" s="41"/>
      <c r="D5" s="42"/>
      <c r="E5" s="64"/>
      <c r="F5" s="43"/>
    </row>
    <row r="6" spans="1:6" ht="24.75" x14ac:dyDescent="0.25">
      <c r="A6" s="31" t="s">
        <v>8</v>
      </c>
      <c r="B6" s="44" t="s">
        <v>116</v>
      </c>
      <c r="C6" s="32">
        <v>317</v>
      </c>
      <c r="D6" s="33" t="s">
        <v>115</v>
      </c>
      <c r="E6" s="65"/>
      <c r="F6" s="45">
        <f>C6*E6</f>
        <v>0</v>
      </c>
    </row>
    <row r="7" spans="1:6" ht="24" x14ac:dyDescent="0.25">
      <c r="A7" s="31" t="s">
        <v>10</v>
      </c>
      <c r="B7" s="46" t="s">
        <v>117</v>
      </c>
      <c r="C7" s="32">
        <v>24</v>
      </c>
      <c r="D7" s="33" t="s">
        <v>9</v>
      </c>
      <c r="E7" s="65"/>
      <c r="F7" s="45">
        <f>C7*E7</f>
        <v>0</v>
      </c>
    </row>
    <row r="8" spans="1:6" ht="39" customHeight="1" x14ac:dyDescent="0.25">
      <c r="A8" s="31" t="s">
        <v>11</v>
      </c>
      <c r="B8" s="236" t="s">
        <v>118</v>
      </c>
      <c r="C8" s="32">
        <v>685</v>
      </c>
      <c r="D8" s="33" t="s">
        <v>9</v>
      </c>
      <c r="E8" s="65"/>
      <c r="F8" s="45">
        <f>C8*E8</f>
        <v>0</v>
      </c>
    </row>
    <row r="9" spans="1:6" x14ac:dyDescent="0.25">
      <c r="A9" s="47" t="s">
        <v>12</v>
      </c>
      <c r="B9" s="48" t="s">
        <v>13</v>
      </c>
      <c r="C9" s="41"/>
      <c r="D9" s="49"/>
      <c r="E9" s="66"/>
      <c r="F9" s="50"/>
    </row>
    <row r="10" spans="1:6" ht="36" x14ac:dyDescent="0.25">
      <c r="A10" s="31" t="s">
        <v>14</v>
      </c>
      <c r="B10" s="236" t="s">
        <v>119</v>
      </c>
      <c r="C10" s="32">
        <v>685</v>
      </c>
      <c r="D10" s="237" t="s">
        <v>9</v>
      </c>
      <c r="E10" s="238"/>
      <c r="F10" s="45">
        <f>C10*E10</f>
        <v>0</v>
      </c>
    </row>
    <row r="11" spans="1:6" ht="24" x14ac:dyDescent="0.25">
      <c r="A11" s="31" t="s">
        <v>27</v>
      </c>
      <c r="B11" s="236" t="s">
        <v>120</v>
      </c>
      <c r="C11" s="32">
        <v>20</v>
      </c>
      <c r="D11" s="33" t="s">
        <v>69</v>
      </c>
      <c r="E11" s="65"/>
      <c r="F11" s="45">
        <f>C11*E11</f>
        <v>0</v>
      </c>
    </row>
    <row r="12" spans="1:6" ht="36" x14ac:dyDescent="0.25">
      <c r="A12" s="31" t="s">
        <v>122</v>
      </c>
      <c r="B12" s="236" t="s">
        <v>121</v>
      </c>
      <c r="C12" s="41">
        <v>685</v>
      </c>
      <c r="D12" s="49" t="s">
        <v>9</v>
      </c>
      <c r="E12" s="66"/>
      <c r="F12" s="50">
        <f>C12*E12</f>
        <v>0</v>
      </c>
    </row>
    <row r="13" spans="1:6" ht="15.75" thickBot="1" x14ac:dyDescent="0.3">
      <c r="A13" s="55"/>
      <c r="B13" s="56"/>
      <c r="C13" s="57"/>
      <c r="D13" s="58"/>
      <c r="E13" s="68" t="s">
        <v>17</v>
      </c>
      <c r="F13" s="59">
        <f>SUM(F6:F12)</f>
        <v>0</v>
      </c>
    </row>
    <row r="14" spans="1:6" ht="15.75" thickTop="1" x14ac:dyDescent="0.25">
      <c r="A14" s="82"/>
      <c r="B14" s="83"/>
      <c r="C14" s="84"/>
      <c r="D14" s="83"/>
      <c r="E14" s="83"/>
      <c r="F14" s="85"/>
    </row>
    <row r="15" spans="1:6" ht="8.25" customHeight="1" x14ac:dyDescent="0.25"/>
    <row r="16" spans="1:6" ht="15.75" thickBot="1" x14ac:dyDescent="0.3">
      <c r="A16" s="92"/>
      <c r="B16" s="93" t="s">
        <v>32</v>
      </c>
      <c r="C16" s="94"/>
      <c r="D16" s="93"/>
      <c r="E16" s="93"/>
      <c r="F16" s="95">
        <f>+F13</f>
        <v>0</v>
      </c>
    </row>
    <row r="17" spans="1:6" x14ac:dyDescent="0.25">
      <c r="A17" s="86"/>
      <c r="B17" s="76" t="s">
        <v>33</v>
      </c>
      <c r="C17" s="77"/>
      <c r="D17" s="76"/>
      <c r="E17" s="76"/>
      <c r="F17" s="78">
        <f>+F16*0.22</f>
        <v>0</v>
      </c>
    </row>
    <row r="18" spans="1:6" ht="15.75" thickBot="1" x14ac:dyDescent="0.3">
      <c r="A18" s="88"/>
      <c r="B18" s="89" t="s">
        <v>34</v>
      </c>
      <c r="C18" s="90"/>
      <c r="D18" s="89"/>
      <c r="E18" s="89"/>
      <c r="F18" s="91">
        <f>+F17+F16</f>
        <v>0</v>
      </c>
    </row>
    <row r="19" spans="1:6" ht="15.75" thickTop="1" x14ac:dyDescent="0.25"/>
  </sheetData>
  <mergeCells count="2">
    <mergeCell ref="A2:F2"/>
    <mergeCell ref="A3:F3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1"/>
  <sheetViews>
    <sheetView showZeros="0" zoomScaleNormal="100" workbookViewId="0">
      <selection activeCell="E23" sqref="E23:E27"/>
    </sheetView>
  </sheetViews>
  <sheetFormatPr defaultColWidth="9.140625" defaultRowHeight="15" x14ac:dyDescent="0.25"/>
  <cols>
    <col min="1" max="1" width="6.7109375" style="60" customWidth="1"/>
    <col min="2" max="2" width="28.85546875" style="30" customWidth="1"/>
    <col min="3" max="3" width="9.140625" style="61"/>
    <col min="4" max="4" width="9.140625" style="30"/>
    <col min="5" max="5" width="13.28515625" style="30" customWidth="1"/>
    <col min="6" max="6" width="16.42578125" style="30" customWidth="1"/>
    <col min="7" max="16384" width="9.140625" style="30"/>
  </cols>
  <sheetData>
    <row r="1" spans="1:6" x14ac:dyDescent="0.25">
      <c r="A1" s="25"/>
      <c r="B1" s="26"/>
      <c r="C1" s="27"/>
      <c r="D1" s="28"/>
      <c r="E1" s="29"/>
      <c r="F1" s="29"/>
    </row>
    <row r="2" spans="1:6" ht="18" x14ac:dyDescent="0.25">
      <c r="A2" s="250" t="s">
        <v>124</v>
      </c>
      <c r="B2" s="250"/>
      <c r="C2" s="250"/>
      <c r="D2" s="250"/>
      <c r="E2" s="250"/>
      <c r="F2" s="250"/>
    </row>
    <row r="3" spans="1:6" ht="26.25" customHeight="1" x14ac:dyDescent="0.25">
      <c r="A3" s="246" t="s">
        <v>28</v>
      </c>
      <c r="B3" s="246"/>
      <c r="C3" s="246"/>
      <c r="D3" s="246"/>
      <c r="E3" s="246"/>
      <c r="F3" s="246"/>
    </row>
    <row r="4" spans="1:6" x14ac:dyDescent="0.25">
      <c r="A4" s="34" t="s">
        <v>0</v>
      </c>
      <c r="B4" s="35" t="s">
        <v>1</v>
      </c>
      <c r="C4" s="36" t="s">
        <v>2</v>
      </c>
      <c r="D4" s="37" t="s">
        <v>3</v>
      </c>
      <c r="E4" s="63" t="s">
        <v>4</v>
      </c>
      <c r="F4" s="38" t="s">
        <v>5</v>
      </c>
    </row>
    <row r="5" spans="1:6" x14ac:dyDescent="0.25">
      <c r="A5" s="47" t="s">
        <v>12</v>
      </c>
      <c r="B5" s="48" t="s">
        <v>13</v>
      </c>
      <c r="C5" s="41"/>
      <c r="D5" s="49"/>
      <c r="E5" s="66"/>
      <c r="F5" s="50"/>
    </row>
    <row r="6" spans="1:6" ht="36.75" x14ac:dyDescent="0.25">
      <c r="A6" s="31" t="s">
        <v>14</v>
      </c>
      <c r="B6" s="62" t="s">
        <v>123</v>
      </c>
      <c r="C6" s="32">
        <v>800</v>
      </c>
      <c r="D6" s="33" t="s">
        <v>9</v>
      </c>
      <c r="E6" s="65"/>
      <c r="F6" s="45">
        <f>C6*E6</f>
        <v>0</v>
      </c>
    </row>
    <row r="7" spans="1:6" x14ac:dyDescent="0.25">
      <c r="A7" s="52"/>
      <c r="B7" s="53"/>
      <c r="C7" s="32"/>
      <c r="D7" s="53"/>
      <c r="E7" s="67"/>
      <c r="F7" s="54"/>
    </row>
    <row r="8" spans="1:6" ht="15.75" thickBot="1" x14ac:dyDescent="0.3">
      <c r="A8" s="55"/>
      <c r="B8" s="56"/>
      <c r="C8" s="57"/>
      <c r="D8" s="58"/>
      <c r="E8" s="68" t="s">
        <v>17</v>
      </c>
      <c r="F8" s="59">
        <f>SUM(F5:F6)</f>
        <v>0</v>
      </c>
    </row>
    <row r="9" spans="1:6" ht="15.75" thickTop="1" x14ac:dyDescent="0.25"/>
    <row r="10" spans="1:6" ht="18" x14ac:dyDescent="0.25">
      <c r="A10" s="250" t="s">
        <v>39</v>
      </c>
      <c r="B10" s="250"/>
      <c r="C10" s="250"/>
      <c r="D10" s="250"/>
      <c r="E10" s="250"/>
      <c r="F10" s="250"/>
    </row>
    <row r="11" spans="1:6" ht="27" customHeight="1" x14ac:dyDescent="0.25">
      <c r="A11" s="246" t="s">
        <v>28</v>
      </c>
      <c r="B11" s="246"/>
      <c r="C11" s="246"/>
      <c r="D11" s="246"/>
      <c r="E11" s="246"/>
      <c r="F11" s="246"/>
    </row>
    <row r="12" spans="1:6" x14ac:dyDescent="0.25">
      <c r="A12" s="34" t="s">
        <v>0</v>
      </c>
      <c r="B12" s="35" t="s">
        <v>1</v>
      </c>
      <c r="C12" s="36" t="s">
        <v>2</v>
      </c>
      <c r="D12" s="37" t="s">
        <v>3</v>
      </c>
      <c r="E12" s="63" t="s">
        <v>4</v>
      </c>
      <c r="F12" s="38" t="s">
        <v>5</v>
      </c>
    </row>
    <row r="13" spans="1:6" x14ac:dyDescent="0.25">
      <c r="A13" s="47" t="s">
        <v>12</v>
      </c>
      <c r="B13" s="48" t="s">
        <v>13</v>
      </c>
      <c r="C13" s="41"/>
      <c r="D13" s="49"/>
      <c r="E13" s="66"/>
      <c r="F13" s="50"/>
    </row>
    <row r="14" spans="1:6" ht="36.75" x14ac:dyDescent="0.25">
      <c r="A14" s="31" t="s">
        <v>14</v>
      </c>
      <c r="B14" s="62" t="s">
        <v>132</v>
      </c>
      <c r="C14" s="32">
        <v>300</v>
      </c>
      <c r="D14" s="33" t="s">
        <v>9</v>
      </c>
      <c r="E14" s="65"/>
      <c r="F14" s="45">
        <f>C14*E14</f>
        <v>0</v>
      </c>
    </row>
    <row r="15" spans="1:6" x14ac:dyDescent="0.25">
      <c r="A15" s="52"/>
      <c r="B15" s="53"/>
      <c r="C15" s="32"/>
      <c r="D15" s="53"/>
      <c r="E15" s="67"/>
      <c r="F15" s="54"/>
    </row>
    <row r="16" spans="1:6" ht="15.75" thickBot="1" x14ac:dyDescent="0.3">
      <c r="A16" s="55"/>
      <c r="B16" s="56"/>
      <c r="C16" s="57"/>
      <c r="D16" s="58"/>
      <c r="E16" s="68" t="s">
        <v>17</v>
      </c>
      <c r="F16" s="59">
        <f>SUM(F13:F14)</f>
        <v>0</v>
      </c>
    </row>
    <row r="17" spans="1:6" ht="15.75" thickTop="1" x14ac:dyDescent="0.25">
      <c r="A17" s="25"/>
      <c r="B17" s="71"/>
      <c r="C17" s="72"/>
      <c r="D17" s="73"/>
      <c r="E17" s="74"/>
      <c r="F17" s="75"/>
    </row>
    <row r="18" spans="1:6" x14ac:dyDescent="0.25">
      <c r="A18" s="25"/>
      <c r="B18" s="71"/>
      <c r="C18" s="72"/>
      <c r="D18" s="73"/>
      <c r="E18" s="74"/>
      <c r="F18" s="75"/>
    </row>
    <row r="19" spans="1:6" ht="18" x14ac:dyDescent="0.25">
      <c r="A19" s="250" t="s">
        <v>36</v>
      </c>
      <c r="B19" s="250"/>
      <c r="C19" s="250"/>
      <c r="D19" s="250"/>
      <c r="E19" s="250"/>
      <c r="F19" s="250"/>
    </row>
    <row r="20" spans="1:6" ht="27.75" customHeight="1" x14ac:dyDescent="0.25">
      <c r="A20" s="246" t="s">
        <v>28</v>
      </c>
      <c r="B20" s="246"/>
      <c r="C20" s="246"/>
      <c r="D20" s="246"/>
      <c r="E20" s="246"/>
      <c r="F20" s="246"/>
    </row>
    <row r="21" spans="1:6" x14ac:dyDescent="0.25">
      <c r="A21" s="34" t="s">
        <v>0</v>
      </c>
      <c r="B21" s="35" t="s">
        <v>1</v>
      </c>
      <c r="C21" s="36" t="s">
        <v>2</v>
      </c>
      <c r="D21" s="37" t="s">
        <v>3</v>
      </c>
      <c r="E21" s="190" t="s">
        <v>4</v>
      </c>
      <c r="F21" s="191" t="s">
        <v>5</v>
      </c>
    </row>
    <row r="22" spans="1:6" x14ac:dyDescent="0.25">
      <c r="A22" s="47" t="s">
        <v>12</v>
      </c>
      <c r="B22" s="48" t="s">
        <v>13</v>
      </c>
      <c r="C22" s="41"/>
      <c r="D22" s="49"/>
      <c r="E22" s="195"/>
      <c r="F22" s="41"/>
    </row>
    <row r="23" spans="1:6" x14ac:dyDescent="0.25">
      <c r="A23" s="31" t="s">
        <v>105</v>
      </c>
      <c r="B23" s="236" t="s">
        <v>126</v>
      </c>
      <c r="C23" s="32">
        <v>600</v>
      </c>
      <c r="D23" s="33" t="s">
        <v>109</v>
      </c>
      <c r="E23" s="218"/>
      <c r="F23" s="217">
        <f t="shared" ref="F23:F26" si="0">C23*E23</f>
        <v>0</v>
      </c>
    </row>
    <row r="24" spans="1:6" ht="24" x14ac:dyDescent="0.25">
      <c r="A24" s="31" t="s">
        <v>129</v>
      </c>
      <c r="B24" s="236" t="s">
        <v>127</v>
      </c>
      <c r="C24" s="32">
        <v>20</v>
      </c>
      <c r="D24" s="33" t="s">
        <v>9</v>
      </c>
      <c r="E24" s="218"/>
      <c r="F24" s="217">
        <f t="shared" si="0"/>
        <v>0</v>
      </c>
    </row>
    <row r="25" spans="1:6" ht="24" x14ac:dyDescent="0.25">
      <c r="A25" s="31" t="s">
        <v>122</v>
      </c>
      <c r="B25" s="236" t="s">
        <v>128</v>
      </c>
      <c r="C25" s="32">
        <v>1000</v>
      </c>
      <c r="D25" s="33" t="s">
        <v>9</v>
      </c>
      <c r="E25" s="218"/>
      <c r="F25" s="217">
        <f t="shared" si="0"/>
        <v>0</v>
      </c>
    </row>
    <row r="26" spans="1:6" x14ac:dyDescent="0.25">
      <c r="A26" s="31" t="s">
        <v>125</v>
      </c>
      <c r="B26" s="236" t="s">
        <v>130</v>
      </c>
      <c r="C26" s="32">
        <v>1000</v>
      </c>
      <c r="D26" s="33" t="s">
        <v>9</v>
      </c>
      <c r="E26" s="218"/>
      <c r="F26" s="217">
        <f t="shared" si="0"/>
        <v>0</v>
      </c>
    </row>
    <row r="27" spans="1:6" ht="36" x14ac:dyDescent="0.25">
      <c r="A27" s="31" t="s">
        <v>131</v>
      </c>
      <c r="B27" s="236" t="s">
        <v>121</v>
      </c>
      <c r="C27" s="32">
        <v>1500</v>
      </c>
      <c r="D27" s="33" t="s">
        <v>9</v>
      </c>
      <c r="E27" s="218"/>
      <c r="F27" s="217">
        <f>C27*E27</f>
        <v>0</v>
      </c>
    </row>
    <row r="28" spans="1:6" ht="15.75" thickBot="1" x14ac:dyDescent="0.3">
      <c r="A28" s="55"/>
      <c r="B28" s="56"/>
      <c r="C28" s="57"/>
      <c r="D28" s="58"/>
      <c r="E28" s="68" t="s">
        <v>17</v>
      </c>
      <c r="F28" s="59">
        <f>SUM(F22:F27)</f>
        <v>0</v>
      </c>
    </row>
    <row r="29" spans="1:6" ht="15.75" thickTop="1" x14ac:dyDescent="0.25">
      <c r="A29" s="25"/>
      <c r="B29" s="71"/>
      <c r="C29" s="72"/>
      <c r="D29" s="73"/>
      <c r="E29" s="74"/>
      <c r="F29" s="75"/>
    </row>
    <row r="30" spans="1:6" ht="18" x14ac:dyDescent="0.25">
      <c r="A30" s="250" t="s">
        <v>37</v>
      </c>
      <c r="B30" s="250"/>
      <c r="C30" s="250"/>
      <c r="D30" s="250"/>
      <c r="E30" s="250"/>
      <c r="F30" s="250"/>
    </row>
    <row r="31" spans="1:6" ht="11.25" customHeight="1" x14ac:dyDescent="0.25">
      <c r="A31" s="70"/>
      <c r="B31" s="70"/>
      <c r="C31" s="70"/>
      <c r="D31" s="70"/>
      <c r="E31" s="70"/>
      <c r="F31" s="70"/>
    </row>
    <row r="32" spans="1:6" x14ac:dyDescent="0.25">
      <c r="A32" s="86"/>
      <c r="B32" s="76" t="str">
        <f>+A2</f>
        <v>VAPČA VAS</v>
      </c>
      <c r="C32" s="77"/>
      <c r="D32" s="76"/>
      <c r="E32" s="76"/>
      <c r="F32" s="78">
        <f>+F8</f>
        <v>0</v>
      </c>
    </row>
    <row r="33" spans="1:6" x14ac:dyDescent="0.25">
      <c r="A33" s="87"/>
      <c r="B33" s="79" t="str">
        <f>+A10</f>
        <v>ZAGORICA</v>
      </c>
      <c r="C33" s="80"/>
      <c r="D33" s="79"/>
      <c r="E33" s="79"/>
      <c r="F33" s="81">
        <f>+F16</f>
        <v>0</v>
      </c>
    </row>
    <row r="34" spans="1:6" x14ac:dyDescent="0.25">
      <c r="A34" s="87"/>
      <c r="B34" s="79" t="str">
        <f>+A19</f>
        <v>ŠAHOVEC</v>
      </c>
      <c r="C34" s="80"/>
      <c r="D34" s="79"/>
      <c r="E34" s="79"/>
      <c r="F34" s="81">
        <f>+F28</f>
        <v>0</v>
      </c>
    </row>
    <row r="35" spans="1:6" x14ac:dyDescent="0.25">
      <c r="A35" s="82"/>
      <c r="B35" s="83"/>
      <c r="C35" s="84"/>
      <c r="D35" s="83"/>
      <c r="E35" s="83"/>
      <c r="F35" s="85"/>
    </row>
    <row r="36" spans="1:6" x14ac:dyDescent="0.25">
      <c r="A36" s="82"/>
      <c r="B36" s="83"/>
      <c r="C36" s="84"/>
      <c r="D36" s="83"/>
      <c r="E36" s="83"/>
      <c r="F36" s="85"/>
    </row>
    <row r="37" spans="1:6" ht="8.25" customHeight="1" x14ac:dyDescent="0.25"/>
    <row r="38" spans="1:6" ht="15.75" thickBot="1" x14ac:dyDescent="0.3">
      <c r="A38" s="92"/>
      <c r="B38" s="93" t="s">
        <v>32</v>
      </c>
      <c r="C38" s="94"/>
      <c r="D38" s="93"/>
      <c r="E38" s="93"/>
      <c r="F38" s="95">
        <f>SUM(F32:F37)</f>
        <v>0</v>
      </c>
    </row>
    <row r="39" spans="1:6" x14ac:dyDescent="0.25">
      <c r="A39" s="86"/>
      <c r="B39" s="76" t="s">
        <v>33</v>
      </c>
      <c r="C39" s="77"/>
      <c r="D39" s="76"/>
      <c r="E39" s="76"/>
      <c r="F39" s="78">
        <f>+F38*0.22</f>
        <v>0</v>
      </c>
    </row>
    <row r="40" spans="1:6" ht="15.75" thickBot="1" x14ac:dyDescent="0.3">
      <c r="A40" s="88"/>
      <c r="B40" s="89" t="s">
        <v>34</v>
      </c>
      <c r="C40" s="90"/>
      <c r="D40" s="89"/>
      <c r="E40" s="89"/>
      <c r="F40" s="91">
        <f>+F39+F38</f>
        <v>0</v>
      </c>
    </row>
    <row r="41" spans="1:6" ht="15.75" thickTop="1" x14ac:dyDescent="0.25"/>
  </sheetData>
  <mergeCells count="7">
    <mergeCell ref="A2:F2"/>
    <mergeCell ref="A3:F3"/>
    <mergeCell ref="A10:F10"/>
    <mergeCell ref="A11:F11"/>
    <mergeCell ref="A30:F30"/>
    <mergeCell ref="A19:F19"/>
    <mergeCell ref="A20:F20"/>
  </mergeCells>
  <pageMargins left="0.7" right="0.7" top="0.75" bottom="0.75" header="0.3" footer="0.3"/>
  <pageSetup paperSize="9" orientation="portrait" r:id="rId1"/>
  <rowBreaks count="1" manualBreakCount="1">
    <brk id="17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5</vt:i4>
      </vt:variant>
      <vt:variant>
        <vt:lpstr>Imenovani obsegi</vt:lpstr>
      </vt:variant>
      <vt:variant>
        <vt:i4>5</vt:i4>
      </vt:variant>
    </vt:vector>
  </HeadingPairs>
  <TitlesOfParts>
    <vt:vector size="10" baseType="lpstr">
      <vt:lpstr>rekapitulacija</vt:lpstr>
      <vt:lpstr>Občina Trebnje</vt:lpstr>
      <vt:lpstr>KS Dolenja Nemška vas</vt:lpstr>
      <vt:lpstr>KS Štefan</vt:lpstr>
      <vt:lpstr>KS Dobrnič</vt:lpstr>
      <vt:lpstr>'KS Dobrnič'!Področje_tiskanja</vt:lpstr>
      <vt:lpstr>'KS Dolenja Nemška vas'!Področje_tiskanja</vt:lpstr>
      <vt:lpstr>'KS Štefan'!Področje_tiskanja</vt:lpstr>
      <vt:lpstr>'Občina Trebnje'!Področje_tiskanja</vt:lpstr>
      <vt:lpstr>rekapitulacija!Področje_tiskanja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 Starbek</dc:creator>
  <cp:lastModifiedBy>Janja Fink</cp:lastModifiedBy>
  <cp:lastPrinted>2019-07-17T08:15:53Z</cp:lastPrinted>
  <dcterms:created xsi:type="dcterms:W3CDTF">2015-06-17T14:11:22Z</dcterms:created>
  <dcterms:modified xsi:type="dcterms:W3CDTF">2019-07-18T08:22:20Z</dcterms:modified>
</cp:coreProperties>
</file>