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checkCompatibility="1" defaultThemeVersion="124226"/>
  <mc:AlternateContent xmlns:mc="http://schemas.openxmlformats.org/markup-compatibility/2006">
    <mc:Choice Requires="x15">
      <x15ac:absPath xmlns:x15ac="http://schemas.microsoft.com/office/spreadsheetml/2010/11/ac" url="C:\Users\Trebnje34\Documents\Moje\1_ODDELKI\6 VZGOJA IN IZOBRAŽEVANJE\4_VRTCI\Vrtec Šentlovrenc\razpis\razpisna dokumentacija\"/>
    </mc:Choice>
  </mc:AlternateContent>
  <bookViews>
    <workbookView xWindow="0" yWindow="0" windowWidth="28800" windowHeight="12210" tabRatio="900"/>
  </bookViews>
  <sheets>
    <sheet name="SKUPNA REKAPITULACIJA" sheetId="5" r:id="rId1"/>
    <sheet name="OPOMBE-SPLOŠNO" sheetId="6" r:id="rId2"/>
    <sheet name="OPOMBE-GOI" sheetId="7" r:id="rId3"/>
    <sheet name="OPOMBE STROJNE INSTAL" sheetId="27" r:id="rId4"/>
    <sheet name="OBJEKT IZ MODULARNIH ENOT" sheetId="8" r:id="rId5"/>
    <sheet name="ELEKTRO INST. rekapitulacija" sheetId="19" r:id="rId6"/>
    <sheet name="Razdelilniki" sheetId="20" r:id="rId7"/>
    <sheet name="Svetlobna telesa" sheetId="21" r:id="rId8"/>
    <sheet name="Šibki tok" sheetId="22" r:id="rId9"/>
    <sheet name="Inštalacijski material" sheetId="23" r:id="rId10"/>
    <sheet name="Strelovod, pot izenač" sheetId="24" r:id="rId11"/>
    <sheet name="Zakljucna dela" sheetId="25" r:id="rId12"/>
    <sheet name="STROJNE INSTALACIJE Rekapitulac" sheetId="26" r:id="rId13"/>
    <sheet name="I. Ogrevanje_radiator" sheetId="34" r:id="rId14"/>
    <sheet name="II. Hlajenje " sheetId="35" r:id="rId15"/>
    <sheet name="III. Kotlovnica " sheetId="36" r:id="rId16"/>
    <sheet name="IV. VO_KA_pritličje" sheetId="37" r:id="rId17"/>
    <sheet name="V. Prezracevanje " sheetId="38" r:id="rId18"/>
    <sheet name="VI. Prezracevanje Kuhinja " sheetId="39" r:id="rId19"/>
  </sheets>
  <externalReferences>
    <externalReference r:id="rId20"/>
  </externalReferences>
  <definedNames>
    <definedName name="Excel_BuiltIn_Print_Titles_4" localSheetId="2">'[1]NEPREDVIDENA GR.DELA'!#REF!</definedName>
    <definedName name="Excel_BuiltIn_Print_Titles_4">'[1]NEPREDVIDENA GR.DELA'!#REF!</definedName>
    <definedName name="OLE_LINK1" localSheetId="12">'STROJNE INSTALACIJE Rekapitulac'!#REF!</definedName>
    <definedName name="_xlnm.Print_Area" localSheetId="5">'ELEKTRO INST. rekapitulacija'!$B$4:$G$47</definedName>
    <definedName name="_xlnm.Print_Area" localSheetId="13">'I. Ogrevanje_radiator'!$A$1:$F$68</definedName>
    <definedName name="_xlnm.Print_Area" localSheetId="14">'II. Hlajenje '!$A$1:$F$98</definedName>
    <definedName name="_xlnm.Print_Area" localSheetId="15">'III. Kotlovnica '!$A$1:$F$234</definedName>
    <definedName name="_xlnm.Print_Area" localSheetId="9">'Inštalacijski material'!$B$3:$G$135</definedName>
    <definedName name="_xlnm.Print_Area" localSheetId="16">'IV. VO_KA_pritličje'!$A$1:$F$220</definedName>
    <definedName name="_xlnm.Print_Area" localSheetId="4">'OBJEKT IZ MODULARNIH ENOT'!$A$3:$F$450</definedName>
    <definedName name="_xlnm.Print_Area" localSheetId="3">'OPOMBE STROJNE INSTAL'!$A$1:$J$53</definedName>
    <definedName name="_xlnm.Print_Area" localSheetId="2">'OPOMBE-GOI'!$A$1:$A$27</definedName>
    <definedName name="_xlnm.Print_Area" localSheetId="1">'OPOMBE-SPLOŠNO'!$A$1:$A$79</definedName>
    <definedName name="_xlnm.Print_Area" localSheetId="6">Razdelilniki!$B$3:$G$71</definedName>
    <definedName name="_xlnm.Print_Area" localSheetId="10">'Strelovod, pot izenač'!$B$3:$G$73</definedName>
    <definedName name="_xlnm.Print_Area" localSheetId="12">'STROJNE INSTALACIJE Rekapitulac'!$A$1:$F$25</definedName>
    <definedName name="_xlnm.Print_Area" localSheetId="7">'Svetlobna telesa'!$B$3:$G$27</definedName>
    <definedName name="_xlnm.Print_Area" localSheetId="8">'Šibki tok'!$B$3:$G$152</definedName>
    <definedName name="_xlnm.Print_Area" localSheetId="17">'V. Prezracevanje '!$A$1:$F$186</definedName>
    <definedName name="_xlnm.Print_Area" localSheetId="18">'VI. Prezracevanje Kuhinja '!$A$1:$H$226</definedName>
    <definedName name="_xlnm.Print_Area" localSheetId="11">'Zakljucna dela'!$B$3:$G$20</definedName>
    <definedName name="_xlnm.Print_Titles" localSheetId="13">'I. Ogrevanje_radiator'!$1:$11</definedName>
    <definedName name="_xlnm.Print_Titles" localSheetId="14">'II. Hlajenje '!$1:$11</definedName>
    <definedName name="_xlnm.Print_Titles" localSheetId="15">'III. Kotlovnica '!$1:$11</definedName>
    <definedName name="_xlnm.Print_Titles" localSheetId="9">'Inštalacijski material'!$6:$7</definedName>
    <definedName name="_xlnm.Print_Titles" localSheetId="16">'IV. VO_KA_pritličje'!$1:$11</definedName>
    <definedName name="_xlnm.Print_Titles" localSheetId="3">'OPOMBE STROJNE INSTAL'!$76:$76</definedName>
    <definedName name="_xlnm.Print_Titles" localSheetId="6">Razdelilniki!$6:$7</definedName>
    <definedName name="_xlnm.Print_Titles" localSheetId="10">'Strelovod, pot izenač'!$6:$7</definedName>
    <definedName name="_xlnm.Print_Titles" localSheetId="12">'STROJNE INSTALACIJE Rekapitulac'!$1:$10</definedName>
    <definedName name="_xlnm.Print_Titles" localSheetId="7">'Svetlobna telesa'!$6:$7</definedName>
    <definedName name="_xlnm.Print_Titles" localSheetId="8">'Šibki tok'!$6:$7</definedName>
    <definedName name="_xlnm.Print_Titles" localSheetId="17">'V. Prezracevanje '!$1:$11</definedName>
    <definedName name="_xlnm.Print_Titles" localSheetId="18">'VI. Prezracevanje Kuhinja '!$1:$11</definedName>
    <definedName name="_xlnm.Print_Titles" localSheetId="11">'Zakljucna dela'!$6:$7</definedName>
  </definedNames>
  <calcPr calcId="162913"/>
</workbook>
</file>

<file path=xl/calcChain.xml><?xml version="1.0" encoding="utf-8"?>
<calcChain xmlns="http://schemas.openxmlformats.org/spreadsheetml/2006/main">
  <c r="G24" i="23" l="1"/>
  <c r="G20" i="23"/>
  <c r="F32" i="39" l="1"/>
  <c r="H32" i="39"/>
  <c r="H40" i="39"/>
  <c r="H46" i="39"/>
  <c r="F61" i="39"/>
  <c r="H61" i="39"/>
  <c r="F68" i="39"/>
  <c r="H68" i="39"/>
  <c r="F79" i="39"/>
  <c r="H79" i="39"/>
  <c r="F89" i="39"/>
  <c r="H89" i="39"/>
  <c r="F99" i="39"/>
  <c r="H99" i="39"/>
  <c r="F141" i="39"/>
  <c r="H141" i="39"/>
  <c r="F156" i="39"/>
  <c r="H156" i="39"/>
  <c r="F162" i="39"/>
  <c r="H162" i="39"/>
  <c r="H163" i="39"/>
  <c r="H166" i="39"/>
  <c r="H167" i="39"/>
  <c r="F172" i="39"/>
  <c r="H172" i="39"/>
  <c r="H179" i="39"/>
  <c r="F181" i="39"/>
  <c r="H181" i="39"/>
  <c r="F187" i="39"/>
  <c r="H187" i="39"/>
  <c r="F192" i="39"/>
  <c r="H192" i="39"/>
  <c r="F193" i="39"/>
  <c r="H193" i="39"/>
  <c r="F199" i="39"/>
  <c r="H199" i="39"/>
  <c r="F200" i="39"/>
  <c r="H200" i="39"/>
  <c r="H203" i="39"/>
  <c r="H204" i="39"/>
  <c r="H205" i="39"/>
  <c r="H206" i="39"/>
  <c r="H207" i="39"/>
  <c r="H213" i="39"/>
  <c r="H217" i="39"/>
  <c r="F219" i="39"/>
  <c r="H219" i="39"/>
  <c r="H221" i="39"/>
  <c r="F18" i="38"/>
  <c r="F24" i="38"/>
  <c r="F25" i="38"/>
  <c r="F26" i="38"/>
  <c r="F27" i="38"/>
  <c r="F33" i="38"/>
  <c r="F38" i="38"/>
  <c r="F39" i="38"/>
  <c r="F44" i="38"/>
  <c r="F45" i="38"/>
  <c r="F46" i="38"/>
  <c r="F52" i="38"/>
  <c r="F53" i="38"/>
  <c r="F54" i="38"/>
  <c r="F55" i="38"/>
  <c r="F56" i="38"/>
  <c r="F62" i="38"/>
  <c r="F63" i="38"/>
  <c r="F64" i="38"/>
  <c r="F65" i="38"/>
  <c r="F66" i="38"/>
  <c r="F70" i="38"/>
  <c r="F71" i="38"/>
  <c r="F77" i="38"/>
  <c r="F83" i="38"/>
  <c r="F88" i="38"/>
  <c r="F89" i="38"/>
  <c r="F90" i="38"/>
  <c r="F91" i="38"/>
  <c r="F92" i="38"/>
  <c r="F98" i="38"/>
  <c r="F104" i="38"/>
  <c r="F105" i="38"/>
  <c r="F161" i="38"/>
  <c r="F164" i="38"/>
  <c r="F165" i="38"/>
  <c r="F166" i="38"/>
  <c r="F167" i="38"/>
  <c r="F168" i="38"/>
  <c r="F172" i="38"/>
  <c r="F176" i="38"/>
  <c r="F177" i="38"/>
  <c r="F178" i="38"/>
  <c r="F180" i="38"/>
  <c r="F182" i="38"/>
  <c r="F184" i="38"/>
  <c r="F14" i="37"/>
  <c r="F19" i="37"/>
  <c r="F24" i="37"/>
  <c r="F33" i="37"/>
  <c r="F39" i="37"/>
  <c r="F45" i="37"/>
  <c r="F50" i="37"/>
  <c r="F55" i="37"/>
  <c r="F61" i="37"/>
  <c r="F66" i="37"/>
  <c r="G68" i="37"/>
  <c r="H68" i="37" s="1"/>
  <c r="G69" i="37"/>
  <c r="H69" i="37" s="1"/>
  <c r="G70" i="37"/>
  <c r="H70" i="37"/>
  <c r="F71" i="37"/>
  <c r="G72" i="37"/>
  <c r="H72" i="37" s="1"/>
  <c r="F78" i="37"/>
  <c r="F82" i="37"/>
  <c r="F86" i="37"/>
  <c r="F90" i="37"/>
  <c r="F94" i="37"/>
  <c r="F97" i="37"/>
  <c r="F103" i="37"/>
  <c r="F104" i="37"/>
  <c r="F109" i="37"/>
  <c r="F114" i="37"/>
  <c r="F115" i="37"/>
  <c r="F116" i="37"/>
  <c r="F121" i="37"/>
  <c r="F125" i="37"/>
  <c r="F130" i="37"/>
  <c r="F131" i="37"/>
  <c r="F134" i="37"/>
  <c r="F135" i="37"/>
  <c r="F136" i="37"/>
  <c r="F137" i="37"/>
  <c r="F138" i="37"/>
  <c r="F139" i="37"/>
  <c r="F144" i="37"/>
  <c r="F145" i="37"/>
  <c r="F146" i="37"/>
  <c r="F147" i="37"/>
  <c r="F152" i="37"/>
  <c r="F153" i="37"/>
  <c r="F154" i="37"/>
  <c r="F155" i="37"/>
  <c r="F160" i="37"/>
  <c r="F161" i="37"/>
  <c r="F162" i="37"/>
  <c r="F163" i="37"/>
  <c r="F164" i="37"/>
  <c r="F165" i="37"/>
  <c r="F170" i="37"/>
  <c r="F171" i="37"/>
  <c r="F176" i="37"/>
  <c r="F177" i="37"/>
  <c r="F178" i="37"/>
  <c r="F182" i="37"/>
  <c r="F187" i="37"/>
  <c r="F192" i="37"/>
  <c r="F195" i="37"/>
  <c r="F197" i="37"/>
  <c r="F202" i="37"/>
  <c r="F206" i="37"/>
  <c r="F208" i="37"/>
  <c r="F211" i="37"/>
  <c r="F213" i="37"/>
  <c r="F215" i="37"/>
  <c r="F35" i="36"/>
  <c r="F41" i="36"/>
  <c r="F46" i="36"/>
  <c r="F51" i="36"/>
  <c r="F56" i="36"/>
  <c r="F59" i="36"/>
  <c r="F64" i="36"/>
  <c r="F72" i="36"/>
  <c r="F77" i="36"/>
  <c r="F82" i="36"/>
  <c r="F85" i="36"/>
  <c r="F88" i="36"/>
  <c r="F94" i="36"/>
  <c r="F95" i="36"/>
  <c r="F96" i="36"/>
  <c r="F97" i="36"/>
  <c r="F98" i="36"/>
  <c r="F103" i="36"/>
  <c r="F104" i="36"/>
  <c r="F105" i="36"/>
  <c r="F106" i="36"/>
  <c r="F109" i="36"/>
  <c r="F119" i="36"/>
  <c r="F128" i="36"/>
  <c r="F137" i="36"/>
  <c r="F143" i="36"/>
  <c r="F151" i="36"/>
  <c r="F162" i="36"/>
  <c r="F167" i="36"/>
  <c r="F172" i="36"/>
  <c r="F177" i="36"/>
  <c r="F180" i="36"/>
  <c r="F183" i="36"/>
  <c r="F184" i="36"/>
  <c r="F185" i="36"/>
  <c r="F186" i="36"/>
  <c r="F190" i="36"/>
  <c r="F191" i="36"/>
  <c r="F192" i="36"/>
  <c r="F198" i="36"/>
  <c r="F199" i="36"/>
  <c r="F200" i="36"/>
  <c r="F203" i="36"/>
  <c r="F206" i="36"/>
  <c r="F209" i="36"/>
  <c r="F214" i="36"/>
  <c r="F219" i="36"/>
  <c r="F225" i="36"/>
  <c r="F227" i="36"/>
  <c r="F229" i="36"/>
  <c r="F231" i="36"/>
  <c r="F25" i="35"/>
  <c r="F40" i="35"/>
  <c r="F46" i="35"/>
  <c r="F47" i="35"/>
  <c r="F53" i="35"/>
  <c r="F54" i="35"/>
  <c r="F58" i="35"/>
  <c r="F59" i="35"/>
  <c r="F65" i="35"/>
  <c r="F66" i="35"/>
  <c r="F67" i="35"/>
  <c r="F70" i="35"/>
  <c r="F71" i="35"/>
  <c r="F72" i="35"/>
  <c r="F73" i="35"/>
  <c r="F74" i="35"/>
  <c r="D80" i="35"/>
  <c r="F80" i="35" s="1"/>
  <c r="D81" i="35"/>
  <c r="F81" i="35" s="1"/>
  <c r="D82" i="35"/>
  <c r="F82" i="35" s="1"/>
  <c r="D83" i="35"/>
  <c r="F83" i="35" s="1"/>
  <c r="D84" i="35"/>
  <c r="F84" i="35" s="1"/>
  <c r="F88" i="35"/>
  <c r="F90" i="35"/>
  <c r="F92" i="35"/>
  <c r="F94" i="35"/>
  <c r="A12" i="34"/>
  <c r="F17" i="34"/>
  <c r="F19" i="34"/>
  <c r="F21" i="34"/>
  <c r="F22" i="34"/>
  <c r="F23" i="34"/>
  <c r="F25" i="34"/>
  <c r="F26" i="34"/>
  <c r="F28" i="34"/>
  <c r="F29" i="34"/>
  <c r="F30" i="34"/>
  <c r="F31" i="34"/>
  <c r="F33" i="34"/>
  <c r="D34" i="34"/>
  <c r="F40" i="34"/>
  <c r="F47" i="34"/>
  <c r="F50" i="34"/>
  <c r="F51" i="34"/>
  <c r="F52" i="34"/>
  <c r="F53" i="34"/>
  <c r="F54" i="34"/>
  <c r="F58" i="34"/>
  <c r="F59" i="34"/>
  <c r="F60" i="34"/>
  <c r="F61" i="34"/>
  <c r="F62" i="34"/>
  <c r="F64" i="34"/>
  <c r="F66" i="34"/>
  <c r="F97" i="35" l="1"/>
  <c r="D14" i="26" s="1"/>
  <c r="F186" i="38"/>
  <c r="D20" i="26" s="1"/>
  <c r="F217" i="37"/>
  <c r="D18" i="26" s="1"/>
  <c r="F233" i="36"/>
  <c r="D16" i="26" s="1"/>
  <c r="E217" i="39"/>
  <c r="F217" i="39" s="1"/>
  <c r="H223" i="39"/>
  <c r="D22" i="26" s="1"/>
  <c r="F68" i="34"/>
  <c r="D12" i="26" s="1"/>
  <c r="E221" i="39"/>
  <c r="F221" i="39" s="1"/>
  <c r="F223" i="39" s="1"/>
  <c r="F41" i="8"/>
  <c r="G17" i="25" l="1"/>
  <c r="G15" i="25"/>
  <c r="G13" i="25"/>
  <c r="G11" i="25"/>
  <c r="G9" i="25"/>
  <c r="G20" i="25" s="1"/>
  <c r="G35" i="19" s="1"/>
  <c r="B69" i="24"/>
  <c r="B67" i="24"/>
  <c r="G66" i="24"/>
  <c r="B66" i="24"/>
  <c r="G65" i="24"/>
  <c r="B65" i="24"/>
  <c r="G64" i="24"/>
  <c r="B64" i="24"/>
  <c r="G63" i="24"/>
  <c r="B62" i="24"/>
  <c r="G61" i="24"/>
  <c r="B60" i="24"/>
  <c r="G59" i="24"/>
  <c r="B58" i="24"/>
  <c r="G57" i="24"/>
  <c r="G56" i="24"/>
  <c r="B56" i="24"/>
  <c r="G55" i="24"/>
  <c r="B54" i="24"/>
  <c r="G53" i="24"/>
  <c r="B52" i="24"/>
  <c r="G51" i="24"/>
  <c r="G49" i="24"/>
  <c r="G48" i="24"/>
  <c r="B48" i="24"/>
  <c r="G47" i="24"/>
  <c r="B46" i="24"/>
  <c r="E45" i="24"/>
  <c r="G45" i="24" s="1"/>
  <c r="B44" i="24"/>
  <c r="G43" i="24"/>
  <c r="B42" i="24"/>
  <c r="G41" i="24"/>
  <c r="B40" i="24"/>
  <c r="G39" i="24"/>
  <c r="B38" i="24"/>
  <c r="G37" i="24"/>
  <c r="B36" i="24"/>
  <c r="G35" i="24"/>
  <c r="B34" i="24"/>
  <c r="G33" i="24"/>
  <c r="B32" i="24"/>
  <c r="G31" i="24"/>
  <c r="B30" i="24"/>
  <c r="G29" i="24"/>
  <c r="B28" i="24"/>
  <c r="G27" i="24"/>
  <c r="G25" i="24"/>
  <c r="G23" i="24"/>
  <c r="G21" i="24"/>
  <c r="B20" i="24"/>
  <c r="G19" i="24"/>
  <c r="G17" i="24"/>
  <c r="G15" i="24"/>
  <c r="G13" i="24"/>
  <c r="G11" i="24"/>
  <c r="G9" i="24"/>
  <c r="B131" i="23"/>
  <c r="G128" i="23"/>
  <c r="G126" i="23"/>
  <c r="B126" i="23"/>
  <c r="G125" i="23"/>
  <c r="B125" i="23"/>
  <c r="B123" i="23"/>
  <c r="G122" i="23"/>
  <c r="B122" i="23"/>
  <c r="G121" i="23"/>
  <c r="B121" i="23"/>
  <c r="G120" i="23"/>
  <c r="B120" i="23"/>
  <c r="G119" i="23"/>
  <c r="B119" i="23"/>
  <c r="G118" i="23"/>
  <c r="G115" i="23"/>
  <c r="G114" i="23"/>
  <c r="B112" i="23"/>
  <c r="G111" i="23"/>
  <c r="B111" i="23"/>
  <c r="G110" i="23"/>
  <c r="B110" i="23"/>
  <c r="G109" i="23"/>
  <c r="B109" i="23"/>
  <c r="G108" i="23"/>
  <c r="B108" i="23"/>
  <c r="G105" i="23"/>
  <c r="G104" i="23"/>
  <c r="B104" i="23"/>
  <c r="G103" i="23"/>
  <c r="B103" i="23"/>
  <c r="G102" i="23"/>
  <c r="B102" i="23"/>
  <c r="G101" i="23"/>
  <c r="B101" i="23"/>
  <c r="G100" i="23"/>
  <c r="B100" i="23"/>
  <c r="G99" i="23"/>
  <c r="B99" i="23"/>
  <c r="G96" i="23"/>
  <c r="G94" i="23"/>
  <c r="G92" i="23"/>
  <c r="G91" i="23"/>
  <c r="G90" i="23"/>
  <c r="G89" i="23"/>
  <c r="G88" i="23"/>
  <c r="G87" i="23"/>
  <c r="G84" i="23"/>
  <c r="G83" i="23"/>
  <c r="G82" i="23"/>
  <c r="G81" i="23"/>
  <c r="G80" i="23"/>
  <c r="G79" i="23"/>
  <c r="G78" i="23"/>
  <c r="B76" i="23"/>
  <c r="G75" i="23"/>
  <c r="G74" i="23"/>
  <c r="G73" i="23"/>
  <c r="B73" i="23"/>
  <c r="G72" i="23"/>
  <c r="B72" i="23"/>
  <c r="G71" i="23"/>
  <c r="B71" i="23"/>
  <c r="G70" i="23"/>
  <c r="B70" i="23"/>
  <c r="G69" i="23"/>
  <c r="B69" i="23"/>
  <c r="G68" i="23"/>
  <c r="B68" i="23"/>
  <c r="G65" i="23"/>
  <c r="B65" i="23"/>
  <c r="G64" i="23"/>
  <c r="B64" i="23"/>
  <c r="G63" i="23"/>
  <c r="B63" i="23"/>
  <c r="G62" i="23"/>
  <c r="B62" i="23"/>
  <c r="G61" i="23"/>
  <c r="B61" i="23"/>
  <c r="G58" i="23"/>
  <c r="G56" i="23"/>
  <c r="G54" i="23"/>
  <c r="G53" i="23"/>
  <c r="G52" i="23"/>
  <c r="G51" i="23"/>
  <c r="G48" i="23"/>
  <c r="G46" i="23"/>
  <c r="G44" i="23"/>
  <c r="G42" i="23"/>
  <c r="G40" i="23"/>
  <c r="B39" i="23"/>
  <c r="G38" i="23"/>
  <c r="G36" i="23"/>
  <c r="G34" i="23"/>
  <c r="G32" i="23"/>
  <c r="G30" i="23"/>
  <c r="B29" i="23"/>
  <c r="G28" i="23"/>
  <c r="B28" i="23"/>
  <c r="G27" i="23"/>
  <c r="B27" i="23"/>
  <c r="B24" i="23"/>
  <c r="B23" i="23"/>
  <c r="B20" i="23"/>
  <c r="B19" i="23"/>
  <c r="G16" i="23"/>
  <c r="G15" i="23"/>
  <c r="G14" i="23"/>
  <c r="G11" i="23"/>
  <c r="B148" i="22"/>
  <c r="B146" i="22"/>
  <c r="G145" i="22"/>
  <c r="B144" i="22"/>
  <c r="G143" i="22"/>
  <c r="B142" i="22"/>
  <c r="G141" i="22"/>
  <c r="B140" i="22"/>
  <c r="G139" i="22"/>
  <c r="B138" i="22"/>
  <c r="G137" i="22"/>
  <c r="B136" i="22"/>
  <c r="G135" i="22"/>
  <c r="B134" i="22"/>
  <c r="G133" i="22"/>
  <c r="B133" i="22"/>
  <c r="B132" i="22"/>
  <c r="B131" i="22"/>
  <c r="B130" i="22"/>
  <c r="B129" i="22"/>
  <c r="B128" i="22"/>
  <c r="B127" i="22"/>
  <c r="B126" i="22"/>
  <c r="B124" i="22"/>
  <c r="G120" i="22"/>
  <c r="B119" i="22"/>
  <c r="G118" i="22"/>
  <c r="B118" i="22"/>
  <c r="B117" i="22"/>
  <c r="B116" i="22"/>
  <c r="B115" i="22"/>
  <c r="B114" i="22"/>
  <c r="B113" i="22"/>
  <c r="G112" i="22"/>
  <c r="B111" i="22"/>
  <c r="G110" i="22"/>
  <c r="B110" i="22"/>
  <c r="G109" i="22"/>
  <c r="B109" i="22"/>
  <c r="B108" i="22"/>
  <c r="G102" i="22"/>
  <c r="B101" i="22"/>
  <c r="G100" i="22"/>
  <c r="G98" i="22"/>
  <c r="G96" i="22"/>
  <c r="B95" i="22"/>
  <c r="G94" i="22"/>
  <c r="B93" i="22"/>
  <c r="G92" i="22"/>
  <c r="B91" i="22"/>
  <c r="G90" i="22"/>
  <c r="E85" i="22"/>
  <c r="G85" i="22" s="1"/>
  <c r="B85" i="22"/>
  <c r="B84" i="22"/>
  <c r="G74" i="22"/>
  <c r="B73" i="22"/>
  <c r="G72" i="22"/>
  <c r="B71" i="22"/>
  <c r="G70" i="22"/>
  <c r="B69" i="22"/>
  <c r="G68" i="22"/>
  <c r="B67" i="22"/>
  <c r="E66" i="22"/>
  <c r="G66" i="22" s="1"/>
  <c r="B65" i="22"/>
  <c r="G64" i="22"/>
  <c r="B64" i="22"/>
  <c r="B63" i="22"/>
  <c r="B62" i="22"/>
  <c r="B61" i="22"/>
  <c r="B60" i="22"/>
  <c r="B58" i="22"/>
  <c r="B53" i="22"/>
  <c r="G52" i="22"/>
  <c r="B51" i="22"/>
  <c r="G50" i="22"/>
  <c r="B49" i="22"/>
  <c r="G48" i="22"/>
  <c r="B47" i="22"/>
  <c r="G46" i="22"/>
  <c r="B45" i="22"/>
  <c r="G44" i="22"/>
  <c r="B43" i="22"/>
  <c r="G42" i="22"/>
  <c r="B41" i="22"/>
  <c r="G40" i="22"/>
  <c r="G38" i="22"/>
  <c r="B37" i="22"/>
  <c r="G36" i="22"/>
  <c r="B35" i="22"/>
  <c r="G34" i="22"/>
  <c r="B33" i="22"/>
  <c r="E32" i="22"/>
  <c r="G32" i="22" s="1"/>
  <c r="B31" i="22"/>
  <c r="G30" i="22"/>
  <c r="B29" i="22"/>
  <c r="G28" i="22"/>
  <c r="B27" i="22"/>
  <c r="G26" i="22"/>
  <c r="B25" i="22"/>
  <c r="G24" i="22"/>
  <c r="B23" i="22"/>
  <c r="G22" i="22"/>
  <c r="G20" i="22"/>
  <c r="B20" i="22"/>
  <c r="B18" i="22"/>
  <c r="B16" i="22"/>
  <c r="B14" i="22"/>
  <c r="B13" i="22"/>
  <c r="B23" i="21"/>
  <c r="B21" i="21"/>
  <c r="G20" i="21"/>
  <c r="G18" i="21"/>
  <c r="G16" i="21"/>
  <c r="G14" i="21"/>
  <c r="G12" i="21"/>
  <c r="G11" i="21"/>
  <c r="G10" i="21"/>
  <c r="G8" i="21"/>
  <c r="G64" i="20"/>
  <c r="B64" i="20"/>
  <c r="B63" i="20"/>
  <c r="G62" i="20"/>
  <c r="B62" i="20"/>
  <c r="G61" i="20"/>
  <c r="G60" i="20"/>
  <c r="B60" i="20"/>
  <c r="G59" i="20"/>
  <c r="B59" i="20"/>
  <c r="G58" i="20"/>
  <c r="B58" i="20"/>
  <c r="G57" i="20"/>
  <c r="G56" i="20"/>
  <c r="G55" i="20"/>
  <c r="G54" i="20"/>
  <c r="B54" i="20"/>
  <c r="G53" i="20"/>
  <c r="B53" i="20"/>
  <c r="G52" i="20"/>
  <c r="G51" i="20"/>
  <c r="B51" i="20"/>
  <c r="G50" i="20"/>
  <c r="B50" i="20"/>
  <c r="G49" i="20"/>
  <c r="G47" i="20"/>
  <c r="B47" i="20"/>
  <c r="B46" i="20"/>
  <c r="G45" i="20"/>
  <c r="B45" i="20"/>
  <c r="G44" i="20"/>
  <c r="B44" i="20"/>
  <c r="G43" i="20"/>
  <c r="B43" i="20"/>
  <c r="G42" i="20"/>
  <c r="B42" i="20"/>
  <c r="G41" i="20"/>
  <c r="G40" i="20"/>
  <c r="G39" i="20"/>
  <c r="B39" i="20"/>
  <c r="G38" i="20"/>
  <c r="B38" i="20"/>
  <c r="G37" i="20"/>
  <c r="B37" i="20"/>
  <c r="G36" i="20"/>
  <c r="B36" i="20"/>
  <c r="G35" i="20"/>
  <c r="B35" i="20"/>
  <c r="G34" i="20"/>
  <c r="B34" i="20"/>
  <c r="G33" i="20"/>
  <c r="B33" i="20"/>
  <c r="G32" i="20"/>
  <c r="B32" i="20"/>
  <c r="G31" i="20"/>
  <c r="B31" i="20"/>
  <c r="G30" i="20"/>
  <c r="B30" i="20"/>
  <c r="G29" i="20"/>
  <c r="B28" i="20"/>
  <c r="G27" i="20"/>
  <c r="B27" i="20"/>
  <c r="G26" i="20"/>
  <c r="B26" i="20"/>
  <c r="G25" i="20"/>
  <c r="B25" i="20"/>
  <c r="G24" i="20"/>
  <c r="B24" i="20"/>
  <c r="G23" i="20"/>
  <c r="B23" i="20"/>
  <c r="G22" i="20"/>
  <c r="B22" i="20"/>
  <c r="G21" i="20"/>
  <c r="G20" i="20"/>
  <c r="G19" i="20"/>
  <c r="B19" i="20"/>
  <c r="G18" i="20"/>
  <c r="B18" i="20"/>
  <c r="G17" i="20"/>
  <c r="B17" i="20"/>
  <c r="G16" i="20"/>
  <c r="B16" i="20"/>
  <c r="G15" i="20"/>
  <c r="B15" i="20"/>
  <c r="G14" i="20"/>
  <c r="B14" i="20"/>
  <c r="G13" i="20"/>
  <c r="B13" i="20"/>
  <c r="G12" i="20"/>
  <c r="B12" i="20"/>
  <c r="G11" i="20"/>
  <c r="B11" i="20"/>
  <c r="G10" i="20"/>
  <c r="G66" i="20" s="1"/>
  <c r="G9" i="20"/>
  <c r="G8" i="20"/>
  <c r="C35" i="19"/>
  <c r="C33" i="19"/>
  <c r="C31" i="19"/>
  <c r="C29" i="19"/>
  <c r="C27" i="19"/>
  <c r="C25" i="19"/>
  <c r="F447" i="8"/>
  <c r="F445" i="8"/>
  <c r="F443" i="8"/>
  <c r="F441" i="8"/>
  <c r="F440" i="8"/>
  <c r="F439" i="8"/>
  <c r="F436" i="8"/>
  <c r="F434" i="8"/>
  <c r="F433" i="8"/>
  <c r="F430" i="8"/>
  <c r="F429" i="8"/>
  <c r="F426" i="8"/>
  <c r="F423" i="8"/>
  <c r="F421" i="8"/>
  <c r="F420" i="8"/>
  <c r="F419" i="8"/>
  <c r="F416" i="8"/>
  <c r="F414" i="8"/>
  <c r="F412" i="8"/>
  <c r="F411" i="8"/>
  <c r="F410" i="8"/>
  <c r="F407" i="8"/>
  <c r="F405" i="8"/>
  <c r="F403" i="8"/>
  <c r="F396" i="8"/>
  <c r="F19" i="8" s="1"/>
  <c r="F394" i="8"/>
  <c r="F392" i="8"/>
  <c r="F385" i="8"/>
  <c r="F384" i="8"/>
  <c r="F381" i="8"/>
  <c r="F380" i="8"/>
  <c r="F379" i="8"/>
  <c r="F376" i="8"/>
  <c r="F375" i="8"/>
  <c r="F374" i="8"/>
  <c r="F371" i="8"/>
  <c r="F369" i="8"/>
  <c r="F367" i="8"/>
  <c r="F365" i="8"/>
  <c r="F363" i="8"/>
  <c r="F386" i="8" s="1"/>
  <c r="F18" i="8" s="1"/>
  <c r="F360" i="8"/>
  <c r="F357" i="8"/>
  <c r="F349" i="8"/>
  <c r="F347" i="8"/>
  <c r="F345" i="8"/>
  <c r="F343" i="8"/>
  <c r="F341" i="8"/>
  <c r="F351" i="8" s="1"/>
  <c r="F17" i="8" s="1"/>
  <c r="F339" i="8"/>
  <c r="F330" i="8"/>
  <c r="F328" i="8"/>
  <c r="F326" i="8"/>
  <c r="F324" i="8"/>
  <c r="F322" i="8"/>
  <c r="F320" i="8"/>
  <c r="F318" i="8"/>
  <c r="F316" i="8"/>
  <c r="F314" i="8"/>
  <c r="F312" i="8"/>
  <c r="F310" i="8"/>
  <c r="F308" i="8"/>
  <c r="F306" i="8"/>
  <c r="F304" i="8"/>
  <c r="F302" i="8"/>
  <c r="F300" i="8"/>
  <c r="F298" i="8"/>
  <c r="F296" i="8"/>
  <c r="F294" i="8"/>
  <c r="F292" i="8"/>
  <c r="F279" i="8"/>
  <c r="F277" i="8"/>
  <c r="F276" i="8"/>
  <c r="F275" i="8"/>
  <c r="F274" i="8"/>
  <c r="F273" i="8"/>
  <c r="F272" i="8"/>
  <c r="F271" i="8"/>
  <c r="F270" i="8"/>
  <c r="F269" i="8"/>
  <c r="F268" i="8"/>
  <c r="F267" i="8"/>
  <c r="F266" i="8"/>
  <c r="F265" i="8"/>
  <c r="F264" i="8"/>
  <c r="F263" i="8"/>
  <c r="F262" i="8"/>
  <c r="F261" i="8"/>
  <c r="F260" i="8"/>
  <c r="F259" i="8"/>
  <c r="F258" i="8"/>
  <c r="F257" i="8"/>
  <c r="F256" i="8"/>
  <c r="F280" i="8" s="1"/>
  <c r="F15" i="8" s="1"/>
  <c r="F242" i="8"/>
  <c r="F240" i="8"/>
  <c r="F239" i="8"/>
  <c r="F238" i="8"/>
  <c r="F235" i="8"/>
  <c r="F233" i="8"/>
  <c r="F231" i="8"/>
  <c r="F229" i="8"/>
  <c r="F227" i="8"/>
  <c r="F225" i="8"/>
  <c r="F222" i="8"/>
  <c r="F216" i="8"/>
  <c r="F212" i="8"/>
  <c r="F204" i="8"/>
  <c r="F200" i="8"/>
  <c r="F192" i="8"/>
  <c r="F184" i="8"/>
  <c r="F175" i="8"/>
  <c r="F166" i="8"/>
  <c r="F158" i="8"/>
  <c r="F150" i="8"/>
  <c r="F142" i="8"/>
  <c r="F134" i="8"/>
  <c r="F125" i="8"/>
  <c r="F112" i="8"/>
  <c r="F98" i="8"/>
  <c r="F85" i="8"/>
  <c r="F71" i="8"/>
  <c r="F59" i="8"/>
  <c r="F46" i="8"/>
  <c r="G147" i="22" l="1"/>
  <c r="G68" i="24"/>
  <c r="F332" i="8"/>
  <c r="F16" i="8" s="1"/>
  <c r="B29" i="20"/>
  <c r="B49" i="20" s="1"/>
  <c r="G68" i="20"/>
  <c r="G71" i="20" s="1"/>
  <c r="G25" i="19" s="1"/>
  <c r="F206" i="8"/>
  <c r="F13" i="8" s="1"/>
  <c r="G149" i="22"/>
  <c r="G152" i="22" s="1"/>
  <c r="G29" i="19" s="1"/>
  <c r="G130" i="23"/>
  <c r="D24" i="26"/>
  <c r="G35" i="5" s="1"/>
  <c r="G22" i="21"/>
  <c r="F449" i="8"/>
  <c r="F20" i="8" s="1"/>
  <c r="F244" i="8"/>
  <c r="F14" i="8" s="1"/>
  <c r="B66" i="20" l="1"/>
  <c r="B68" i="20"/>
  <c r="B8" i="21" s="1"/>
  <c r="G70" i="24"/>
  <c r="G73" i="24" s="1"/>
  <c r="G33" i="19" s="1"/>
  <c r="F21" i="8"/>
  <c r="G33" i="5" s="1"/>
  <c r="G132" i="23"/>
  <c r="G135" i="23" s="1"/>
  <c r="G31" i="19" s="1"/>
  <c r="G24" i="21"/>
  <c r="G27" i="21" s="1"/>
  <c r="G27" i="19" s="1"/>
  <c r="B10" i="21" l="1"/>
  <c r="B12" i="21"/>
  <c r="G39" i="19"/>
  <c r="G34" i="5" s="1"/>
  <c r="B14" i="21" l="1"/>
  <c r="G41" i="19"/>
  <c r="G44" i="19" s="1"/>
  <c r="G37" i="5"/>
  <c r="G25" i="5" s="1"/>
  <c r="G26" i="5" s="1"/>
  <c r="G28" i="5" s="1"/>
  <c r="B16" i="21" l="1"/>
  <c r="B18" i="21"/>
  <c r="B20" i="21" l="1"/>
  <c r="B22" i="21" l="1"/>
  <c r="B24" i="21" s="1"/>
  <c r="B11" i="22" s="1"/>
  <c r="B22" i="22" l="1"/>
  <c r="B24" i="22"/>
  <c r="B26" i="22" l="1"/>
  <c r="B28" i="22"/>
  <c r="B30" i="22" s="1"/>
  <c r="B32" i="22" l="1"/>
  <c r="B34" i="22" l="1"/>
  <c r="B36" i="22" l="1"/>
  <c r="B38" i="22" s="1"/>
  <c r="B40" i="22" l="1"/>
  <c r="B42" i="22" l="1"/>
  <c r="B44" i="22" s="1"/>
  <c r="B46" i="22" l="1"/>
  <c r="B48" i="22" l="1"/>
  <c r="B50" i="22" l="1"/>
  <c r="B52" i="22" l="1"/>
  <c r="B59" i="22" l="1"/>
  <c r="B66" i="22"/>
  <c r="B70" i="22" l="1"/>
  <c r="B72" i="22" s="1"/>
  <c r="B68" i="22"/>
  <c r="B74" i="22" l="1"/>
  <c r="B79" i="22" l="1"/>
  <c r="B90" i="22" l="1"/>
  <c r="B92" i="22" l="1"/>
  <c r="B94" i="22" l="1"/>
  <c r="B96" i="22" l="1"/>
  <c r="B98" i="22" l="1"/>
  <c r="B100" i="22" l="1"/>
  <c r="B102" i="22" l="1"/>
  <c r="B107" i="22" s="1"/>
  <c r="B112" i="22" l="1"/>
  <c r="B120" i="22" l="1"/>
  <c r="B125" i="22" s="1"/>
  <c r="B135" i="22" l="1"/>
  <c r="B137" i="22" l="1"/>
  <c r="B141" i="22" s="1"/>
  <c r="B139" i="22"/>
  <c r="B143" i="22" l="1"/>
  <c r="B145" i="22" s="1"/>
  <c r="B147" i="22" s="1"/>
  <c r="B149" i="22" s="1"/>
  <c r="B11" i="23" s="1"/>
  <c r="B18" i="23" l="1"/>
  <c r="B13" i="23"/>
  <c r="B22" i="23"/>
  <c r="B26" i="23" l="1"/>
  <c r="B30" i="23" l="1"/>
  <c r="B32" i="23" l="1"/>
  <c r="B34" i="23" l="1"/>
  <c r="B36" i="23" s="1"/>
  <c r="B38" i="23" l="1"/>
  <c r="B40" i="23" s="1"/>
  <c r="B42" i="23" s="1"/>
  <c r="B44" i="23" s="1"/>
  <c r="B46" i="23" s="1"/>
  <c r="B48" i="23" s="1"/>
  <c r="B50" i="23" l="1"/>
  <c r="B56" i="23" s="1"/>
  <c r="B58" i="23" s="1"/>
  <c r="B60" i="23" s="1"/>
  <c r="B67" i="23" s="1"/>
  <c r="B77" i="23" s="1"/>
  <c r="B86" i="23" s="1"/>
  <c r="B94" i="23" s="1"/>
  <c r="B96" i="23" s="1"/>
  <c r="B98" i="23" s="1"/>
  <c r="B107" i="23" s="1"/>
  <c r="B113" i="23" s="1"/>
  <c r="B117" i="23" s="1"/>
  <c r="B124" i="23" s="1"/>
  <c r="B128" i="23" s="1"/>
  <c r="B130" i="23" s="1"/>
  <c r="B132" i="23" s="1"/>
  <c r="B9" i="24" s="1"/>
  <c r="B11" i="24" l="1"/>
  <c r="B13" i="24" l="1"/>
  <c r="B15" i="24"/>
  <c r="B17" i="24" s="1"/>
  <c r="B19" i="24" l="1"/>
  <c r="B21" i="24" l="1"/>
  <c r="B23" i="24" l="1"/>
  <c r="B25" i="24"/>
  <c r="B27" i="24" s="1"/>
  <c r="B29" i="24" l="1"/>
  <c r="B31" i="24" s="1"/>
  <c r="B33" i="24" l="1"/>
  <c r="B35" i="24" s="1"/>
  <c r="B37" i="24" s="1"/>
  <c r="B39" i="24" s="1"/>
  <c r="B41" i="24" s="1"/>
  <c r="B43" i="24" s="1"/>
  <c r="B45" i="24" s="1"/>
  <c r="B47" i="24" s="1"/>
  <c r="B49" i="24" s="1"/>
  <c r="B51" i="24" s="1"/>
  <c r="B53" i="24" s="1"/>
  <c r="B55" i="24" s="1"/>
  <c r="B57" i="24" s="1"/>
  <c r="B59" i="24" s="1"/>
  <c r="B61" i="24" s="1"/>
  <c r="B63" i="24" s="1"/>
  <c r="B68" i="24" s="1"/>
  <c r="B70" i="24" s="1"/>
  <c r="B9" i="25" s="1"/>
  <c r="B11" i="25" l="1"/>
  <c r="B15" i="25" s="1"/>
  <c r="B13" i="25"/>
  <c r="B17" i="25" s="1"/>
</calcChain>
</file>

<file path=xl/sharedStrings.xml><?xml version="1.0" encoding="utf-8"?>
<sst xmlns="http://schemas.openxmlformats.org/spreadsheetml/2006/main" count="2418" uniqueCount="1256">
  <si>
    <t>1.</t>
  </si>
  <si>
    <t>m2</t>
  </si>
  <si>
    <t>2.</t>
  </si>
  <si>
    <t>3.</t>
  </si>
  <si>
    <t>kos</t>
  </si>
  <si>
    <t>4.</t>
  </si>
  <si>
    <t>5.</t>
  </si>
  <si>
    <t>6.</t>
  </si>
  <si>
    <t>7.</t>
  </si>
  <si>
    <t>Skupna vrednost brez DDV:</t>
  </si>
  <si>
    <t>8.</t>
  </si>
  <si>
    <t>9.</t>
  </si>
  <si>
    <t>10.</t>
  </si>
  <si>
    <t>REKAPITULACIJA</t>
  </si>
  <si>
    <t>kpl</t>
  </si>
  <si>
    <t>11.</t>
  </si>
  <si>
    <t>12.</t>
  </si>
  <si>
    <t>13.</t>
  </si>
  <si>
    <t>14.</t>
  </si>
  <si>
    <t>15.</t>
  </si>
  <si>
    <t>OBJEKT :</t>
  </si>
  <si>
    <t>LOKACIJA :</t>
  </si>
  <si>
    <t>INVESTITOR:</t>
  </si>
  <si>
    <t>OBČINA TREBNJE</t>
  </si>
  <si>
    <t>Goliev trg 5</t>
  </si>
  <si>
    <t>8210 TREBNJE</t>
  </si>
  <si>
    <t>PARC ŠT 552/2,526 k.o. Mali Videm</t>
  </si>
  <si>
    <t>ŠENTLOVRENC</t>
  </si>
  <si>
    <t>VRTEC ŠENTLOVRENC</t>
  </si>
  <si>
    <t>I.</t>
  </si>
  <si>
    <t>II.</t>
  </si>
  <si>
    <t>III.</t>
  </si>
  <si>
    <t>16.</t>
  </si>
  <si>
    <t>kom</t>
  </si>
  <si>
    <t>VREDNOST DEL:</t>
  </si>
  <si>
    <t>17.</t>
  </si>
  <si>
    <t>18.</t>
  </si>
  <si>
    <t>19.</t>
  </si>
  <si>
    <t>20.</t>
  </si>
  <si>
    <t>21.</t>
  </si>
  <si>
    <t>22.</t>
  </si>
  <si>
    <t>VREDNOST BREZ DDV :</t>
  </si>
  <si>
    <t>DDV 22% :</t>
  </si>
  <si>
    <t>VREDNOST Z VKLJUČENIM DDV  :</t>
  </si>
  <si>
    <t>FAZA :</t>
  </si>
  <si>
    <t>in vse ostale stroške, ki morebiti niso navedeni in so za izvedbo in funkcioniranje objekta nujno potrebni.</t>
  </si>
  <si>
    <t>stroške izvedbe poskusnega obratovanja celotnega objekta s poudarkom na vseh inštalacijah, pri čemer je potrebno pri poskusnem obratovanju uporabiti tudi že vse kemikalije, pline idr., ki so v posameznih napravah, elementih, inštalacijah predvidene – vsi preizkusi s specialnimi plini in kemikalijami;</t>
  </si>
  <si>
    <t>Stroške vzdrževanja in varovanja objekta do pridobitve uporabnega dovoljenja in uspešne kolavdacije med investitorjem, uporanikom, gradbenim nadzorom in izvajalcem.</t>
  </si>
  <si>
    <t>Stroške vseh potrebnih šolanj osebja naročnika za uporabo objekta, v skladu s programom navodil za obratovanje in vzdrževanje.</t>
  </si>
  <si>
    <t xml:space="preserve">stroške zaključnih del na gradbišču vključno z odstranitvijo vseh varoval in prometne signalizacije, ki je tekom izvedbe služila zavarovanju gradbišča, odstranitve vse za potrebe gradnje postavljene provizorije in odstranitve vseh ostankov začasnih deponij ter krajinsko ustrezno ureditev vseh z izvajanjem pogodbenih del prizadetih površin po zaključku pogodbenih del oziroma vzpostavitev gradbišča in okolice v prvotno stanje, kjer bo to potrebno, vključno z odvozom odvečnega materiala; </t>
  </si>
  <si>
    <t>v sklopu izdelave  dokazila o zanesljivosti, na lastne stroške izdelati poročilo o nastalih gradbenih odpadkih in o ravnanju z njimi, v skladu s predpisom, ki ureja graditev objektov, kot sestavni del dokumentacije za pridobitev uporabnega dovoljenja</t>
  </si>
  <si>
    <t>stroške pridobitve vseh ustreznih dokumentov, stroške izdelave dokazila o zanesljivosti, predpisanih kontrol materialov, izjav o skladnostih, garancij za materiale vgrajene v objekt, stroške nostrifikacije in meritev pooblaščenih institucij, poročil, stroške izvajanja nadzora nad izvedbo požarnovarstvenih ukrepov skladno s Pravilnikom o požarni varnosti v stavbah, stroške izdelave izkaza požarne varnosti, vodenja vseh sprememb oziroma podatkov potrebnih za izvedbo PID-ov oziroma izdelavo PID-ov oziroma stroške za vso potrebno dokumentacijo za potrebe tehničnega pregleda in pridobitve uporabnega dovoljenja, pri čemer morajo biti dokumenti obvezno prevedeni v slovenščino in nostrificirani od pooblaščene institucije v RS, ki jo mora izvajalec predati gradbenemu nadzoru oziroma naročniku, kot tudi od vseh svojih podizvajalcev ter ostalih izvajalcev in dobaviteljev na projektu;</t>
  </si>
  <si>
    <t>stroške vsakodnevnega čiščenja delovišča oziroma objekta med izvajanjem del in končnega temeljitega zidarskega ter gospodinjskega čiščenja objekta, kar zadeva delo izvajalca in vseh podizvajalcev, med izvedbo del in pred primopredajo objekta;</t>
  </si>
  <si>
    <t>stroške izdelave geodetskega načrta novega stanja zemljišča  in objektov po končani gradnji;</t>
  </si>
  <si>
    <t>stroške dokumentiranja vseh sprememb za potrebe izdelave projekta izvedenih del (PID) za potrebe tehničnega pregleda in pridobitve uporabnega dovoljenja oziroma za naročnikovo arhivsko dokumentacijo;</t>
  </si>
  <si>
    <t xml:space="preserve">vezano na obstoječe komunalne vode obstoječih objektov na parceli ; zagotovitev zakoličbe in po potrebi zaščite vodov med gradnjo, zagotovitev koordinacije izvedbe del  z delovanjem OŠ pri posegih v obstoječe priključke </t>
  </si>
  <si>
    <t>vezano na izgradnjo kanalizacijskih priključkov: izgradnjo kanalizacijskih priključkov in interno kanalizacijo izvajati v vodotesni izvedbi ter pred začetkom gradnje kanalizacijskega priključka  kot tudi po potrebi zagotovitev in stroške prisotnost nadzora pooblaščenih predstavnikov .</t>
  </si>
  <si>
    <t>vezano na izgradnjo elektroenergetskega opremljanja območja: stroške izvedbe nastavitev in preizkusov delovanja zaščitnih naprav preklopne avtomatike za obratovanje diesel agregata ob rezervnem napajanju objekta (zaščita odjemalcev na distribucijskem omrežju pred vplivi diesel agregata), kot tudi nastavitev in preizkuse delovanja zaščitnih naprav preklopne avtomatike, ki jih izvede pooblaščena fizična ali pravna oseba ob prisotnosti pooblaščenega predstavnika upravljavca distribucijskega omrežja Elektro Ljubljana d.d. (po preizkušanju jih pooblaščeni predstavnik Elektro Ljubljana d.d. zaklene in zaplombira) ter tudi  vse stroške zakoličbe kablovodov Elektro Ljubljana d.d. kot po potrebi tudi zagotovitev in stroške prisotnost nadzora pooblaščenih predstavnikov Elektro Ljubljana d.d..</t>
  </si>
  <si>
    <t>vezano na komunalno infrastrukturo: stroške zakoličbe priključnih vodov, morebitne zaščite, premestitve, povečave, popravil na omrežju, izgub zaradi izpadov omrežja ter stroške nadzora pooblaščenih predstavnikov posamezne komunalne infrasture in drugi stroški, ki bi nastali v zvezi z navedeno gradnjo;</t>
  </si>
  <si>
    <t>stroške pridobitve soglasjij upravljalca posamezne komunalne infrastrukture pred pričetkom gradnje te posamezne komunalne infrastrukture in stroške priključitve na posamezno omrežje;</t>
  </si>
  <si>
    <t>stroške geodetskega posnetka poteka in novih priključkov komunalne infrastrukture, ki ga je izvesti pred zasipom;</t>
  </si>
  <si>
    <t>stroške vezane na zahteve in nadzor pooblaščenih oseb vseh soglasodajalcev ;</t>
  </si>
  <si>
    <t>stroške izdelave elaborata morebitne zapore cest, postavitev morebitnih potrebnih cestnih zapor in prometne signalizacije;</t>
  </si>
  <si>
    <t>stroške in pravočasnost pridobitve vseh soglasij priključitev na vso javno komunalna infrastrukturo.</t>
  </si>
  <si>
    <t>stroške zagotovitve, da so vsa začasna skladišča in pretakališča goriv, olj in maziv ter drugih nevarnih snovi zaščitena pred možnostjo izliva v tla in vodotok;</t>
  </si>
  <si>
    <t xml:space="preserve">stroške zagotovitve za vse potrebne varnostne ukrepe in tako organizacijo na gradbišču, da bo preprečeno onesnaževanje voda, ki bi nastalo zaradi transporta, skladiščenja in uporabe tekočih goriv in drugih nevarnih snovi oziroma v primeru nezgod zagotoviti takojšnje ukrepanje za to usposobljenih delavcev; </t>
  </si>
  <si>
    <t>stroške električne energije, vode, TK priključkov in vse morebitne ostale stroške v času gradnje;</t>
  </si>
  <si>
    <t>stroške koordinacije med naročnikom, odgovornim vodjem projekta, projektanti posameznih delov projektne dokumentacije, gradbenim nadzorom, dobavitelji oziroma izvajalci notranje in tehnološke opreme ter morebitnimi ostalimi sodelujočimi na predmetnem objektu;</t>
  </si>
  <si>
    <t>stroške zgraditve in vzdrževanja začasnih internih poti na gradbišču in stroške čiščenja javnih ter drugih poti in okolja izven gradbišča, ki jih bo onesnažil s svojimi vozili ali deli izvajalec ali njegov podizvajalec; stroške zagotovitve, vzpostavitve perišča kamionov pred izstopom z gradbišča in njegovo delovanje;</t>
  </si>
  <si>
    <t>stroške izdelave montažnih skic in detajlov za izvedbo instalacij med gradnjo objekta, za kar ni ločene postavke v ponudbenem predračunu;</t>
  </si>
  <si>
    <t xml:space="preserve">strošek opravljanja nadzora geomehanika pri izkopu gradbene jame z vpisovanjem ugotovitev in rešitev  v gradbeni dnevnik;  </t>
  </si>
  <si>
    <t xml:space="preserve">stroške nadzora gradbišča </t>
  </si>
  <si>
    <t xml:space="preserve">vse pričakovane stroške, kot na primer: stroške vseh pripravljalnih del; stroške priprave, prijave in zavarovanje gradbišča;  izdelavo varnostnega načrta in poročila; odstranitev morebitnih ovir in ureditev delovnega platoja; organizacije, označevanja, ureditve zavarovanja in varovanja gradbišča s predpisano prometno signalizacijo (kot so letve, opozorilne vrvice, znaki, svetlobna telesa,...); izdelave obvestilne table in gradbiščne table, strošek uradne zakoličbe zabeležene z zapisnikom in stroške zavarovanja zakoličbe in vseh geodetskih točk; stroške prevozov, raztovarjanja in skladiščenja na gradbišču ter notranjega transporta na gradbišču; meritve, teste, preizkuse, zavarovalne, transportne in manipulativni stroški; stroške izdelave ali najema, koriščenja, montaže in demontaže vseh fasadnih, delovnih, zaščitnih in pomožnih odrov ter ograj, potrebnih za izvedbo gradbeno obrtniških in instalacijskih del (streha, fasada …) kot tudi čiščenje vseh elementov po končanih delih; stroške zadostnega števila kemičnih sanitarij, garderobnih prostorov, jedilnic, umivalnic, oziroma vse ostalo za potrebe vseh zaposlenih, ki izvajajo dela na gradbišču; stroške nabave in vgradnje vsega materiala in opreme, predvidenega za vgradnjo in montažo; stroške vezano na komunalno infrastrukturo, kot na primer zakoličbe priključnih vodov, morebitne zaščite, premestitve, povečave, popravil na omrežju, izgub zaradi izpadov omrežja in drugi stroški, ki bi nastali v zvezi z navedeno gradnjo; stroške dobave posameznih elementov, začasnega deponiranja in zavarovanja deponiranega materiala z vsemi prevozi in prenosi na gradbišču, iz deponije do mesta vgradnje; stroške skladiščenja; stroške pomožnih gradbenih del kot na primer zarisovanja, vrtanja zidov, beljenja zidov, vzpostavljanja prvotnega stanja, stroške ogrevanja v času izvajanja del v kolikor so zunanje temperature neustrezne za normalno odvijanje del po terminskem planu, kot tudi stroške izsuševanj prostorov, idr.; </t>
  </si>
  <si>
    <t>da je izvajanje del po določilih veljavnih tehničnih predpisov in skladno z obveznimi standardi, veljavno zakonodajo in podzakonskimi akti;</t>
  </si>
  <si>
    <t>da morajo vsi elementi strojnih in elektro instalacij ter opreme ustrezati projektiranim rešitvam posebej še kar zadeva funkcionalne zahteve, tehnične karakteristike in dimenzijam;</t>
  </si>
  <si>
    <t>vse elemente, ki so navedeni v opisu postavke oziroma vezani na  posamezno postavko, ne glede na to, da so elementi morebiti vezani na ostala gradbeno ali obrtniška ali instalacijska dela spremljajoča gradbena (kot na primer: preboji in popravila le teh, ter elektro dela, ozemljitev), razen v primeru, ko je v posameznih postavkah posebej navedeno, da so določeni elementi zajeti v drugi postavki oziroma pri drugih delih;</t>
  </si>
  <si>
    <t>da izvajalec sam izdela montažne skice in delavniške načrte detajlov za izvedbo gradbeno obrtniških in instalacijskih del med gradnjo objekta, za kar ni ločene postavke v ponudbenem predračunu;</t>
  </si>
  <si>
    <t>da so v popisu navedena komercialna imena materialov, naprav in opreme zaradi določitve kvalitete - ponujeni material, naprave in oprema  mora biti enakovredne ali boljše kvalitete kot je predpisana s projektno dokumentacijo in enakega izgleda kjer ne gre zgolj za gradbene in tehnične materiale. Izvajalec je dolžan pred vgradnjo morebitnih drugih materialov in oprema investitorju in odgovrnemu projektantu predložiti tehnične specifikacije iz katerih je razvidna enakovrednost ponujenega</t>
  </si>
  <si>
    <t xml:space="preserve">vse navedeno in prikazano v shemah in detajlih v celotni projektni dokumentaciji, ki jih je dolžan izvajalec preveriti; </t>
  </si>
  <si>
    <t xml:space="preserve">vse navedeno in prikazano v besedilnem, grafičnem in popisnem delu celotne projektne dokumentacije s preverbo ustreznosti samih popisov del in količin glede na vse opise in načrte v projektni dokumentaciji; </t>
  </si>
  <si>
    <t>stroške zavarovanja objekta oziroma pogodbenih del in delavcev ter materiala na gradbišču v času izvajanja pogodbenih del, od začetka del do uspešne primopredaje objekta, ki ga izvajalec zavarovaruje pri pooblaščeni zavarovalni družbi najmanj v višini pogodbene vrednosti za ves čas trajanja izvedbe del (potrdilo je predana kopija police za vrednost predpisanih del, ki jo izvajalec mora dostaviti naročniku ob podpisu zapisnika o uvedbi v delo);</t>
  </si>
  <si>
    <t>zagotovitev in stroške predpisanih ukrepov varstva in zdravja pri delu ter predpisanih ukrepov varstva pred požarom, ki jih mora izvajalec obvezno upoštevati in dosledno izvajati ter prevzemati polno odgovornost;</t>
  </si>
  <si>
    <t xml:space="preserve">stroške za popravilo morebitnih škod, ki bi nastale na sosednjih objektih  kot celoti oziroma delu objektov, dovoznih cestah, zunanjem okolju, komunalnih vodih in priključkih ter na sosednjih objektih po krivdi izvajalca kot posledica izvajanja del; </t>
  </si>
  <si>
    <t>Obveznosti, ki jih mora pri izračunu ponudbene cene / enotnih cen poleg vsega navedenega v razpisni in projektni dokumentaciji ponudnik tudi upoštevati in vključiti:</t>
  </si>
  <si>
    <t>UVODNE OPOMBE POPISA</t>
  </si>
  <si>
    <t>Obveznost izvajalca je izdelava načrta evakuacije in požarnega reda in je vključen v skupno ponudbeno ceno.</t>
  </si>
  <si>
    <t>Obveznost izvajalca je izdelava elaborata za vpis stavbe v kataster stavb, ki ga izdela geodetsko podjetje z dovoljenjem za izvajanje geodetskih storitev  in je vključen v skupno ponudbeno ceno.</t>
  </si>
  <si>
    <t>Izvajalec je dolžan  na lastne stroške izdelati elaborat ravnanja z gradbenimi odpadki, če bo to potrebno, voditi evidenco o vrstah in količinah gradbenih odpadkov ter predložiti vse evidenčne liste o odvozu odpadkov.</t>
  </si>
  <si>
    <t>Elemente za katere je predpisana izdelava vzorcev ni dovoljeno vgrajevati izvajati pred potrditvijo vzorcev oziroma materialov.</t>
  </si>
  <si>
    <t xml:space="preserve">Pisna potrditev vzorcev mora biti vnesena v gradbeni dnevnik s strani predstavnika naročnika in odgovornega projektanta predmetnega področja. </t>
  </si>
  <si>
    <t>Ustreznost izdelave potrdi naročnik na predlog odgovornega projektanta.</t>
  </si>
  <si>
    <t xml:space="preserve">Vrednost izdelave vzorcev mora biti vključena skupno v ponudbeno ceno. </t>
  </si>
  <si>
    <t xml:space="preserve"> ▪   kot vzorec za preizkušanje, ki služi za dokazovanje skladnosti proizvodov, kadar je to preizkušanje nujno opraviti na objektu, oziroma kadar gre za utemeljen dvom v izpolnjevanje predpisanih zahtev glede že vgrajenega oziroma dobavljenega proizvoda.</t>
  </si>
  <si>
    <t xml:space="preserve"> ▪   kot referenčni primerek in merilo za kakovost, vključno vizualni izgled</t>
  </si>
  <si>
    <t xml:space="preserve"> ▪   kot pomoč naročniku za dokončno opredelitev med različnimi površinskimi obdelavami</t>
  </si>
  <si>
    <r>
      <t xml:space="preserve"> </t>
    </r>
    <r>
      <rPr>
        <sz val="10"/>
        <color indexed="8"/>
        <rFont val="Calibri"/>
        <family val="2"/>
        <charset val="238"/>
      </rPr>
      <t xml:space="preserve">▪   </t>
    </r>
    <r>
      <rPr>
        <sz val="10"/>
        <color indexed="8"/>
        <rFont val="Arial"/>
        <family val="2"/>
        <charset val="238"/>
      </rPr>
      <t>kot pomoč naročniku za dokončno opredelitev med različnimi proizvodi;</t>
    </r>
  </si>
  <si>
    <t>Izvajalec mora za vse proizvode, oziroma elemente za vgradnjo, ki so navedeni v projektu ali drugače zahtevani s strani naročnika dostaviti ali izdelati vzorčne primere na objektu in sicer najmanj v dveh enakovrednih vzorcih in sicer:</t>
  </si>
  <si>
    <t>Posamezni ponudnik z oddajo ponudbe izjavlja, da bo predmetno zgradbo izvajal izključno skladno s PGD in PZI projektno dokumentacijo. Vse morebitne spremembe in dopolnitve lahko izdelajo izključno projektanti tega objekta, pri čemer mora biti vsaka sprememba in dopolnitev pisno zavedena v gradbeni dnevnik, žigosana in podpisana s strani odgovornih projektantov in odgovornega nadzornika, oziroma pooblaščenega predstavnika naročnika. Kot spremembe PGD in PZI projektne dokumentacije se šteje vsakršno spreminjanje gabaritov zgradbe, nosilne in nenosilne gradbene konstrukcije, oblike fasad, sestav vertikalnih in horizontalnih konstrukcij (gradbene fizike), instalacijskih vodov in  elementov instalacij, oziroma strojene in elektro opreme, kot tudi spreminjanje gradbenih materialov, materialov in oblike oken ter jeklenih okvirjev okoli oken, notranjih in zunanjih tlakov, materialov fasad, ograj, finalnih obdelav sten, in podobno.</t>
  </si>
  <si>
    <t xml:space="preserve">Vse vrednosti instalacijskih del v posamezni ponudbi (strojna in elektro dela), četudi ni to posebej označeno ali navedeno v popisu GOI del, morajo upoštevati vsa dela namenjena prilagajanju trenutnemu stanju na gradbišču. V skupni vrednosti ponudbe mora biti vključeno tudi morebitno dodatno izsekavanje utorov in prebojev v zidane ali armirano-betonske stene, ponovno demontiranje in montiranje vseh vrst montažnih sten, vsa dodatna dela za zagotavljanje primernih križanj med posameznimi instalacijskimi vodi, izdelava vseh vrst ojačitev konstrukcij in podobna dela, ki zagotavljajo kakovostno vgradnjo vseh vrst instalacijskih vodov in niso posebej navedena v popisu GOI del. V ponudbi morajo biti upoštevana vsa drobna strojna in elektro instalacijska dela in transporti. </t>
  </si>
  <si>
    <t xml:space="preserve">Vsi vidni betoni morajo biti izvedeni skladno z navedbami kvalitete v popisu in projektu. Za vidne fasadne betone je izvajalec dolžan izdealti referenčni vzorec </t>
  </si>
  <si>
    <t>Vsi jekleni elementi (četudi ni v načrtu ali popisu GOI del posebej označeno) morajo biti primerno protikorozijsko zaščiteni (vroče cinkanje in barvanje v RAL po izboru odg. proj. arhitekture ali drugo zahtevano zaščito za jeklene konstrukcije) tako, da je zagotovljen garancijski rok in življenjska doba, ki jo zahteva investitor.</t>
  </si>
  <si>
    <t>Popis je veljaven le v kombinaciji z vsemi grafičnimi prilogami, risbami, načrti, tehničnim poročilom, sestavami konstrukcij, shemami oken in vrat, geomehanskim oziroma geološkim poročilom in ostalimi sestavinami PGD in PZI projekta. Natančnejši opisi, način in kvaliteta izdelave, barve, velikost elementov, načini pritrjevanja, načini stikovanja z ostalimi elementi objekta, morebitna požarna varnost konstrukcij ali gradbenih elementov in podobno so razvidni iz prej naštetih sestavin PGD in PZI projekta. Ponudba mora vsebovati ves pritrdilni, vezni material in ustrezne podkostrukcije, dobavo in vgradnjo zaključnih profilov, pločevin in kotnikov, izdelavo vseh potrebnih podkonstrukcij, dodatnega izsekavanja AB in zidanih sten, ponovnega odpiranja montažnih sten in podobna dela potrebna za vgradnjo posameznega elementa objekta, izvedbo vseh drobnih gradbenih, obrtniških in instalacijskih del ter ostalega če tudi to ni neposredno navedeno popisu GOI del, a je kljub temu razvidno iz grafičnih prilog in ostalih prej naštetih sestavnih delov PGD in PZI projekta. Nujna je tudi kombinacija popisa s požarnim elaboratom, ki opredeljuje požarno varnost posameznih konstrukcij in gradbenih elementov objekta. Obvezno je upoštevati vse zahteve iz študije požarne varnosti. Ponudba, ki se sklicuje zgolj na tekstualni del popisa ni veljavna oziroma je nepopolna in nepravilna. Z oddajo ponudbe vsak ponudnik izjavlja, da je skrbno preučil vse prej omenjene sestavne dele PGD in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PGD in PZI projekta. Vsak ponudnik z oddajo ponudbe prav tako izjavlja, da je PGD in PZI dokumentacija popolna in da je sposoben v popolnosti kvalitetno izvesti predmetni objekt. Za vse nejasnosti mora ponudnik v razpisnem roku, ki je namenjen postavljanju vprašanj, pisno kontaktirati investitorja. Kontaktiranje ali postavljanje vprašanj neposredno odgovornemu vodji projekta, projektantskim organizacijam, ki so sodelovale pri izdelavi projekta ali posameznim odgovornim projektantom ni dovoljeno.</t>
  </si>
  <si>
    <t>Pomembne splošne opombe vezane projektno dokumentacijo, obveznosti vezane na vzorce in odpadke, vse kar mora pri izračunu ponudbene cene / enotnih cen poleg vsega navedenega v razpisni in projektni dokumentaciji ponudnik tudi upoštevati in vključiti:</t>
  </si>
  <si>
    <t xml:space="preserve"> </t>
  </si>
  <si>
    <t>OPOMBE GOI DEL</t>
  </si>
  <si>
    <t>SKUPAJ RAZNA DELA</t>
  </si>
  <si>
    <t>kompl</t>
  </si>
  <si>
    <t>Izdelava PID projektne dokumentacije</t>
  </si>
  <si>
    <t>ur</t>
  </si>
  <si>
    <t>Projektantski nadzor v času izvajanja objekta</t>
  </si>
  <si>
    <t>Priprava manipulacijske podlage za tehnologijo postavljanja kontejnerjev.</t>
  </si>
  <si>
    <t>material obvezna ocena 500 eur</t>
  </si>
  <si>
    <t>c)</t>
  </si>
  <si>
    <t>KV zidar</t>
  </si>
  <si>
    <t>b)</t>
  </si>
  <si>
    <t xml:space="preserve">PK delavec </t>
  </si>
  <si>
    <t>a)</t>
  </si>
  <si>
    <t>Zidarska pomoč pri izvedbi obrtniških in instalacijskih del, pred izvedbo se delo naroči z vpisom v gradbeni dnevnik, obračun po dejansko opravljenih urah in materialu, ocena količine:</t>
  </si>
  <si>
    <t>Piktogrami skladno s Študijo požarne varnosti</t>
  </si>
  <si>
    <t>Gasilnikov na CO2</t>
  </si>
  <si>
    <t xml:space="preserve">Gasilniki na prah 6EG </t>
  </si>
  <si>
    <t xml:space="preserve">Dobava in montaža gasilnikov, skladno s Študijo požarne varnosti, vključno s pvc tipskimi zaščitami proti udarcem. </t>
  </si>
  <si>
    <t>višine do 9m</t>
  </si>
  <si>
    <t>višine do 3m</t>
  </si>
  <si>
    <t>Izvedba fasadnih senčnih fug na stiku modularnih enot (z uporabo profilov)</t>
  </si>
  <si>
    <t>Zapiranje vgradnih wc kotličkov s suhomontažno konstrukcijo, mavčnokartonaste plošče d=12,5mm, vključno z vsemi potrebnimi deli, bandažiranjem in kitanjem, višine 1,2m.</t>
  </si>
  <si>
    <t xml:space="preserve">Dobava in montaža tipske vgradne kovinske kasete za izvedbo drsnih vrat dim. 80/210cm, vgradnja v suhomontažno predelno steno W112 </t>
  </si>
  <si>
    <r>
      <rPr>
        <b/>
        <sz val="10"/>
        <rFont val="Arial Narrow"/>
        <family val="2"/>
        <charset val="238"/>
      </rPr>
      <t>S3</t>
    </r>
    <r>
      <rPr>
        <sz val="10"/>
        <rFont val="Arial Narrow"/>
        <family val="2"/>
        <charset val="238"/>
      </rPr>
      <t xml:space="preserve"> predelne stene v zunanjih sanitarijah, dim. 140/110cm, z vrati 60/110cm</t>
    </r>
  </si>
  <si>
    <r>
      <rPr>
        <b/>
        <sz val="10"/>
        <rFont val="Arial Narrow"/>
        <family val="2"/>
        <charset val="238"/>
      </rPr>
      <t>S2</t>
    </r>
    <r>
      <rPr>
        <sz val="10"/>
        <rFont val="Arial Narrow"/>
        <family val="2"/>
        <charset val="238"/>
      </rPr>
      <t xml:space="preserve"> predelne stene med pisoarji, 40/100cm, zaokroženi robovi; 2 steni na sanitarije</t>
    </r>
  </si>
  <si>
    <r>
      <rPr>
        <b/>
        <sz val="10"/>
        <rFont val="Arial Narrow"/>
        <family val="2"/>
        <charset val="238"/>
      </rPr>
      <t>S1</t>
    </r>
    <r>
      <rPr>
        <sz val="10"/>
        <rFont val="Arial Narrow"/>
        <family val="2"/>
        <charset val="238"/>
      </rPr>
      <t xml:space="preserve"> stene med štirimi sanitarnimi kabinami: štiri vmesne stene med kabinami dim. 110/110cm, štiri  stene z vrati 80/110, vrata dim. 60/110. Vrata imajo izrez fi8cm za odpiranje.</t>
    </r>
  </si>
  <si>
    <t xml:space="preserve">Izdelava, dobava in montaža predelnih sten v sanitarijah; Rf okvir in pritrdila ter stene iz kompakt laminatnih plošč po izboru projektanta (MAX ali Trespa) z vgrajenimi vrati; okvir in pritrdila iz sistemskih rešitev proizvajalcev tovrsnih sten; stene so dvignjene od tal za 10cm, vrata imajo izrez za odpiranje, magnet za zapiranje in distančnik proti pripiranju otroških prstov </t>
  </si>
  <si>
    <t>tm</t>
  </si>
  <si>
    <t>Oblaganje napuščev razvite širine 1,40m, z XPS 6cm, na leseni podkonstrukciji iz OSB plošč, pritrjenih preko pomižne kovinske podkonstrukcije na nosilno konstrukcijo ostrešja oziroma kontejnerskih enot, finalna obdelava fasadni zaklčjučni sloj na lepilo z mrežico in izvedbo odkapnega profila na izpostavljen spodnji del.</t>
  </si>
  <si>
    <t>Izrezi v kontejnerskih enotah za izvedbo prehodov prezračevalnih kanalov za dovod in odvod zraka (po projektu strojnih instalacij)</t>
  </si>
  <si>
    <t>stenske v širini 13cm</t>
  </si>
  <si>
    <t>stropne fi 16</t>
  </si>
  <si>
    <t>stropne v širini 14cm</t>
  </si>
  <si>
    <t>Izrezi v kontejnerskih enotah za izvedbo prezračevalnih rešetk v stene in stropovih za dovod in odvod zraka (po projektu strojnih instalacij)</t>
  </si>
  <si>
    <t>Ojačitve knauf sten za montažo viseče opreme, mesta določi projektant</t>
  </si>
  <si>
    <t>m²</t>
  </si>
  <si>
    <t>Izvedba kaskade stropa hodnika za zakrivanje instalacij, višine kaskade 40cm, širina kaskade 2,2m; kaskada iz mk plošč 12,5mm in kovinske podkonstrukcije, vključno z bandažiranjem in kitanjem.</t>
  </si>
  <si>
    <t>Dobava in montaža akustičnih plošč 120/60cm, d=25mm, montirane na strop; enoslojna akustična plošča iz lesne volne; debelina vlaken cca. 1mm; lambda do 0,85; (kot npr. Heradesign superfine, natural 13)</t>
  </si>
  <si>
    <t>SKUPAJ:</t>
  </si>
  <si>
    <t>cena/enoto</t>
  </si>
  <si>
    <t>enota</t>
  </si>
  <si>
    <t>OPIS</t>
  </si>
  <si>
    <t>POZ.</t>
  </si>
  <si>
    <t>RAZNA DELA:</t>
  </si>
  <si>
    <t>SKUPAJ SLIKARSKA DELA</t>
  </si>
  <si>
    <r>
      <t>m</t>
    </r>
    <r>
      <rPr>
        <sz val="10"/>
        <rFont val="Calibri"/>
        <family val="2"/>
        <charset val="238"/>
      </rPr>
      <t>²</t>
    </r>
  </si>
  <si>
    <t>Slikanje notranjih sten z mat lakom do višine 1,4m (kot npr. Domflock brez lističev).</t>
  </si>
  <si>
    <t>Slikanje notranjih sten in stropov obloženih z mavčnimi ploščami s pralno barvo (npr. Jupol Briliant), v odtenkih po izboru projektanta.</t>
  </si>
  <si>
    <t>SLIKARSKA DELA:</t>
  </si>
  <si>
    <t>SKUPAJ PODI</t>
  </si>
  <si>
    <t>l=90cm</t>
  </si>
  <si>
    <t>l=130cm</t>
  </si>
  <si>
    <t>Dobava in vgradnja RF profila na stiku dveh različnih talnih oblog</t>
  </si>
  <si>
    <t>120/100cm</t>
  </si>
  <si>
    <t>c.)</t>
  </si>
  <si>
    <t>120/120cm</t>
  </si>
  <si>
    <t>b.)</t>
  </si>
  <si>
    <t>200/140cm</t>
  </si>
  <si>
    <t>a.)</t>
  </si>
  <si>
    <t>Samočistilni predpražnik z gumenim postrani prirezanim robom, v sivi barvi</t>
  </si>
  <si>
    <t>Trakovi v vogalih na stiku tlaka in sten ter ob talnih sifonih in rešetkah</t>
  </si>
  <si>
    <t>Stenske površine (ob tušu višine 200cm, drugje višine 140cm)</t>
  </si>
  <si>
    <t>Talne površine</t>
  </si>
  <si>
    <t>Izvedba hidroizolacije pred polaganjem keramike po sistemu Mapei ali podobno</t>
  </si>
  <si>
    <t>Dobava in vgradnja Rf zaključka stenske keramike (protiprašna polica).</t>
  </si>
  <si>
    <t>Dobava in vgradnja Rf vogalnika z obojestransko prilagoditvijo za polaganje keramike.</t>
  </si>
  <si>
    <t>Dobava in polaganje stenske keramike do višine 2m na fleksibilno lepilo, fugirano s kvalitetno vodoodporno fugirno maso…tip in barvo določi arhitekt - v ceni upoštevati nabavno vrednost keramike do 10 EUR/m2</t>
  </si>
  <si>
    <t>Dobava in polaganje tipske keramične zaokrožnice med talno in stensko keramiko</t>
  </si>
  <si>
    <t>Dobava in polaganje talne keramike - nedrseča R 11   na fleksibilno lepilo, fugirano s kvalitetno vodoodporno fugirno maso…tip in barvo določi arhitekt - v ceni upoštevati nabavno vrednost keramike do 15 EUR/m2</t>
  </si>
  <si>
    <r>
      <t>V ceni za m</t>
    </r>
    <r>
      <rPr>
        <sz val="10"/>
        <rFont val="Calibri"/>
        <family val="2"/>
        <charset val="238"/>
      </rPr>
      <t>²</t>
    </r>
    <r>
      <rPr>
        <sz val="10"/>
        <rFont val="Arial Narrow"/>
        <family val="2"/>
        <charset val="238"/>
      </rPr>
      <t xml:space="preserve"> je upoštevati kompletno izvedbo z vsem materialom, izvedbo izravnalne mase, pripravo podlage.</t>
    </r>
  </si>
  <si>
    <t xml:space="preserve">PVC talna obloga (barva po izbiri projektanta) debeline 2,00 mm (EN 14041) z varjenimi spoji položena na terenu, položena v sanitarijah, razred gorljivosti Bfl-s1 (EN 13501-1), razred protizdrsnosti R10, elektroprevodnost  ≤ 2,0 kV (EN 14041); zavihki - stenska obroba do višine 8-10 cm, emisija VOC: 0, talna obloga ima certifikat The Blue Angel . </t>
  </si>
  <si>
    <t xml:space="preserve">PVC talna obloga (barva po izbiri projektanta) debeline 2,00 mm (EN 14041) z varjenimi spoji položena na terenu, razred gorljivosti Bfl-s1 (EN 13501-1), razred protizdrsnosti DS (EN 14041), elektroprevodnost  ≤ 2,0 kV (EN 14041); zavihki - stenska obroba do višine 8-10 cm, emisija VOC: 0, talna obloga ima certifikat The Blue Angel . </t>
  </si>
  <si>
    <t>PODI in KERAMIČARSKA DELA:</t>
  </si>
  <si>
    <t>SKUPAJ ZUNANJA VRATA</t>
  </si>
  <si>
    <r>
      <rPr>
        <b/>
        <sz val="10"/>
        <rFont val="Arial Narrow"/>
        <family val="2"/>
        <charset val="238"/>
      </rPr>
      <t xml:space="preserve">"VZ6" </t>
    </r>
    <r>
      <rPr>
        <sz val="10"/>
        <rFont val="Arial Narrow"/>
        <family val="2"/>
        <charset val="238"/>
      </rPr>
      <t>(energijski prostor) 130/210cm, enokrilna vrata s stranskim pomožnim delom, svetli prehod vrat 90/210cm, prednostno odpiranje širšega dela vratnega krila, ožji del 40/210cm s talnim zatičem, podboj aluminij, krili iz aluminija, krilo aluminij v barvi po izboru projektanta,, U=1,2W/m2K, na zunanji spodnji strani Al zaščita, RAL montaža, cilindična ključavnica - sistemski ključ, kljuka po izbiri investitorja.</t>
    </r>
  </si>
  <si>
    <r>
      <rPr>
        <b/>
        <sz val="10"/>
        <rFont val="Arial Narrow"/>
        <family val="2"/>
        <charset val="238"/>
      </rPr>
      <t xml:space="preserve">"VZ5" </t>
    </r>
    <r>
      <rPr>
        <sz val="10"/>
        <rFont val="Arial Narrow"/>
        <family val="2"/>
        <charset val="238"/>
      </rPr>
      <t>(hodnik) 100/250cm, zunanja enokrilna vrata z nadsvetlobo iz aluminija, krilo 100/210, nadsvetloba 100/40cm, podboj aluminij, krilo aluminij v barvi po izboru projektanta,, izolacijsko varnostno steklo, U=1,2W/m2K, integrirano samozapiralo, mehanizem za izhod v sili po SIST EN 179, kartični pristop, tipka za izhod v sili skladno po določilih SZPV 411, deblokada el. zapornega sistema, električni blokadni sistem se mora avtomatsko deblokirati tudi v primeru detekcije požara na centrali sistema AJP, na zunanji spodnji strani Al zaščita, RAL montaža, zaščita pred poškodbo prstov na rokah h=1,2m, cilindična ključavnica - sistemski ključ, kljuka po izbiri investitorja, dekorativna folija na steklu po izbiri projektanta.</t>
    </r>
  </si>
  <si>
    <r>
      <rPr>
        <b/>
        <sz val="10"/>
        <rFont val="Arial Narrow"/>
        <family val="2"/>
        <charset val="238"/>
      </rPr>
      <t xml:space="preserve">"VZ4" </t>
    </r>
    <r>
      <rPr>
        <sz val="10"/>
        <rFont val="Arial Narrow"/>
        <family val="2"/>
        <charset val="238"/>
      </rPr>
      <t>(vrtna igrala) 90/210cm, enokrilna aluminijasta polna vrata,  podboj aluminij, krilo aluminij v barvi po izboru projektanta,, U=1,2W/m2K, integrirano samozapiralo, na zunanji spodnji strani Al zaščita, RAL montaža, cilindična ključavnica - sistemski ključ, kljuka po izbiri investitorja, zaščita pred poškodbo prstov na rokah h=1,2m, izrez za rešetko.</t>
    </r>
  </si>
  <si>
    <r>
      <rPr>
        <b/>
        <sz val="10"/>
        <rFont val="Arial Narrow"/>
        <family val="2"/>
        <charset val="238"/>
      </rPr>
      <t xml:space="preserve">"VZ3" </t>
    </r>
    <r>
      <rPr>
        <sz val="10"/>
        <rFont val="Arial Narrow"/>
        <family val="2"/>
        <charset val="238"/>
      </rPr>
      <t>(zunanji wc) 90/210cm, enokrilna aluminijasta polna vrata,  podboj aluminij,  krilo aluminij v barvi po izboru projektanta, U=1,2W/m2K, integrirano samozapiralo, na zunanji spodnji strani Al zaščita, RAL montaža, cilindična ključavnica - sistemski ključ, kljuka po izbiri investitorja, zaščita pred poškodbo prstov na rokah h=1,2m, izrez za rešetko.</t>
    </r>
  </si>
  <si>
    <r>
      <rPr>
        <b/>
        <sz val="10"/>
        <rFont val="Arial Narrow"/>
        <family val="2"/>
        <charset val="238"/>
      </rPr>
      <t xml:space="preserve">"VZ2" </t>
    </r>
    <r>
      <rPr>
        <sz val="10"/>
        <rFont val="Arial Narrow"/>
        <family val="2"/>
        <charset val="238"/>
      </rPr>
      <t>(kuhinja) 140/250cm, enokrilna vrata s stranskim pomožnim delom, svetli prehod vrat 100/210cm, prednostno odpiranje širšega dela vratnega krila, ožji del 30/210cm zastekljen s talnim zatičem, izolacijsko varnostno steklo vrata z nadsvetlobo, nadsvetloba 140/40cm, podboj aluminij,  krilo aluminij v barvi po izboru projektanta, U=1,2W/m2K, integrirano samozapiralo, stopalka za zagotavljanje odprtega vratnega krila, kartični pristop, na zunanji spodnji strani Al zaščita, RAL montaža, cilindična ključavnica - sistemski ključ, kljuka po izbiri investitorja, dekorativna folija na steklu po izbiri projektanta.</t>
    </r>
  </si>
  <si>
    <r>
      <rPr>
        <b/>
        <sz val="10"/>
        <rFont val="Arial Narrow"/>
        <family val="2"/>
        <charset val="238"/>
      </rPr>
      <t xml:space="preserve">"VZ1" </t>
    </r>
    <r>
      <rPr>
        <sz val="10"/>
        <rFont val="Arial Narrow"/>
        <family val="2"/>
        <charset val="238"/>
      </rPr>
      <t>(vhod) 200/250cm, zunanja dvokrilna vrata z nadsvetlobo, posamezno krilo 100/210, minimalni prehod enege krila 90cm, nadsvetloba 200/40cm, podboj aluminij, krilo aluminij v barvi po izboru projektanta, izolacijsko varnostno steklo, U=1,2W/m2K, integrirano samozapiralo, mehanizem za izhod v sili po SIST EN 179, kartični pristop, tipka za izhod v sili skladno po določilih SZPV 411, deblokada el. zapornega sistema, električni blokadni sistem se mora avtomatsko deblokirati tudi v primeru detekcije požara na centrali sistema AJP, na zunanji spodnji strani Al zaščita, RAL montaža, zaščita pred poškodbo prstov na rokah h=1,2m, cilindična ključavnica - sistemski ključ, kljuka po izbiri investitorja, dekorativna folija na steklu po izbiri projektanta.</t>
    </r>
  </si>
  <si>
    <t>ZUNANJA VRATA</t>
  </si>
  <si>
    <t>SKUPAJ STEKLARSKA DELA</t>
  </si>
  <si>
    <r>
      <t>"</t>
    </r>
    <r>
      <rPr>
        <b/>
        <sz val="10"/>
        <rFont val="Arial Narrow"/>
        <family val="2"/>
        <charset val="238"/>
      </rPr>
      <t xml:space="preserve">O42, O43 </t>
    </r>
    <r>
      <rPr>
        <sz val="10"/>
        <rFont val="Arial Narrow"/>
        <family val="2"/>
        <charset val="238"/>
      </rPr>
      <t>(energijski prostor, podstrešje) vel. 300/60 cm, tridelno okno, odpiranje kombinirano po shemi</t>
    </r>
  </si>
  <si>
    <r>
      <t>"</t>
    </r>
    <r>
      <rPr>
        <b/>
        <sz val="10"/>
        <rFont val="Arial Narrow"/>
        <family val="2"/>
        <charset val="238"/>
      </rPr>
      <t xml:space="preserve">O38, O39, O40, O41 </t>
    </r>
    <r>
      <rPr>
        <sz val="10"/>
        <rFont val="Arial Narrow"/>
        <family val="2"/>
        <charset val="238"/>
      </rPr>
      <t>(igralnice) vel. 140/90 cm, notranje fiksno okno, dvoslojna zasteklitev, na strani igralnice varnostno steklo</t>
    </r>
  </si>
  <si>
    <r>
      <t>"</t>
    </r>
    <r>
      <rPr>
        <b/>
        <sz val="10"/>
        <rFont val="Arial Narrow"/>
        <family val="2"/>
        <charset val="238"/>
      </rPr>
      <t>O36</t>
    </r>
    <r>
      <rPr>
        <sz val="10"/>
        <rFont val="Arial Narrow"/>
        <family val="2"/>
        <charset val="238"/>
      </rPr>
      <t>",</t>
    </r>
    <r>
      <rPr>
        <b/>
        <sz val="10"/>
        <rFont val="Arial Narrow"/>
        <family val="2"/>
        <charset val="238"/>
      </rPr>
      <t xml:space="preserve"> O37 </t>
    </r>
    <r>
      <rPr>
        <sz val="10"/>
        <rFont val="Arial Narrow"/>
        <family val="2"/>
        <charset val="238"/>
      </rPr>
      <t>(vodja enote) vel. 200/190 cm, štiridelno okno, spodnja dela sta fiksna, zgornja dela se odpirata kombinirano zgornja dela se odpirata kombinirano oz. sta pri O37 fiksna, žaluzija.</t>
    </r>
  </si>
  <si>
    <r>
      <t>"</t>
    </r>
    <r>
      <rPr>
        <b/>
        <sz val="10"/>
        <rFont val="Arial Narrow"/>
        <family val="2"/>
        <charset val="238"/>
      </rPr>
      <t>O35</t>
    </r>
    <r>
      <rPr>
        <sz val="10"/>
        <rFont val="Arial Narrow"/>
        <family val="2"/>
        <charset val="238"/>
      </rPr>
      <t>" (vzg. Sredstva)  vel. 100/110 cm, enojno okno, kombinirano odpiranje, brez žaluzije.</t>
    </r>
  </si>
  <si>
    <r>
      <t>"</t>
    </r>
    <r>
      <rPr>
        <b/>
        <sz val="10"/>
        <rFont val="Arial Narrow"/>
        <family val="2"/>
        <charset val="238"/>
      </rPr>
      <t>O33</t>
    </r>
    <r>
      <rPr>
        <sz val="10"/>
        <rFont val="Arial Narrow"/>
        <family val="2"/>
        <charset val="238"/>
      </rPr>
      <t>" (igralnica 1) vel. 100/250 cm, vrata na teraso, po shemi projektanta, z žaluzijo.</t>
    </r>
  </si>
  <si>
    <r>
      <t>"</t>
    </r>
    <r>
      <rPr>
        <b/>
        <sz val="10"/>
        <rFont val="Arial Narrow"/>
        <family val="2"/>
        <charset val="238"/>
      </rPr>
      <t>O32</t>
    </r>
    <r>
      <rPr>
        <sz val="10"/>
        <rFont val="Arial Narrow"/>
        <family val="2"/>
        <charset val="238"/>
      </rPr>
      <t>",</t>
    </r>
    <r>
      <rPr>
        <b/>
        <sz val="10"/>
        <rFont val="Arial Narrow"/>
        <family val="2"/>
        <charset val="238"/>
      </rPr>
      <t xml:space="preserve"> O34 </t>
    </r>
    <r>
      <rPr>
        <sz val="10"/>
        <rFont val="Arial Narrow"/>
        <family val="2"/>
        <charset val="238"/>
      </rPr>
      <t>(igralnica1) vel. 200/190 cm, štiridelno okno, spodnja dela sta fiksna, zgornja dela fiksna, žaluzija.</t>
    </r>
  </si>
  <si>
    <r>
      <t>"</t>
    </r>
    <r>
      <rPr>
        <b/>
        <sz val="10"/>
        <rFont val="Arial Narrow"/>
        <family val="2"/>
        <charset val="238"/>
      </rPr>
      <t>O29</t>
    </r>
    <r>
      <rPr>
        <sz val="10"/>
        <rFont val="Arial Narrow"/>
        <family val="2"/>
        <charset val="238"/>
      </rPr>
      <t>"</t>
    </r>
    <r>
      <rPr>
        <b/>
        <sz val="10"/>
        <rFont val="Arial Narrow"/>
        <family val="2"/>
        <charset val="238"/>
      </rPr>
      <t xml:space="preserve"> O30, O31 </t>
    </r>
    <r>
      <rPr>
        <sz val="10"/>
        <rFont val="Arial Narrow"/>
        <family val="2"/>
        <charset val="238"/>
      </rPr>
      <t>(sanitarije)  vel. 60/60 cm, enojno okno, kombinirano odpiranje, brez žaluzije.</t>
    </r>
  </si>
  <si>
    <r>
      <t>"</t>
    </r>
    <r>
      <rPr>
        <b/>
        <sz val="10"/>
        <rFont val="Arial Narrow"/>
        <family val="2"/>
        <charset val="238"/>
      </rPr>
      <t>O27</t>
    </r>
    <r>
      <rPr>
        <sz val="10"/>
        <rFont val="Arial Narrow"/>
        <family val="2"/>
        <charset val="238"/>
      </rPr>
      <t>" (igralnica 2) vel. 100/250 cm, vrata na teraso, po shemi projektanta, z žaluzijo.</t>
    </r>
  </si>
  <si>
    <r>
      <t>"</t>
    </r>
    <r>
      <rPr>
        <b/>
        <sz val="10"/>
        <rFont val="Arial Narrow"/>
        <family val="2"/>
        <charset val="238"/>
      </rPr>
      <t>O26</t>
    </r>
    <r>
      <rPr>
        <sz val="10"/>
        <rFont val="Arial Narrow"/>
        <family val="2"/>
        <charset val="238"/>
      </rPr>
      <t>",</t>
    </r>
    <r>
      <rPr>
        <b/>
        <sz val="10"/>
        <rFont val="Arial Narrow"/>
        <family val="2"/>
        <charset val="238"/>
      </rPr>
      <t xml:space="preserve"> O28 </t>
    </r>
    <r>
      <rPr>
        <sz val="10"/>
        <rFont val="Arial Narrow"/>
        <family val="2"/>
        <charset val="238"/>
      </rPr>
      <t>(igralnica 2) vel. 200/190 cm, štiridelno okno, spodnja dela sta fiksna, zgornja dela fiksna, žaluzija.</t>
    </r>
  </si>
  <si>
    <r>
      <t>"</t>
    </r>
    <r>
      <rPr>
        <b/>
        <sz val="10"/>
        <rFont val="Arial Narrow"/>
        <family val="2"/>
        <charset val="238"/>
      </rPr>
      <t>O24</t>
    </r>
    <r>
      <rPr>
        <sz val="10"/>
        <rFont val="Arial Narrow"/>
        <family val="2"/>
        <charset val="238"/>
      </rPr>
      <t>" (igralnica 3) vel. 100/250 cm, vrata na teraso, po shemi projektanta, z žaluzijo.</t>
    </r>
  </si>
  <si>
    <r>
      <t>"</t>
    </r>
    <r>
      <rPr>
        <b/>
        <sz val="10"/>
        <rFont val="Arial Narrow"/>
        <family val="2"/>
        <charset val="238"/>
      </rPr>
      <t>O23</t>
    </r>
    <r>
      <rPr>
        <sz val="10"/>
        <rFont val="Arial Narrow"/>
        <family val="2"/>
        <charset val="238"/>
      </rPr>
      <t>",</t>
    </r>
    <r>
      <rPr>
        <b/>
        <sz val="10"/>
        <rFont val="Arial Narrow"/>
        <family val="2"/>
        <charset val="238"/>
      </rPr>
      <t xml:space="preserve"> O25 </t>
    </r>
    <r>
      <rPr>
        <sz val="10"/>
        <rFont val="Arial Narrow"/>
        <family val="2"/>
        <charset val="238"/>
      </rPr>
      <t>(igralnica 3) vel. 200/190 cm, štiridelno okno, spodnja dela sta fiksna, zgornja dela fiksna, žaluzija.</t>
    </r>
  </si>
  <si>
    <r>
      <t>"</t>
    </r>
    <r>
      <rPr>
        <b/>
        <sz val="10"/>
        <rFont val="Arial Narrow"/>
        <family val="2"/>
        <charset val="238"/>
      </rPr>
      <t>O20</t>
    </r>
    <r>
      <rPr>
        <sz val="10"/>
        <rFont val="Arial Narrow"/>
        <family val="2"/>
        <charset val="238"/>
      </rPr>
      <t>"</t>
    </r>
    <r>
      <rPr>
        <b/>
        <sz val="10"/>
        <rFont val="Arial Narrow"/>
        <family val="2"/>
        <charset val="238"/>
      </rPr>
      <t xml:space="preserve"> O21, O22 </t>
    </r>
    <r>
      <rPr>
        <sz val="10"/>
        <rFont val="Arial Narrow"/>
        <family val="2"/>
        <charset val="238"/>
      </rPr>
      <t>(sanitarije)  vel. 60/60 cm, enojno okno, kombinirano odpiranje, brez žaluzije.</t>
    </r>
  </si>
  <si>
    <r>
      <t>"</t>
    </r>
    <r>
      <rPr>
        <b/>
        <sz val="10"/>
        <rFont val="Arial Narrow"/>
        <family val="2"/>
        <charset val="238"/>
      </rPr>
      <t>O18</t>
    </r>
    <r>
      <rPr>
        <sz val="10"/>
        <rFont val="Arial Narrow"/>
        <family val="2"/>
        <charset val="238"/>
      </rPr>
      <t>" (igralnica 4) vel. 100/250 cm, vrata na teraso, po shemi projektanta, z žaluzijo.</t>
    </r>
  </si>
  <si>
    <r>
      <t>"</t>
    </r>
    <r>
      <rPr>
        <b/>
        <sz val="10"/>
        <rFont val="Arial Narrow"/>
        <family val="2"/>
        <charset val="238"/>
      </rPr>
      <t>O17</t>
    </r>
    <r>
      <rPr>
        <sz val="10"/>
        <rFont val="Arial Narrow"/>
        <family val="2"/>
        <charset val="238"/>
      </rPr>
      <t>",</t>
    </r>
    <r>
      <rPr>
        <b/>
        <sz val="10"/>
        <rFont val="Arial Narrow"/>
        <family val="2"/>
        <charset val="238"/>
      </rPr>
      <t xml:space="preserve"> O19 </t>
    </r>
    <r>
      <rPr>
        <sz val="10"/>
        <rFont val="Arial Narrow"/>
        <family val="2"/>
        <charset val="238"/>
      </rPr>
      <t>(igralnica 4) vel. 200/190 cm, štiridelno okno, spodnja dela sta fiksna, zgornja dela fiksna, žaluzija.</t>
    </r>
  </si>
  <si>
    <r>
      <t>"</t>
    </r>
    <r>
      <rPr>
        <b/>
        <sz val="10"/>
        <rFont val="Arial Narrow"/>
        <family val="2"/>
        <charset val="238"/>
      </rPr>
      <t>O14</t>
    </r>
    <r>
      <rPr>
        <sz val="10"/>
        <rFont val="Arial Narrow"/>
        <family val="2"/>
        <charset val="238"/>
      </rPr>
      <t>"</t>
    </r>
    <r>
      <rPr>
        <b/>
        <sz val="10"/>
        <rFont val="Arial Narrow"/>
        <family val="2"/>
        <charset val="238"/>
      </rPr>
      <t xml:space="preserve"> O15, O16</t>
    </r>
    <r>
      <rPr>
        <sz val="10"/>
        <rFont val="Arial Narrow"/>
        <family val="2"/>
        <charset val="238"/>
      </rPr>
      <t xml:space="preserve"> (vrtna igrala)  vel. 60/60 cm, enojno okno, kombinirano odpiranje, brez žaluzije.</t>
    </r>
  </si>
  <si>
    <r>
      <t>"</t>
    </r>
    <r>
      <rPr>
        <b/>
        <sz val="10"/>
        <rFont val="Arial Narrow"/>
        <family val="2"/>
        <charset val="238"/>
      </rPr>
      <t xml:space="preserve">O11, O12 </t>
    </r>
    <r>
      <rPr>
        <sz val="10"/>
        <rFont val="Arial Narrow"/>
        <family val="2"/>
        <charset val="238"/>
      </rPr>
      <t>(kuhinja) vel. 200/110 cm, dvokrilno okno, odpiranje kombinirano, žaluzija in komarnik.</t>
    </r>
  </si>
  <si>
    <r>
      <t>"</t>
    </r>
    <r>
      <rPr>
        <b/>
        <sz val="10"/>
        <rFont val="Arial Narrow"/>
        <family val="2"/>
        <charset val="238"/>
      </rPr>
      <t>O9</t>
    </r>
    <r>
      <rPr>
        <sz val="10"/>
        <rFont val="Arial Narrow"/>
        <family val="2"/>
        <charset val="238"/>
      </rPr>
      <t>" (pralnica)  vel. 100/110 cm, enojno okno, kombinirano odpiranje, brez žaluzije.</t>
    </r>
  </si>
  <si>
    <r>
      <t>"</t>
    </r>
    <r>
      <rPr>
        <b/>
        <sz val="10"/>
        <rFont val="Arial Narrow"/>
        <family val="2"/>
        <charset val="238"/>
      </rPr>
      <t>O6</t>
    </r>
    <r>
      <rPr>
        <sz val="10"/>
        <rFont val="Arial Narrow"/>
        <family val="2"/>
        <charset val="238"/>
      </rPr>
      <t>"</t>
    </r>
    <r>
      <rPr>
        <b/>
        <sz val="10"/>
        <rFont val="Arial Narrow"/>
        <family val="2"/>
        <charset val="238"/>
      </rPr>
      <t xml:space="preserve"> O7, O8</t>
    </r>
    <r>
      <rPr>
        <sz val="10"/>
        <rFont val="Arial Narrow"/>
        <family val="2"/>
        <charset val="238"/>
      </rPr>
      <t xml:space="preserve"> (arhiv) vel. 60/60 cm, enojno okno, kombinirano odpiranje, brez žaluzije.</t>
    </r>
  </si>
  <si>
    <r>
      <t>"</t>
    </r>
    <r>
      <rPr>
        <b/>
        <sz val="10"/>
        <rFont val="Arial Narrow"/>
        <family val="2"/>
        <charset val="238"/>
      </rPr>
      <t>O4</t>
    </r>
    <r>
      <rPr>
        <sz val="10"/>
        <rFont val="Arial Narrow"/>
        <family val="2"/>
        <charset val="238"/>
      </rPr>
      <t>",</t>
    </r>
    <r>
      <rPr>
        <b/>
        <sz val="10"/>
        <rFont val="Arial Narrow"/>
        <family val="2"/>
        <charset val="238"/>
      </rPr>
      <t xml:space="preserve"> O5 </t>
    </r>
    <r>
      <rPr>
        <sz val="10"/>
        <rFont val="Arial Narrow"/>
        <family val="2"/>
        <charset val="238"/>
      </rPr>
      <t>(strokovni delavci) vel. 200/190 cm, štiridelno okno, spodnja dela sta fiksna, zgornja dela se odpirata kombinirano oz. sta pri O4 fiksna, žaluzija.</t>
    </r>
  </si>
  <si>
    <r>
      <t>"</t>
    </r>
    <r>
      <rPr>
        <b/>
        <sz val="10"/>
        <rFont val="Arial Narrow"/>
        <family val="2"/>
        <charset val="238"/>
      </rPr>
      <t>O1</t>
    </r>
    <r>
      <rPr>
        <sz val="10"/>
        <rFont val="Arial Narrow"/>
        <family val="2"/>
        <charset val="238"/>
      </rPr>
      <t>",</t>
    </r>
    <r>
      <rPr>
        <b/>
        <sz val="10"/>
        <rFont val="Arial Narrow"/>
        <family val="2"/>
        <charset val="238"/>
      </rPr>
      <t xml:space="preserve"> O2, O3 </t>
    </r>
    <r>
      <rPr>
        <sz val="10"/>
        <rFont val="Arial Narrow"/>
        <family val="2"/>
        <charset val="238"/>
      </rPr>
      <t>(večnamenski prostor) vel. 200/190 cm, štiridelno okno, spodnja dela sta fiksna, zgornja dela se odpirata kombinirano oz. sta pri O2 fiksna, žaluzija.</t>
    </r>
  </si>
  <si>
    <t>V sklopu oken je upoštevati tudi dobavo in montažo zunanjih ALU žaluzij s stranskimi vodili, upravljenje na el. pogon, lamele Z profil. (npr. Roltek). Nadometna izvedba. Barva žaluzij, škatel in vodil po izbiri projektanta.</t>
  </si>
  <si>
    <t>Izdelava in montaža oken in balkonskih vrat, U=0,8W/m2K, leseno krilo in okvir z Al odkapi, les macesen, les zaščiten in finalno opleskan z brezbarvnim zaključnim premazom, troslojna zasteklitev Ug=0,6W/m2K, zasteklitev do višine 1,25m od tal varnostno steklo, trojno tesnenje, skrito ležeča nasadila, RAL montaža. Odpiranje kril je razvidno iz shem. Protihrupna vrednost 34dB. Zunanje okenske police pločevinaste s  stranskimi zaključki (brez ostrih robov), v barvi po izbiri projektanta. Notranje okenske police lesene.</t>
  </si>
  <si>
    <t>Splošno!</t>
  </si>
  <si>
    <t>Vse mere je pred naročilom potrebno preveriti na objektu!</t>
  </si>
  <si>
    <t>Sestavni del popisa so sheme in opisi projektanta.</t>
  </si>
  <si>
    <t>STEKLARSKA DELA:</t>
  </si>
  <si>
    <t>SKUPAJ  NOTRANJA VRATA</t>
  </si>
  <si>
    <r>
      <t>"</t>
    </r>
    <r>
      <rPr>
        <b/>
        <sz val="10"/>
        <rFont val="Arial Narrow"/>
        <family val="2"/>
        <charset val="238"/>
      </rPr>
      <t>V23</t>
    </r>
    <r>
      <rPr>
        <sz val="10"/>
        <rFont val="Arial Narrow"/>
        <family val="2"/>
        <charset val="238"/>
      </rPr>
      <t>" (podstrešje) vel.90/210 cm, enokrilna kovinska vrata, podboji so iz pocinkanega jekla osnovno in finalno prašno  barvani po RAL po navodilih projektanta, požarna zahteva EI30-C3, zvočna izolativnost 57dB, toplotna prehodnost Rw=1,1 V ceni je upoštevati kompletno izdelavo, prašno barvanje podboja, dobavo in montažo.</t>
    </r>
  </si>
  <si>
    <t>23.</t>
  </si>
  <si>
    <t>KOVINSKA NOTRANJA VRATA</t>
  </si>
  <si>
    <r>
      <t>"</t>
    </r>
    <r>
      <rPr>
        <b/>
        <sz val="10"/>
        <rFont val="Arial Narrow"/>
        <family val="2"/>
        <charset val="238"/>
      </rPr>
      <t>V22</t>
    </r>
    <r>
      <rPr>
        <sz val="10"/>
        <rFont val="Arial Narrow"/>
        <family val="2"/>
        <charset val="238"/>
      </rPr>
      <t>" (vodja enote) vel.80/210 cm</t>
    </r>
  </si>
  <si>
    <r>
      <t>"</t>
    </r>
    <r>
      <rPr>
        <b/>
        <sz val="10"/>
        <rFont val="Arial Narrow"/>
        <family val="2"/>
        <charset val="238"/>
      </rPr>
      <t>V21</t>
    </r>
    <r>
      <rPr>
        <sz val="10"/>
        <rFont val="Arial Narrow"/>
        <family val="2"/>
        <charset val="238"/>
      </rPr>
      <t>" (vzgojna sredstva) vel.80/210 cm, brez kriterija zvočne izolativnosti</t>
    </r>
  </si>
  <si>
    <r>
      <t>"</t>
    </r>
    <r>
      <rPr>
        <b/>
        <sz val="10"/>
        <rFont val="Arial Narrow"/>
        <family val="2"/>
        <charset val="238"/>
      </rPr>
      <t>V20</t>
    </r>
    <r>
      <rPr>
        <sz val="10"/>
        <rFont val="Arial Narrow"/>
        <family val="2"/>
        <charset val="238"/>
      </rPr>
      <t>" (rekviziti) vel.80/210 cm, drsna vrata, spodrezano krilo, potopni ročaj, vključno z vodili za tipsko kaseto, brez zkriterija zvočne izolativnosti</t>
    </r>
  </si>
  <si>
    <r>
      <t>"</t>
    </r>
    <r>
      <rPr>
        <b/>
        <sz val="10"/>
        <rFont val="Arial Narrow"/>
        <family val="2"/>
        <charset val="238"/>
      </rPr>
      <t>V19</t>
    </r>
    <r>
      <rPr>
        <sz val="10"/>
        <rFont val="Arial Narrow"/>
        <family val="2"/>
        <charset val="238"/>
      </rPr>
      <t>" (sanitarije) vel.90/210 cm, zastekljeno krilo, izrez za rešetko, brez kriterija zvočne izolativnosti</t>
    </r>
  </si>
  <si>
    <r>
      <t>"</t>
    </r>
    <r>
      <rPr>
        <b/>
        <sz val="10"/>
        <rFont val="Arial Narrow"/>
        <family val="2"/>
        <charset val="238"/>
      </rPr>
      <t>V18</t>
    </r>
    <r>
      <rPr>
        <sz val="10"/>
        <rFont val="Arial Narrow"/>
        <family val="2"/>
        <charset val="238"/>
      </rPr>
      <t>" (igralnica 21) vel.90/210 cm</t>
    </r>
  </si>
  <si>
    <r>
      <t>"</t>
    </r>
    <r>
      <rPr>
        <b/>
        <sz val="10"/>
        <rFont val="Arial Narrow"/>
        <family val="2"/>
        <charset val="238"/>
      </rPr>
      <t>V17</t>
    </r>
    <r>
      <rPr>
        <sz val="10"/>
        <rFont val="Arial Narrow"/>
        <family val="2"/>
        <charset val="238"/>
      </rPr>
      <t>" (čistila) vel.90/210 cm,  izrez za rešetko, brez kriterija zvočne izolativnosti</t>
    </r>
  </si>
  <si>
    <r>
      <t>"</t>
    </r>
    <r>
      <rPr>
        <b/>
        <sz val="10"/>
        <rFont val="Arial Narrow"/>
        <family val="2"/>
        <charset val="238"/>
      </rPr>
      <t>V16</t>
    </r>
    <r>
      <rPr>
        <sz val="10"/>
        <rFont val="Arial Narrow"/>
        <family val="2"/>
        <charset val="238"/>
      </rPr>
      <t>" (sanitarije) vel.90/210 cm, zastekljeno krilo, izrez za rešetko, brez kriterija zvočne izolativnosti</t>
    </r>
  </si>
  <si>
    <r>
      <t>"</t>
    </r>
    <r>
      <rPr>
        <b/>
        <sz val="10"/>
        <rFont val="Arial Narrow"/>
        <family val="2"/>
        <charset val="238"/>
      </rPr>
      <t>V15</t>
    </r>
    <r>
      <rPr>
        <sz val="10"/>
        <rFont val="Arial Narrow"/>
        <family val="2"/>
        <charset val="238"/>
      </rPr>
      <t>" (igralnica 2) vel.90/210 cm</t>
    </r>
  </si>
  <si>
    <t>51.</t>
  </si>
  <si>
    <r>
      <t>"</t>
    </r>
    <r>
      <rPr>
        <b/>
        <sz val="10"/>
        <rFont val="Arial Narrow"/>
        <family val="2"/>
        <charset val="238"/>
      </rPr>
      <t>V14</t>
    </r>
    <r>
      <rPr>
        <sz val="10"/>
        <rFont val="Arial Narrow"/>
        <family val="2"/>
        <charset val="238"/>
      </rPr>
      <t>" (sanitarije) vel.90/210 cm, zastekljeno krilo, izrez za rešetko, brez kriterija zvočne izolativnosti</t>
    </r>
  </si>
  <si>
    <r>
      <t>"</t>
    </r>
    <r>
      <rPr>
        <b/>
        <sz val="10"/>
        <rFont val="Arial Narrow"/>
        <family val="2"/>
        <charset val="238"/>
      </rPr>
      <t>V13</t>
    </r>
    <r>
      <rPr>
        <sz val="10"/>
        <rFont val="Arial Narrow"/>
        <family val="2"/>
        <charset val="238"/>
      </rPr>
      <t>" (igralnica 3) vel.90/210 cm</t>
    </r>
  </si>
  <si>
    <r>
      <t>"</t>
    </r>
    <r>
      <rPr>
        <b/>
        <sz val="10"/>
        <rFont val="Arial Narrow"/>
        <family val="2"/>
        <charset val="238"/>
      </rPr>
      <t>V12</t>
    </r>
    <r>
      <rPr>
        <sz val="10"/>
        <rFont val="Arial Narrow"/>
        <family val="2"/>
        <charset val="238"/>
      </rPr>
      <t>" (čistila) vel.90/210 cm,  izrez za rešetko, brez kriterija zvočne izolativnosti</t>
    </r>
  </si>
  <si>
    <r>
      <t>"</t>
    </r>
    <r>
      <rPr>
        <b/>
        <sz val="10"/>
        <rFont val="Arial Narrow"/>
        <family val="2"/>
        <charset val="238"/>
      </rPr>
      <t>V11</t>
    </r>
    <r>
      <rPr>
        <sz val="10"/>
        <rFont val="Arial Narrow"/>
        <family val="2"/>
        <charset val="238"/>
      </rPr>
      <t>" (sanitarije) vel.90/210 cm, zastekljeno krilo, izrez za rešetko, brez kriterija zvočne izolativnosti</t>
    </r>
  </si>
  <si>
    <r>
      <t>"</t>
    </r>
    <r>
      <rPr>
        <b/>
        <sz val="10"/>
        <rFont val="Arial Narrow"/>
        <family val="2"/>
        <charset val="238"/>
      </rPr>
      <t>V10</t>
    </r>
    <r>
      <rPr>
        <sz val="10"/>
        <rFont val="Arial Narrow"/>
        <family val="2"/>
        <charset val="238"/>
      </rPr>
      <t xml:space="preserve">" (igralnica 4) vel.90/210 cm, </t>
    </r>
  </si>
  <si>
    <r>
      <t>"</t>
    </r>
    <r>
      <rPr>
        <b/>
        <sz val="10"/>
        <rFont val="Arial Narrow"/>
        <family val="2"/>
        <charset val="238"/>
      </rPr>
      <t>V9</t>
    </r>
    <r>
      <rPr>
        <sz val="10"/>
        <rFont val="Arial Narrow"/>
        <family val="2"/>
        <charset val="238"/>
      </rPr>
      <t>" (pralnica) vel.80/210 cm (brez kriterija zvočne izolativnosti), izrez za rešetko</t>
    </r>
  </si>
  <si>
    <r>
      <t>"</t>
    </r>
    <r>
      <rPr>
        <b/>
        <sz val="10"/>
        <rFont val="Arial Narrow"/>
        <family val="2"/>
        <charset val="238"/>
      </rPr>
      <t>V8</t>
    </r>
    <r>
      <rPr>
        <sz val="10"/>
        <rFont val="Arial Narrow"/>
        <family val="2"/>
        <charset val="238"/>
      </rPr>
      <t>" (wc) vel.70/210 cm (brez kriterija zvočne izolativnosti), izrez za rešetko</t>
    </r>
  </si>
  <si>
    <r>
      <t>"</t>
    </r>
    <r>
      <rPr>
        <b/>
        <sz val="10"/>
        <rFont val="Arial Narrow"/>
        <family val="2"/>
        <charset val="238"/>
      </rPr>
      <t>V7</t>
    </r>
    <r>
      <rPr>
        <sz val="10"/>
        <rFont val="Arial Narrow"/>
        <family val="2"/>
        <charset val="238"/>
      </rPr>
      <t>" (garderoba) vel.80/210 cm (brez kriterija zvočne izolativnosti), izrez za rešetko</t>
    </r>
  </si>
  <si>
    <r>
      <t>"</t>
    </r>
    <r>
      <rPr>
        <b/>
        <sz val="10"/>
        <rFont val="Arial Narrow"/>
        <family val="2"/>
        <charset val="238"/>
      </rPr>
      <t>V6</t>
    </r>
    <r>
      <rPr>
        <sz val="10"/>
        <rFont val="Arial Narrow"/>
        <family val="2"/>
        <charset val="238"/>
      </rPr>
      <t>" (čistila) vel.80/210 cm (brez kriterija zvočne izolativnosti), izrez za rešetko</t>
    </r>
  </si>
  <si>
    <r>
      <t>"</t>
    </r>
    <r>
      <rPr>
        <b/>
        <sz val="10"/>
        <rFont val="Arial Narrow"/>
        <family val="2"/>
        <charset val="238"/>
      </rPr>
      <t>V5</t>
    </r>
    <r>
      <rPr>
        <sz val="10"/>
        <rFont val="Arial Narrow"/>
        <family val="2"/>
        <charset val="238"/>
      </rPr>
      <t>" (kuhinja) vel.90/210 cm, požarno odporna EI30-C3</t>
    </r>
  </si>
  <si>
    <r>
      <t>"</t>
    </r>
    <r>
      <rPr>
        <b/>
        <sz val="10"/>
        <rFont val="Arial Narrow"/>
        <family val="2"/>
        <charset val="238"/>
      </rPr>
      <t>V4</t>
    </r>
    <r>
      <rPr>
        <sz val="10"/>
        <rFont val="Arial Narrow"/>
        <family val="2"/>
        <charset val="238"/>
      </rPr>
      <t>" (arhiv) vel. 80/210 cm (brez kriterija zvočne izolativnosti)</t>
    </r>
  </si>
  <si>
    <r>
      <t>"</t>
    </r>
    <r>
      <rPr>
        <b/>
        <sz val="10"/>
        <rFont val="Arial Narrow"/>
        <family val="2"/>
        <charset val="238"/>
      </rPr>
      <t>V3</t>
    </r>
    <r>
      <rPr>
        <sz val="10"/>
        <rFont val="Arial Narrow"/>
        <family val="2"/>
        <charset val="238"/>
      </rPr>
      <t>" (strokovni delavci) vel. 80/210 cm</t>
    </r>
  </si>
  <si>
    <r>
      <t>"</t>
    </r>
    <r>
      <rPr>
        <b/>
        <sz val="10"/>
        <rFont val="Arial Narrow"/>
        <family val="2"/>
        <charset val="238"/>
      </rPr>
      <t>V2</t>
    </r>
    <r>
      <rPr>
        <sz val="10"/>
        <rFont val="Arial Narrow"/>
        <family val="2"/>
        <charset val="238"/>
      </rPr>
      <t>" (strokovni delavci) vel. 90/210 cm</t>
    </r>
  </si>
  <si>
    <r>
      <t>"</t>
    </r>
    <r>
      <rPr>
        <b/>
        <sz val="10"/>
        <rFont val="Arial Narrow"/>
        <family val="2"/>
        <charset val="238"/>
      </rPr>
      <t>V1</t>
    </r>
    <r>
      <rPr>
        <sz val="10"/>
        <rFont val="Arial Narrow"/>
        <family val="2"/>
        <charset val="238"/>
      </rPr>
      <t xml:space="preserve">" (vetrolov) vel. 200/250 cm, dvokrilna z nadsvetlobo, posamezno krilo 100/210cm zastekljeno, nadsvetloba 200/40cm, mehanizem za izhod v sili po SIST EN 179, integrirano avtomatsko samozapiralo </t>
    </r>
  </si>
  <si>
    <t>Mere za vrata v popisu so svetle odprtine prehoda vrat. Nekatera vrata izvedena s prezračevalnimi rešetkami. Vse zasteklitve protilomno steklo. Dekorativna folija na steklo po izbiri projektanta.</t>
  </si>
  <si>
    <t>Vratna krila so lesena, obojestransko obložena z laminatom po izboru projektanta. Podboji so iz pocinkanega jekla osnovno in finalno prašno  barvani po RAL po navodilih projektanta, v pripiri so stranska tesnila.  Minimalna zvočna izolativnost mora ustrezati 27 dB. Vrata so opremljena s troje nasadil, kljuko, cil. ključavnico (sistemski ključ) in talnim odbijačem, vse po izbiri projektanta in zaščitami proti poškodbi otroških prstov (do višine 1,2m).</t>
  </si>
  <si>
    <t>Sestavni del popisa so sheme in detajli projektanta.  Smer odpiranja je razvidna iz projekta in iz shem.</t>
  </si>
  <si>
    <t>V ceni je upoštevati kompletno izdelavo, prašno barvanje podboja, dobavo in montažo.</t>
  </si>
  <si>
    <t>LESENA NOTRANJA VRATA</t>
  </si>
  <si>
    <t>NOTRANJA VRATA:</t>
  </si>
  <si>
    <t>SKUPAJ STREHA</t>
  </si>
  <si>
    <t>Dobava in montaža tipskih strešnih oddušnikov fi110mm</t>
  </si>
  <si>
    <t>dim. do fi 120mm</t>
  </si>
  <si>
    <t>dim. do fi  250mm</t>
  </si>
  <si>
    <t>dim. do 0,5 x 0,6m</t>
  </si>
  <si>
    <t xml:space="preserve">Preboji skozi streho za izpuhe in zajeme zraka skladno s strojnimi instalacijami ter izvedbo tesnenj in strešnih kleparskih zaključkov, </t>
  </si>
  <si>
    <t>Čelna obroba na dvokapni strehi ob čelnih stenah z barvano pločevino r.š. ca 50 cm.</t>
  </si>
  <si>
    <t>m</t>
  </si>
  <si>
    <t>Vertikalne odtočne cevi iz barvane pločevine fi 10 cm, vključno s koleni.</t>
  </si>
  <si>
    <t>Tipski kotlički v žlebu za priključek na vertikalno cev.</t>
  </si>
  <si>
    <t xml:space="preserve">Žleb iz barvane pločevine r.š. ca 30 cm, vključno s potrebno podkonstrukcijo in z zaključki </t>
  </si>
  <si>
    <t>Dobava in montaža tipskih linijskih snegolovov za izbrano kritino.</t>
  </si>
  <si>
    <t>Pokrivanje slemena s tipskimi slemenjaki.</t>
  </si>
  <si>
    <t>EI 30</t>
  </si>
  <si>
    <t>Jeklena podkonstrukcija (v posebni postavki).</t>
  </si>
  <si>
    <t>Vključno s tipskimi snegolovi</t>
  </si>
  <si>
    <t>Izolacijsko polnilo iz negorljive lamelirane mineralne volne (debeline 100 mm, gostota 120 kg/m³), razred gorljivosti A1 po EN 13501-1.</t>
  </si>
  <si>
    <t>Barvana pocinkana panelna pločevina s protikondenčnim obrizgom na spodnji strani, (npr. TRIMO SNV -100).</t>
  </si>
  <si>
    <r>
      <t xml:space="preserve">Dobava in pokrivanje dvokapne strehe kontejnerskega objekta po shemi </t>
    </r>
    <r>
      <rPr>
        <b/>
        <sz val="10"/>
        <rFont val="Arial Narrow"/>
        <family val="2"/>
        <charset val="238"/>
      </rPr>
      <t>S1 (izoliran del podstrešja)</t>
    </r>
    <r>
      <rPr>
        <sz val="10"/>
        <rFont val="Arial Narrow"/>
        <family val="2"/>
        <charset val="238"/>
      </rPr>
      <t>, vse po detajlih proizvajalca (npr. TRIMO):</t>
    </r>
  </si>
  <si>
    <t>Barvana pocinkana panelna pločevina s protikondenčnim obrizgom na spodnji strani, (npr. TRIMO TPO-1000)</t>
  </si>
  <si>
    <r>
      <t xml:space="preserve">Dobava in pokrivanje dvokapne strehe kontejnerskega objekta po shemi </t>
    </r>
    <r>
      <rPr>
        <b/>
        <sz val="10"/>
        <rFont val="Arial Narrow"/>
        <family val="2"/>
        <charset val="238"/>
      </rPr>
      <t xml:space="preserve">S2 (neizoliran del podstrešja) </t>
    </r>
    <r>
      <rPr>
        <sz val="10"/>
        <rFont val="Arial Narrow"/>
        <family val="2"/>
        <charset val="238"/>
      </rPr>
      <t>, vse po detajlih proizvajalca (npr. TRIMO):</t>
    </r>
  </si>
  <si>
    <t>kg</t>
  </si>
  <si>
    <t>Izdelava po navodilih statika in  delavniških načrtih, ki jih izdela izvajalec in jih da v potrditev projektantu!</t>
  </si>
  <si>
    <t>V ceni za kg je upoštevati tudi osnovni antikorozijski premaz in končni oplesk po navodilih projektanta!</t>
  </si>
  <si>
    <t xml:space="preserve">Izdelava, dobava in montaža konstrukcije za dvokapno streho izdelanih iz profilov po projektu statike; osnovni dvokapni nosilci so iz IPE 360, lege za kritino so IPE 140, horizontalni škarniki 2 x UNP 60, vertikalnimi podporami HEA 120 in legami HEA 140, HEB 240 in HEA 220 kompletno z vsem pritrdilnim materialov in sidranjem v konstrukcijo modularnih enot (izvedbo sidranja v modularne enote izvesti v sodelovanju z izdelovalci modularnih enot) in veznim materialom.  </t>
  </si>
  <si>
    <t>STREHA:</t>
  </si>
  <si>
    <t>SKUPAJ KONTEJNERSKI OBJEKT</t>
  </si>
  <si>
    <t>Dimenzije 2989 mm x 6055   mm.</t>
  </si>
  <si>
    <r>
      <t>Material: hladno oblikovani jekleni profili debeline 2 do 4 mm, kvalitete jekla S235JR in S355MC (EN10027-1), z mejo plastičnosti ≥235 N/mm2 oz. ≥355 N/mm</t>
    </r>
    <r>
      <rPr>
        <sz val="10"/>
        <rFont val="Calibri"/>
        <family val="2"/>
        <charset val="238"/>
      </rPr>
      <t>²</t>
    </r>
    <r>
      <rPr>
        <sz val="10"/>
        <rFont val="Arial Narrow"/>
        <family val="2"/>
        <charset val="238"/>
      </rPr>
      <t xml:space="preserve">.              </t>
    </r>
  </si>
  <si>
    <t>Nosilna podna konstrukcija za strojnico</t>
  </si>
  <si>
    <r>
      <t>V ceni za m</t>
    </r>
    <r>
      <rPr>
        <sz val="10"/>
        <rFont val="Calibri"/>
        <family val="2"/>
        <charset val="238"/>
      </rPr>
      <t>²</t>
    </r>
    <r>
      <rPr>
        <sz val="10"/>
        <rFont val="Arial Narrow"/>
        <family val="2"/>
        <charset val="238"/>
      </rPr>
      <t xml:space="preserve"> je upoštevati kompletno izvedbo z vsem pritrdilnim materialom, z zaključki in okvirji za montažo vrat in sten.</t>
    </r>
  </si>
  <si>
    <t>Notranja obloga: ravna, pocinkana in obarvana jeklena pločevina debeline 0,5 mm, RAL 9002</t>
  </si>
  <si>
    <t>Izolacijsko polnilo iz negorljive lamelirane mineralne volne (debeline 150 mm, gostota 120 kg/m³), razred gorljivosti A1 po EN 13501-1.</t>
  </si>
  <si>
    <t>Zunanja obloga panela: plitvo profilirana, pocinkana (140g/m2) in obarvana (25 μm, EN 10169‐1) jeklena pločevina debeline 0,6 mm, skladno EN 10326.</t>
  </si>
  <si>
    <t>Fasadni panel skupne debeline 150 mm. Fasadni paneli morajo biti v primeru mehanskih poškodb zamenljivi.</t>
  </si>
  <si>
    <t>Obodne stene strojnice v mansardi objekta - proti neizkoriščenemu delu podstrešja.</t>
  </si>
  <si>
    <r>
      <t xml:space="preserve">Stene po shemi </t>
    </r>
    <r>
      <rPr>
        <b/>
        <sz val="10"/>
        <rFont val="Arial Narrow"/>
        <family val="2"/>
        <charset val="238"/>
      </rPr>
      <t>ST6 (požarna odpornost R/EI 30)</t>
    </r>
    <r>
      <rPr>
        <sz val="10"/>
        <rFont val="Arial Narrow"/>
        <family val="2"/>
        <charset val="238"/>
      </rPr>
      <t>:</t>
    </r>
  </si>
  <si>
    <t>d.</t>
  </si>
  <si>
    <t>Beljenje sten je upoštevano v posebni postavki!</t>
  </si>
  <si>
    <t>Keramika zajeta v keramičarskih delih.</t>
  </si>
  <si>
    <t>Višina prostorov je 3m.</t>
  </si>
  <si>
    <r>
      <t>V ceni za m</t>
    </r>
    <r>
      <rPr>
        <sz val="10"/>
        <rFont val="Calibri"/>
        <family val="2"/>
        <charset val="238"/>
      </rPr>
      <t>²</t>
    </r>
    <r>
      <rPr>
        <sz val="10"/>
        <rFont val="Arial Narrow"/>
        <family val="2"/>
        <charset val="238"/>
      </rPr>
      <t xml:space="preserve"> je upoštevati kompletno izvedbo z vsem pritrdilnim materialom,  z zaključki in okvirji za montažo oken in sten, bandažiranjem in kitanjem.</t>
    </r>
  </si>
  <si>
    <t xml:space="preserve">Stena v sestavi:                                                                                                                                                                               - mavčnokartonast plošča 12,5mm,                                                   - OSB3 plošča 12 mm,                                                                   - Steklena volna 12 cm,; toplotna prevodnost 0,032 W/mK, gostota 30kg/m3 (kot npr. Knaufinsulation Unifit 0,32),                             - OSB4 plošča d=12 mm                                                           - zračni prostor 70mm                                                                       - OSB4 plošča d=12 mm                                                           -  toplotna izolacija steklena volna 60mm (kot npr. Knauf Insulation Unifit 032) med podkonstrukcijo,                                                - OSB3 plošča d=12 mm,                                                                         - vlagoodporna mavčnokartonasta plošča 12,5mm                                          </t>
  </si>
  <si>
    <t>stene dela igralnic in vetrolova</t>
  </si>
  <si>
    <r>
      <t xml:space="preserve">Notranje stene po shemi </t>
    </r>
    <r>
      <rPr>
        <b/>
        <sz val="10"/>
        <rFont val="Arial Narrow"/>
        <family val="2"/>
        <charset val="238"/>
      </rPr>
      <t>ST5</t>
    </r>
    <r>
      <rPr>
        <sz val="10"/>
        <rFont val="Arial Narrow"/>
        <family val="2"/>
        <charset val="238"/>
      </rPr>
      <t>:</t>
    </r>
  </si>
  <si>
    <t>c.</t>
  </si>
  <si>
    <t>Višina sten kuhinja 2m (konstrukcijska stabilnost), ostali prostori 3m.</t>
  </si>
  <si>
    <r>
      <t>V ceni za m</t>
    </r>
    <r>
      <rPr>
        <sz val="10"/>
        <rFont val="Calibri"/>
        <family val="2"/>
        <charset val="238"/>
      </rPr>
      <t>²</t>
    </r>
    <r>
      <rPr>
        <sz val="10"/>
        <rFont val="Arial Narrow"/>
        <family val="2"/>
        <charset val="238"/>
      </rPr>
      <t xml:space="preserve"> je upoštevati kompletno izvedbo z vsem pritrdilnim materialom,  z zaključki in okvirji za montažo oken in sten,  bandažiranjem in kitanjem.</t>
    </r>
  </si>
  <si>
    <t>Pregradna stena, enojna lesena podkonstrukcija. Debelina stene 125 mm. Sestava stene: stenska keramika 10mm, vlagoodporna mavčnokartonasta plošča debeline 12,5 mm, OSB3 plošča d=12 mm, izolacijski sloj iz steklene/mineralne volne 40 kg/m3*, debelina 70 mm, OSB3 plošča d=12 mm, vlagoodporna mavčnokartonasta plošča debeline 12,5mm, stenska keramika 10mm.</t>
  </si>
  <si>
    <t xml:space="preserve">Sistem suhomontažne obloge stene: </t>
  </si>
  <si>
    <t>Predelne stene kuhinje</t>
  </si>
  <si>
    <r>
      <t xml:space="preserve">Notranje stene po shemi </t>
    </r>
    <r>
      <rPr>
        <b/>
        <sz val="10"/>
        <rFont val="Arial Narrow"/>
        <family val="2"/>
        <charset val="238"/>
      </rPr>
      <t>ST4</t>
    </r>
    <r>
      <rPr>
        <sz val="10"/>
        <rFont val="Arial Narrow"/>
        <family val="2"/>
        <charset val="238"/>
      </rPr>
      <t>:</t>
    </r>
  </si>
  <si>
    <t>Svetla višina prostorov je 3m.</t>
  </si>
  <si>
    <r>
      <t>V ceni za m</t>
    </r>
    <r>
      <rPr>
        <sz val="10"/>
        <rFont val="Calibri"/>
        <family val="2"/>
        <charset val="238"/>
      </rPr>
      <t>²</t>
    </r>
    <r>
      <rPr>
        <sz val="10"/>
        <rFont val="Arial Narrow"/>
        <family val="2"/>
        <charset val="238"/>
      </rPr>
      <t xml:space="preserve"> je upoštevati kompletno izvedbo z vsem pritrdilnim materialom, dodatek za vlagoodporne mk plošče z zaključki in okvirji za montažo oken in sten, bandažiranjem in kitanjem.</t>
    </r>
  </si>
  <si>
    <t>Pregradna stena, nenosilna, enojna lesena podkonstrukcija. Debelina stene 125 mm. Sestava stene: mavčnokartonasta plošča debeline 12,5 mm, OSB3 plošča d=12 mm, izolacijski sloj iz steklene/mineralne volne 40 kg/m3*, debelina 70 mm, OSB3 plošča d=12 mm, mavčnokartonasta plošča debeline 12,5mm.</t>
  </si>
  <si>
    <t>Predelne stene (razen kuhinje)</t>
  </si>
  <si>
    <r>
      <t xml:space="preserve">Notranje stene po shemi </t>
    </r>
    <r>
      <rPr>
        <b/>
        <sz val="10"/>
        <rFont val="Arial Narrow"/>
        <family val="2"/>
        <charset val="238"/>
      </rPr>
      <t>ST3</t>
    </r>
    <r>
      <rPr>
        <sz val="10"/>
        <rFont val="Arial Narrow"/>
        <family val="2"/>
        <charset val="238"/>
      </rPr>
      <t>:</t>
    </r>
  </si>
  <si>
    <t>Zvočna izolativnost (EN 717-1): Rw = 57 dB.</t>
  </si>
  <si>
    <r>
      <t>V ceni za m</t>
    </r>
    <r>
      <rPr>
        <sz val="10"/>
        <rFont val="Calibri"/>
        <family val="2"/>
        <charset val="238"/>
      </rPr>
      <t>²</t>
    </r>
    <r>
      <rPr>
        <sz val="10"/>
        <rFont val="Arial Narrow"/>
        <family val="2"/>
        <charset val="238"/>
      </rPr>
      <t xml:space="preserve"> je upoštevati kompletno izvedbo z vsem pritrdilnim materialom, dodatek za vlagoodporne mk plošče, z zaključki in okvirji za montažo oken in sten.</t>
    </r>
  </si>
  <si>
    <t>Pregradna stena, dvojna lesena podkonstrukcija, debelina stene 270 mm v sestavi:  mavčnokartonasta plošča 1x12,5 mm, OSB3 plošča d=12 mm , toplotna izolacija steklena volna 60mm (kot npr. Knauf Insulation Unifit 032) med podkonstrukcijo, OSB4 d=12 mm, zračni prostor 70mm, OSB4 plošča d=12 mm,  toplotna izolacija steklena volna 60mm (kot npr. Knauf Insulation Unifit 032) med podkonstrukcijo, OSB3 plošča d=12 mm, mavčnokartonasta plošča 1x12,5 mm.</t>
  </si>
  <si>
    <t>Predelna stena med igralnico, strokovni delavci, arhiv, hodnik in kuhinjo</t>
  </si>
  <si>
    <r>
      <t xml:space="preserve">Notranje stene po shemi </t>
    </r>
    <r>
      <rPr>
        <b/>
        <sz val="10"/>
        <rFont val="Arial Narrow"/>
        <family val="2"/>
        <charset val="238"/>
      </rPr>
      <t>ST2</t>
    </r>
    <r>
      <rPr>
        <sz val="10"/>
        <rFont val="Arial Narrow"/>
        <family val="2"/>
        <charset val="238"/>
      </rPr>
      <t>:</t>
    </r>
  </si>
  <si>
    <t>b.</t>
  </si>
  <si>
    <t>Pregradna stena, dvojna lesena podkonstrukcija, debelina stene 270 mm v sestavi:  mavčnokartonasta plošča 2x12,5 mm, , toplotna izolacija steklena volna 60mm (kot npr. Knauf Insulation Unifit 032) med podkonstrukcijo, OSB4 d=12 mm, zračni prostor 70mm, OSB4 plošča d=12 mm,  toplotna izolacija steklena volna 60mm (kot npr. Knauf Insulation Unifit 032) med podkonstrukcijo, mavčnokartonasta plošča 2x12,5 mm., lepilo, stenske keramične ploščice d=10mm.</t>
  </si>
  <si>
    <r>
      <t xml:space="preserve">Notranje stene po shemi </t>
    </r>
    <r>
      <rPr>
        <b/>
        <sz val="10"/>
        <rFont val="Arial Narrow"/>
        <family val="2"/>
        <charset val="238"/>
      </rPr>
      <t>ST1 (požarna odpornost R/EI30)</t>
    </r>
    <r>
      <rPr>
        <sz val="10"/>
        <rFont val="Arial Narrow"/>
        <family val="2"/>
        <charset val="238"/>
      </rPr>
      <t>:</t>
    </r>
  </si>
  <si>
    <t>Beljenje sten je upoštevano v posebni postavki pri slikarskih delih!</t>
  </si>
  <si>
    <r>
      <t>V ceni za m</t>
    </r>
    <r>
      <rPr>
        <sz val="10"/>
        <rFont val="Calibri"/>
        <family val="2"/>
        <charset val="238"/>
      </rPr>
      <t>²</t>
    </r>
    <r>
      <rPr>
        <sz val="10"/>
        <rFont val="Arial Narrow"/>
        <family val="2"/>
        <charset val="238"/>
      </rPr>
      <t xml:space="preserve"> je upoštevati kompletno izvedbo z vsem pritrdilnim materialom, z zaključki in okvirji za montažo oken in sten, bandažiranjem in kitanjem.</t>
    </r>
  </si>
  <si>
    <t>Zvočna izolativnost (EN 717-1): Rw = 38 dB.</t>
  </si>
  <si>
    <r>
      <t>Toplotna prehodnost (EN 6946): U = 0,108 W/m</t>
    </r>
    <r>
      <rPr>
        <sz val="10"/>
        <rFont val="Calibri"/>
        <family val="2"/>
        <charset val="238"/>
      </rPr>
      <t>²</t>
    </r>
    <r>
      <rPr>
        <sz val="10"/>
        <rFont val="Arial Narrow"/>
        <family val="2"/>
        <charset val="238"/>
      </rPr>
      <t>K.</t>
    </r>
  </si>
  <si>
    <t>Višina cokla je 40cm</t>
  </si>
  <si>
    <t xml:space="preserve">Stena v sestavi:                                                                           - tenkoslojni fasadni zaključni sloj,                                                  - XPS d=6cm; toplotna prevodnost 0,04W/mK, gostota 35kg/m3,                                                                                    - HI,                                                                                              - lesena plošča OSB4, debeline 2cm                                                                                                                       - Steklena volna 15 cm,; toplotna prevodnost 0,032 W/mK, gostota 30kg/m3 (kot npr. Knaufinsulation Unifit 0,32),                             - lesena plošča OSB3, debeline 2cm,                                                - steklena volna d=6cm; toplotna prevodnost 0,032 W/mK, gostota 30kg/m3 (kot npr. Knaufinsulation Unifit 0,32) med kovinsko podkonstrukcijo,                                                           - mavčnokartonaste plošče 2 x 12,5mm </t>
  </si>
  <si>
    <t>Zunanje stene F3 (cokel)</t>
  </si>
  <si>
    <t>Vsi spoji polepljeni za zagotavljanje zrakotesnosti ovoja objekta</t>
  </si>
  <si>
    <t>Svetla višina prostora 3m</t>
  </si>
  <si>
    <t>Stena v sestavi:                                                                           - tenkoslojni fasadni zaključni sloj,                                                  - lesovlaknena plošča d=8cm; toplotna prevodnost 0,046 W/mK,  kot npr.: Steico Protect                                                   -                                                                                                - Izolacijsko polnilo iz negorljive lamelirane mineralne volne (debeline 200 mm, gostota 120 kg/m³), razred gorljivosti A1 po EN 13501-1.</t>
  </si>
  <si>
    <r>
      <t xml:space="preserve">Zunanje stene </t>
    </r>
    <r>
      <rPr>
        <b/>
        <sz val="10"/>
        <rFont val="Arial Narrow"/>
        <family val="2"/>
        <charset val="238"/>
      </rPr>
      <t>F2</t>
    </r>
    <r>
      <rPr>
        <sz val="10"/>
        <rFont val="Arial Narrow"/>
        <family val="2"/>
        <charset val="238"/>
      </rPr>
      <t>:</t>
    </r>
  </si>
  <si>
    <t xml:space="preserve">Stena v sestavi:                                                                           - tenkoslojni fasadni zaključni sloj,                                                  - lesovlaknena plošča d=8cm; toplotna prevodnost 0,046 W/mK,  kot npr.: Steico Protect                                                   - paropropustna folija 0,01cm; gostota 459kg/m3,                                                             - Steklena volna 15 cm,; toplotna prevodnost 0,032 W/mK, gostota 30kg/m3 (kot npr. Knaufinsulation Unifit 0,32),                             - lesena plošča OSB4, debeline 12 mm,                                                - steklena volna d=6cm; toplotna prevodnost 0,032 W/mK, gostota 30kg/m3 (kot npr. Knaufinsulation Unifit 0,32) med leseno podkonstrukcijo,                                                           - mavčnokartonaste plošče 2 x 12,5mm </t>
  </si>
  <si>
    <r>
      <t xml:space="preserve">Zunanje stene </t>
    </r>
    <r>
      <rPr>
        <b/>
        <sz val="10"/>
        <rFont val="Arial Narrow"/>
        <family val="2"/>
        <charset val="238"/>
      </rPr>
      <t>F1</t>
    </r>
    <r>
      <rPr>
        <sz val="10"/>
        <rFont val="Arial Narrow"/>
        <family val="2"/>
        <charset val="238"/>
      </rPr>
      <t>:</t>
    </r>
  </si>
  <si>
    <t>a.</t>
  </si>
  <si>
    <t>Stene:</t>
  </si>
  <si>
    <t>Pod za modularno enoto dim. 2989 mm x 6055  mm.</t>
  </si>
  <si>
    <t>Zvočna izolativnost (EN 717-1): Rw = 51 dB.</t>
  </si>
  <si>
    <r>
      <t>Toplotna prehodnost (EN 6946): U = 0,093 W/m</t>
    </r>
    <r>
      <rPr>
        <sz val="10"/>
        <rFont val="Calibri"/>
        <family val="2"/>
        <charset val="238"/>
      </rPr>
      <t>²</t>
    </r>
    <r>
      <rPr>
        <sz val="10"/>
        <rFont val="Arial Narrow"/>
        <family val="2"/>
        <charset val="238"/>
      </rPr>
      <t>K.</t>
    </r>
  </si>
  <si>
    <r>
      <t>Dopustna obremenitev: 3,00 KN/m</t>
    </r>
    <r>
      <rPr>
        <sz val="10"/>
        <rFont val="Calibri"/>
        <family val="2"/>
        <charset val="238"/>
      </rPr>
      <t>²</t>
    </r>
    <r>
      <rPr>
        <sz val="10"/>
        <rFont val="Arial Narrow"/>
        <family val="2"/>
        <charset val="238"/>
      </rPr>
      <t xml:space="preserve"> </t>
    </r>
  </si>
  <si>
    <t>Finalna notranja obloga (sintetični pod) je zajet v poglavju "TLAKI"</t>
  </si>
  <si>
    <t>Mavčnovlaknena plošča 25mm (kot npr. Farmacell)</t>
  </si>
  <si>
    <t>toplotna izolacija XPS KI ,d=50mm, gostota 35kg/m3 (kot npr. Polyfoam C-350)</t>
  </si>
  <si>
    <t>Nosilna obloga: Plošča OSB4 debeline 18 mm</t>
  </si>
  <si>
    <t>Parna zapora: PE folija debeline 80 μm (Sd≤5, μ=100000).</t>
  </si>
  <si>
    <t>Izolacijsko polnilo: poliuretanska pena debeline 150 mm, med jeklenimi prečnimi nosilci (gostota 15kg/m3).</t>
  </si>
  <si>
    <t>Zunanja obloga: ravna, pocinkana in obarvana (25 μm, EN 10169‐1) jeklena pločevina debeline 0,5 mm, skladno EN 10326.</t>
  </si>
  <si>
    <t>Pod za modularno enoto dim. 3023 mm x 8480  mm.</t>
  </si>
  <si>
    <t>Mavčnvlaknena plošča 25mm (kot npr. Farmacell)</t>
  </si>
  <si>
    <t>Pod:</t>
  </si>
  <si>
    <t>Strop za modularno enoto dim. 2989 mm x 6055  mm.</t>
  </si>
  <si>
    <t>Požarna odpornost R/EI 30min</t>
  </si>
  <si>
    <t xml:space="preserve"> Upoštevati dodatek za vlagoodporne in požarnoodporne mk plošče.</t>
  </si>
  <si>
    <r>
      <t>Dopustna obremenitev: 5,00 KN/m</t>
    </r>
    <r>
      <rPr>
        <sz val="10"/>
        <rFont val="Calibri"/>
        <family val="2"/>
        <charset val="238"/>
      </rPr>
      <t>²</t>
    </r>
    <r>
      <rPr>
        <sz val="10"/>
        <rFont val="Arial Narrow"/>
        <family val="2"/>
        <charset val="238"/>
      </rPr>
      <t>.</t>
    </r>
  </si>
  <si>
    <r>
      <t>Toplotna prehodnost (EN 6946): U = 0,093W/m</t>
    </r>
    <r>
      <rPr>
        <sz val="10"/>
        <rFont val="Calibri"/>
        <family val="2"/>
        <charset val="238"/>
      </rPr>
      <t>²</t>
    </r>
    <r>
      <rPr>
        <sz val="10"/>
        <rFont val="Arial Narrow"/>
        <family val="2"/>
        <charset val="238"/>
      </rPr>
      <t>K.</t>
    </r>
  </si>
  <si>
    <t>Vezana plošča 2x21mm, Razred gorljivosti D-s2,d0</t>
  </si>
  <si>
    <t>Steklena volna debeline 230 mm, 0,032 W/mK, razred gorljivosti A1 po EN 13501-1, med lesenimi legami (npr. KnaufInsulation Unifit 032)</t>
  </si>
  <si>
    <t>Parna zapora: KI parna zapora LDS 100, debeline 0,02cm (gostota 964kg/m3, Sd≤5, μ=100000).</t>
  </si>
  <si>
    <t>Plošča OSB 4 debeline 12 mm</t>
  </si>
  <si>
    <t>Steklena volna debeline 120 mm, 0,032 W/mK, razred gorljivosti A1 po EN 13501-1, med lesenimi legami (npr. KnaufInsulation Unifit 032)</t>
  </si>
  <si>
    <t xml:space="preserve">Notranja obloga: 2 x mavčnokartonaste plošče do 12,5 mm, </t>
  </si>
  <si>
    <t>d.)</t>
  </si>
  <si>
    <t>Strop za modularno enoto dim. 3023 mm x 8480 mm.</t>
  </si>
  <si>
    <t>Iverka trda, vodoodbojna d=2cm</t>
  </si>
  <si>
    <t>Strop za modularno enoto dim. 3023 mm x 8480   mm.</t>
  </si>
  <si>
    <t>Strop:</t>
  </si>
  <si>
    <t>Jeklen okvir modularne enote dim. 2989 mm x 6055 mm, višine 3465 mm, jeklena konstrukcija okvirja kontejnerja s podom in stropom.</t>
  </si>
  <si>
    <t>Sestava ene modularne enote: 8 kosov vogalnikov (dimenzije skladno standardu ISO 1161).</t>
  </si>
  <si>
    <t>Obdelava površin: Suho abrazivno peskanje, stopnja Sa 2.5 po standardu ISO 8501-1, Okvir barvan s polivretanskim AKZ premazom debeline 110 µm, razred zaščite C3M do 15 let (ISO 12944-2)+</t>
  </si>
  <si>
    <t>Jeklen okvir modularne enote dim. 3023 mm x 8480 mm, višine 3465 mm, jeklena konstrukcija okvirja kontejnerja s podom in stropom.</t>
  </si>
  <si>
    <t>Kovinsko ogrodje:</t>
  </si>
  <si>
    <t>KONTEJNERSKI OBJEKT:</t>
  </si>
  <si>
    <t>Izvajalec mora v cenah zajeti tudi izdelavo delavniških načrtov jeklene kosntrukcije upoštevajoč PGD in PZI dokumentacijo.</t>
  </si>
  <si>
    <t>Vse je potrebno izdelati po navodilih in atestiranih detajlih proizvajalca. Vse notranje mavčnokartonaste obloge v mokrih prostorih izdelati iz vodoodbojnih plošč.</t>
  </si>
  <si>
    <t>V ceni je upoštevati kompletno vertikalno in horizontalno spajanje modularnih enot (spojne konzole, vijaki, tesnilna guma, medetažne jeklene plošče, stropne in stenske maske …).</t>
  </si>
  <si>
    <t>V popisu za kontejnerski objekt je upoštevana izvdelava, dobava in montaža kompletnega objekta skupnega gabarita 36,54 m / 17,64m, pritlični objekt, ki je sestavljen iz 29 tipskih modularnih enot s dvokapno streho in energijskim prostorom na podstrešju.</t>
  </si>
  <si>
    <t>OBJEKT IZ MODULARNIH ENOT</t>
  </si>
  <si>
    <t>A.</t>
  </si>
  <si>
    <t>8210 Trebnje</t>
  </si>
  <si>
    <t>OBJEKT:</t>
  </si>
  <si>
    <t>Vrtec Šentlovrenc</t>
  </si>
  <si>
    <t>KONTEJNERSKI OBJEKT</t>
  </si>
  <si>
    <t>STREHA</t>
  </si>
  <si>
    <t>LESENA VRATA</t>
  </si>
  <si>
    <t>STEKLARSKA DELA</t>
  </si>
  <si>
    <t>POD in KERAMIKA</t>
  </si>
  <si>
    <t>SLIKARSKA DELA</t>
  </si>
  <si>
    <t>RAZNA DELA</t>
  </si>
  <si>
    <t>5.a</t>
  </si>
  <si>
    <t>5.b</t>
  </si>
  <si>
    <t>e.</t>
  </si>
  <si>
    <t>f.</t>
  </si>
  <si>
    <t>g.</t>
  </si>
  <si>
    <t>h.</t>
  </si>
  <si>
    <t>i.</t>
  </si>
  <si>
    <t>SKUPAJ MODULARNI DEL:</t>
  </si>
  <si>
    <t>€</t>
  </si>
  <si>
    <t>SKUPAJ OBJEKT</t>
  </si>
  <si>
    <t xml:space="preserve">Davek na dodano vrednost 22 %  </t>
  </si>
  <si>
    <t xml:space="preserve">SKUPAJ brez DDV </t>
  </si>
  <si>
    <t>REKAPITULACIJA OBJEKT</t>
  </si>
  <si>
    <t xml:space="preserve">Predmet popisa so električne inštalacije montažnega vrtca!
Navedeni tipi opreme in materialov so informativnega značaja in predstavljajo nivo, ki odgovarja zahtevani kvaliteti naročnika. Če bo ponujena drugačna oprema oz. material, mora biti enake, ali boljše kvalitete. V kolikor bo ugotovljeno, da je ponujena oprema oz. materiali slabše kvalitete, kot projektirano oziroma ne dosega zahtevane parametre, je izvajalec dolžan vgradil opremo oz. materiale po projektni dokumentaciji!
</t>
  </si>
  <si>
    <t>OPOMBE!</t>
  </si>
  <si>
    <t xml:space="preserve">       ELEKTRIČNE INŠTALACIJE OBJEKT</t>
  </si>
  <si>
    <t>5.A POPIS DEL IN MATERIALA</t>
  </si>
  <si>
    <t>V oceni ni upoštevana priključna taksa za potrebe priključitve objekta na elektro-distribucijsko omrežje, ki za predvideno naročeno priključno moč znaša ca. 11.000,00 €!</t>
  </si>
  <si>
    <t>Dodatno!</t>
  </si>
  <si>
    <t xml:space="preserve">       ELEKTRIČNE INŠTALACIJE</t>
  </si>
  <si>
    <t>5. POPIS DEL IN MATERIALA</t>
  </si>
  <si>
    <t>ELEKTRIČNI RAZDELILNIKI SKUPAJ</t>
  </si>
  <si>
    <t>do</t>
  </si>
  <si>
    <t>Drobni nespecificirani material, transportni in manipulativni stroški, funkcionalni preizkus vseh tokokrogov in delovanja zaščitnih sistemov</t>
  </si>
  <si>
    <t>Nepredvidena dodatna dela, po dogovoru z odgovornim nadzornim organom in z vpisom v gradbeni dnevnik, obračunana po dejanskih vgrajenih količinah, ocenjeno</t>
  </si>
  <si>
    <t>skupaj</t>
  </si>
  <si>
    <t>Vse skupaj ožičeno in označeno skladno z enopolno in vezalno
shemo, funkcionalno preizkušeno ter spojeno na instalacijo.</t>
  </si>
  <si>
    <t xml:space="preserve"> - tovarniško testiranje, meritve ter izdelava protokolov, prevoz, dostava, montaža in priključitev razdelilnika</t>
  </si>
  <si>
    <t xml:space="preserve"> - vrstne sponke, nevtralne in zaščitne zbiralnice, vezni, montažni in markirni material, uvodnice, mehanska obdelava, enopolna shema, ustrezna izolacijska zaščita pred dotikom delov pod napetostjo</t>
  </si>
  <si>
    <t xml:space="preserve"> - digitalna kvarčna ura realnega časa, enokanalna, z dnevnim in tedenskim programom, 230 V, z 10 A relejskim kontaktom, za montažo na letev, nastavitev programa delovanja črpalke sanit. vode po navodilih izvajalca strojnih inštalacij</t>
  </si>
  <si>
    <t xml:space="preserve"> - močnostni kontaktor 7,5kW, po AC3 kriteriju, 400 V, s tuljavo 230 V AC, tripolni</t>
  </si>
  <si>
    <t xml:space="preserve"> - močnostni rele s tremi preklopnimi kontakti 10A, 230V, in tuljavo 24V DC, za montažo na letev</t>
  </si>
  <si>
    <t xml:space="preserve"> - krmilno izbirno stikalo 1-0-2, 230 V, 10 A, enopolno, za vgradnjo na vrata omarice</t>
  </si>
  <si>
    <t xml:space="preserve"> - krmilno stikalo 1-0, 230 V, 10 A, enopolno, za vgradnjo na letev</t>
  </si>
  <si>
    <t xml:space="preserve"> - signalna svetilka za vgradnjo na vrata omarice, z vgrajeno LED sijalko 230 V</t>
  </si>
  <si>
    <t xml:space="preserve"> - trifazni instalacijski odklopnik tip B ali C do16 A</t>
  </si>
  <si>
    <t xml:space="preserve"> - enofazni instalacijski odklopnik tip B ali C do16 A</t>
  </si>
  <si>
    <t xml:space="preserve"> - miniaturno varovalčno ločilno stikalo Tytan II (63 A), tripolno, za montažo na letev, komplet z varovalkami po enopolni shemi</t>
  </si>
  <si>
    <t xml:space="preserve"> - prenapetostni odvodnik razreda C, 15kA(8/20ms), 275V</t>
  </si>
  <si>
    <t xml:space="preserve"> - tripolno bremensko glavno stikalo 80 A, za montažo na montažno ploščo, z rumeno-rdečo ročko montirano na vratih omarice, kompletno s potrebno spojno in zaključno opremo za priključitev dovodnega Cu kabla preseka 5x25 mm2</t>
  </si>
  <si>
    <t>Razdelilnik strojnice R-S, tipska kovinska nadgradna 
omarica dim. 800x1000x250 mm, montirana na steno, 
izdelana iz suho barvane jeklene pločevine po 
direktivnem detajlu, zaprta s tipskimi enokrilnimi vrati, po robu obloženimi z gumijastim profilom, sistemsko ključavnico (določi investitor) s prednje strani in žepi za načrte formata A4 z notranje strani,
izvedena v zaščitni stopnji IP 55, predpisno ožičena in označena ter z vgrajeno sledečo opremo:</t>
  </si>
  <si>
    <t xml:space="preserve"> - močnostni rele s tremi preklopnimi kontakti 10A, 230V, in tuljavo 230V AC, za montažo na letev</t>
  </si>
  <si>
    <t xml:space="preserve"> - krmilno izbirno stikalo 1-0-2, 230 V, 10 A, enopolno, za vgradnjo na letev</t>
  </si>
  <si>
    <t xml:space="preserve"> - impulzni bistabilni rele za vključevanje razsvetljave 230 V, 16 A</t>
  </si>
  <si>
    <t xml:space="preserve"> - digitalni časovnik za izvedbo pulznega (PWM) delovanja prezračevanja, ciklično delovanje 5min na 30min pavze, po navodilih dobavitelja strojne opreme</t>
  </si>
  <si>
    <t xml:space="preserve"> - dvopolno bremensko zaščitno diferenčno stikalo KZS do 16/0,03 A, z izklopno karakteristijo B, za delovanje v območju AC in DC pulzirajočih tokov (tip A)</t>
  </si>
  <si>
    <t xml:space="preserve"> - varovalčno ločilno stikalo NH0 (160 A), tripolno, za montažo na montažno ploščo, komplet z varovalkami po enopolni shemi </t>
  </si>
  <si>
    <t xml:space="preserve"> - tripolno bremensko glavno stikalo 250 A, za montažo na montažno ploščo, z rumeno-rdečo ročko montirano na vratih omarice, kompletno s potrebno spojno in zaključno opremo za priključitev dovodnega Cu kabla preseka 5x95 mm2</t>
  </si>
  <si>
    <t>Razdelilnik kuhinje R-KUH, tipska kovinska prostostoječa 
omarica dim. 800x2000x300 mm, montirana na 100 mm nosilnem
podstavku, izdelana iz suho barvane jeklene pločevine po 
direktivnem detajlu, zaprta s tipskimi enokrilnimi vrati, po robu obloženimi z gumijastim profilom, sistemsko ključavnico (določi investitor) s prednje strani in žepi za načrte formata A4 z notranje strani,
izvedena v zaščitni stopnji IP 55, predpisno ožičena in označena ter z vgrajeno sledečo opremo:</t>
  </si>
  <si>
    <t xml:space="preserve"> - varovalčno ločilno stikalo NH1 (250 A), tripolno, za montažo na montažno ploščo, komplet z varovalkami po enopolni shemi </t>
  </si>
  <si>
    <t xml:space="preserve"> - sistem L1,L2,L3+PEN Cu zbiralnic rastra 60 mm, dim. ca. 600x30x10 mm, montiranih na izolatorjih, kompletno s priključno in montažno opremo ter zaščito pred dotikom</t>
  </si>
  <si>
    <t xml:space="preserve"> - tripolno bremensko glavno stikalo 200 A, 
s prigrajenim napetostnim sprožnikom za izvedbo daljinskega zasilnega izklopa, za montažo na montažno ploščo, sprožnik 
mehansko izključi stikalo v primeru pojava napetosti na krmilni 
tuljavi,
z rumeno-rdečo ročko montirano na vratih omarice, kompletno s potrebno spojno in zaključno opremo za priključitev dovodnega Cu kabla preseka 4x120 mm2</t>
  </si>
  <si>
    <t>Razdelilnik vrtca R-G, tipska kovinska prostostoječa omarica dim. 800x2000x300 mm, montirana na 100 mm nosilnem podstavku, izdelana iz suho barvane jeklene pločevine po direktivnem detajlu, zaprta s tipskimi enokrilnimi vrati, po robu obloženimi z gumijastim profilom, sistemsko ključavnico (določi investitor) s prednje strani in žepi za načrte formata A4 z notranje strani, izvedena v zaščitni stopnji IP 44, predpisno ožičena in označena ter z vgrajeno sledečo opremo:</t>
  </si>
  <si>
    <t>Vrednost</t>
  </si>
  <si>
    <t>Cena na enoto</t>
  </si>
  <si>
    <t>Količina</t>
  </si>
  <si>
    <t>Enota</t>
  </si>
  <si>
    <t>Vrsta materiala in storitve</t>
  </si>
  <si>
    <t>5.1 ELEKTRIČNI RAZDELILNIKI</t>
  </si>
  <si>
    <t>SVETLOBNA TELESA SKUPAJ</t>
  </si>
  <si>
    <t>Svetilka za zasilno razsvetljavo v pripravnem spoju, 
z LED sijalko 130 lm (učinek enakovredno 24 W običajni), 
montirana polvgradno v spuščenem montažnem stropu z ustrezno 
p/o dozo, za montažo v komunikacije objekta, z enourno avtonomijo
delovanja ob izpadu napajanja in samodiagnostično elektroniko za
samodejno testiranje in prikaz stanja preko večbarvne LED diode,
stopnja zaščite IP65,
komplet z vgradno dozo in montažnim priborom (ustreza tip
Formula 65 19030 F1 24W IP65 AT SE 1N/RM, 
proizvajalca Beghelli)</t>
  </si>
  <si>
    <t>Svetilka za zasilno razsvetljavo v pripravnem spoju, 
z LED sijalko 130 lm (učinek enakovredno 24 W običajni), 
montirana polvgradno v spuščenem montažnem stropu z ustrezno
p/o dozo, za montažo v komunikacije objekta, z enourno avtonomijo
delovanja ob izpadu napajanja in samodiagnostično elektroniko za
samodejno testiranje in prikaz stanja preko večbarvne LED diode,
stopnja zaščite IP65, 
komplet z vgradno dozo in montažnim 
priborom ter ustreznim piktogramom nameščenem ob/pod svetilko
(ustreza tip Formula 65 19030 F1 24W IP65 AT SE 1N/RM,
proizvajalca Beghelli)</t>
  </si>
  <si>
    <r>
      <t xml:space="preserve">Nadgradna zunanja LED svetilka 1200 lm, 15,5 W, bele barve, z opalno pokrivno kapo, za montažo na strop ali steno, z elektronskim napajalnikom </t>
    </r>
    <r>
      <rPr>
        <sz val="11"/>
        <rFont val="Calibri"/>
        <family val="2"/>
        <charset val="238"/>
      </rPr>
      <t>λ</t>
    </r>
    <r>
      <rPr>
        <sz val="11"/>
        <rFont val="Times New Roman"/>
        <family val="1"/>
      </rPr>
      <t>=0,95, barva svetlobe: bela (4000 K), komplet s potrebnim montažnim priborom za direktno motažo, stopnja zaščite IP65, po navodilih investitorja (ustreza tip Loire LX 1200 LED HF CL2 OP RD WHI L840, proizvajalca Thorn)</t>
    </r>
  </si>
  <si>
    <r>
      <t xml:space="preserve">Nadgradna LED svetilka 2110 lm, 19 W, bele barve, z opalno pokrivno kapo, za montažo na strop sanitarij, čistil, z elektronskim napajalnikom </t>
    </r>
    <r>
      <rPr>
        <sz val="11"/>
        <rFont val="Calibri"/>
        <family val="2"/>
        <charset val="238"/>
      </rPr>
      <t>λ</t>
    </r>
    <r>
      <rPr>
        <sz val="11"/>
        <rFont val="Times New Roman"/>
        <family val="1"/>
      </rPr>
      <t>=0,95, barva svetlobe: bela (4000 K), komplet s potrebnim montažnim priborom za direktno motažo na strop, stopnja zaščite IP54, po navodilih investitorja (ustreza tip Perluce O LED2200-840 Q310 EVG IP54 WH, proizvajalca Zumtobel)</t>
    </r>
  </si>
  <si>
    <r>
      <t xml:space="preserve">Nadgradna vodotesna LED svetilka 6450 lm, 51,3 W, ohišje iz umetne mase, stopnja zaščite IP65, barva svetlobe: bela (4000 K), 
kompletno s pritrdilnim priborom za stropno oz. spuščeno montažo na strop kuhinje in pomožnih prostorov, z elektronskim napajalnikom </t>
    </r>
    <r>
      <rPr>
        <sz val="11"/>
        <rFont val="Calibri"/>
        <family val="2"/>
        <charset val="238"/>
      </rPr>
      <t>λ</t>
    </r>
    <r>
      <rPr>
        <sz val="11"/>
        <rFont val="Times New Roman"/>
        <family val="1"/>
      </rPr>
      <t>=0,99, barva svetlobe: bela (4000 K), po navodilih investitorja  (ustreza tip Scuba LED6600-840 L1500 PC LDO V2A, proizvajalca Zumtobel)</t>
    </r>
  </si>
  <si>
    <r>
      <t xml:space="preserve">Nadgradna LED svetilka 6240 lm, 60 W, z mikropiramidno optiko, za montažo na strop pisarne, z elektronskim napajalnikom </t>
    </r>
    <r>
      <rPr>
        <sz val="11"/>
        <rFont val="Calibri"/>
        <family val="2"/>
        <charset val="238"/>
      </rPr>
      <t>λ</t>
    </r>
    <r>
      <rPr>
        <sz val="11"/>
        <rFont val="Times New Roman"/>
        <family val="1"/>
      </rPr>
      <t>=0,95, barva svetlobe: bela (4000 K), komplet s potrebnim montažnim priborom za direktno motažo na strop, stopnja zaščite IP20, po navodilih investitorja (ustreza tip Ecoos A LED6600-840 L1500 LDO, proizvajalca Zumtobel)</t>
    </r>
  </si>
  <si>
    <r>
      <t xml:space="preserve">Nadgradna LED svetilka 4560 lm, 45 W, bele barve, z opalno pokrivno kapo, za montažo na strop hodnikov, igralnic, z 
elektronskim napajalnikom </t>
    </r>
    <r>
      <rPr>
        <sz val="11"/>
        <rFont val="Calibri"/>
        <family val="2"/>
        <charset val="238"/>
      </rPr>
      <t>λ</t>
    </r>
    <r>
      <rPr>
        <sz val="11"/>
        <rFont val="Times New Roman"/>
        <family val="1"/>
      </rPr>
      <t>=0,98, barva svetlobe: bela (4000 K), komplet s potrebnim montažnim priborom za direktno motažo na strop z akustično oblogo, stopnja zaščite IP54, po navodilih investitorja (ustreza tip Perluce O LED4600-840 L1520 EVG IP54 WH, proizvajalca Zumtobel)</t>
    </r>
  </si>
  <si>
    <t>5.2 SVETLOBNA TELESA</t>
  </si>
  <si>
    <t>ŠIBKI TOK SKUPAJ</t>
  </si>
  <si>
    <t>Predaja sistema in šolanje uporabnika</t>
  </si>
  <si>
    <t>Sodelovanje pri izdelavi tehnične dokumentacije PID</t>
  </si>
  <si>
    <t xml:space="preserve">Montaža opreme na položene instalacije in zaključene kabelske povezave, zagon, nastavitve, programiranje in preizkušanje delovanja sistema </t>
  </si>
  <si>
    <t xml:space="preserve">Alarmna sirena za samostojno zunanjo montažo 24V; 0,1A; &gt;115dB, kompletno z lastnim rezervnim aku virom za delovanje v primeru sabotaže </t>
  </si>
  <si>
    <t>Adresirna dekodirna tipkovnica protivlomnega sistema, za notranjo podometno montažo, z osvetljenim LCD prikazovalnikom in prikazom časa, področja, stanja sistema in zadnjih 256 dogodkov, s 5 programabilnimi in 4 alarmnimi tipkami, združljiva z izbrano protivlomno centralo in z uporabniškim vmesnikom v slovenskem jeziku</t>
  </si>
  <si>
    <t>Protivlomni pasivni IR senzor gibanja za pokrivanje polja 10x10m za notranjo montažo, z večnivojskim procesiranjem signala, temperaturno kompenzacijo in tihim delovanjem, z visoko imunostjo na RF in statične vplive, združljiv z izbrano protivlomno centralo</t>
  </si>
  <si>
    <t>Skupaj</t>
  </si>
  <si>
    <t xml:space="preserve"> - kompletno z montažo, programiranjem, parametriranjem, ustreznimi preskusi, izdajo potrebnih protokolov in šolanjem uporabnika, po željah in navodilih investitorja</t>
  </si>
  <si>
    <t xml:space="preserve"> - z alarmnim relejskim izhodom za elektronske sirene,</t>
  </si>
  <si>
    <t xml:space="preserve"> - s spominom za 256 zadnjih dogodkov ali posredovanj na centrali,</t>
  </si>
  <si>
    <t xml:space="preserve"> - s prigrajenim avtonomnim akumulatorskim virom za nemoteno 48-urno delovanje v stanju pripravljenosti in 1/2-urno delovanje v stanju alarma ob izpadu napajanja,</t>
  </si>
  <si>
    <t xml:space="preserve"> - z alarmno sireno vgrajeno v ohišju centrale oz. po navodilih investitorja,</t>
  </si>
  <si>
    <t xml:space="preserve">  - z vgrajenim digitalnim komunikatorjem za povezavo na intervencijsko mesto s stalno nadzorovano telefonsko linijo in GSM/GPRS modemom,</t>
  </si>
  <si>
    <t xml:space="preserve"> - centrala s stalno nadzorovanimi linijami na kratek stik, prekinitev in sabotažo,</t>
  </si>
  <si>
    <t>Mikroprocesorska centrala za protivlomno varovanje, z 8 programabilnimi področji razširljivimi do 86 in možnostjo priključitve tiskalnika in 8 dekodirnih tipkovnic, s sledečimi karakteristikami:</t>
  </si>
  <si>
    <t>OPREMA PROTIVLOMNEGA SISTEMA</t>
  </si>
  <si>
    <t>Vse skupaj ožičeno in označeno skladno z enopolno in vezalno shemo,  funkcionalno preizkušeno ter  spojeno na instalacijo.</t>
  </si>
  <si>
    <t xml:space="preserve"> - interni monitor govorni LCD aparat z možnostjo priključitve tipke lokalnega poziva pred vrati, za prostoročno uporabo, montiran na steno</t>
  </si>
  <si>
    <t xml:space="preserve"> - vhodna klicna govorna panelna enota s tremiimi klicnimi tipkami, komplet z govorno enoto in kamero ter pripadajočo montažno dozo, po navodilih arhitekta</t>
  </si>
  <si>
    <t xml:space="preserve"> -razcepnik video signala za tri BUS veje, za vgradnjo na letev v omarici </t>
  </si>
  <si>
    <t xml:space="preserve"> -centralna BUS napajalna naprava za vgradnjo na letev v omarici, montirana omarico</t>
  </si>
  <si>
    <t>Video domofonski sistem vrtca, z notranjimi govornimi monitor enotami, zunanjimi pozivnimi govornimi enotami s kamerami ter pripadajočo napajalno ojačevalno enoto, digitalne adresirne izvedbe, z možnostjo hkratne dvosmerne komunikacije, zaščito pred prisluškovanjem in možnostjo odpiranja vhodnih vrat preko 12V električne ključavnice na sistemu kontrole dostopa, po izbiri investitorja; vse skupaj ožičeno, montirano in funkcionalno preizkušeno ter spojeno na el. instalacijo; komplet sestavljen iz (ustreza proizvod proizvajalca TCS):</t>
  </si>
  <si>
    <t>Vse skupaj ožičeno in označeno skladno z vezalno shemo,  funkcionalno preizkušeno ter spojeno na instalacijo.</t>
  </si>
  <si>
    <t xml:space="preserve"> - samo vgradnja napajalnikov in video odcepnikov videodomofonskega sistema</t>
  </si>
  <si>
    <t>Omarica razvoda domofonov, tipska nadgradna PVC omarica, dvovrstna za 2x12 TE elementov, okvirnih dim. 350x400x100 mm, montirana na steno, zaprta s tipskimi vrati zaklenjenimi z ustrezno sistemsko ključavnico (določi investitor) in predpisno ožičena in označena ter z vgrajeno sledečo opremo:</t>
  </si>
  <si>
    <t>OPREMA DOMOFONOV</t>
  </si>
  <si>
    <t>Sodelovanje pri izdelavi tehnične dokumentacije PID in POV</t>
  </si>
  <si>
    <t>Električni prijemnik z mikrostikalom (odpiranje ob prisotni napetosti), montiran v podboj vhodnih vrat, skladen s sistemom pristopne kontrole, z možnostjo stalne odprtosti tekom delovnega časa, priključen na inštalacijo pristopne kontrole</t>
  </si>
  <si>
    <t>Brezkontaktna kartica primerna za čitanje preko izbranega čitalnika sistema pristopa, po navodilih investitorja</t>
  </si>
  <si>
    <r>
      <t xml:space="preserve">Brezkontaktni čitalnik sistema pristopa za priključitev na </t>
    </r>
    <r>
      <rPr>
        <sz val="11"/>
        <rFont val="Times New Roman"/>
        <family val="1"/>
        <charset val="238"/>
      </rPr>
      <t>izbrani kontrolnik</t>
    </r>
    <r>
      <rPr>
        <sz val="11"/>
        <rFont val="Times New Roman"/>
        <family val="1"/>
      </rPr>
      <t xml:space="preserve">, izveden v stopnji zaščite IP65 ter primeren za montažo v p/o dozo </t>
    </r>
    <r>
      <rPr>
        <sz val="11"/>
        <rFont val="Symbol"/>
        <family val="1"/>
        <charset val="2"/>
      </rPr>
      <t>F</t>
    </r>
    <r>
      <rPr>
        <sz val="11"/>
        <rFont val="Times New Roman"/>
        <family val="1"/>
      </rPr>
      <t>60mm, komplet s potrebno montažno opremo, po navodilih arhitekta oz. investitorja</t>
    </r>
  </si>
  <si>
    <t>Kontrolnik pristopne kontrole za upravljanje do dveh čitalcev s pripadajočimi ključavnicami, s komunikacijskim vmesnikom za povezavo na RS485 linijo in napajalnikom 230V, 20W s prigrajenim 2Ah avtonomnim akumulatorskim virom za delovanje v primeru izpada mreže, vgrajen v ustrezno ohišje montirano v medstropju, kompletno z ustreznim programiranjem po navodilih investitorja</t>
  </si>
  <si>
    <t>OPREMA KONTROLE PRISTOPA</t>
  </si>
  <si>
    <t>Vse skupaj ožičeno in označeno skladno z vezalno shemo proizvajalca, funkcionalno preizkušeno ter spojeno na instalacijo.</t>
  </si>
  <si>
    <t xml:space="preserve"> - izvedba krmilne povezave med sistemom požarnega in protivlomnega javljanja ter kontrolnikom evakuacijskega terminala, za odpiranje vhodnih vrat v primeru požara oz. panike, kompletno z ustreznim programiranjem</t>
  </si>
  <si>
    <t xml:space="preserve"> - izvedba krmilne povezave med sistemom pristopne kontrole in kontrolnikom evakuacijskega terminala, za odpiranje vhodnih vrat v normalnem stanju, preko kontaktnih kartic, kompletno z ustreznim programiranjem</t>
  </si>
  <si>
    <t xml:space="preserve"> - električni prijemnik za zasilne izhode (stanje odprtosti v breznapetostnem stanju), kot zaklepni element vgrajen v podboju vrat na višini 140 cm, nazivne napetosti 24 V DC (ustreza element: 332.80------F91, proizvajalec: Assa abloy)</t>
  </si>
  <si>
    <t xml:space="preserve"> - nadometni evakuacijski terminal v ohišju zelene barve, napajanje 
24 V DC preko požarne centrale, s prigrajenim rdečim tipkalom za primer alarma in stikalom na ključ za resetiranje po alarmu, 
terminal montiran na notranji strani v bližini vrat na višini 100 cm  (ustreza element: 1338-14----F90, proizvajalec: Assa abloy)</t>
  </si>
  <si>
    <t>Sistem evakuacije pri vhodnih vratih vrtca; Delovanje je zasnovano tako, da otrok preko kljuke ne more odpreti vrat z notranje strani, starši in vzgojiteljice pa uporabljajo za vstop/izstop iz objekta sistem pristopne kontrole (kartico), katere čitalec je nameščen na notranji in zunanji strani vrat na višini 150 cm. Sistem sestavljen iz sledečih elementov:</t>
  </si>
  <si>
    <t xml:space="preserve">OPREMA EVAKUACIJE </t>
  </si>
  <si>
    <t>Dvojna podatkovna RJ45 UTP vtičnica cat.6, za vgradnjo v talno dozo, komplet z montažnimi dozami in zaključnimi
okvirji, ki ustrezajo vgrajenim 230 V vtičnicam, po navodilih investitorja</t>
  </si>
  <si>
    <t>Dvojna podatkovna RJ45 UTP vtičnica cat.6, za vgradnjo v podometno dozo, komplet z montažnimi dozami in zaključnimi
okvirji, ki ustrezajo vgrajenim 230 V vtičnicam, po navodilih investitorja</t>
  </si>
  <si>
    <t>Enojna podatkovna RJ45 UTP vtičnica cat.6, za vgradnjo v podometno dozo, komplet z montažnimi dozami in zaključnimi
okvirji, ki ustrezajo vgrajenim 230 V vtičnicam, po navodilih investitorja</t>
  </si>
  <si>
    <t xml:space="preserve"> - kombinacija sedmih vtičnic 230V, 16A L+N+PE, s prigrajeno prenap. zaščito stopnje D</t>
  </si>
  <si>
    <t xml:space="preserve"> - polica za aparate</t>
  </si>
  <si>
    <t xml:space="preserve"> - povezovalni (patch) panel, 24x RJ45 vhod, UTP cat. 6</t>
  </si>
  <si>
    <t>Stenska nadgradna komunikacijska 19-inčna omara, kovinsko ohišje dim. (ŠxVxG) 600x600x900 mm (18U), s steklenimi vrati in prostimi mesti za vgradnjo aktivne opreme (mrežno stikalno vozlišče, delilnik, modemi,…), komplet s potrebnim montažnim priborom in izvedbo ozemljitvenih povezav za vgradnjo sledeče opreme:(aktivno komunikacijsko opremo določi investitor oz. njegova vzdrževalna služba)</t>
  </si>
  <si>
    <t>OPOMBA: Aktivna oprema strukturiranega ožičenja ni predmet projekta!</t>
  </si>
  <si>
    <t>OPREMA STRUKTURIRANEGA OŽIČENJA</t>
  </si>
  <si>
    <t>Priključitev krmiljenja avtomatike prezračevanja za samodejno blokado delovanja v primeru požara, 
po navodilih dobavitelja opreme</t>
  </si>
  <si>
    <r>
      <t>Priključitev požarne lopute prezračevanja na pripravljeno električno inštalacijo (presek priklj. kablov do 4x1,5 mm</t>
    </r>
    <r>
      <rPr>
        <vertAlign val="superscript"/>
        <sz val="11"/>
        <rFont val="Times New Roman"/>
        <family val="1"/>
      </rPr>
      <t>2</t>
    </r>
    <r>
      <rPr>
        <sz val="11"/>
        <rFont val="Times New Roman"/>
        <family val="1"/>
      </rPr>
      <t>), po navodilih dobavitelja opreme</t>
    </r>
  </si>
  <si>
    <t>Vzorčna komora za nadzor klimata, kompletno z optičnim javljalnikom za vključitev v adresno požarno zanko</t>
  </si>
  <si>
    <t>Adresni trikanalni vhodno-izhodni vmesnik z relejskimi krmilnimi izhodi in breznapetostnimi vhodi, skladen z izbrano centralo (blokade, vključevanja, nadzor, odpiranje požarnih loput), za vključitev v adresno požarno zanko, komplet z označevalno ploščo</t>
  </si>
  <si>
    <t>Adresni enokanalni vhodno-izhodni vmesnik z relejskim
krmilnim izhodom in breznapetostnim vhodom, skladen z izbrano
centralo (blokade, vključevanja, nadzor), za vključitev v adresno
požarno zanko, komplet z označevalno ploščo,
pozicija vključuje tripolni 24 V rele, 
montiran v n/o dozo ob vmesniku</t>
  </si>
  <si>
    <t>Adresni enokanalni izhodni vmesnik z relejskim krmilnim izhodom, skladen z izbrano centralo (sirene), za vključitev v adresno požarno zanko, komplet z označevalno ploščo</t>
  </si>
  <si>
    <t xml:space="preserve">Alarmna sirena za samostojno notranjo montažo 24V; 0,1A; &gt;115dB, sirena se aktivira ob priključitvi napajalne napetosti in ugasne ob izključitvi le-te </t>
  </si>
  <si>
    <t>Ročni adresni javljalnik požara skladen z izbrano centralo, za nadgradno montažo, komplet z označevalno ploščo</t>
  </si>
  <si>
    <t>Ročni adresni javljalnik požara skladen z izbrano centralo, za podometno montažo, komplet z vgradno dozo in označevalno ploščo</t>
  </si>
  <si>
    <t>Analogni adresni termični javljalnik požara za montažo v medstropovje, skladen z izbrano centralo, vključno s pripadajočim indikatorjem montiranim na spuščeni montažni strop v neposredni bližini javljalnika, komplet s podnožjem in predpisno oznako</t>
  </si>
  <si>
    <t>Analogni adresni termični javljalnik požara skladen z izbrano centralo, komplet s podnožjem in predpisno oznako</t>
  </si>
  <si>
    <t>Analogni adresni optični javljalnik dima za montažo v medstropovje, skladen z izbrano centralo, vključno s pripadajočim indikatorjem montiranim na spuščeni montažni strop v neposredni bližini javljalnika, komplet s podnožjem in predpisno oznako</t>
  </si>
  <si>
    <t>Analogni adresni optični javljalnik dima skladen z izbrano centralo, komplet s podnožjem in predpisno oznako</t>
  </si>
  <si>
    <t xml:space="preserve"> - kompletno z montažo, programiranjem, parametriranjem, ustreznimi preskusi, izdajo potrebnih protokolov in šolanjem uporabnika, po željah in navodilih investitorja, za dosego pravilnega delovanja celotnega sistema javljanja požara</t>
  </si>
  <si>
    <t xml:space="preserve"> - centrala vgrajena nadgradno na montažni steni, komplet s potrebnim montažnim priborom</t>
  </si>
  <si>
    <t xml:space="preserve"> - s prigrajeno ustrezno kapaciteto napajalnika za delovanje 10 kosov požarnih loput (24 V DC motorni pogoni)</t>
  </si>
  <si>
    <t xml:space="preserve"> - z modemom za povezavo na oddaljeni center varovanja preko analogne telefonske linije</t>
  </si>
  <si>
    <t xml:space="preserve"> - z integriranim pomnilnikom za 1300 zadnjih dogodkov</t>
  </si>
  <si>
    <t xml:space="preserve"> - s prigrajenim avtonomnim akumulatorskim virom za nemoteno
 72-urno delovanje v stanju pripravljenosti in 1/2-urno delovanje
v stanju alarma ob izpadu napajanja, za celoten obseg priključene opreme</t>
  </si>
  <si>
    <t xml:space="preserve"> - z upravljalno tipkovnico montirano direktno na ohišju centrale,</t>
  </si>
  <si>
    <t xml:space="preserve"> - centrala z eno adresno zanko stalno nadzorovano na kratek stik in prekinitev, z možnostjo priključitve do 128 adresnih elementov</t>
  </si>
  <si>
    <t>Adresna mikroprocesorska centrala za požarno javljanje, 
centrala skladna s SIST EN 54/2 in SIST EN 54/4, s sledečimi karakteristikami (ustreza tip NJP-400A, proizvajalca Zarja elektronika):</t>
  </si>
  <si>
    <t>OPREMA JAVLJANJA POŽARA</t>
  </si>
  <si>
    <t>5.3 ŠIBKI TOK</t>
  </si>
  <si>
    <t>INŠTALACIJSKI MATERIAL SKUPAJ</t>
  </si>
  <si>
    <t>Izdelava ognjeodporne zatesnitve prehoda inštalacijske trase med
požarnimi sektorji, za dosego min. 30 min odpornosti, 
skladno s študijo požarne varnosti, predvidoma s postavitvijo ustreznih negorljivih vrečk pri prehodih oz. tesnitvijo z ustreznimi samoekspandirnimi masami</t>
  </si>
  <si>
    <t xml:space="preserve"> - PNT cev do Φ16 mm</t>
  </si>
  <si>
    <t xml:space="preserve"> - PNT cev Φ23 mm</t>
  </si>
  <si>
    <t>Instalacijska plastična toga PNT cev položena na skobah, vključno drobni montažni in pritrdilni material dimenzij:</t>
  </si>
  <si>
    <t xml:space="preserve"> - fleksi cev Φ16 mm</t>
  </si>
  <si>
    <t xml:space="preserve"> - fleksi cev Φ23 mm</t>
  </si>
  <si>
    <t xml:space="preserve"> - fleksi cev Φ32 mm</t>
  </si>
  <si>
    <t xml:space="preserve"> - fleksi cev Φ50 mm</t>
  </si>
  <si>
    <t xml:space="preserve"> - PEHD cev Φ110 mm</t>
  </si>
  <si>
    <t>Instalacijska plastična gibljiva cev za montažo v beton, omet ali samogasna za montažne stene, dimenzij:</t>
  </si>
  <si>
    <t xml:space="preserve"> - PVC kanal dim. do 20x40 mm</t>
  </si>
  <si>
    <t xml:space="preserve"> - PVC kanal dim. do 40x60 mm</t>
  </si>
  <si>
    <t>Nadgradni PVC inštalacijski kanal, komplet s pritrdilnim in spojnim materialom ter pripadajočimi pokrovi, montiran, dimenzij:</t>
  </si>
  <si>
    <t xml:space="preserve"> - KP 50 mm</t>
  </si>
  <si>
    <t xml:space="preserve"> - KP 100 mm</t>
  </si>
  <si>
    <t xml:space="preserve"> - KP 200 mm</t>
  </si>
  <si>
    <t xml:space="preserve"> - KP 400 mm</t>
  </si>
  <si>
    <t>Kabelska polica, perforirana in pocinkana, komplet s pritrdilnim in spojnim materialom ter pripadajočimi pokrovi, prigrajena na konstrukcijske elemente objekta in spojena na vodnik izenačitve potenciala, dimenzij:</t>
  </si>
  <si>
    <t xml:space="preserve"> - LICY 2x0,5+4x0,22 mm, protivlomni</t>
  </si>
  <si>
    <t xml:space="preserve"> - JY(St)Y 2x2x0,8 mm, siv</t>
  </si>
  <si>
    <t xml:space="preserve"> - JY(St)Y 6x2x0,8 mm, siv</t>
  </si>
  <si>
    <t xml:space="preserve"> - UTP 4x2x0,6 mm (AWG23) - cat.6</t>
  </si>
  <si>
    <r>
      <t xml:space="preserve"> - NHXH (E30/FE180) 2 x 2,5 mm</t>
    </r>
    <r>
      <rPr>
        <vertAlign val="superscript"/>
        <sz val="11"/>
        <rFont val="Times New Roman"/>
        <family val="1"/>
      </rPr>
      <t>2</t>
    </r>
    <r>
      <rPr>
        <sz val="11"/>
        <rFont val="Times New Roman"/>
        <family val="1"/>
        <charset val="238"/>
      </rPr>
      <t>, požarno napajanje</t>
    </r>
  </si>
  <si>
    <t xml:space="preserve"> - JY(St)Y 2x2x0.8 mm, rdeč, požarna signalizacija</t>
  </si>
  <si>
    <t xml:space="preserve"> - JY(St)Y 1x2x0.8 mm, rdeč, požarna signalizacija</t>
  </si>
  <si>
    <t>Instalacijski signalni oz. podatkovni kabelski vodnik položen
na pripravljeno traso, pretežno na kabelske police ali 
v instalacijske cevi</t>
  </si>
  <si>
    <r>
      <t>Samo montaža in priključitev regulacijske avtomatike strojnih naprav ogrevanja, ohlajevanja, prezračevanja, nadgradna omarica povprečnih dim. ca. 400x500 mm montirana na steno, vključno z montažo pripadajočega upravljalnega panela, kompletno s priključitvijo napajanja, močnostnih, krmilnih ter senzorskih izvodov na pripravljeno inštalacijo kablov</t>
    </r>
    <r>
      <rPr>
        <sz val="11"/>
        <rFont val="Times New Roman"/>
        <family val="1"/>
        <charset val="238"/>
      </rPr>
      <t>, v dogovoru in po navodilih dobavitelja strojne opreme</t>
    </r>
  </si>
  <si>
    <r>
      <t>Samo montaža in priključitev regulacijske avtomatike prezračevalne nape, nadgradna omarica dim. ca. 600x800 mm montirana na steno, vključno z ločenim upravljalnim panelom, kompletno s priključitvijo napajanja, močnostnih, krmilnih ter senzorskih izvodov na pripravljeno inštalacijo kablov</t>
    </r>
    <r>
      <rPr>
        <sz val="11"/>
        <rFont val="Times New Roman"/>
        <family val="1"/>
        <charset val="238"/>
      </rPr>
      <t>, v dogovoru in po navodilih dobavitelja strojne opreme</t>
    </r>
  </si>
  <si>
    <t xml:space="preserve"> - kabel kapacitete do 5x6 mm2</t>
  </si>
  <si>
    <t xml:space="preserve"> - kabel kapacitete do 5x2,5 mm2</t>
  </si>
  <si>
    <t xml:space="preserve"> - kabel kapacitete do 3x2,5 mm2</t>
  </si>
  <si>
    <t xml:space="preserve"> - kabel kapacitete do 7x1,5 mm2</t>
  </si>
  <si>
    <t xml:space="preserve"> - kabel kapacitete do 5x1,5 mm2</t>
  </si>
  <si>
    <t xml:space="preserve"> - kabel kapacitete do 3x1,5 mm2</t>
  </si>
  <si>
    <t xml:space="preserve">Priključitev pripravljenega povezovalnega krmilnega kabla tehnološke opreme (razdelilniki, pogoni, kotli, regulacije …)
na strani perifernega elementa in na strani avtomatike oz. razdelilnika, vključno z zaključkom s povprečno 1m
fleksibilne mehansko odporne zaščitne cevi in pripadajoče 
tipske uvodnice na cevi, kompletno z dogovori z dobavitelji opreme, testiranji signalov in sodelovanjem pri zagonih, sledečih kapacitet: </t>
  </si>
  <si>
    <t xml:space="preserve"> - OLFLEX 100 oz. 110 ali enakovredno, kapacitete do 7x1,5 mm2</t>
  </si>
  <si>
    <t xml:space="preserve"> - OLFLEX 100 oz. 110 ali enakovredno, kapacitete do 5x1,5 mm2</t>
  </si>
  <si>
    <t xml:space="preserve"> - OLFLEX 100 oz. 110 ali enakovredno, kapacitete do 3x1,5 mm2</t>
  </si>
  <si>
    <t xml:space="preserve"> - OLFLEX 100 oz. 110 ali enakovredno, kapacitete do 3x1 mm2</t>
  </si>
  <si>
    <t xml:space="preserve"> - LIYCY ali enakovredno, kapacitete do 3x1 mm2</t>
  </si>
  <si>
    <t xml:space="preserve"> - JY(St)Y ali enakovredno, kapacitete do 2x2x0,8 mm</t>
  </si>
  <si>
    <t>Instalacijski napajalni oz. signalni fleksibilni kabelski vodnik položen na pripravljeno traso, pretežno na kabelske police ali v instalacijske cevi,
za potrebe povezav v okviru strojnih inštalacij</t>
  </si>
  <si>
    <r>
      <t xml:space="preserve"> - YSLY-JZ do 5 x 1,5 mm</t>
    </r>
    <r>
      <rPr>
        <vertAlign val="superscript"/>
        <sz val="11"/>
        <rFont val="Times New Roman"/>
        <family val="1"/>
      </rPr>
      <t>2</t>
    </r>
  </si>
  <si>
    <r>
      <t xml:space="preserve"> - YSLY-JZ do 7 x 1,5 mm</t>
    </r>
    <r>
      <rPr>
        <vertAlign val="superscript"/>
        <sz val="11"/>
        <rFont val="Times New Roman"/>
        <family val="1"/>
      </rPr>
      <t>2</t>
    </r>
  </si>
  <si>
    <t xml:space="preserve"> - NYM-J 2 x 1,5 mm2</t>
  </si>
  <si>
    <t xml:space="preserve"> - NYM-J 3 x 1,5 mm2</t>
  </si>
  <si>
    <t xml:space="preserve"> - NYM-J 4 x 1,5 mm2</t>
  </si>
  <si>
    <t xml:space="preserve"> - NYM-J 5 x 1,5 mm2</t>
  </si>
  <si>
    <t xml:space="preserve"> - NYM-J 3 x 2,5 mm2</t>
  </si>
  <si>
    <t xml:space="preserve"> - NYM-J 5 x 2,5 mm2</t>
  </si>
  <si>
    <t>Instalacijski kabelski vodnik položen na pripravljeno traso, pretežno na kabelske police ali v instalacijske cevi</t>
  </si>
  <si>
    <t xml:space="preserve"> - NYY-J oz. FG70R 5 x 6 mm2</t>
  </si>
  <si>
    <t xml:space="preserve"> - NYY-J oz. FG70R 5 x 10 mm2</t>
  </si>
  <si>
    <t xml:space="preserve"> - NYY-J oz. FG70R 5 x 25 mm2</t>
  </si>
  <si>
    <t xml:space="preserve"> - NYY-J oz. FG70R 5 x 95 mm2</t>
  </si>
  <si>
    <t xml:space="preserve"> - NYY-0 oz. FG70R 4 x 120 mm2</t>
  </si>
  <si>
    <t>Energetski kabel položen na pripravljeno traso, pretežno na kabelske police ali inštalacijske cevi</t>
  </si>
  <si>
    <r>
      <t>Samo montaža in priključitev nadgradnega prostorskega termostata ogrevanja dobavljenega v sklopu strojne opreme na pripravljeno električno inštalacijo (presek priklj. kablov do 5x1 mm</t>
    </r>
    <r>
      <rPr>
        <vertAlign val="superscript"/>
        <sz val="11"/>
        <rFont val="Times New Roman"/>
        <family val="1"/>
      </rPr>
      <t>2</t>
    </r>
    <r>
      <rPr>
        <sz val="11"/>
        <rFont val="Times New Roman"/>
        <family val="1"/>
      </rPr>
      <t>), po navodilih dobavitelja opreme</t>
    </r>
  </si>
  <si>
    <t>Instalacijsko močnostno grebenasto 3P, 40A stikalo, izvedeno
 podometno, stopnja zaščite IP 44, komplet z dozo in montažnim
 materialom, nadgradno ohišje montirano podometno 
ali enakovredno</t>
  </si>
  <si>
    <t xml:space="preserve"> -  presek priklj. kabla do 5x10 mm2</t>
  </si>
  <si>
    <t xml:space="preserve"> -  presek priklj. kabla do 5x6 mm2</t>
  </si>
  <si>
    <t xml:space="preserve"> -  presek priklj. kabla do 5x2,5 mm2</t>
  </si>
  <si>
    <t xml:space="preserve"> -  presek priklj. kabla do 5x1,5 mm2</t>
  </si>
  <si>
    <t>Priključitev električne tehnološke naprave direktno na pripravljen izvod kabla, vključno z zaključkom s povprečno 2m fleksibilne mehansko odporne zaščitne cevi, po navodilih dobavitelja opreme, sledečih kapacitet:</t>
  </si>
  <si>
    <r>
      <t>Samo priključitev elektrificiranega pogona senčil in projekcijskega platna na pripravljeno inštalacijo, napajalni kabel preseka do 4x1,5 mm</t>
    </r>
    <r>
      <rPr>
        <vertAlign val="superscript"/>
        <sz val="11"/>
        <rFont val="Times New Roman"/>
        <family val="1"/>
      </rPr>
      <t>2</t>
    </r>
    <r>
      <rPr>
        <sz val="11"/>
        <rFont val="Times New Roman"/>
        <family val="1"/>
        <charset val="238"/>
      </rPr>
      <t>, v dogovoru in po navodilih dobavitelja opreme</t>
    </r>
  </si>
  <si>
    <t xml:space="preserve">Zaskočno stikalo v podometnem ohišju rdeče barve, s preklopnim kontaktom 230V, 10A, za zasilni izklop objekta, tipkalo zaprto za zaščitnim steklom, stopnja zaščite IP44 </t>
  </si>
  <si>
    <t>Samo montaža in priključitev lokalnega ventilatorja (stenski oz. kanalski) prezračevanja na predpripravljeno inštalacijo, po navodilih dobavitelja opreme</t>
  </si>
  <si>
    <t xml:space="preserve">Talna priključna inštalacijska doza za vgradnjo v estrih oz. suho-montažni tlak, kovinska dim. 330x400mm, s pohodnim pokrovom, za montažo v izbrni finalni tlak, primerna za izvedbo prehodov priključnih kablov v delovno mizo, po navodilih arhitekta (ustreza tip ETD-9M, proizvajalca Elba)                                                                        </t>
  </si>
  <si>
    <t xml:space="preserve">Nadgradna trifazna vtičnica, standard IEC309, izvedena v stopnji zaščite IP44, z zaščitnim pokrovom, 3x230/400V, 16A, L1,2,3+N+PE, komplet </t>
  </si>
  <si>
    <t xml:space="preserve">Nadgradna enofazna vtičnica, 230V, 16A, L1+N+PE, komplet, stopnja zaščite IP44, komplet </t>
  </si>
  <si>
    <t>Podometna trifazna vtičnica za montažo v kuhinji, standard IEC309, izvedena v stopnji zaščite IP44, z zaščitnim pokrovom, 3x230/400V, 16A, L1,2,3+N+PE, komplet z vgradnimi dozami in pripadajočimi okvirji, po navodilih investitorja</t>
  </si>
  <si>
    <t>Podometna enofazna vtičnica za montažo v kuhinji, izvedena v 
stopnji zaščite IP44, z zaščitnim pokrovom, 230V, 16A, L1+N+PE,
komplet z vgradnimi dozami in pripadajočimi okvirji, po navodilih investitorja</t>
  </si>
  <si>
    <t>Podometna enofazna vtičnica z zaščitnim pokrovom in otroško varnostno blokado, 230V, 16A, L1+N+PE, komplet z vgradnimi dozami in pripadajočimi okvirji, po navodilih investitorja</t>
  </si>
  <si>
    <t>Podometna enofazna vtičnica, 230V, 16A, L1+N+PE, komplet z vgradnimi dozami in pripadajočimi okvirji, po navodilih investitorja</t>
  </si>
  <si>
    <r>
      <t xml:space="preserve"> - stropni nadgradni PIR senzor gibanja 360</t>
    </r>
    <r>
      <rPr>
        <vertAlign val="superscript"/>
        <sz val="11"/>
        <rFont val="Times New Roman"/>
        <family val="1"/>
      </rPr>
      <t>o</t>
    </r>
  </si>
  <si>
    <r>
      <t xml:space="preserve"> - stenski nadgradni PIR senzor gibanja 180</t>
    </r>
    <r>
      <rPr>
        <vertAlign val="superscript"/>
        <sz val="11"/>
        <rFont val="Times New Roman"/>
        <family val="1"/>
      </rPr>
      <t>o</t>
    </r>
    <r>
      <rPr>
        <sz val="11"/>
        <rFont val="Times New Roman"/>
        <family val="1"/>
      </rPr>
      <t>, za montažo na 2,1 m</t>
    </r>
  </si>
  <si>
    <t>Pasivni IR senzor gibanja 230 V, 10 A za vklop razsvetljave, stopnja zaščite IP54 (ustreza proizvod Steinel)</t>
  </si>
  <si>
    <t xml:space="preserve"> - tipkalo navadno</t>
  </si>
  <si>
    <t>Instalacijski vgradni stikalni tablo, za vključevanje razsvetljave v kuhinji, izveden v zaščitni stopnji IP44, z vgrajenimi stikali 250V, 10A, komplet z vgradno dozo, nosilnim in zaključnim okvirjem ter vgrajeno sledečo opremo, po navodilih investitorja:</t>
  </si>
  <si>
    <t>Instalacijski vgradni stikalni tablo, za vključevanje razsvetljave, izveden v zaščitni stopnji IP20, z vgrajenimi stikali 250V, 10A, komplet z vgradno dozo, nosilnim in zaključnim okvirjem ter vgrajeno sledečo opremo, po navodilih investitorja:</t>
  </si>
  <si>
    <t xml:space="preserve"> - tipkalo gor/dol za upravljanje senčil</t>
  </si>
  <si>
    <t xml:space="preserve"> - stikalo navadno</t>
  </si>
  <si>
    <t xml:space="preserve"> - stikalo menjalno</t>
  </si>
  <si>
    <t>Instalacijska dekorativna vgradna stikala, 250V, 10A, komplet z vgradnimi dozami in pripadajočimi okvirji, po navodilih investitorja</t>
  </si>
  <si>
    <t>Instalacijska razvodna PVC doza dim. 80x80 mm, pretežno montirana ob kabelskih policah, stopnja zaščite IP44, komplet, kompletno s pritrdilnim materialom</t>
  </si>
  <si>
    <t>Vsa predvidena podometna inštalacijska oprema je iz srednjega cenovnega razreda; ustreza proizvod proizvajalca Vimar, serija Plana, modulna varianta</t>
  </si>
  <si>
    <t>5.4 INŠTALACIJSKI MATERIAL</t>
  </si>
  <si>
    <t>STRELOVOD, POTENCIALNE IZENAČITVE SKUPAJ</t>
  </si>
  <si>
    <r>
      <t xml:space="preserve"> - H05V-K 6 mm</t>
    </r>
    <r>
      <rPr>
        <vertAlign val="superscript"/>
        <sz val="11"/>
        <rFont val="Times New Roman"/>
        <family val="1"/>
      </rPr>
      <t>2</t>
    </r>
  </si>
  <si>
    <r>
      <t xml:space="preserve"> - H05V-R 10 mm</t>
    </r>
    <r>
      <rPr>
        <vertAlign val="superscript"/>
        <sz val="11"/>
        <rFont val="Times New Roman"/>
        <family val="1"/>
      </rPr>
      <t>2</t>
    </r>
  </si>
  <si>
    <r>
      <t xml:space="preserve"> - H05V-R 16 mm</t>
    </r>
    <r>
      <rPr>
        <vertAlign val="superscript"/>
        <sz val="11"/>
        <rFont val="Times New Roman"/>
        <family val="1"/>
      </rPr>
      <t>2</t>
    </r>
  </si>
  <si>
    <t>Instalacijski mnogožični vodnik rumeno zelene barve, položen med kovinskimi masami in zbirnim vodom za izenačitev potenciala zaključen s kabelskim čevljem</t>
  </si>
  <si>
    <r>
      <t>Spoj kovinske mase (podboji, radiatorji, kovinske kabelske police, ...) na pripravljeno ozemljitveno potencialno zbiralnico v dozi izenačitve potencialov, izveden z mnogožičnim vodnikom H05V-K 6 mm</t>
    </r>
    <r>
      <rPr>
        <vertAlign val="superscript"/>
        <sz val="11"/>
        <rFont val="Times New Roman"/>
        <family val="1"/>
        <charset val="238"/>
      </rPr>
      <t>2</t>
    </r>
    <r>
      <rPr>
        <sz val="11"/>
        <rFont val="Times New Roman"/>
        <family val="1"/>
      </rPr>
      <t xml:space="preserve"> rumeno zelene barve in ustrezno sponko oz. cevno objemko, zaključen s kabelskimi čevlji, komplet z zaščitnimi cevmi, priključnim, spojnim in pritrdilnim materialom</t>
    </r>
  </si>
  <si>
    <r>
      <t>Spoj kovinske mase opreme kuhinje na pripravljeno ozemljitveno potencialno zbiralnico v dozi izenačitve potencialov, izveden z mnogožičnim vodnikom H05V-K 6 mm</t>
    </r>
    <r>
      <rPr>
        <vertAlign val="superscript"/>
        <sz val="11"/>
        <rFont val="Times New Roman"/>
        <family val="1"/>
        <charset val="238"/>
      </rPr>
      <t>2</t>
    </r>
    <r>
      <rPr>
        <sz val="11"/>
        <rFont val="Times New Roman"/>
        <family val="1"/>
      </rPr>
      <t xml:space="preserve"> rumeno zelene barve in ustrezno sponko oz. cevno objemko, zaključen s kabelskimi čevlji, komplet z zaščitnimi cevmi, priključnim, spojnim in pritrdilnim materialom</t>
    </r>
  </si>
  <si>
    <r>
      <t>Spoj kovinske mase na pripravljeno ozemljitveno potencialno zbiralnico, izveden z mnogožičnim vodnikom H05V-K 6 mm</t>
    </r>
    <r>
      <rPr>
        <vertAlign val="superscript"/>
        <sz val="11"/>
        <rFont val="Times New Roman"/>
        <family val="1"/>
        <charset val="238"/>
      </rPr>
      <t>2</t>
    </r>
    <r>
      <rPr>
        <sz val="11"/>
        <rFont val="Times New Roman"/>
        <family val="1"/>
      </rPr>
      <t xml:space="preserve"> rumeno zelene barve in ustrezno sponko oz. cevno objemko, povprečne dolžine 3 m, položen v nadgradne toge PN oz. pregibne euroflex cevi, zaključen s kabelskimi čevlji, komplet z zaščitnimi cevmi, priključnim, spojnim in pritrdilnim materialom</t>
    </r>
  </si>
  <si>
    <r>
      <t>Spoj kovinske mase na pripravljeno ozemljitveno potencialno zbiralnico, izveden z mnogožičnim vodnikom H05V-K 10 mm</t>
    </r>
    <r>
      <rPr>
        <vertAlign val="superscript"/>
        <sz val="11"/>
        <rFont val="Times New Roman"/>
        <family val="1"/>
        <charset val="238"/>
      </rPr>
      <t>2</t>
    </r>
    <r>
      <rPr>
        <sz val="11"/>
        <rFont val="Times New Roman"/>
        <family val="1"/>
      </rPr>
      <t xml:space="preserve"> rumeno zelene barve in ustrezno sponko oz. cevno objemko, povprečne dolžine 3 m, položen v nadgradne toge PN oz. pregibne euroflex cevi, zaključen s kabelskimi čevlji, komplet z zaščitnimi cevmi, priključnim, spojnim in pritrdilnim materialom</t>
    </r>
  </si>
  <si>
    <r>
      <t>Spoj kovinske mase na pripravljeno ozemljitveno potencialno zbiralnico, izveden z mnogožičnim vodnikom H05V-K 16 mm</t>
    </r>
    <r>
      <rPr>
        <vertAlign val="superscript"/>
        <sz val="11"/>
        <rFont val="Times New Roman"/>
        <family val="1"/>
        <charset val="238"/>
      </rPr>
      <t>2</t>
    </r>
    <r>
      <rPr>
        <sz val="11"/>
        <rFont val="Times New Roman"/>
        <family val="1"/>
      </rPr>
      <t xml:space="preserve"> rumeno zelene barve in ustrezno sponko oz. cevno objemko, povprečne dolžine 3 m, položen v nadgradne toge PN oz. pregibne euroflex cevi, zaključen s kabelskimi čevlji, komplet z zaščitnimi cevmi, priključnim, spojnim in pritrdilnim materialom</t>
    </r>
  </si>
  <si>
    <r>
      <t>Izdelava ozemljitvene povezave razdelilnika na ozemljitveni trak FeZn 25x4 mm, izveden z mnogožičnim vodnikom H05V-K 16 mm</t>
    </r>
    <r>
      <rPr>
        <vertAlign val="superscript"/>
        <sz val="11"/>
        <rFont val="Times New Roman"/>
        <family val="1"/>
        <charset val="238"/>
      </rPr>
      <t>2</t>
    </r>
    <r>
      <rPr>
        <sz val="11"/>
        <rFont val="Times New Roman"/>
        <family val="1"/>
      </rPr>
      <t xml:space="preserve"> rumeno zelene barve in ustrezno spojno opremo, povprečne dolžine 2 m,  zaključen s kabelskimi čevlji, komplet z zaščitnimi cevmi, priključnim, spojnim in pritrdilnim materialom</t>
    </r>
  </si>
  <si>
    <r>
      <t>Izdelava ozemljitvene povezave razdelilnika na ozemljitveni trak FeZn 25x4 mm, izveden z mnogožičnim vodnikom H05V-K 50 mm</t>
    </r>
    <r>
      <rPr>
        <vertAlign val="superscript"/>
        <sz val="11"/>
        <rFont val="Times New Roman"/>
        <family val="1"/>
        <charset val="238"/>
      </rPr>
      <t>2</t>
    </r>
    <r>
      <rPr>
        <sz val="11"/>
        <rFont val="Times New Roman"/>
        <family val="1"/>
      </rPr>
      <t xml:space="preserve"> rumeno zelene barve in ustrezno spojno opremo, povprečne dolžine 5 m,  zaključen s kabelskimi čevlji, komplet z zaščitnimi cevmi, priključnim, spojnim in pritrdilnim materialom</t>
    </r>
  </si>
  <si>
    <t>Doza za dodatno izenačevanje potencialov, tipska, dimenzij 150x100 mm,  z vgrajeno zbiralko za 6 priključkov, komplet s povprečno 10 ozemljitvenimi cevnimi objemkami do 3/4˝ za izvedbo galvanskih povezav</t>
  </si>
  <si>
    <r>
      <t>Doza za glavno izenačenje potencialov, tipska, dimenzij 300x180 mm, z vgrajeno zbiralko za 6 priključkov izvedenih z zvijavo žico zaključeno s kabelskimi čevlji preseka do 16 mm</t>
    </r>
    <r>
      <rPr>
        <vertAlign val="superscript"/>
        <sz val="11"/>
        <rFont val="Times New Roman"/>
        <family val="1"/>
      </rPr>
      <t>2</t>
    </r>
  </si>
  <si>
    <r>
      <t>Ozemljitev dovodne vodovodne cevi pri vstopu v objekt, izvedena z mnogožičnim vodnikom tipa H05V-K 16mm</t>
    </r>
    <r>
      <rPr>
        <vertAlign val="superscript"/>
        <sz val="11"/>
        <rFont val="Times New Roman"/>
        <family val="1"/>
      </rPr>
      <t>2</t>
    </r>
    <r>
      <rPr>
        <sz val="11"/>
        <rFont val="Times New Roman"/>
        <family val="1"/>
      </rPr>
      <t xml:space="preserve"> rumeno zelene barve, vodnik zaključen s kabelskimi čevlji, komplet s spojnim in pritrdilnim materialom</t>
    </r>
  </si>
  <si>
    <t>Pocinkani jekleni valjanec FeZn 25x4mm montiran v tlak, kot ozemljitvena zbiralnica za izvedbo notranjih izenačitev potencila, povezan na PE sponko pripadajočega razdelilnika, komplet s pritrjevanjem na tla na vsak tekoč meter, vključno z izvedbo spojev s križnimi sponkami na stičiščih FeZn trakov</t>
  </si>
  <si>
    <t>Pocinkani jekleni valjanec FeZn 25x4mm montiran na stenske opore 0,3m od tlaka kot ozemljitvena zbiralnica, povezan direktno na združeni ozemljitveni sistem; komplet z nosilci montiranimi na vsak tekoč meter, za izvedbo ozemljitev v strojnici</t>
  </si>
  <si>
    <t>Izdelava izvoda za ozemljitev notranjih kovinskih mas, izvod izveden s povprečno 4 m traku FeZn 25x4 mm spojenim na ozemljilo, komplet s spojnim priborom</t>
  </si>
  <si>
    <t>Izdelava ozemljitve cevi meteornega odtoka, spoj izveden s povprečno 3 m traku FeZn 25x4 mm spojenim na strelovodno ozemljilo in cevno objemko ustreznega premera montirano ca. 0,25 m od finalnega tlaka</t>
  </si>
  <si>
    <t>Izdelava ozemljitve kovinske konstrukcije (kontejnerji, ograje, nadstrešnice,...) preko ustrezne kontaktne sponke oz. objemke oz. varjenega korozijsko zaščitenega spoja, pozicija zajema povprečno 2 m traku FeZn 25x4 mm ali enakovredne pletenice, križno in kontaktno sponko ter pripadajočo kontaktno opremo</t>
  </si>
  <si>
    <t>Izdelava križnega spoja med strelovodno žico Al Φ8 mm preko ustrezne sponke</t>
  </si>
  <si>
    <t>Izdelava spoja med kovinsko maso in strelovodno žico Al Φ8 mm preko ustrezne kontaktne sponke ali objemke</t>
  </si>
  <si>
    <t>Izdelava spoja med kovinsko obrobo strehe in strelovodno žico Al Φ8 mm preko ustrezne kontaktne sponke</t>
  </si>
  <si>
    <t>Strelovodna konica izoliranega strelovodnega sitema iz aluminijaste zlitine, samostoječa višine do 3 m, ustrezno fiksirana na izvedeno streho, kot strelovodno lovilo na strehi objekta,
zaščita zunanjih kovinskih elementov prezračevanja, v dogovoru z odgovornim nadzornikom ter glede na izvedeno opremo strojnih inštalacij</t>
  </si>
  <si>
    <t>Križna sponka  za spoj dveh valjancev FeZn 25x4 mm v zemlji, vključno zaščita z bitumensko zalivko</t>
  </si>
  <si>
    <t>Tipska mehanska zaščita odvoda iz pocinkane FeZn pločevine višine 1,8 m, debeline 2,5 mm, montirana na steno, finalno obdelana po navodilih arhitekta, komplet z montažnim materialom</t>
  </si>
  <si>
    <t>Izdelava veznega (merilnega) spoja med ozemljitvenim valjancem FeZn 25x4 mm in žico Al Φ8 mm, izvedenega preko ustrezne sponke nad mehansko zaščito odvoda</t>
  </si>
  <si>
    <t>Strelovodni vodnik Al Φ8 mm iz aluminijeve zlitine, pritrjen na tipske fasadne nosilce, ki ustrezajo izvedeni fasadi, na vsake 1,0 tekočega metra, kot strelovodni odvod po fasadi objekta</t>
  </si>
  <si>
    <t>Strelovodni vodnik Al Φ8 mm iz aluminijeve zlitine, pritrjen na tipske strešne nosilce (stojke), ki ustrezajo izvedeni strehi, na vsak tekoč meter, kot strelovodno lovilo na strehi objekta</t>
  </si>
  <si>
    <t>Valjanec FeZn 25x4 mm, pritrjen na fasado, kot povezava iz ozemljila do merilne sponke strelovodnega odvoda, povpr. dolžine 4 m, vključno s pritrdilnim priborom</t>
  </si>
  <si>
    <t>Valjanec FeZn 25x4 mm kot ozemljilo položen pod utrjenim 
nasutjem, vključno z izvedbo spojev s križnimi sponkami na 
stičiščih FeZn trakov</t>
  </si>
  <si>
    <t>Valjanec FeZn 25x4 mm kot strelovodno ozemljilo v zemlji okrog objekta, položen v sredino posteljice debeline 20 cm iz humusa, v izkopanem jarku globine 0,8 m, komplet z izdelavo posteljice, polaganjem in zasipanjem ter utrjevanjem v plasteh</t>
  </si>
  <si>
    <t>5.5 STRELOVOD, POTENCIALNE IZENAČITVE</t>
  </si>
  <si>
    <t>ZAKLJUČNA DELA SKUPAJ</t>
  </si>
  <si>
    <t>Izdelava dokazila o zanesljivosti objekta za potrebe tehničnega pregleda in pridobitve uporabnega dovoljenja</t>
  </si>
  <si>
    <t>Izdelava načrta izvedenih del (PID) za potrebe tehničnega pregleda in pridobitve uporabnega dovoljenja</t>
  </si>
  <si>
    <t>Izdelava predpisnih poročil o pregledu, preizkusu in meritvah varnostnih sistemov javljanja požara in razsvetljave za umik, s strani akreditirane inštitucije</t>
  </si>
  <si>
    <t>Testiranje, preizkus delovanja in izvedba standardiziranih meritev strukturiranega ožičenja s strani pooblaščenega podjetja, kompletno z izdajo potrebnih protokolov, po željah in navodilih investitorja</t>
  </si>
  <si>
    <t>Izdelava predpisnih poročil o pregledu, preizkusu in meritvah električnih inštalacij in opreme ter strelovodne naprave (impedance okvarnih zank, prehodne upornosti ozemljitev, neprekinjenosti zaščitnih vodnikov, strelovodnih odvodov, izolacijske upornosti,...), s strani pooblaščenega podjetja</t>
  </si>
  <si>
    <t>5.6 ZAKLJUČNA DELA</t>
  </si>
  <si>
    <t>ELEKTRO DELA</t>
  </si>
  <si>
    <t>STROJNE INSTALACIJE</t>
  </si>
  <si>
    <t>VI. PREZRAČEVANJE KUHINJA</t>
  </si>
  <si>
    <t>V. PREZRAČEVANJE</t>
  </si>
  <si>
    <t>IV. VODOVOD IN KANALIZACIJA</t>
  </si>
  <si>
    <t>III. KOTLOVNICA</t>
  </si>
  <si>
    <t>II. HLAJENJE</t>
  </si>
  <si>
    <t xml:space="preserve">I. RADIATORSKO OGREVANJE </t>
  </si>
  <si>
    <t xml:space="preserve">REKAPITULACIJA STROŠKOV - STROJNE INSTALACIJE (16 12 06) </t>
  </si>
  <si>
    <r>
      <t xml:space="preserve">Načrt strojnih inštalacij in strojne opreme št. </t>
    </r>
    <r>
      <rPr>
        <b/>
        <i/>
        <sz val="10"/>
        <rFont val="Calibri"/>
        <family val="2"/>
        <charset val="238"/>
      </rPr>
      <t>16 02 09</t>
    </r>
    <r>
      <rPr>
        <i/>
        <sz val="10"/>
        <rFont val="Calibri"/>
        <family val="2"/>
        <charset val="238"/>
      </rPr>
      <t xml:space="preserve">, </t>
    </r>
    <r>
      <rPr>
        <b/>
        <i/>
        <sz val="10"/>
        <rFont val="Calibri"/>
        <family val="2"/>
        <charset val="238"/>
      </rPr>
      <t>PZI</t>
    </r>
    <r>
      <rPr>
        <i/>
        <sz val="10"/>
        <rFont val="Calibri"/>
        <family val="2"/>
        <charset val="238"/>
      </rPr>
      <t xml:space="preserve"> - POPIS MATERIALA IN DEL: STROJNE INSTALACIJE</t>
    </r>
  </si>
  <si>
    <t>Objekt: Vrtec Šentlovrenc</t>
  </si>
  <si>
    <r>
      <t xml:space="preserve">                                      </t>
    </r>
    <r>
      <rPr>
        <sz val="10"/>
        <rFont val="Times New Roman"/>
        <family val="1"/>
        <charset val="238"/>
      </rPr>
      <t>e-mail : isp@isp.si, projektiva@isp.si  Internet : www.isp.si</t>
    </r>
  </si>
  <si>
    <r>
      <rPr>
        <b/>
        <sz val="10"/>
        <rFont val="Arial"/>
        <family val="2"/>
        <charset val="238"/>
      </rPr>
      <t>34.</t>
    </r>
    <r>
      <rPr>
        <sz val="10"/>
        <rFont val="Arial"/>
        <family val="2"/>
        <charset val="238"/>
      </rPr>
      <t xml:space="preserve"> izdelava potrebnih internih poglobitev v AB plošči za potrebe razvoda instalacij, križanja, izvedba padcev,... </t>
    </r>
  </si>
  <si>
    <r>
      <rPr>
        <b/>
        <sz val="10"/>
        <rFont val="Arial"/>
        <family val="2"/>
        <charset val="238"/>
      </rPr>
      <t>33.</t>
    </r>
    <r>
      <rPr>
        <sz val="10"/>
        <rFont val="Arial"/>
        <family val="2"/>
        <charset val="238"/>
      </rPr>
      <t xml:space="preserve"> izvajalec mora zagotavljati v ogrevalni sezoni gradbeno ogrevanje objekta in sicer zagon kotlov, kontrolni                          pregledi (kotlovnica, podpostaje pod objekti in stanovanjske toplotne postaje), polnenje sistema, odzračevanje,                    končna montaža radiatorjev v dnevni sobi in vsaj še v eni sobi,..... </t>
    </r>
  </si>
  <si>
    <r>
      <rPr>
        <b/>
        <sz val="10"/>
        <rFont val="Arial"/>
        <family val="2"/>
        <charset val="238"/>
      </rPr>
      <t>32.</t>
    </r>
    <r>
      <rPr>
        <sz val="10"/>
        <rFont val="Arial"/>
        <family val="2"/>
        <charset val="238"/>
      </rPr>
      <t xml:space="preserve"> izvajalec sme navedene inštalacije in opremo uporabljati šele po pisni potrditvi s strani naročnika,                                      sicer nosi stroške morebitne zahtevane zamenjave.</t>
    </r>
  </si>
  <si>
    <r>
      <rPr>
        <b/>
        <sz val="10"/>
        <rFont val="Arial"/>
        <family val="2"/>
        <charset val="238"/>
      </rPr>
      <t>31.</t>
    </r>
    <r>
      <rPr>
        <sz val="10"/>
        <rFont val="Arial"/>
        <family val="2"/>
        <charset val="238"/>
      </rPr>
      <t xml:space="preserve"> za vsak element ponudbenih del mora izvajalec naročniku vnaprej in pravočasno predložiti vzorce                                         in tehnično dokumentacijo s certifikati o skladnosti, atesti, navodili za vgradnjo, uporabo in vzdrževanje,                                              ter šele po potrditvi s strani naročnika dokončno naročiti izdelavo, dobavo in montažo na objektu.                                           Dokumentacija se glede na napredovanje del arhivira v fasciklu - katalog strojnih inštalacij in strojne                                            opreme in je ob zaključku del osnova za sestavo dokazila o zanesljivosti objekta. </t>
    </r>
  </si>
  <si>
    <r>
      <rPr>
        <b/>
        <sz val="10"/>
        <rFont val="Arial"/>
        <family val="2"/>
        <charset val="238"/>
      </rPr>
      <t>30.</t>
    </r>
    <r>
      <rPr>
        <sz val="10"/>
        <rFont val="Arial"/>
        <family val="2"/>
        <charset val="238"/>
      </rPr>
      <t xml:space="preserve"> ponudba za dodatni material in opremo mora biti pripravljena po kalkulativnih elementih iz ponudbe.                                         Za kalkuliranje dodatnih del iz področja strojnih inštalacij in opreme, se uporabijo zadnje                                                    veljavne tabele avtorjev Ende/ Rekittkel.</t>
    </r>
  </si>
  <si>
    <r>
      <rPr>
        <b/>
        <sz val="10"/>
        <rFont val="Arial"/>
        <family val="2"/>
        <charset val="238"/>
      </rPr>
      <t>29.</t>
    </r>
    <r>
      <rPr>
        <sz val="10"/>
        <rFont val="Arial"/>
        <family val="2"/>
        <charset val="238"/>
      </rPr>
      <t xml:space="preserve"> nudenje morebitne gradbene in ostale pomoči;</t>
    </r>
  </si>
  <si>
    <r>
      <rPr>
        <b/>
        <sz val="10"/>
        <rFont val="Arial"/>
        <family val="2"/>
        <charset val="238"/>
      </rPr>
      <t>28.</t>
    </r>
    <r>
      <rPr>
        <sz val="10"/>
        <rFont val="Arial"/>
        <family val="2"/>
        <charset val="238"/>
      </rPr>
      <t xml:space="preserve"> zavarovanje vgrajene opreme in elementov pred onesnaževanjem in poškodbami do primopredaje                                     izvedenih del investitorju;</t>
    </r>
  </si>
  <si>
    <r>
      <rPr>
        <b/>
        <sz val="10"/>
        <rFont val="Arial"/>
        <family val="2"/>
        <charset val="238"/>
      </rPr>
      <t>27.</t>
    </r>
    <r>
      <rPr>
        <sz val="10"/>
        <rFont val="Arial"/>
        <family val="2"/>
        <charset val="238"/>
      </rPr>
      <t xml:space="preserve"> čiščenje objekta zaradi svojih del med gradnjo in po končani gradnji;</t>
    </r>
  </si>
  <si>
    <r>
      <rPr>
        <b/>
        <sz val="10"/>
        <rFont val="Arial"/>
        <family val="2"/>
        <charset val="238"/>
      </rPr>
      <t>26.</t>
    </r>
    <r>
      <rPr>
        <sz val="10"/>
        <rFont val="Arial"/>
        <family val="2"/>
        <charset val="238"/>
      </rPr>
      <t xml:space="preserve"> izvajalec mora naročniku dostaviti skice in delavniške načrte vseh sprememb  za izdelavo celotne                                        PID dokumentacije, v skladu z veljavnimi tehničnimi predpisi, normativi, standardi in drugimi zakonskimi akti,                                 pravili stroke ter tako, da bo omogočen nemoten potek gradnje in da bo izvedba, vzdrževanje in uporaba                              objekta ekonomična. 
</t>
    </r>
  </si>
  <si>
    <r>
      <rPr>
        <b/>
        <sz val="10"/>
        <rFont val="Arial"/>
        <family val="2"/>
        <charset val="238"/>
      </rPr>
      <t>25.</t>
    </r>
    <r>
      <rPr>
        <sz val="10"/>
        <rFont val="Arial"/>
        <family val="2"/>
        <charset val="238"/>
      </rPr>
      <t xml:space="preserve"> izdelavo dokazila o zanesljivosti objekta za strojne inštalacije v 2 (dveh) izvodih, združene v fasciklu z                       označenimi registri poglavij vključujoč:
i) izjave, 
j) certifikate o ustreznosti z atesti za vgrajene materiale in opremo,
k) zapisnike preizkusov, meritev, ipd.,
l) navodila za uporabo in vzdrževanje,
m) garancijske liste,
n) seznam dobaviteljev opreme in servisov.
Dokumentacija mora biti vložena v prozorne ovitke, ustrezno zaporedno označena, oštevilčena in                                      predana investitorju pred tehničnim pregledom.</t>
    </r>
  </si>
  <si>
    <r>
      <rPr>
        <b/>
        <sz val="10"/>
        <rFont val="Arial"/>
        <family val="2"/>
        <charset val="238"/>
      </rPr>
      <t>24.</t>
    </r>
    <r>
      <rPr>
        <sz val="10"/>
        <rFont val="Arial"/>
        <family val="2"/>
        <charset val="238"/>
      </rPr>
      <t xml:space="preserve"> izdelavo navodil za uporabo in vzdrževanje inštalacij in opreme;</t>
    </r>
  </si>
  <si>
    <r>
      <rPr>
        <b/>
        <sz val="10"/>
        <rFont val="Arial"/>
        <family val="2"/>
        <charset val="238"/>
      </rPr>
      <t>23.</t>
    </r>
    <r>
      <rPr>
        <sz val="10"/>
        <rFont val="Arial"/>
        <family val="2"/>
        <charset val="238"/>
      </rPr>
      <t xml:space="preserve"> izdelavo shem inštalacij in opreme ogrevanja, hlajenja, vodovoda, plinov in prezračevanja v obstojni obliki,                        v okvirju, pod steklom, za pritrditev na zid;</t>
    </r>
  </si>
  <si>
    <r>
      <rPr>
        <b/>
        <sz val="10"/>
        <rFont val="Arial"/>
        <family val="2"/>
        <charset val="238"/>
      </rPr>
      <t>22.</t>
    </r>
    <r>
      <rPr>
        <sz val="10"/>
        <rFont val="Arial"/>
        <family val="2"/>
        <charset val="238"/>
      </rPr>
      <t xml:space="preserve"> potrdila s poročili o pregledih vgrajenih sistemov požarne zaščite izvedenih s strani izvajalca kot                                            npr. notranje hidrantno omrežje, zunanje hidrantno omrežje, krmiljenje požarnih in dimoodvodnih loput                                        s pripadajočimi prezračevalnimi napravami v primeru javljanja požara, ipd..                                                                         Potrdila morajo biti izdelana  strani pooblaščenega preglednika sistemov požarne zaščite.</t>
    </r>
  </si>
  <si>
    <r>
      <rPr>
        <b/>
        <sz val="10"/>
        <rFont val="Arial"/>
        <family val="2"/>
        <charset val="238"/>
      </rPr>
      <t>21.</t>
    </r>
    <r>
      <rPr>
        <sz val="10"/>
        <rFont val="Arial"/>
        <family val="2"/>
        <charset val="238"/>
      </rPr>
      <t xml:space="preserve"> izvedbo zagona in poskusnega obratovanja inštalacij in opreme ogrevanja, hlajenja, vodovoda, plinov                                      in prezračevanja s šolanjem osebja za posluževanje in primopredajo investitorju ter izdelavo zapisnika;</t>
    </r>
  </si>
  <si>
    <r>
      <rPr>
        <b/>
        <sz val="10"/>
        <rFont val="Arial"/>
        <family val="2"/>
        <charset val="238"/>
      </rPr>
      <t>20.</t>
    </r>
    <r>
      <rPr>
        <sz val="10"/>
        <rFont val="Arial"/>
        <family val="2"/>
        <charset val="238"/>
      </rPr>
      <t xml:space="preserve"> izvedbo meritev hrupa inštalacij in opreme ogrevanja, hlajenja, vodovoda, plinov in prezračevanja znotraj                             objekta in navzven na okolico ter izdelavo zapisnika s strani pooblaščenega podjetja;</t>
    </r>
  </si>
  <si>
    <r>
      <rPr>
        <b/>
        <sz val="10"/>
        <rFont val="Arial"/>
        <family val="2"/>
        <charset val="238"/>
      </rPr>
      <t>19.</t>
    </r>
    <r>
      <rPr>
        <sz val="10"/>
        <rFont val="Arial"/>
        <family val="2"/>
        <charset val="238"/>
      </rPr>
      <t xml:space="preserve"> izvedbo ureguliranja inštalacij in opreme prezračevanja ter izdelavo zapisnikov in sicer:
e) meritve in nastavitve volumskega toka zraka po posameznih prezračevalnih napravah glede na                                        posamezne obratovalne stopnje,
f) nastavitve prezračevalnih rešetk in kanalskih sistemov,
g) meritve in nastavitve temperatur dovodnega zraka, zraka v prostoru in vlažnosti;
h) pregled vgradnje in priključitve požarnih loput, skupaj z izdajo potrdila o brezhibnem delovanju                                                s strani pooblaščenega podjetja;
</t>
    </r>
  </si>
  <si>
    <r>
      <rPr>
        <b/>
        <sz val="10"/>
        <rFont val="Arial"/>
        <family val="2"/>
        <charset val="238"/>
      </rPr>
      <t>18.</t>
    </r>
    <r>
      <rPr>
        <sz val="10"/>
        <rFont val="Arial"/>
        <family val="2"/>
        <charset val="238"/>
      </rPr>
      <t xml:space="preserve"> izvedbo hidravličnega in termičnega ureguliranja inštalacij in opreme ogrevanja na izračunane pretoke                                    in temperature ter izdelavo zapisnikov in sicer:
a) nastavitev obratov obtočnih črpalk,
b) nastavitev in ureguliranje regulacijskih ventilov, diferenčno-tlačnih regulatorjev, prestrujnih ventilov in ostalih                       ventilov skupaj z dobaviteljem opreme,
c) temperaturno ureguliranje posameznih prostorov,
d) nastavitev prednastavitvenih regulacijskih ventilov radiatorjev na nastavitvene vrednosti po podatkih                                 proizvajalca opreme,</t>
    </r>
  </si>
  <si>
    <r>
      <rPr>
        <b/>
        <sz val="10"/>
        <rFont val="Arial"/>
        <family val="2"/>
        <charset val="238"/>
      </rPr>
      <t>17.</t>
    </r>
    <r>
      <rPr>
        <sz val="10"/>
        <rFont val="Arial"/>
        <family val="2"/>
        <charset val="238"/>
      </rPr>
      <t xml:space="preserve"> označitev vseh tehničnih prostorov in njihovih evakuacijskih poti, inštalacij in opreme v skladu s predpisi in                      morebitnimi dodatnimi zahtevami iz projektne dokumentacije  (označitev mora biti izvedena v trajni obliki);</t>
    </r>
  </si>
  <si>
    <r>
      <rPr>
        <b/>
        <sz val="10"/>
        <rFont val="Arial"/>
        <family val="2"/>
        <charset val="238"/>
      </rPr>
      <t>16.</t>
    </r>
    <r>
      <rPr>
        <sz val="10"/>
        <rFont val="Arial"/>
        <family val="2"/>
        <charset val="238"/>
      </rPr>
      <t xml:space="preserve"> izvedbo dezinfekcije inštalacij vodovoda s hiperkloriranjem, izpiranjem in izdelavo bakteriološke in                                  kemične analize vode ter izdelavo zapisnika;</t>
    </r>
  </si>
  <si>
    <r>
      <rPr>
        <b/>
        <sz val="10"/>
        <rFont val="Arial"/>
        <family val="2"/>
        <charset val="238"/>
      </rPr>
      <t>15.</t>
    </r>
    <r>
      <rPr>
        <sz val="10"/>
        <rFont val="Arial"/>
        <family val="2"/>
        <charset val="238"/>
      </rPr>
      <t xml:space="preserve"> izvedbo izpiranja, izpihovanja in čiščenja inštalacij ogrevanja, vodovoda, plinov in prezračevanja ter                                   izdelavo zapisnikov;</t>
    </r>
  </si>
  <si>
    <r>
      <rPr>
        <b/>
        <sz val="10"/>
        <rFont val="Arial"/>
        <family val="2"/>
        <charset val="238"/>
      </rPr>
      <t>14.</t>
    </r>
    <r>
      <rPr>
        <sz val="10"/>
        <rFont val="Arial"/>
        <family val="2"/>
        <charset val="238"/>
      </rPr>
      <t xml:space="preserve"> izvedbo preizkusa na tesnost delov kanalskih razvodov za prezračevanje;</t>
    </r>
  </si>
  <si>
    <r>
      <rPr>
        <b/>
        <sz val="10"/>
        <rFont val="Arial"/>
        <family val="2"/>
        <charset val="238"/>
      </rPr>
      <t>13.</t>
    </r>
    <r>
      <rPr>
        <sz val="10"/>
        <rFont val="Arial"/>
        <family val="2"/>
        <charset val="238"/>
      </rPr>
      <t xml:space="preserve"> izvedbo preizkusa na tesnost in pretočnost delov kanalizacijske inštalacije;</t>
    </r>
  </si>
  <si>
    <r>
      <rPr>
        <b/>
        <sz val="10"/>
        <rFont val="Arial"/>
        <family val="2"/>
        <charset val="238"/>
      </rPr>
      <t>12.</t>
    </r>
    <r>
      <rPr>
        <sz val="10"/>
        <rFont val="Arial"/>
        <family val="2"/>
        <charset val="238"/>
      </rPr>
      <t xml:space="preserve"> revizijske odprtine, preboji strojnih instalacij ter požarno zaprtje gradbenih prebojev z ustreznim materialom                    odpornim proti ognjem dimenzij večjih od Ф100mm so zajeti v gradbenem projektu in delih.                                                   Preboji (rezanje, vrtanje in preboji sten in plošč) in požarno zaprtje prebojev manjših od Ф100mm                                               pa so zajeti v ceni dobave in montaže materiala                                                                                                                   Vse gradbene ojačitve sten za pritrjevanje elementov so predmet popisov načrta gradbenih del.</t>
    </r>
  </si>
  <si>
    <r>
      <rPr>
        <b/>
        <sz val="10"/>
        <rFont val="Arial"/>
        <family val="2"/>
        <charset val="238"/>
      </rPr>
      <t>11.</t>
    </r>
    <r>
      <rPr>
        <sz val="10"/>
        <rFont val="Arial"/>
        <family val="2"/>
        <charset val="238"/>
      </rPr>
      <t xml:space="preserve"> izvedbo tlačnih preizkusov cevnih inštalacij ogrevanja, vodovoda, hlajenja in plinov (tudi po odsekih, če to                        pogojuje faznost izgradnje) ter izdelavo zapisnikov;</t>
    </r>
  </si>
  <si>
    <r>
      <rPr>
        <b/>
        <sz val="10"/>
        <rFont val="Arial"/>
        <family val="2"/>
        <charset val="238"/>
      </rPr>
      <t>10.</t>
    </r>
    <r>
      <rPr>
        <sz val="10"/>
        <rFont val="Arial"/>
        <family val="2"/>
        <charset val="238"/>
      </rPr>
      <t xml:space="preserve"> obešalni in pritrdilni material za cevne in kanalske razvode in opremo, izdelan iz različnih jeklenih                                    pocinkanih profilov sistemskih dobaviteljev, pocinkanih cevnih in kanalskih objemk z gumijasto podlogo,                                 vijakov, matic in kovinskih zidnih vložkov;</t>
    </r>
  </si>
  <si>
    <r>
      <rPr>
        <b/>
        <sz val="10"/>
        <rFont val="Arial"/>
        <family val="2"/>
        <charset val="238"/>
      </rPr>
      <t>9.</t>
    </r>
    <r>
      <rPr>
        <sz val="10"/>
        <rFont val="Arial"/>
        <family val="2"/>
        <charset val="238"/>
      </rPr>
      <t xml:space="preserve"> ponudnik mora v ponudbi upoštevati kakovostni razred materialov in opreme določene s projektno                              dokumentacijo in v ponudbi navesti ponujeni proizvod in tip, ki mora biti enakovreden projektno predvidenim;</t>
    </r>
  </si>
  <si>
    <r>
      <rPr>
        <b/>
        <sz val="10"/>
        <rFont val="Arial"/>
        <family val="2"/>
        <charset val="238"/>
      </rPr>
      <t>8.</t>
    </r>
    <r>
      <rPr>
        <sz val="10"/>
        <rFont val="Arial"/>
        <family val="2"/>
        <charset val="238"/>
      </rPr>
      <t xml:space="preserve"> izvedbo predpisanih ukrepov varstva pri delu in varstva pred požarom, ki jih mora ponudnik obvezno upoštevati;</t>
    </r>
  </si>
  <si>
    <r>
      <rPr>
        <b/>
        <sz val="10"/>
        <rFont val="Arial"/>
        <family val="2"/>
        <charset val="238"/>
      </rPr>
      <t xml:space="preserve">7. </t>
    </r>
    <r>
      <rPr>
        <sz val="10"/>
        <rFont val="Arial"/>
        <family val="2"/>
        <charset val="238"/>
      </rPr>
      <t>stroške elektrike, toplote, vode, razsvetljave in ostale stroške v času gradnje;</t>
    </r>
  </si>
  <si>
    <r>
      <rPr>
        <b/>
        <sz val="10"/>
        <rFont val="Arial"/>
        <family val="2"/>
        <charset val="238"/>
      </rPr>
      <t>6.</t>
    </r>
    <r>
      <rPr>
        <sz val="10"/>
        <rFont val="Arial"/>
        <family val="2"/>
        <charset val="238"/>
      </rPr>
      <t xml:space="preserve"> izdelavo, uporabo in demontažo vseh delovnih odrov (za ves čas izvajanja del); </t>
    </r>
  </si>
  <si>
    <r>
      <rPr>
        <b/>
        <sz val="10"/>
        <rFont val="Arial"/>
        <family val="2"/>
        <charset val="238"/>
      </rPr>
      <t>5.</t>
    </r>
    <r>
      <rPr>
        <sz val="10"/>
        <rFont val="Arial"/>
        <family val="2"/>
        <charset val="238"/>
      </rPr>
      <t xml:space="preserve"> manipulativne in režijske stroške, kot tudi stroški koordinacije, kar velja tudi za odpravo napak v                  garancijski dobi;</t>
    </r>
  </si>
  <si>
    <r>
      <rPr>
        <b/>
        <sz val="10"/>
        <rFont val="Arial"/>
        <family val="2"/>
        <charset val="238"/>
      </rPr>
      <t>4.</t>
    </r>
    <r>
      <rPr>
        <sz val="10"/>
        <rFont val="Arial"/>
        <family val="2"/>
        <charset val="238"/>
      </rPr>
      <t xml:space="preserve"> zavarovanje ponudbenih del v gradnji, delavcev in materiala na gradbišču v času izvajanja del.                                          Ponudnik mora dokazilo o zavarovanju dostaviti naročniku najkasneje 14 dni po podpisu pogodbe;</t>
    </r>
  </si>
  <si>
    <r>
      <rPr>
        <b/>
        <sz val="10"/>
        <rFont val="Arial"/>
        <family val="2"/>
        <charset val="238"/>
      </rPr>
      <t>3.</t>
    </r>
    <r>
      <rPr>
        <sz val="10"/>
        <rFont val="Arial"/>
        <family val="2"/>
        <charset val="238"/>
      </rPr>
      <t xml:space="preserve"> zaključna dela na gradbišču s strani ponudnika in njegovih podizvajalcev, z odvozom odvečnega materiala                               in  odpadnega materiala na deponijo;</t>
    </r>
  </si>
  <si>
    <r>
      <rPr>
        <b/>
        <sz val="10"/>
        <rFont val="Arial"/>
        <family val="2"/>
        <charset val="238"/>
      </rPr>
      <t>2.</t>
    </r>
    <r>
      <rPr>
        <sz val="10"/>
        <rFont val="Arial"/>
        <family val="2"/>
        <charset val="238"/>
      </rPr>
      <t xml:space="preserve"> pripravljalna dela in organizacijo gradbišča;</t>
    </r>
  </si>
  <si>
    <r>
      <rPr>
        <b/>
        <sz val="10"/>
        <rFont val="Arial"/>
        <family val="2"/>
        <charset val="238"/>
      </rPr>
      <t>1.</t>
    </r>
    <r>
      <rPr>
        <sz val="10"/>
        <rFont val="Arial"/>
        <family val="2"/>
        <charset val="238"/>
      </rPr>
      <t xml:space="preserve"> nabavo vsega materiala in opreme, predvidene za vgraditev in montažo ter stroške prevoza, razkladanja in                    skladiščenja na gradbišču, notranjega (horizontalnega in vertikalnega) transporta na gradbišču                                               (ne glede na težo ali zahtevnost);</t>
    </r>
  </si>
  <si>
    <t>Pri formuliranju enotnih cen in višine faktorja na urne postavke te ponudbe, mora ponudnik upoštevati naslednja dela:</t>
  </si>
  <si>
    <t>NAVODILA ZA ODDAJO STROJNIH INŠTALACIJ IN STROJNE OPREME</t>
  </si>
  <si>
    <t>SKUPAJ RADIATORSKO OGREVANJE</t>
  </si>
  <si>
    <t>%</t>
  </si>
  <si>
    <t>Splošni, manipulativni, zavarovalni in transportni stroški. (ocena 2%)</t>
  </si>
  <si>
    <t>Pripravljalna in zaključna dela, tlačni preizkus omrežja, dezinficiranje instalacije in izpiranje.</t>
  </si>
  <si>
    <t>DN40  debeline s=40 mm</t>
  </si>
  <si>
    <t>DN32  debeline s=30 mm</t>
  </si>
  <si>
    <t>DN25  debeline s=25 mm</t>
  </si>
  <si>
    <t>DN20  debeline s=20 mm</t>
  </si>
  <si>
    <t>DN15  debeline s=20 mm</t>
  </si>
  <si>
    <t>proizvajalca ARMACELL ali enakovredno, tip: XG</t>
  </si>
  <si>
    <t>Dobava in montaža toplotne izolacije  razvoda ogrevalne vode, s cevno izolacijo iz vulkanizirane sintetične gume z zaprto celično strukturo, debeline po PURES-u (Tehnične smernice UČINKOVITA RABA ENERGIJE)  za cevi.</t>
  </si>
  <si>
    <t>DN40 (42x1,5)</t>
  </si>
  <si>
    <t>DN32 (35x1,5)</t>
  </si>
  <si>
    <t>DN25 (28x1,5)</t>
  </si>
  <si>
    <t>DN20(22x1,5)</t>
  </si>
  <si>
    <t>DN15(18x1,0)</t>
  </si>
  <si>
    <t>Dobava in montaža cevi iz ogljikovega jekla, cevi imajo visoko korozijsko obstojnost ter se spajajo s stiskanjem, skupaj z fazonskimi kosi, tesnilnim in pritrdilnim materialom, velikosti:</t>
  </si>
  <si>
    <t>Ponujeni proizvod/tip:</t>
  </si>
  <si>
    <t>ali enakovredno</t>
  </si>
  <si>
    <t>kot npr. proizvod: DANFOSS / tip: RA 2940</t>
  </si>
  <si>
    <t>Dobava in montaža termostatske glave z omejitvijo temperature, s položajem zaprto in protizmrzovanje, z adaptarji za vodoravno montažo ter vsem potrebnimi priključnim in tesnilnim materialom za montažo.</t>
  </si>
  <si>
    <t>1760/500</t>
  </si>
  <si>
    <t>kot npr. proizvod: VOGEL&amp;NOOT / tip: DION VM</t>
  </si>
  <si>
    <t>Dobava in montaža kopalniških - cevnih radiatorjev srednjega cenovnega razreda,  s pripadajočim termostatskim ventilom, z radiatorskim čepom in čepom z odzračevalno pipico , v barvi RAL 9016, z vsemi potrebnimi priključki in opravljenimi testnimi preizkusi, vključno z  mm, univerzalnimi spojkami z EURO konusom, ter vsem ostalim potrebnim pritrdilnim in tesnilnim materialom za priključitev radiatorja iz stene.</t>
  </si>
  <si>
    <t>33/400/1800</t>
  </si>
  <si>
    <t>22/900-1600</t>
  </si>
  <si>
    <t>22/900-1000</t>
  </si>
  <si>
    <t>22/900-800</t>
  </si>
  <si>
    <t>22/900-600</t>
  </si>
  <si>
    <t>22/600-600</t>
  </si>
  <si>
    <t>22/600-400</t>
  </si>
  <si>
    <t>22/400-1800</t>
  </si>
  <si>
    <t>22/400-1600</t>
  </si>
  <si>
    <t>22/400-1000</t>
  </si>
  <si>
    <t>11/900-600</t>
  </si>
  <si>
    <t>11/600-600</t>
  </si>
  <si>
    <t>kot npr. proizvod: VOGEL&amp;NOOT / tip: KV</t>
  </si>
  <si>
    <t>Dobava in montaža jeklenih ploščatih radiatorjev s spodnjim priključkom, srednjega cenovnega razreda, izdelani iz hladno valjane jeklene pločevine po EN 422-1 s pripadajočim termostatskim ventilom, z radiatorskim čepom in čepom z odzračevalno pipico, skupaj z zgornjim snemljivim pokrovom z odprtinami usmerjenimi proti prostoru in dveh stranskih snemljivih pokrovov, regestrirana in preizkušena toplotne moč po EN 442, v barvi RAL 9016, z vsemi potrebnimi priključki in opravljenimi testnimi preizkusi, vključno z predmontažno šablono, radiatorskim priključnim setom za priključitev radiatorjev iz stene, komplet konzolami ter vso dodatno potrebno ojačitvijo lahkih sten za montažo radiatorjev tip 11 do 33 višina 500 in 900 mm, univerzalnimi spojkami z EURO konusom ter vsem ostalim potrebnim pritrdilnim in tesnilnim materialom za priključitev radiatorja iz stene.</t>
  </si>
  <si>
    <t>material/enoto</t>
  </si>
  <si>
    <t>količina</t>
  </si>
  <si>
    <t>E/M</t>
  </si>
  <si>
    <t>Opis</t>
  </si>
  <si>
    <t>I. Radiatorsko ogrevanje</t>
  </si>
  <si>
    <r>
      <t xml:space="preserve">Načrt strojnih inštalacij in strojne opreme št. </t>
    </r>
    <r>
      <rPr>
        <b/>
        <i/>
        <sz val="10"/>
        <rFont val="Calibri"/>
        <family val="2"/>
        <charset val="238"/>
      </rPr>
      <t>16 12 06</t>
    </r>
    <r>
      <rPr>
        <i/>
        <sz val="10"/>
        <rFont val="Calibri"/>
        <family val="2"/>
        <charset val="238"/>
      </rPr>
      <t xml:space="preserve">, </t>
    </r>
    <r>
      <rPr>
        <b/>
        <i/>
        <sz val="10"/>
        <rFont val="Calibri"/>
        <family val="2"/>
        <charset val="238"/>
      </rPr>
      <t>PZI</t>
    </r>
    <r>
      <rPr>
        <i/>
        <sz val="10"/>
        <rFont val="Calibri"/>
        <family val="2"/>
        <charset val="238"/>
      </rPr>
      <t xml:space="preserve"> - POPIS MATERIALA IN DEL: STROJNE INSTALACIJE</t>
    </r>
  </si>
  <si>
    <t>SKUPAJ HLAJENJE</t>
  </si>
  <si>
    <t>Razni reducirni, pritrdilni in izolacijski material ter ostali nepredvideni stroški.</t>
  </si>
  <si>
    <t>Dobava in montaža cevi in fazonski kosov iz ogljikovega jekla za odvod kondenza, cevi imajo visoko korozijsko obstojnost ter se spajajo s stiskanjem, skupaj z fazonskimi kosi, tesnilnim in pritrdilnim materialom, velikosti: kompletno z ustreznim obešalnim, pritrdilnim in vijačnim materialom za povezavo na najbližjo vertikalo meteorne kanalizacije.</t>
  </si>
  <si>
    <t>DN40 s=19 mm</t>
  </si>
  <si>
    <t>DN32 s=19 mm</t>
  </si>
  <si>
    <t>DN25 s=19 mm</t>
  </si>
  <si>
    <t>DN20 s=19 mm</t>
  </si>
  <si>
    <t>DN15 s=19 mm</t>
  </si>
  <si>
    <t>kot npr. proizvod: Armaflex / tip: NH</t>
  </si>
  <si>
    <t>Dobava in montaža izolacije cevi in armaturo razvoda hladne vode s protikondenčno  izolacijo izdelano iz sintetičnega kavčuka z zaprto celično strukturo z STS in ETS certifikatom skupaj z vsem potrebnim tesnilnim in pritrdilnim materialom. Toplotna izolacija z izjavo o skladnosti z EN 14304. Izolacijo lahko instalira samo "Certificiran izolater".</t>
  </si>
  <si>
    <t>DN40(42x1,5)</t>
  </si>
  <si>
    <t>DN32(35x1,5)</t>
  </si>
  <si>
    <t>DN25(28x1,5)</t>
  </si>
  <si>
    <t>DN20(22x1,0)</t>
  </si>
  <si>
    <t>DN40</t>
  </si>
  <si>
    <t>DN20</t>
  </si>
  <si>
    <t>DN15</t>
  </si>
  <si>
    <t xml:space="preserve">kot npr. proizvod: KOVINA / tip: </t>
  </si>
  <si>
    <t xml:space="preserve">Dobava in montaža krogelne navojne pipe z navojnima priključkoma z tesnilnim prilegom po DIN2999, ohišje iz medenine MS58 niklano, krogla kovana iz medenine MS58 kromana, jekleno ročico in priključki za gibko cev ter z vsem tesnilnim in pritrdilnim materialom, tlačne stopnje PN10.
</t>
  </si>
  <si>
    <t>Dobava in montaža zvijave cevi za povezavo od ventila do konvektorja, dolžine cca. 0,3-0,5 m, kompletno s tesnilnim in povezovalnim materialom</t>
  </si>
  <si>
    <t xml:space="preserve">DN15 </t>
  </si>
  <si>
    <t>kot npr. proizvod: Danfoss / tip: AB-QM</t>
  </si>
  <si>
    <t>Dobava in montaža avtomatskega omejevalnika pretoka z regulacijsko funkcijo (ON/OFF), regulacija diferenčnega tlaka na ventilu, omejitev pretoka, enakoprocentna karateristika, konstantna avtoriteta, kompletno z regulacijskim elementom (M30x1,5 za priključitev pogona in z električnim pogonom. Ventil e montira na povratku za konvektorjem z enkratnimi nastavitvimi na željene parametre konvektorja z merilnim instrumentom, skupaj s redukcijo cevi za priključitev na izmenjevalec na konvektorju ter vsem potrebnim montažnim materialom ter elektromotornim pogonom 230V za povezavo na regulacijo konvektorja;</t>
  </si>
  <si>
    <t>za povezavo dveh na en termostat</t>
  </si>
  <si>
    <t>za posamezno enoto</t>
  </si>
  <si>
    <t>kot npr. proizvod: SABIANA / tip: T-MB</t>
  </si>
  <si>
    <t>Dobava in montaža sobnega termostata za regulacijo konvektorjev. Termostat  za dvocevni sistem, ki omogoča:
- vklop/izklop konvektorja
- regulacijo pogona on/off regulacijskega ventila in ventilatorja
- ročna ali avtomatska izbira hitrosti ventilatorja
- nastavitev želene temperature
- nastavitev zasedenosti/nezasedenosti prostora (eco gumb) za varčevanje z energijo</t>
  </si>
  <si>
    <t>Dimenzije DxVxG: 880x322x212 mm</t>
  </si>
  <si>
    <t>Pel.=32W/230V/1ph/50Hz</t>
  </si>
  <si>
    <t>Regulacija moči: 3 -stopenjska</t>
  </si>
  <si>
    <t>Temperatura/vlaga  v prostoru: 26°C / 50% r.v.</t>
  </si>
  <si>
    <t>Temperatura hladne vode: 7/12°C</t>
  </si>
  <si>
    <t>Hladilna moč (med): 1,84kW</t>
  </si>
  <si>
    <t>kot npr. proizvod: SABIANA / tip: CVP-1</t>
  </si>
  <si>
    <t>Kondenzna posoda s kondenzno črpalko, sifonizirana</t>
  </si>
  <si>
    <t>avtomatrki regulacijski ventil z možnostjo nastavitve pretoka ABQM  DN15</t>
  </si>
  <si>
    <t>krogelni ventil 2x DN15;</t>
  </si>
  <si>
    <t>Dobava, montaža in zagon stenskega ventilatorskega konvektorja z ohišjem in masko, s centrifugalnim ventilatorjem z naslednjimi karakteristikami: Ventilatorski konvektor 2 cevni sistem z naslednjimi konstrukcijskimi in tehničnimi zahtevami:
- ohišje je iz pocinkane pločevine s premazom in masko,
- priključki vode so na desni/levi strani, električni priključki pa na levi/desni strani,
- centrifugalni ventilator z neenakomerno razporeditvijo lopatic na ventilatorju omogoča nižjo stopnjo zvočnega tlaka
- visokoučinkoviti filter (zaradi nagubanosti) je nameščen na spodnjem delu enote po celotni površini,
- izstopni priključek je iz bakrene cevi,
- motor ventilatorja ima tri hitrosti,
- zbiralnik kondenzata je odstranljive izvedbe in tako je omogočen dostop do cevnega registra in ventilatorskega motorja,  toplotni izmenjevalnik je iz bakrenih cevi z aluminijastimi lamelami, ki so pritjene direktno na bakrene cevi, skupaj z ABQM ventilom z EM 220V pogonom za regulacijo, vključno s kondenčno posodo ter vsem ostalim potrebnim pritrdilnim, tesnilnim in montažnim materialom in ožičenjem.</t>
  </si>
  <si>
    <t>Dimenzije DxVxG: 1185x322x212 mm</t>
  </si>
  <si>
    <t>Pel.=48W/230V/1ph/50Hz</t>
  </si>
  <si>
    <t>Hladilna moč (med): 3,26kW</t>
  </si>
  <si>
    <t>kot npr. proizvod: SABIANA / tip: CVP-4</t>
  </si>
  <si>
    <t>avtomatrki regulacijski ventil z možnostjo nastavitve pretoka ABQM  DN20</t>
  </si>
  <si>
    <t>krogelni ventil 2x DN20;</t>
  </si>
  <si>
    <t>Dobava, montaža in zagon stenskega ventilatorskega konvektorja z ohišjem in masko, s centrifugalnim ventilatorjem z naslednjimi karakteristikami: Ventilatorski konvektor 2 cevni sistem z naslednjimi konstrukcijskimi in tehničnimi zahtevami:
- ohišje je iz pocinkane pločevine s premazom in masko,
- priključki vode so na desni/levi strani, električni priključki pa na levi/desni strani,
- centrifugalni ventilator z neenakomerno razporeditvijo lopatic na ventilatorju omogoča nižjo stopnjo zvočnega tlaka
- visokoučinkoviti filter (zaradi nagubanosti) je nameščen na spodnjem delu enote po celotni površini,
- izstopni priključek je iz bakrene cevi,
- motor ventilatorja ima tri hitrosti,
- zbiralnik kondenzata je odstranljive izvedbe in tako je omogočen dostop do cevnega registra in ventilatorskega motorja, toplotni izmenjevalnik je iz bakrenih cevi z aluminijastimi lamelami, ki so pritjene direktno na bakrene cevi, skupaj z ABQM ventilom z EM 220V pogonom za regulacijo, vključno s kondenčno posodo ter vsem ostalim potrebnim pritrdilnim, tesnilnim in montažnim materialom in ožičenjem.</t>
  </si>
  <si>
    <t>II. Hlajenje</t>
  </si>
  <si>
    <t>SKUPAJ KOTLOVNICA</t>
  </si>
  <si>
    <t>od 0.08 do 0.3 m2</t>
  </si>
  <si>
    <t>kot npr. proizvod: PROMAT / tip: Promat stop/Promapyr/Promafoam C</t>
  </si>
  <si>
    <t>Dobava in izvedba požarnega premaza in kamene volne ali požarne pene, kot zapora prehoda inštalacij skozi meje požarnega sektroja, ki so lahko masivni zidovi, kakor tudi lahke predelne stene, minimalne debeline 10cm, požarne odpornosti EI 90S. Inštalacije je potrebno obojestransko premazati v debelini najmanj 1mm. Prav tako je potrebno upoštevati navodila proizvajlca. Po montaži je potrebno zaporo označiti s podatki o sistemu in izdelovalcu. Za celotno konstrukcijo je potrebno predložiti ustrezna dokazila o požarnih odpornostih vključno z vsem potrebnim materialom za učinkovito izvedbo požarnega zatesnenja.</t>
  </si>
  <si>
    <t>po naročilu</t>
  </si>
  <si>
    <t xml:space="preserve">Dobava in montaža regulacije za hlajenje, skupaj z kabliranjem, tipali, ožičenjem ter vsem potrebnim pritrdilnim, krmilnim in ostalim materialom, nastavitvijo in zagonom ter poskusnim obratovanjem. </t>
  </si>
  <si>
    <t>WDC10B</t>
  </si>
  <si>
    <t>npr. kot SELTRON ali enakovredno</t>
  </si>
  <si>
    <t xml:space="preserve">Dobava in montaža vremensko vodene regulacije za ogrevanje, en mešalni krog, skupaj z kabliranjem, tipali, zunanjim tipalom, ožičenjem ter vsem potrebnim pritrdilnim, krmilnim in ostalim materialom, nastavitvijo in zagonom ter poskusnim obratovanjem. </t>
  </si>
  <si>
    <t>Uravnoteženje in izvedba nastavitev (ureguliranje) sistema skupaj z meritvami in zapisnikom</t>
  </si>
  <si>
    <t>Napisne ploščice za označitev cevi skupaj z montažo in napisi.</t>
  </si>
  <si>
    <t>Pleskanje vseh vidnih kovinskih delov po predhodnem temeljitem čiščenju do kovinskega sijaja, dvakrat z minijem in enkrat z lakom odpornim na temperaturo do 60 °C</t>
  </si>
  <si>
    <t>DN50 s=13mm</t>
  </si>
  <si>
    <t>DN40 s=13 mm</t>
  </si>
  <si>
    <t>DN32 s=13 mm</t>
  </si>
  <si>
    <t>Dobava in montaža izolacije cevi in armaturo razvoda hladne vode s protikondenčno  izolacijo izdelano iz sintetičnega kavčuka z zaprto celično strukturo z STS in ETS certifikatom skupaj z vsem potrebnim tesnilnim in pritrdilnim materialom. Toplotna izolacija z izjavo o skladnosti z EN 14304. Izolacijo lahko instalira samo "Certificiran izolater" - na zunanjem delu objekta mora biti oplaščena z ALU oblogo!</t>
  </si>
  <si>
    <t>DN50(54x1.5)</t>
  </si>
  <si>
    <t>dolžina fleksebilne cevi: 3m</t>
  </si>
  <si>
    <t>Dobava in montaža fleksibilne cevi Ø20 za polnjenje sistema z nastavki za priključitev na pipo in toplotno podpostajo z vsem tesnilnim in pritrdilnim materialom.</t>
  </si>
  <si>
    <t>npr. kot REFLEX ali enakovredno</t>
  </si>
  <si>
    <t>Dobava in montaža membranskega varnostnega ventila aktivacijski tlak 3 bar  z sledečimi karateristikami in funkciami:
- priključek DN15
- izpuh DN20
 skupaj z vsem tesnilnim in pritrdilnim materialom.</t>
  </si>
  <si>
    <t>za 50L</t>
  </si>
  <si>
    <t xml:space="preserve">npr. kot REFLEX ali enakovredno, </t>
  </si>
  <si>
    <t>Dobava in montaža ventila s kapo za membranske tlačne raztezne posode  z sledečimi karateristikami in funkciami:
- kontrolo, vzdrževanje in zamenjavo membranskih tlačnih razteznih posod
- za zaprte ogrevalne naprave po DIN 4751-2
- nazivni tlak PN 10
- maks. obratovalna temperatura 120C
 skupaj z vsem tesnilnim in pritrdilnim materialom.</t>
  </si>
  <si>
    <t>npr. ko REFLEX ali enakovredno</t>
  </si>
  <si>
    <t>Dobava in montaža membranske tlačne raztezne posode, (ogrevanje) z naslednjimi karateristikami:
- prostornina 50 litrov
- max. obratovalni tlak  3,0 bar
- A=R3/4", D=376 mm, H=465 mm
- teža 5,4 kg
- prašno lakirana                                                                                   - s postavitvinimi nogami, prašno lakirana
 z vsem tesnilnim in pritrdilnim materialom.</t>
  </si>
  <si>
    <t>25/1-8</t>
  </si>
  <si>
    <t>npr. kot  WILO stratos Z ali enakovredno,</t>
  </si>
  <si>
    <t>moč motorja 130W.</t>
  </si>
  <si>
    <t>integrirana popolna električna zaščita motorja</t>
  </si>
  <si>
    <t xml:space="preserve"> tristopenjska izbira hitrosti,</t>
  </si>
  <si>
    <t>serijska toplotna izolacija črpalke,</t>
  </si>
  <si>
    <t>enofazna napetost 230V, 50Hz,</t>
  </si>
  <si>
    <t>Dobava in montaža cirkulacijske črpalke, navojne izvedbe, kompletna s holandci in tesnilnim materialom  z sledečimi karateristikami:</t>
  </si>
  <si>
    <t>230 V/ 50 Hz/ 2,15 VA</t>
  </si>
  <si>
    <t>Max. dp = 1600 kPa</t>
  </si>
  <si>
    <t>Izvajalni čas = 110 s</t>
  </si>
  <si>
    <t>npr. kot SELTRON ali enakovredno:</t>
  </si>
  <si>
    <t xml:space="preserve">Dobava in montaža elektromotornega pogona za pogon tripotnega mešalnega ventila za talno ogrevanje, skupaj z ožičenjem ter ostalim potrebnim pritrdilnim in montažnim materialom. - ustrezen za povezavo z vremensko vodeno regulacijo </t>
  </si>
  <si>
    <t>DN25</t>
  </si>
  <si>
    <t>kvs=10 m³/h</t>
  </si>
  <si>
    <t>Dobava in montaža tripotnega regulacijskega ventila za talno ogrevanje, regulacijsko razmerje min. 50:1, maksimalni delovni tlak DN16, z zunanjimi navojnimi priključki ter vsem ostalim potrebnim montažnim in tesnilnim materialom.</t>
  </si>
  <si>
    <t>Pel.=0.18kW/230V/50Hz</t>
  </si>
  <si>
    <t>Hiz=5.4 m</t>
  </si>
  <si>
    <t>Qiz..=429 m3/h</t>
  </si>
  <si>
    <t>kot npr. proizvod: IMP PUMPS / tip: NMT SMART 25/100</t>
  </si>
  <si>
    <t>Dobava in montaža elektronsko krmiljene obtočne črpalke z mokrotekočim rotorjem navojne izvedbe; vključno z vsem potrebnim pritrdilnim in montažnim materialom.</t>
  </si>
  <si>
    <t>Hiz=4.1 m</t>
  </si>
  <si>
    <t>Qiz..=2.6 m3/h</t>
  </si>
  <si>
    <t>kot npr. proizvod: IMP PUMPS/ tip: NMT SMART 32/80</t>
  </si>
  <si>
    <t>Hiz=5.5 m</t>
  </si>
  <si>
    <t>Qiz..=4.25 m3/h</t>
  </si>
  <si>
    <t>kot npr. proizvod: IMP PUMPS / tip: NMT SMART 32/100</t>
  </si>
  <si>
    <t>DN65, dolžine 1000 mm</t>
  </si>
  <si>
    <t>Dobava in montaža celotnega razdelilnika za vtok in povratek (za ogrevanje in za hlajenje)  izdelanega iz jeklene cevi iz celega po SIST EN 10216-1, z bombiranimi pokrovi, s priključki  2x DN40 in 1xDN50, skupaj z izpustno  pipo DN15 ter  uvarjenimi  mufnami  za termometer in manometer, s konzolami za namestitev razdelilca, toplotno in kondenčno izolacijo iz sintetičnega kavčuka z zaprto celično strokturo debeline po DIN in zaščito iz Al pločevine, ter z vsem ostalim pomožnim materialom skupaj s  tesnilnim in pritrdilnim materialom.</t>
  </si>
  <si>
    <t>DN50</t>
  </si>
  <si>
    <t>DN32</t>
  </si>
  <si>
    <t>npr. kot NIRO ali enakovredno, tip: RVA 04</t>
  </si>
  <si>
    <t>Dobava in montaža univerzalnega nepovratnega ventila za ogrevno vodo, ohišje dvodelno vijačno, vzmet nerjaveče jeklo z navojnimi priključki ter ostalim potrebnim pritrdilnim in tesnilnim materialom, tlačne stopne PN6</t>
  </si>
  <si>
    <t>Dobava in montaža odzračevalnega lončka prostornine 2 litrov, dvakrat miniziranega in prepleskanega z barvo, obstojno na temperaturo 120°C, skupaj z zapornim ventilom DN10 in cevjo DN10 dolžine 3 m  skupaj s  tesnilnim in pritrdilnim materialom .</t>
  </si>
  <si>
    <t>200x150</t>
  </si>
  <si>
    <r>
      <t xml:space="preserve">Dobava in montaža lovilne posode za odzračevanje izdelana iz nerjaveče pločevine debeline 2 mm, priključkom </t>
    </r>
    <r>
      <rPr>
        <sz val="10"/>
        <rFont val="Arial"/>
        <family val="2"/>
      </rPr>
      <t>Ø</t>
    </r>
    <r>
      <rPr>
        <sz val="10"/>
        <rFont val="Arial Narrow"/>
        <family val="2"/>
      </rPr>
      <t>50 mm za PVC odtočno cev  vključno z vsem potrebnim  tesnilnim in pritrdilnim materialom,  velikosti:</t>
    </r>
  </si>
  <si>
    <t>npr. kot CALEFFI ali enakovredno tip: 0-120°C 1/2" kotni</t>
  </si>
  <si>
    <t>Dobava in montaža tekočinskega termometra v okroglem ohišju f80, z varilnim kolčakom, navojnim priključkom ter merilnim območjem 0 do 120 °C komplet z montažnim in tesnilnim materialom.</t>
  </si>
  <si>
    <t>npr. kot CALEFFI ali enakovredno tip: 63/0-4 bar 1/4" kotni</t>
  </si>
  <si>
    <t>Dobava in montaža manometra v okroglem ohišju f80 mm z merilnim območjem do 4 bar z varilnim kolčakom, navojnim priključkom, manometrsko navojno pipico komplet z montažnim in tesnilnim materialom.</t>
  </si>
  <si>
    <t xml:space="preserve"> npr. kot TKI ali enakovredno, tip: LV-1</t>
  </si>
  <si>
    <t>Velikost posode: 20 l</t>
  </si>
  <si>
    <t>Število impulzov: 1, 2,5</t>
  </si>
  <si>
    <t>Q=1,5 m³/h</t>
  </si>
  <si>
    <t>Dobava in montaža stabilizatorja trdote vode -dozirna naprava kompaktne izvedbe za tekoči vodofos, sestavljen iz dozirne posode za MICROFOS razstopino, protipovratni ventil s sesalnim filtrom in zaporo konca sesalne cevi, varnostno navojsko stikalo za izklop delovanja črpalke v primeru zniževanja nivoja razstopine v dozirni posodi, kontaktni vodni števec za merjenje pretoka vode in z impulznim izhodom za dozirno črpalko, dozirni ventil z vzmetno obremenjeno zaporno kroglico za doziranje v odprte ali zaprte sisteme in za pritrditev dozirne cevi, elektronsko vodena magnetna dozirna črpalka skupaj z vsem potrebnim pritrdilnim in tesnilnim materialom.</t>
  </si>
  <si>
    <t>npr. kotVIESSMANNali enakovredno:</t>
  </si>
  <si>
    <t xml:space="preserve">Dobava in montaža nosilca za membranske tlačne raztezne posode skupaj vsem  tesnilnim in pritrdilnim materialom.                                                                                                                                                                                             </t>
  </si>
  <si>
    <t>Dobava in montaža varnostne skupine po DIN 1988 vsebuje:
- zaporni ventil
- preprečevalnik povratnega toka in preizkuševalni nastavek
- priključni nastavek manometra                                                   - membranski varnostni ventil 10 bar,                                         skupaj z vsem tesnilnim in pritrdilnim materialom.</t>
  </si>
  <si>
    <t>npr. kotVIESSMANN ali enakovredno:</t>
  </si>
  <si>
    <t xml:space="preserve">Dobava in montaža pretočne armature R3/4" z zaporo in praznenjem ter vsem ostalim tesnilnim in pritrdilnim materialom.                                                                                                                                                                                             </t>
  </si>
  <si>
    <t>npr. kot REFLEX ali enakovredno, tip: DE33</t>
  </si>
  <si>
    <t xml:space="preserve">Dobava in montaža zaprte pretočne ekspanzijske posode za vodovodne instalacije z sledečimi karateristikami :                                                                                                 - prostornina 33l                                                                                                                  - maksimalni obratovalni tlak 10 bar                                                                             - A=R 3/4", D=280mm, H=395mm                                                                                    - teža 8,0 kg,                                                                                                                                                                                                                skupaj z vsem tesnilnim in pritrdilnim materialom. </t>
  </si>
  <si>
    <t>(V=780l)</t>
  </si>
  <si>
    <t>kot npr. proizvod: Lentherm tip: STGV800</t>
  </si>
  <si>
    <t>Dobava in montaža ogrevalnika sanitarne vode, izoliran s poliuretanom, priključek za palični električni grelnik z električnim grelnikom 6kW, prirobnica skupaj z potrebnimi tipali in anodami ter vsem ostalim tesnilnim in pritrdilnim materialom. Ogrevalnik mora biti primeren za ogrevanje s toplotno črpalko!</t>
  </si>
  <si>
    <t xml:space="preserve">kot npr. proizvod: Lentherm tip: ZG850 </t>
  </si>
  <si>
    <t>Dobava in montaža predposode oz zalogovnika medija za toplotno črpalko, Volumna 831L. Priklučki 4xDN40. priključek za palični električni grelnik z električnim grelnikom 6kW, vključno z vsem potrebnim  tesnilnim in pritrdilnim materialom.</t>
  </si>
  <si>
    <t>kot npr. proizvod: Bluebox / tip: Geyser 2 /HT HWS LN 26</t>
  </si>
  <si>
    <t>Postavka mora zajemati tudi ustrezen priklop toplotne črpalke na cevovode, speljane v objekt, kar zajema gumijaste kompenzatorje, zaporne elemente in pa izpustne pipe na vseh priključkih. Skupaj s tesnilnim pritrdilnim in drugim potrebnim materialom za ustrezno izvedbo.</t>
  </si>
  <si>
    <t>kaskadna regulacija za dve toplotni črpalki MM2</t>
  </si>
  <si>
    <t>EC motorji ventilaotrjev</t>
  </si>
  <si>
    <t>Gumi podloge</t>
  </si>
  <si>
    <t>Mehki zagon</t>
  </si>
  <si>
    <t>Dodatni modul za antilegionelni program</t>
  </si>
  <si>
    <t>hidravlični modul za ogrevanje objekta (frekvenčna ali brezstopenjska črpalka)</t>
  </si>
  <si>
    <t>dva uparjalnika - ogrevanje objekta in ogrevanje sanitarne vode z možnostjo koriščenja odpadne toplote v času hlajenja</t>
  </si>
  <si>
    <t>protizmrzovalna zaščita</t>
  </si>
  <si>
    <t>nizkohrupna izvedba</t>
  </si>
  <si>
    <t>Dodatna oprema</t>
  </si>
  <si>
    <t>območje delovanja pri zunanji temperaturi od –20 °C do + 48 °C</t>
  </si>
  <si>
    <t>dimenzije:  1385 x 1105 x 723mm</t>
  </si>
  <si>
    <t>teža 251 kg</t>
  </si>
  <si>
    <t>toplotna moč pri A7/W45: 25.3 kW</t>
  </si>
  <si>
    <t>priključna moč:  7.7 kW</t>
  </si>
  <si>
    <t>toplotna moč pri A-13/W55: 18 kW</t>
  </si>
  <si>
    <t xml:space="preserve">Tehnični podatki: </t>
  </si>
  <si>
    <t>V ponudbi je potrebno upoštevati kabliranje in ožičenje naprav ter zagon in poizkusno obratovanje s strani pooblaščene servisne službe oz. dobavitelja sistema.</t>
  </si>
  <si>
    <t>agregat  je opremljen z električno omaro z ločenim močnostnim in regulacijskim delom; močnostni del mora vsebovati vse potrebne varovalke in kontaktorje, regulacijski del mora vsebovati mikroprocesor za učinkovito delovanje in nadziranje agregata; vključene morajo biti tudi naslednje varnostne funkcije: stikalo za izklop v sili, varovanje kompresorja pred tekočino, stikalo za previsok in prenizek tlak, 
- protizmrzovalni termostat
- krmilnik za nadzor in upravljanje agregata
- hladilni agregat je v skladu z Evropskimi direktivami:
98/37/EC, 73/23/EEC, 89/336/EEC, 
- hladilni agregat je v skladi z Evropskimi standardi:
EN 60204-1, EN 50081-1, EN 50081-1, EN 50081-2, EN 50082-2, 
- in standardi ISO 9001 in ISO 14001</t>
  </si>
  <si>
    <t>Dobava in montaža nizkohrupnega hladilnega agregata za pripravo hladne vode, z  zračno hlajenimi  kondenzatorjem kompaktne izvedbe s tovarniško vgrajenim hidravličnim modulom brez rezervoarja z minimalno potrebno količino vode v sistemu 2,5l/kW, z naslednjimi konstrukcijskimi in  tehničnimi zahtevami:
- kompresor je spiralni, s samo  tremi rotirajočimi deli, 2-polni električen motor, dvojno uležajen na antivibracijskih podlogah,
- hladilno sredstvo je R410A
- enota ima dva uparjalnika z direktno ekspanzijo hladiva, izoliran s parozaporno toplotno izolacijo z zaprto celično strukturo. En uparjalnik je namenjen gretju in hlajenju objekta, drugi uparjalnik je namenjen gretju sanitarne vode
- hladilni krog je opremljen z vsemi potrebnimi komponentami za normalno obratovanje (sušilno patrono, pokazno steklo, zaporni ventil, polnilni priključek, tlačno stikalo itd) ter mikroprocesorsko vodenim ekspanzijskim ventilom
- regulacija hladilne moči je večstopenjska
- aksialni ventilatorji so nizkohrupni;</t>
  </si>
  <si>
    <t>III. Kotlovnica</t>
  </si>
  <si>
    <t xml:space="preserve">Pred dobavo in montažo sanitarne keramike in izvedbo priključkov je potrebno od arhitekta in investitorja pridobiti točne tehnične podatke (proizvajalec in tip) in lokacije posameznih priključkov (voda , kanalizacija).  Vse gradbene ojačitve sten za pritrjevanje elementov na montažne stene so predmet popisov projekta gradbenih del. </t>
  </si>
  <si>
    <t>OPOMBA!</t>
  </si>
  <si>
    <t>SKUPAJ VODOVOD in KANALIZACIJA pritličja</t>
  </si>
  <si>
    <t xml:space="preserve">Priključitev sistema tople in hladne vode ter cirkulacije na ogrevalnik sanitarne vode. </t>
  </si>
  <si>
    <t xml:space="preserve">Ponujeni proizvod/tip: </t>
  </si>
  <si>
    <t>npr. kot PASTOR ali enakovredno.</t>
  </si>
  <si>
    <t>Dobava in montaža gasilnega aparata na CO2, komplet z nastavkom za pritrditev na zid in drobnim pritrdilnim materialom. Aparat opremljen s certifikatom USM GA z vpisanim letom veljavnosti.</t>
  </si>
  <si>
    <t>tip: 6EG</t>
  </si>
  <si>
    <t>npr. kot PASTOR ali enakovredno, tip: 6EG</t>
  </si>
  <si>
    <t>Dobava in montaža gasilnega aparata na suhi prah (ABC), komplet z nastavkom za pritrditev na zid in drobnim pritrdilnim materialom. Aparat opremljen s certifikatom USM GA z vpisanim letom veljavnosti.</t>
  </si>
  <si>
    <t>Dobava in montaža nadometnega požarnega “EURO” hidranta, sestoječega iz: pločevinaste omarice z vratci na tečaj velikosti 840x740x250 mm opleskane in ustreznim napisom, zaporni  ventil  DN 50 za nadometne hidrante s togo spojko “C” in reducirnim kosom 30 m tlačne gumijaste cevi dimenzije 25 mm navite na gibljivi kolut ročnika z ustnikoma in zasunom dimenzije DN25, z vsem pritrdilnim, montažnim in tesnilnim materialom, montažo in pregledom</t>
  </si>
  <si>
    <t>PE d63/PE-JE DN50</t>
  </si>
  <si>
    <t>Dobava in montaža prehodnega kosa PEd63/JE DN50, skupaj z pritrdilnim in tesnilnim materialom.</t>
  </si>
  <si>
    <t>PE100 SDR11 d63x5,8 – 12,5barov</t>
  </si>
  <si>
    <t>npr. kot TOTRAPLASTIKA ali enakovredno, dimenzije:</t>
  </si>
  <si>
    <t>Dobava in montaža vodovodne cevi iz polietilena, izdelana v skladu s standardom SIST ISO 4427 za zajem vode iz rezervoarja deževnice</t>
  </si>
  <si>
    <t>Ø110</t>
  </si>
  <si>
    <t>npr. kot ARGO ali enakovredno, dim:</t>
  </si>
  <si>
    <t>Dobava in montaža odzračevalne kape iz PP,  vključno z vsem potrebnim pritrdilnim im montažnim materialom.</t>
  </si>
  <si>
    <t>Ø110  l=6 m</t>
  </si>
  <si>
    <t>Dobava in montaža PP-nizko šumne vertikalne oddušne cevi, skupaj s čistilnim kosom, tesnilnim in pritrdilnim materialom ter strešno kapo.</t>
  </si>
  <si>
    <t>Ø75</t>
  </si>
  <si>
    <t>Ø50</t>
  </si>
  <si>
    <t>Dobava in montaža PP kanalizacijske cevi in fazonski kosi, z obojkami  zatesnjene z gumijastimi tesnili (obročki, manšete), vključno z mazalnim sredstvom, namenjeni za priključke sanitarnih elementov vključno z vsem potrebnim pritrdilm im montažnim materialom.</t>
  </si>
  <si>
    <t>DN20, debeline s=9 mm</t>
  </si>
  <si>
    <t>DN15, debeline s=9 mm</t>
  </si>
  <si>
    <t>npr. kot Armacell ali enakovredno, tip: AC</t>
  </si>
  <si>
    <r>
      <t xml:space="preserve">Toplotna izolacija  razvod hladne vode,  s cevno izolacijo iz vulkanizirane sintetične gume z zaprto celično strukturo, parazaporni koeficient </t>
    </r>
    <r>
      <rPr>
        <sz val="10"/>
        <rFont val="Arial Narrow"/>
        <family val="2"/>
        <charset val="238"/>
      </rPr>
      <t xml:space="preserve">μ: 7000, toplotna prevodnost λ:0,035 W/(mK) </t>
    </r>
    <r>
      <rPr>
        <sz val="10"/>
        <rFont val="Arial Narrow"/>
        <family val="2"/>
      </rPr>
      <t>skupaj z vsem potrebnim tesnilnim in pritrdilnim materialom ter zaščitena z alu pločevino. Za vertikalne razvode do porabnikov.</t>
    </r>
  </si>
  <si>
    <t>DN50, debeline s=19 mm</t>
  </si>
  <si>
    <t>DN40, debeline s=19 mm</t>
  </si>
  <si>
    <t>DN32, debeline s=19 mm</t>
  </si>
  <si>
    <t>DN25, debeline s=19 mm</t>
  </si>
  <si>
    <t>DN20, debeline s=19 mm</t>
  </si>
  <si>
    <t>DN15, debeline s=19 mm</t>
  </si>
  <si>
    <r>
      <t xml:space="preserve">Toplotna izolacija  razvod hladne vode,  s cevno izolacijo iz vulkanizirane sintetične gume z zaprto celično strukturo, parazaporni koeficient </t>
    </r>
    <r>
      <rPr>
        <sz val="10"/>
        <rFont val="Arial Narrow"/>
        <family val="2"/>
        <charset val="238"/>
      </rPr>
      <t xml:space="preserve">μ: 7000, toplotna prevodnost λ:0,035 W/(mK) </t>
    </r>
    <r>
      <rPr>
        <sz val="10"/>
        <rFont val="Arial Narrow"/>
        <family val="2"/>
      </rPr>
      <t>skupaj z vsem potrebnim tesnilnim in pritrdilnim materialom ter zaščitena z alu pločevino. Za razvodene na podstrehi.</t>
    </r>
  </si>
  <si>
    <t>DN32 , debeline s=9 mm</t>
  </si>
  <si>
    <t>DN25 , debeline s=9 mm</t>
  </si>
  <si>
    <t>DN20 , debeline s=9 mm</t>
  </si>
  <si>
    <t>DN15 , debeline s=9 mm</t>
  </si>
  <si>
    <r>
      <t xml:space="preserve">Toplotna izolacija  razvod tople vode,  s cevno izolacijo iz vulkanizirane sintetične gume z zaprto celično strukturo, parazaporni koeficient </t>
    </r>
    <r>
      <rPr>
        <sz val="10"/>
        <rFont val="Arial Narrow"/>
        <family val="2"/>
        <charset val="238"/>
      </rPr>
      <t xml:space="preserve">μ: 7000, toplotna prevodnost λ:0,035 W/(mK) </t>
    </r>
    <r>
      <rPr>
        <sz val="10"/>
        <rFont val="Arial Narrow"/>
        <family val="2"/>
      </rPr>
      <t>skupaj z vsem potrebnim tesnilnim in pritrdilnim materialom. V ogretih prostorih.</t>
    </r>
  </si>
  <si>
    <t>DN32 , debeline s=32 mm</t>
  </si>
  <si>
    <t>DN25 , debeline s=32 mm</t>
  </si>
  <si>
    <t>DN20 , debeline s=32 mm</t>
  </si>
  <si>
    <t>DN15 , debeline s=32 mm</t>
  </si>
  <si>
    <r>
      <t xml:space="preserve">Toplotna izolacija  razvod tople vode,  s cevno izolacijo iz vulkanizirane sintetične gume z zaprto celično strukturo, parazaporni koeficient </t>
    </r>
    <r>
      <rPr>
        <sz val="10"/>
        <rFont val="Arial Narrow"/>
        <family val="2"/>
        <charset val="238"/>
      </rPr>
      <t xml:space="preserve">μ: 7000, toplotna prevodnost λ:0,035 W/(mK) </t>
    </r>
    <r>
      <rPr>
        <sz val="10"/>
        <rFont val="Arial Narrow"/>
        <family val="2"/>
      </rPr>
      <t>skupaj z vsem potrebnim tesnilnim in pritrdilnim materialom. V hladni coni podstrehi se izvede dvojni ovoj izolacije ter zaščitena z alu pločevino.</t>
    </r>
  </si>
  <si>
    <t>fi 54x1,5</t>
  </si>
  <si>
    <t>fi 42x1,5</t>
  </si>
  <si>
    <t>fi 35x1,5</t>
  </si>
  <si>
    <t>fi 28x1,2</t>
  </si>
  <si>
    <t>fi 22x1,2</t>
  </si>
  <si>
    <t>fi 18x1</t>
  </si>
  <si>
    <t>Dobava in montaža cevi iz nerjavečega materiala 1.4401 po DVGW W 534 (press sistem), skupaj z vsemi fitingi, tesnilnim, obešalnim in pritrdilnim materialom za obravnavane cevi ter dodatkom za odrez, velikosti:</t>
  </si>
  <si>
    <t>400x600x140</t>
  </si>
  <si>
    <t>800x300x140</t>
  </si>
  <si>
    <t>tip po izboru projektanta arhitekture</t>
  </si>
  <si>
    <t>Izdelava in montaža talne rešetke, izdelane iz nerjavečega jekla, primerne za kuhinje, s priključkom sifonizirane odtočne cevi DN70,  kompletno z montažnim, tesnilnim, pritrdilnim in povezovalnim materialom. Priključke izvesti po navodilih tehnologije kuhinje</t>
  </si>
  <si>
    <t>dim.150x150mm</t>
  </si>
  <si>
    <r>
      <t xml:space="preserve">Dobava in montaža komplet LTŽ talnega sifona, priključnih dimenzij </t>
    </r>
    <r>
      <rPr>
        <sz val="10"/>
        <rFont val="Arial"/>
        <family val="2"/>
      </rPr>
      <t>Ø</t>
    </r>
    <r>
      <rPr>
        <sz val="10"/>
        <rFont val="Arial Narrow"/>
        <family val="2"/>
      </rPr>
      <t>50 skupaj z vsem potrebnim vgradnim in pritrdilnim materialom.</t>
    </r>
  </si>
  <si>
    <t>npr. kot LIV  ali enakovredno, tip: Ident</t>
  </si>
  <si>
    <r>
      <t xml:space="preserve">Dobava in montaža komplet PVC talnega sifon prilagodljivega po višini, priključnih dimenzij </t>
    </r>
    <r>
      <rPr>
        <sz val="10"/>
        <rFont val="Arial"/>
        <family val="2"/>
      </rPr>
      <t>Ø</t>
    </r>
    <r>
      <rPr>
        <sz val="10"/>
        <rFont val="Arial Narrow"/>
        <family val="2"/>
      </rPr>
      <t>50 skupaj z vsem potrebnim vgradnim in pritrdilnim materialom.</t>
    </r>
  </si>
  <si>
    <t xml:space="preserve">npr. kot KOVINA ali enakovredno, dimenzije: </t>
  </si>
  <si>
    <t>Dobana in montaža krogelne navojne pipe z navojnima priključkoma z tesnilnim prilegom po DIN2999, ohišje iz medenine MS58 niklano, krogla kovana iz medenine MS58 kromana, jekleno ročico ter z vsem tesnilnim in pritrdilnim materialom , tlačne stopnje PN10.</t>
  </si>
  <si>
    <t>npr. kot DANFOSS ali enakovredno, tip: MTCV-B</t>
  </si>
  <si>
    <t>Dobava in montaža termostatskega cirkulacijskega ventila za termično balansiranje razvoda cirkulacije sanitarne vode, z navojnim priključkom PN10, maksimalna delovna temperatura je 90°C, območje nastavljanja od 40-60°C vključno s termometrom, omočena termična dezinfekcija, skupaj s tesnilnim in montažnim materialom.</t>
  </si>
  <si>
    <t>Termostatski mešalni ventil TVM-W-DN20</t>
  </si>
  <si>
    <t>Termostatski mešalni ventil TVM-W-DN15</t>
  </si>
  <si>
    <t>Dobava in montaža termostatskega mešalnega ventila za zagotavljanje konstantne temperature sanitarne vode opremljenim z term. vložkom TVM DN za temp. območje 30...70°C, nastavljenim na 35°C za namestitev v podometno zaščitno omarico velikosti min 200x200 mm ter globine 100 mm.</t>
  </si>
  <si>
    <t>Vse priključke hladne in tople vode ter odtoke kanalizacije je protrebno izvesti po načrtu tehnologije kuhinje.</t>
  </si>
  <si>
    <t>Opomba:</t>
  </si>
  <si>
    <t>Izdelava priključka za pralni stroj, skupaj s pritrdilnimi elementi, s tesnilnim, prehodnim in montažnim materialom, stenskim sifoniom in PVC odtočno cevjo povezano na odtok kanalizacije in  čep za zaporo vodovodnega priključka, skupaj z kompletnim montažnim, tesnilnim, pritrdilnim in povezovalnim materialom</t>
  </si>
  <si>
    <t>Izdelava priključka za tehnologijo, s priključkom PVC odtočne cevi fi50 / fi 75, začepljeno na koncu, 1x zaporni ventil DN 20,  kompletno z montažnim, tesnilnim, pritrdilnim in povezovalnim materialom. Priključke izvesti po navodilih tehnologije kuhinje</t>
  </si>
  <si>
    <t>Izdelava priključka za tehnologijo, s priključkom PVC odtočne cevi fi50 / fi 75, začepljeno na koncu, 1x zaporni ventil DN 15,  kompletno z montažnim, tesnilnim, pritrdilnim in povezovalnim materialom. Priključke izvesti po navodilih tehnologije kuhinje</t>
  </si>
  <si>
    <t>Izdelava priključka za dvojno korito, z dvema priključkoma PVC odtočne cevi fi 50, začepljeno na koncu, 2x zaporni ventil DN 15,  kompletno z montažnim, tesnilnim, pritrdilnim in povezovalnim materialom. Priključke izvesti po navodilih tehnologije kuhinje</t>
  </si>
  <si>
    <t>Izdelava priključka za korito, s priključkom PVC odtočne cevi fi 50, začepljeno na koncu, 2x zaporni ventil DN 15,  kompletno z montažnim, tesnilnim, pritrdilnim in povezovalnim materialom. Priključke izvesti po navodilih tehnologije kuhinje</t>
  </si>
  <si>
    <t xml:space="preserve">armatura Hansgroge tip: </t>
  </si>
  <si>
    <t xml:space="preserve">npr. kot Roca ali enakovredno, tip: </t>
  </si>
  <si>
    <t>Dobava in montaža umivalnikia sanitarne keramike bele barve, velikost (50x40 cm), skupaj s stenskima pritrdilnima vijakoma, stoječo enoročno mešalno baterijo, kotnima regulirnima ventiloma DN 15 odtočnim ventilom s čepom na verižici in pokromanim odtočnim sifonom, kompletno z montažnim in tesnilnim materialom.</t>
  </si>
  <si>
    <t>Tehnologija kuhinje</t>
  </si>
  <si>
    <t>dim.800x800mm</t>
  </si>
  <si>
    <t>npr. kot ROCA ali enakovredno, tip Malta</t>
  </si>
  <si>
    <t xml:space="preserve">Dobava in montaža pršne kadi (fajančevina), kompletno z montažnim, tesnilnim, pritrdilnim in povezovalnim materialom, odtočno pretočno garnituro za pršno kad s protismradno zaporo, s priključkoma za armaturo. </t>
  </si>
  <si>
    <t>Dobava in montaža umivalnika za čistilke (trokadero), konzolni, sestoječe  se iz bele  fajančevinaste keramike z dotočno in odtočno armaturo, z odtočnim sifonom ter vkljiučno z kompletno z montažnim in tesnilnim materialom, s sanitarno enoročno stensko armaturo za trokadero z ročnim tušom za izplakovanje ter kotličkom za boljše izplakovanje, tesnilnim, prehodnim montažnim materialom.</t>
  </si>
  <si>
    <t>V postavki je zajeta samo vodovodna armatura-previjalna miza je zajeta v opremi!</t>
  </si>
  <si>
    <t>Dobava in montaža previjalne mize kadi z ročno prho z, velikosti 100x60cm  kompletna z iztočnim sifonom, poličko za milo, enoročno mešalno baterijo z gibljivo cevjo z tušem, ter pritrdilno letvijo za tuš, montažnim, pritrdilnim in tesnilnim materialom.</t>
  </si>
  <si>
    <r>
      <t xml:space="preserve">Kompleten umivalnik iz sanitarne keramike bele barve - </t>
    </r>
    <r>
      <rPr>
        <b/>
        <sz val="10"/>
        <rFont val="Arial Narrow"/>
        <family val="2"/>
        <charset val="238"/>
      </rPr>
      <t>navadne velikosti za otroke</t>
    </r>
    <r>
      <rPr>
        <sz val="10"/>
        <rFont val="Arial Narrow"/>
        <family val="2"/>
        <charset val="238"/>
      </rPr>
      <t>(50x40 cm), skupaj s stenskima pritrdilnima vijakoma, stoječo enoročno mešalno baterijo, kotnima regulirnima ventiloma DN 15 odtočnim ventilom s čepom na verižici in pokromanim odtočnim sifonom, kompletno z montažnim in tesnilnim materialom.</t>
    </r>
  </si>
  <si>
    <r>
      <t xml:space="preserve">Kompleten umivalnik iz sanitarne keramike bele barve - </t>
    </r>
    <r>
      <rPr>
        <b/>
        <sz val="10"/>
        <rFont val="Arial Narrow"/>
        <family val="2"/>
        <charset val="238"/>
      </rPr>
      <t xml:space="preserve"> velikosti za odrasle</t>
    </r>
    <r>
      <rPr>
        <sz val="10"/>
        <rFont val="Arial Narrow"/>
        <family val="2"/>
        <charset val="238"/>
      </rPr>
      <t>(55x65 cm), skupaj s stenskima pritrdilnima vijakoma, stoječo enoročno mešalno baterijo, kotnima regulirnima ventiloma DN 15 odtočnim ventilom s čepom na verižici in pokromanim odtočnim sifonom, kompletno z montažnim in tesnilnim materialom.</t>
    </r>
  </si>
  <si>
    <t>(Stenski pisoarji za fantke - otroške velikosti morajo biti postavljeni tako, da jih otroci dosežejo)</t>
  </si>
  <si>
    <t>Kompletna elektronska naprava za proženje izpiranja pisoarja, vključno s fotocelico, magnetnim ventilom in pripadajočo podometno komandno omarico - senzor po izbiri arhitekta</t>
  </si>
  <si>
    <r>
      <t>Dobava in montaža kompleten stenskega pisoarja normalne velikosti</t>
    </r>
    <r>
      <rPr>
        <sz val="10"/>
        <rFont val="Arial Narrow"/>
        <family val="2"/>
        <charset val="238"/>
      </rPr>
      <t xml:space="preserve">, sestoječ se iz:
pisoarne školjke iz sanitarne keramike bele barve - zidne izvedbe, ravnega prepustnega ventila za vzidavo </t>
    </r>
    <r>
      <rPr>
        <sz val="10"/>
        <rFont val="Symbol"/>
        <family val="1"/>
        <charset val="2"/>
      </rPr>
      <t></t>
    </r>
    <r>
      <rPr>
        <sz val="10"/>
        <rFont val="Arial Narrow"/>
        <family val="2"/>
        <charset val="238"/>
      </rPr>
      <t xml:space="preserve"> 1/2", rozete, kromirane zvezne cevke in kromirane rozete, kromiranega "S" sifona </t>
    </r>
    <r>
      <rPr>
        <sz val="10"/>
        <rFont val="Symbol"/>
        <family val="1"/>
        <charset val="2"/>
      </rPr>
      <t></t>
    </r>
    <r>
      <rPr>
        <sz val="10"/>
        <rFont val="Arial Narrow"/>
        <family val="2"/>
        <charset val="238"/>
      </rPr>
      <t xml:space="preserve"> 50 z zidno rozeto, kompletno s tesnilnim materialom
</t>
    </r>
  </si>
  <si>
    <r>
      <t>Dobava in montaža kompleten stenskega pisoarja za</t>
    </r>
    <r>
      <rPr>
        <b/>
        <sz val="10"/>
        <rFont val="Arial Narrow"/>
        <family val="2"/>
        <charset val="238"/>
      </rPr>
      <t xml:space="preserve"> fantke -otroške velikosti</t>
    </r>
    <r>
      <rPr>
        <sz val="10"/>
        <rFont val="Arial Narrow"/>
        <family val="2"/>
        <charset val="238"/>
      </rPr>
      <t xml:space="preserve">, sestoječ se iz:
pisoarne školjke iz sanitarne keramike bele barve - zidne izvedbe, ravnega prepustnega ventila za vzidavo </t>
    </r>
    <r>
      <rPr>
        <sz val="10"/>
        <rFont val="Symbol"/>
        <family val="1"/>
        <charset val="2"/>
      </rPr>
      <t></t>
    </r>
    <r>
      <rPr>
        <sz val="10"/>
        <rFont val="Arial Narrow"/>
        <family val="2"/>
        <charset val="238"/>
      </rPr>
      <t xml:space="preserve"> 1/2", rozete, kromirane zvezne cevke in kromirane rozete, kromiranega "S" sifona </t>
    </r>
    <r>
      <rPr>
        <sz val="10"/>
        <rFont val="Symbol"/>
        <family val="1"/>
        <charset val="2"/>
      </rPr>
      <t></t>
    </r>
    <r>
      <rPr>
        <sz val="10"/>
        <rFont val="Arial Narrow"/>
        <family val="2"/>
        <charset val="238"/>
      </rPr>
      <t xml:space="preserve"> 50 z zidno rozeto, kompletno s tesnilnim materialom
</t>
    </r>
  </si>
  <si>
    <t>dvodelno varčno tipko tip: Dolero bela, (posluževanje od spredaj), montažna višina 75 cm</t>
  </si>
  <si>
    <t>- setom za zvočno izolacijo,</t>
  </si>
  <si>
    <t>- WC priključno garnituro,</t>
  </si>
  <si>
    <t>- prehodnim kosom,</t>
  </si>
  <si>
    <t>- odtočnim kolenom,</t>
  </si>
  <si>
    <t>- opornimi nogami,</t>
  </si>
  <si>
    <t>- podometnim vgrajenim izplakovalnim kotličkom,</t>
  </si>
  <si>
    <t>Dobava in montaža vgradnega splakovalnika za stranišče konzolne izvedbe z zadnjim iztokom npr: kot GEBERIT ali  ali enakovredno, skupaj z:</t>
  </si>
  <si>
    <t>npr. kot Roca ali enakovredno, tip: Happening</t>
  </si>
  <si>
    <t>(Izplakovalni mehanizmi morajo biti postavljeni tako, da jih otroci dosežejo)</t>
  </si>
  <si>
    <r>
      <t xml:space="preserve">Dobava in monztaža stranišča iz sanitarne keramike sestoječega se iz WC školjke </t>
    </r>
    <r>
      <rPr>
        <b/>
        <sz val="10"/>
        <rFont val="Arial Narrow"/>
        <family val="2"/>
        <charset val="238"/>
      </rPr>
      <t>otroške velikosti</t>
    </r>
    <r>
      <rPr>
        <sz val="10"/>
        <rFont val="Arial Narrow"/>
        <family val="2"/>
        <charset val="238"/>
      </rPr>
      <t xml:space="preserve"> z zadnjim iztokom, konzolne izvedbe, skupaj z masivno sedežno desko s pokrovom, kompletno z montažnim in tesnilnim materialom -2.starostno obdobje.</t>
    </r>
  </si>
  <si>
    <t>npr. kot Roca ali enakovredno, tip: Baby</t>
  </si>
  <si>
    <r>
      <t xml:space="preserve">Dobava in monztaža stranišča iz sanitarne keramike sestoječega se iz WC školjke </t>
    </r>
    <r>
      <rPr>
        <b/>
        <sz val="10"/>
        <rFont val="Arial Narrow"/>
        <family val="2"/>
        <charset val="238"/>
      </rPr>
      <t>otroške velikosti</t>
    </r>
    <r>
      <rPr>
        <sz val="10"/>
        <rFont val="Arial Narrow"/>
        <family val="2"/>
        <charset val="238"/>
      </rPr>
      <t xml:space="preserve"> z zadnjim iztokom, konzolne izvedbe, skupaj z masivno sedežno desko s pokrovom, kompletno z montažnim in tesnilnim materialom -1.starostno obdobje.</t>
    </r>
  </si>
  <si>
    <t>npr. kot Roca ali enakovredno, tip: Meridian</t>
  </si>
  <si>
    <t>Dobava in montaža stranišča iz sanitarne keramike sestoječega se iz WC školjke normalne velikosti z zadnjim iztokom, konzolne izvedbe, skupaj z masivno sedežno desko s pokrovom, kompletno z montažnim in tesnilnim materialom.</t>
  </si>
  <si>
    <t>IV. Vodovod in kanalizacija</t>
  </si>
  <si>
    <t xml:space="preserve">SKUPAJ PREZRAČEVANJE </t>
  </si>
  <si>
    <t>Izdelava PID projektne dokumentacije za celotne strojne inštalacije</t>
  </si>
  <si>
    <t>Pripravljalna dela, zarisovanje, zagon prezračevalnih naprav, preskus sistema z nastavitvijo količin zraka, uravnoteženje sistemov prezračevanja, preizkusom zračne tesnosti sistema ter izvedba meritev prezračevanja z izdajo pisnega poročila ter zaključna dela.</t>
  </si>
  <si>
    <t>400x500mm</t>
  </si>
  <si>
    <t>FI250</t>
  </si>
  <si>
    <t>FI160</t>
  </si>
  <si>
    <t xml:space="preserve">Izstop skozi streho dimenzij: </t>
  </si>
  <si>
    <t xml:space="preserve">Izvedba, dobava in montaža zaključne fajfe oz. ureditev izstopnih prezračevalnih kanalov proti vdoru vlage, mrčesa, nečistoč in drugo. Skupaj z vsem potrebnim montažnim, pritrdilnim, nosilnim in tesnilnim materialom. </t>
  </si>
  <si>
    <t xml:space="preserve">Izvedba, dobava in montaža komor vpiha zraka v prostore in vleka zraka iz prostorov, Skupaj z vsem potrebnim montažnim, pritrdilnim, nosilnim in tesnilnim materialom. </t>
  </si>
  <si>
    <t xml:space="preserve">Regulacija sistema se izvaja preko krmilne enote klimata; </t>
  </si>
  <si>
    <t xml:space="preserve">kos </t>
  </si>
  <si>
    <t>Nepovratni ventil DN40</t>
  </si>
  <si>
    <t>Dušilni ventil DN25</t>
  </si>
  <si>
    <t xml:space="preserve">DN40 zaporni ventil </t>
  </si>
  <si>
    <t>Motorni mešalni ventil z motornim pogonom 230V DN32</t>
  </si>
  <si>
    <t xml:space="preserve">Obtočna črpalka Q=2,1m3/h, H=2,5m </t>
  </si>
  <si>
    <t xml:space="preserve">Dobava in montaža strojnih elementov za dobavo grelne vode v predgrelnik klimata po priloženi shemi - če je oprema ponujena kot opcijska ob klimatu, se dobavi originalna oprema proizvajalca klimata. Cevovodi so upoštevani v skupnih izmerah kotlovnice; </t>
  </si>
  <si>
    <t>17</t>
  </si>
  <si>
    <t>L=900mm</t>
  </si>
  <si>
    <t>Dobava in montaža dušilnikov zvoka, za montažo na prezračevalni kanal, kompletno z montažnim, pritrdilnim, in tesnilnim materialom.</t>
  </si>
  <si>
    <t>15</t>
  </si>
  <si>
    <t>14</t>
  </si>
  <si>
    <t>400x500x375</t>
  </si>
  <si>
    <t>900x300x375</t>
  </si>
  <si>
    <t>600x400x375</t>
  </si>
  <si>
    <t>npr. kot TROX  ali enakovredno, tip:  FK-EU-W</t>
  </si>
  <si>
    <t>Dobava in montaža protipožarne lopute za preprečevanje širjenja požara skozi stene s požarno odpornostjo 60 minut, z ohišjem iz pocinkane pločevine, lamele iz izolacijskega  materiala, elektro-motorne izvedbe (24V) z vzmetjo s končnimi stikali za registracijo lege odprtozaprto za nadzor in kontrolo ter ostalim potrebnim pritrdilnim in tesnilnim materialom.</t>
  </si>
  <si>
    <t>s=19 mm</t>
  </si>
  <si>
    <t>kot npr. proizvod: ARMACELL / tip: XG</t>
  </si>
  <si>
    <t>Dobava in montaža izolacije za dovodni prezračevalni kanal s toplotno in kondenčno odporno izolacijo, obstojni pri visokih temperaturah, vključno z vsem potrebnim veznim in montažnim materialom.</t>
  </si>
  <si>
    <t>od 530 do 1000mm - 0,8mm</t>
  </si>
  <si>
    <t>od 250mm do 530mm -  0,6mm</t>
  </si>
  <si>
    <t>Debelina pločevine prezračevalnih kanalov glede na nazivno velikost kanala po :</t>
  </si>
  <si>
    <t>Izdelava in montaža pravokotnih prezračevalnih kanalov  za dovodu in odvodu zraka .Kanal se izdela iz pocinkane plocevine debeline  glede na dimenzije kanala po DIN 24190, z vzdolžnimi zgibi, prirobničnimi spoji, vključno s koleni, odcepi in prehodnimi kosi, obešali ter spojnim in tesnilnim materialom. V postavki je računana tudi komora pred rešetkami in prehodni kosi iz podstrešne etaže v spodnjo etažo.</t>
  </si>
  <si>
    <t>dim. Ø250</t>
  </si>
  <si>
    <t>dim. Ø160</t>
  </si>
  <si>
    <t>dim. Ø100</t>
  </si>
  <si>
    <t>kot npr. proizvod: PICHLER&amp;CO:</t>
  </si>
  <si>
    <t xml:space="preserve">Kanal okroglega preseka SPIRO, namenjenega dovodu in odvodu zraka. Kanal se izdela iz pocinkane plocevine debeline  glede na dimenzije kanala po DIN 24190, z vzdolžnimi zgibi, prirobničnimi spoji, vključno s koleni, odcepi, prehodnimi kosi, revizijskimi odprtinam in pokrovi </t>
  </si>
  <si>
    <t>500x250</t>
  </si>
  <si>
    <t>300x200</t>
  </si>
  <si>
    <t>300x150</t>
  </si>
  <si>
    <t>200x100</t>
  </si>
  <si>
    <t>kot npr. proizvod: IMP KLIMA / tip: RŽ-2</t>
  </si>
  <si>
    <t>Dobava in montaža regulacijskih žaluzij, za montažo v prezračevalni kanal, kompletno z montažnim materialom.</t>
  </si>
  <si>
    <t>1225x125</t>
  </si>
  <si>
    <t>1025x125</t>
  </si>
  <si>
    <t>625x125</t>
  </si>
  <si>
    <t>npr. kot LINDAP ali enakovredno, tip:  AR 3/F</t>
  </si>
  <si>
    <t>Dobava in montaža aluminijaste rešetke za odvod in dovod zraka, za montažo v prezračevalni kanal, ustrezno pobarvana(RAL po izbiri arhitekta), kompletno z montažnim materialom.</t>
  </si>
  <si>
    <t>Ø200</t>
  </si>
  <si>
    <t>Ø100</t>
  </si>
  <si>
    <t>npr. kot HIDRIA IMP Klima tip PPV 2 ali enakovredno</t>
  </si>
  <si>
    <t>Dobava in montaža protipožarnega ventila za preprečevanje širjenja požara skozi stene s požarno odpornostjo 60 minut, z ohišjem iz pocinkane pločevine, ostalim potrebnim pritrdilnim in tesnilnim materialom.</t>
  </si>
  <si>
    <t>PV-1N/100</t>
  </si>
  <si>
    <t>kot npr. proizvod: IMP KLIMA / tip: PV-1 dim. Ø100</t>
  </si>
  <si>
    <t>Dobava in montaža prezračevalnih ventilov iz jeklene pločevine za  odvod zraka iz shramb, za montažo na prezračevalni kanal, ustrezno pobarvan, kompletno z montažnim materialom.</t>
  </si>
  <si>
    <t>4/P 525x525</t>
  </si>
  <si>
    <t>4/P 525x225</t>
  </si>
  <si>
    <t>4/P 425x225</t>
  </si>
  <si>
    <t>4/P 425x125</t>
  </si>
  <si>
    <t>kot npr. proizvod: IMP KLIMA / tip: AR</t>
  </si>
  <si>
    <t>Dobava in montaža aluminijaste rešetke za montažo v vrata, ustrezno pobarvana (RAL po izbiri arhitekta), kompletno z montažnim materialom.</t>
  </si>
  <si>
    <t>M150/6''</t>
  </si>
  <si>
    <t>kot npr. proizvod: Vortice / tip:  M</t>
  </si>
  <si>
    <t>Q=250m3/h, H=130Pa, IP44</t>
  </si>
  <si>
    <t>Pel=30W/230V</t>
  </si>
  <si>
    <t>Dobava in montaža odvodnega stenskega nadometnega ventilatorja, opremljenega s časovnim stikalom/ločeno električno stikalo, kompleten s pritrdilnim, tesnilnim, prehodnim materialom, samodvižno žaluzijo in ožičenjem</t>
  </si>
  <si>
    <t>V. Prezračevanje</t>
  </si>
  <si>
    <t>Kompletna oprema kuhinje - ogrevanje, hlajenje, varčna napa, odvodni ventilatorji, lopute, krmiljenje toplotne črpalke, ogrevanja in drugo mora biti povezano na eno elektro omarico ob klimatu, s centralnim krmiljenjem sistemov preko ene celovite krmilje enote oz. preko centralne regulacije varčne kuhinjske nape</t>
  </si>
  <si>
    <t>OPOMBA:</t>
  </si>
  <si>
    <t>SKUPAJ PREZRAČEVANJE KUHINJE</t>
  </si>
  <si>
    <t>600X500mm</t>
  </si>
  <si>
    <t>Dušilni ventil DN20</t>
  </si>
  <si>
    <t>500x600x375</t>
  </si>
  <si>
    <t>300x300x375</t>
  </si>
  <si>
    <t>LDR 500x200, dolžine 900mm</t>
  </si>
  <si>
    <t>LDR 400x200, dolžine 900mm</t>
  </si>
  <si>
    <t>npr.kot Systemair ali enakovredno, tip:</t>
  </si>
  <si>
    <t>Dobava in montaža dušilca zvoka za vgradnjo na rekuperacijske enote, skupaj z montažnim, pritrdilnimi in tesnilnim materialom;</t>
  </si>
  <si>
    <t>tip: AS 3debelina b=9mm (dovod zraka - spuščeni stropovi, instalacijski jaški, podstreha in  neogrevani prostori)</t>
  </si>
  <si>
    <t>npr. kot ARMACELL ali enakovredno</t>
  </si>
  <si>
    <t xml:space="preserve">Izolacija zračnih kanalov  izvedena s toplotno in kondenčno odporno izolacijo, s certifikatom o skladnosti, to je z materialom iz sintetičnega kavčuka z zaprto celično strukturo, težko gorljiva in samougasljiva, ki ne kaplja in širi ognja - s toplotno prevodnostjo l &lt; 0,035 W/mK pri 0 °C, primerna za temperaturno območje -50 do + 85 °C, s koeficientom upornosti proti difuziji vodne pare m ≥ 7000vključno z vsem potrebnim veznim in montažnim materialom. Oplaščene z Aluminijasto pločevino, negorljiva izvedba - razred A1, s tesnjenimi stiki - parozaporna izvedba, kompletno z montažnim materialom. </t>
  </si>
  <si>
    <t>El. priključitev termostatov, regulacij, stikal  in nastavitev termostatov, kalibriranje, poizkusno obratovanje</t>
  </si>
  <si>
    <t>kot npr. proizvod: PROMAT</t>
  </si>
  <si>
    <t>Dobava in montaža požarno odpornih prezračevalnih kanalov EI90, skupaj s tesnilnim in pritrdilnim materialom.</t>
  </si>
  <si>
    <t>Izdelava in montaža pravokotnih prezračevalnih kanalov  za dovodu in odvodu zraka .Kanal se izdela iz pocinkane plocevine debeline  glede na dimenzije kanala po DIN 24190, z vzdolžnimi zgibi, prirobničnimi spoji, vključno s koleni, odcepi in prehodnimi kosi, obešali ter spojnim in tesnilnim materialom.</t>
  </si>
  <si>
    <t>425x325</t>
  </si>
  <si>
    <t>AR 3/F</t>
  </si>
  <si>
    <t>725x125</t>
  </si>
  <si>
    <t>425x125</t>
  </si>
  <si>
    <t>npr. kot LINDAP ali enakovredno, tip:  AR 13</t>
  </si>
  <si>
    <t>Cevne povezave 28,6/12,7 dolžine 12m vsake;</t>
  </si>
  <si>
    <t>Dodatna oprema; DX enota RAV-DXC031</t>
  </si>
  <si>
    <t>kot npr. proizvod: TOSHIBA RAV-SM2804AT8-E</t>
  </si>
  <si>
    <t xml:space="preserve">Medij: R410A </t>
  </si>
  <si>
    <t>Teža: 160 kg</t>
  </si>
  <si>
    <t>Dimenzije: 1380 x 1250 x 470mm</t>
  </si>
  <si>
    <t>Električni priklop: U= 380~415V / 3F / 50Hz</t>
  </si>
  <si>
    <t>Pmax = 12.76 kW,</t>
  </si>
  <si>
    <t>Qg = 27,0 kW,</t>
  </si>
  <si>
    <t>Qh = 23,0 kW,</t>
  </si>
  <si>
    <t>Zunanja kompresorska enota kompaktne izvedbe z inverter kompresorjem, uparjalniki ter zračno hlajenimi kondenzatorji. Naprava je kompletne izvedbe z vsemi internimi cevmi in priključki za medij ter električno napeljavo za priključitev na hladilni register klimatske naprave preko DX vmesne enote, varnostno ter funkcijsko mikroprocesorsko avtomatiko, vključno z instrumenti za nadzor in kontrolo delovanja. Avtomatska regulacija je mikroprocesorska, programska. Vsebuje avtomatsko tipalo z avtomatiko za preprečevanje zamrzovanja uparjalnikov ter kontrolno tipalo v primeru snežnih padavin. Upoštevati je potrebno tudi ustrezno povezavo medija plina in tekočine. Sistem mora biti kompatibilen z regulacijsko omarico varčne kuhinjske nape!</t>
  </si>
  <si>
    <t>kot npr. proizvod: WEGER DIWER EVO ZL 96</t>
  </si>
  <si>
    <t>Jadrovinasti nastavek na vtoku in iztoku zraka</t>
  </si>
  <si>
    <t>Vgrajeni dušilnik zvoka</t>
  </si>
  <si>
    <t>Dodatni vodni grelnik/hladilnik za predgretje zraka za DX</t>
  </si>
  <si>
    <t xml:space="preserve">Direktni uparjalnik za hlajenje/ogrevanje </t>
  </si>
  <si>
    <t>Vstopni filter G4</t>
  </si>
  <si>
    <t>Komponente:</t>
  </si>
  <si>
    <t>Pretok zraka: 5090 m3/h/350Pa</t>
  </si>
  <si>
    <t>Teža 416kg</t>
  </si>
  <si>
    <t>Dimezije ŠxVxD: 1011 x 883 x 2593 mm</t>
  </si>
  <si>
    <t>Notranja izvedba</t>
  </si>
  <si>
    <t>Dovodna enota:</t>
  </si>
  <si>
    <t>Tip naprave in velikost:</t>
  </si>
  <si>
    <t>Dovod</t>
  </si>
  <si>
    <t>TEHNIČNI PODATKI</t>
  </si>
  <si>
    <t>Vrata v ventilatorskih enotah se zaklepajo s ključem.</t>
  </si>
  <si>
    <t xml:space="preserve">Vrata morajo biti narejena iz iste konstrukcije kot plošče, ki sestavljajo ohišje: debele 50mm, popolnoma zaprte. Vrata na tečajih morajo biti zagotovljena na vseh sekcijah, kjer se pojavlja potreba po rednem vzdrževanju, kot na primer enote kjer je ventilator, filter ali vlažilnik.Vrata, nameščena na tlačnih enotah, se odpirajo navznoter ali pa so opremljena z varnostnimi verigami. </t>
  </si>
  <si>
    <t>SERVISNI POKROVI / VRATA</t>
  </si>
  <si>
    <t>Rw = 41dB v skladu z DIN 52210-3</t>
  </si>
  <si>
    <r>
      <t>Industrijska</t>
    </r>
    <r>
      <rPr>
        <sz val="10"/>
        <color indexed="10"/>
        <rFont val="Arial Narrow"/>
        <family val="2"/>
      </rPr>
      <t xml:space="preserve"> </t>
    </r>
    <r>
      <rPr>
        <sz val="10"/>
        <color indexed="8"/>
        <rFont val="Arial Narrow"/>
        <family val="2"/>
      </rPr>
      <t>izvedba ohišja: (1,0/1,5 mm)</t>
    </r>
  </si>
  <si>
    <t>Plošče morajo dosegati naslednje ravni zmanjšanja zvoka:</t>
  </si>
  <si>
    <t>Poliuretan ali kakršnikoli izolacija na osnovi pene ni dovoljena zaradi požarne varnosti.</t>
  </si>
  <si>
    <t>- A1 v skladu z EN 13501-1:2007</t>
  </si>
  <si>
    <t>- Razred A1 v skladu z DIN 4102</t>
  </si>
  <si>
    <t>- Razred 0 v skladu z ISO 1182.2</t>
  </si>
  <si>
    <t xml:space="preserve">Izolacija plošče mora biti v skladu z naslednjimi razredi protipožarne zaščite: </t>
  </si>
  <si>
    <t>Izolacija mora biti popolnoma zaprta, da se prepreči vnos delcev v zračni tok.</t>
  </si>
  <si>
    <t xml:space="preserve">Izolacija 20 Kg/m3 </t>
  </si>
  <si>
    <t>Plošče morajo biti izolirane s 50 mm debelimi, nevnetljivimi mineralnimi vlakni. Izolacija ima največjo toplotno prevodnost 0.59 W/m²K v skladu z DIN 4108.</t>
  </si>
  <si>
    <t>Zunanji sloj mora biti izdelan iz pocinkanega jekla (v skladu z EN 142-79 ) ter obdelan s PVC prevleko odporno na UV, vremenske vplive in praske. Zunanja PVC prevleka je bele barve, RAL9003 ali enakovredne druge barve in ne sme biti tanjša od 150 µm.</t>
  </si>
  <si>
    <t>Notranja vodila morajo biti izdelana iz pocinkanega jekla.</t>
  </si>
  <si>
    <t>Notranji sloj ne sme biti tanjši kot 1.5 mm, zunanji sloj pa ne manj kot 1.0 mm.</t>
  </si>
  <si>
    <t>Pocinkanega jekla, 275gr/m² v skladu z EN 142-79.</t>
  </si>
  <si>
    <t>Plošče morajo biti zaščitene proti korozijo in izdelane iz:</t>
  </si>
  <si>
    <t xml:space="preserve">Plošče morajo biti samonosne, dvoplastne, 50 mm debele, popolnoma zaprte ter toplotno in zvočno izolirane. </t>
  </si>
  <si>
    <t>PLOŠČE</t>
  </si>
  <si>
    <t>Mehanske karakteristike ohišja morajo biti testirane s strani neodvisnega laboratorija in imeti Eurovent certifikat. Karakteristike ohišja morajo biti boljše ali enake, kot so navedene spodaj (na podlagi EN 1886):</t>
  </si>
  <si>
    <t>Dobava in montaža priprave zraka za kuhinjsko napo in kuhinjske prostore za notranjo postavitev nad spuščen strop prostorov s priključki za zrak s čelne strani, skupaj z vsemi elementi za postavitev naprave, vnosom naprave v objekt, povezavo na drugo opremo, ožičenjem, kabliranjem in povezavo na ostale elemente kuhinje, skupaj z zagonom in poskusnim obratovanjem.</t>
  </si>
  <si>
    <t>kot npr. proizvod: SYSTEMAIR, tip KT 50-25-4</t>
  </si>
  <si>
    <t>Tok/Napetost: 230V/50HZ</t>
  </si>
  <si>
    <t>Nazivna moč motorja: 565W</t>
  </si>
  <si>
    <t>Projektirani eksterni padec tlaka: 350 Pa</t>
  </si>
  <si>
    <t>Pretok: 1200m3/h</t>
  </si>
  <si>
    <t>Dobava in montaža ventilatorja z EC motorjem za dovod iz kuhinjske nape v sosednje prostore, vezanega na regulacijo oz. krmiljenje sistema dovoda in odvoda prezračevanja kuhinje</t>
  </si>
  <si>
    <t>kot npr. proizvod: SYSTEMAIR, tip KT 40-20-4</t>
  </si>
  <si>
    <t>Nazivna moč motorja: 289W</t>
  </si>
  <si>
    <t>Projektirani eksterni padec tlaka: 250 Pa</t>
  </si>
  <si>
    <t>Pretok: 800m3/h</t>
  </si>
  <si>
    <t>Dobava in montaža ventilatorja z EC motorjem za dovod iz kuhinjske nape v sosednje prostore, vezanega na regulacijo oz. krmiljenje sistema dovoda in odvoda prezračevanja kuhinje.</t>
  </si>
  <si>
    <t>1x Regulacijska žaluzija LINDAB RŽ-2 600x500 s hitrim motornim pogonom npr BELIMO LMQ24A_SR  -</t>
  </si>
  <si>
    <t>Podstavek z dušilcem zvoka</t>
  </si>
  <si>
    <t>Jadrovina</t>
  </si>
  <si>
    <t>obvezna dodatna oprema:</t>
  </si>
  <si>
    <t>kot npr. proizvod:  SYSTEMAIR tip DVNI 500D4 IE2</t>
  </si>
  <si>
    <t xml:space="preserve">Kuhinjska izvedba odvodnega ventilatorja odpornega na visoke temperature ( 120°C) z EC elektromotorjem. Možnost brezstopenjske regulacije. Strešna izvedba. 
Vzaz= 5600 m3/h
Pext= 500Pa
</t>
  </si>
  <si>
    <t>Dobava in montaža odvodnega ventilatorja glavne varčne kuhinjske nape, skupaj z ureditvijo ustreznega priključka na strehi objekta</t>
  </si>
  <si>
    <t>Dobava in montaža avtomatskega omejevalnika pretoka z regulacijsko funkcijo (ON/OFF), regulacija diferenčnega tlaka na ventilu, omejitev pretoka, enakoprocentna karateristika, konstantna avtoriteta, kompletno z regulacijskim elementom (M30x1,5 za priključitev pogona in z električnim pogonom. Ventil e montira na povratku za konvektorjem z enkratnimi nastavitvimi na željene parametre konvektorja z merilnim instrumentom, skupaj s redukcijo cevi za priključitev na izmenjevalec na konvektorju ter vsem potrebnim montažnim materialom.</t>
  </si>
  <si>
    <t xml:space="preserve">Ponujeni proizvod: </t>
  </si>
  <si>
    <t>kot npr proizvod: isti kot varčna napa!</t>
  </si>
  <si>
    <t>Krmiljenje zapornih regulacijskih loput z motornimi pogoni na klasični napi in sesanju iz pralnega dela</t>
  </si>
  <si>
    <t>Krmiljenje dovodnih ventilatorjev v ostale prostore KT</t>
  </si>
  <si>
    <t>Krmiljenje odvodnega EC ventilatorja DVNI 500D4</t>
  </si>
  <si>
    <t>Krmiljenje klimata za pripravo zraka za varčno napo</t>
  </si>
  <si>
    <t>Obtočna črpalka za dobavo vode v grelnik nape;</t>
  </si>
  <si>
    <t>Sistem za varnostni izklop energije termike</t>
  </si>
  <si>
    <t>Tropotni mešalni ventil z montažnim materialom</t>
  </si>
  <si>
    <t xml:space="preserve">Pogon tropotnega ventila </t>
  </si>
  <si>
    <t xml:space="preserve">Zajeto v kompletu s krmilno omaro z regulacijo: </t>
  </si>
  <si>
    <t xml:space="preserve">Elektro krmilna omara nadometne izvedbe, v zaščiti IP20. Sistem avtomatike vsebuje SL pressure control namenjen preprečevanju širjenja vonjav v sosednje prostore. Frekvenčno reguliranje dovoda/odvoda, ustrezna temperaturna ter tlačna tipala, posluževalni tablo z regulacijo delovanja celotnega sistema ter sporočanje napak. Sistem krmili varčno napo, kot tudi dovodne ventilatorje za sosednje prostore, ki delujejo v soodvisnosti od delovanja odvodnega ventilatorja. 
</t>
  </si>
  <si>
    <t>Dobava, montaža, ureditev avtomatske regulacije kuhinjskega sistema v sklopu varčne nape - oprema mora biti obvezno del dobave varčne kuhinjske nape in mora zajemati celotno krmiljenje in regulacijo sistema prezračevanja, ogrevanja in hlajenja kuhinje</t>
  </si>
  <si>
    <t xml:space="preserve">kot npr proizvod: LINDAB RŽ-2 300x300 s hitrim motornim pogonom npr BELIMO LMQ24A_SR </t>
  </si>
  <si>
    <t>Dobava in montaža dodatne regulacijske žaluzije na odvodu iz pomivalnice, vezane na samodejno regulacijo kuhinjskega sistema v sklopu varčne kuhinjske nape</t>
  </si>
  <si>
    <t xml:space="preserve">kot npr proizvod: PROVENT, tip: CLASIC W 1200x1200 </t>
  </si>
  <si>
    <t>1x Regulacijska žaluzija LINDAB RŽ-2 300x300 s hitrim motornim pogonom npr BELIMO LMQ24A_SR</t>
  </si>
  <si>
    <t xml:space="preserve">Dobava in montaža klasične kuhinjske nape nad konvektomatom dimenzij 1200x1200mm, skupaj z vsem potrebnim pritrdilni in montažnim materialom, </t>
  </si>
  <si>
    <t xml:space="preserve">kot npr proizvod: PROVENT, tip: MEDIA 2800x2200 sredinska izvedba </t>
  </si>
  <si>
    <t>Širina kuhinjske nape: 2200 mm</t>
  </si>
  <si>
    <t>Dolžina kuhinjske nape: 2800 mm</t>
  </si>
  <si>
    <t>Temperaturni režim grelnega medija (voda): 50/30°C</t>
  </si>
  <si>
    <t>Odvod svežega zraka iz nape v sosednje prostore max 2000m3/h</t>
  </si>
  <si>
    <r>
      <t>V</t>
    </r>
    <r>
      <rPr>
        <vertAlign val="subscript"/>
        <sz val="10"/>
        <color indexed="8"/>
        <rFont val="Arial Narrow"/>
        <family val="2"/>
      </rPr>
      <t>ZAZ</t>
    </r>
    <r>
      <rPr>
        <sz val="10"/>
        <color indexed="8"/>
        <rFont val="Arial Narrow"/>
        <family val="2"/>
      </rPr>
      <t xml:space="preserve"> = 5400 m</t>
    </r>
    <r>
      <rPr>
        <vertAlign val="superscript"/>
        <sz val="10"/>
        <color indexed="8"/>
        <rFont val="Arial Narrow"/>
        <family val="2"/>
      </rPr>
      <t>3</t>
    </r>
    <r>
      <rPr>
        <sz val="10"/>
        <color indexed="8"/>
        <rFont val="Arial Narrow"/>
        <family val="2"/>
      </rPr>
      <t>/h</t>
    </r>
  </si>
  <si>
    <r>
      <t>V</t>
    </r>
    <r>
      <rPr>
        <vertAlign val="subscript"/>
        <sz val="10"/>
        <color indexed="8"/>
        <rFont val="Arial Narrow"/>
        <family val="2"/>
      </rPr>
      <t>ZUZ</t>
    </r>
    <r>
      <rPr>
        <sz val="10"/>
        <color indexed="8"/>
        <rFont val="Arial Narrow"/>
        <family val="2"/>
      </rPr>
      <t xml:space="preserve"> = 5000 m</t>
    </r>
    <r>
      <rPr>
        <vertAlign val="superscript"/>
        <sz val="10"/>
        <color indexed="8"/>
        <rFont val="Arial Narrow"/>
        <family val="2"/>
      </rPr>
      <t>3</t>
    </r>
    <r>
      <rPr>
        <sz val="10"/>
        <color indexed="8"/>
        <rFont val="Arial Narrow"/>
        <family val="2"/>
      </rPr>
      <t>/h</t>
    </r>
  </si>
  <si>
    <t>- dodatni kanalski priključki za vpihovanje svežega zraka v drug prostor.</t>
  </si>
  <si>
    <t>Vodni do-grelnik</t>
  </si>
  <si>
    <t xml:space="preserve">Vpihovalni elementi nameščeni po celotnem obodu kuhinjske nape. </t>
  </si>
  <si>
    <t>Tehnologija injektorskega vpiha svežega zraka za povečanje sesalnega učinka</t>
  </si>
  <si>
    <t>Integrirane svetilke nad lepljenim kaljenim steklom, kar omogoča enostavno čiščenje spodnje površine nape vključno s steklom</t>
  </si>
  <si>
    <t>By pass žaluzijo z regulacijo preko zveznega motornega pogona</t>
  </si>
  <si>
    <t xml:space="preserve">Multiciklonski laberinti filter z stopnjo izločanja 98%. Filtri z certifikatom požarne odpornosti  DMT po smernicah VDI 2052-1 Možnost pranja v pomivalnem stroju. </t>
  </si>
  <si>
    <t>Učinkovit sistem odvoda odpadnega zraka z namestitvijo visoučinkovitih multiciklonskih filtrov:</t>
  </si>
  <si>
    <t xml:space="preserve">Industrijski cevni prenosnik toplote namenjen za rekuperacijo zraka ( izkoristek nad 65% ) gladke površine  iz visokopoliranega inoxa in v skladu z ( VDI 2052 odstavek 6.4.4. ). Vgrajen tik nad izvorom toplote termičnega bloka. Prenosnik toplote mora biti v izvedbi  "samočiščenja" zaradi  preprečevanja povečanja padcov tlaka v sistemu ter nižanja izkoristka prenosnika. Interval čiščenja 1x letno. </t>
  </si>
  <si>
    <t>Vsebuje:</t>
  </si>
  <si>
    <t xml:space="preserve">Dobava in montaža varčne kuhinjske nape nad glavnim termičnim blokom: </t>
  </si>
  <si>
    <t>delo/enoto</t>
  </si>
  <si>
    <t>VI. Prezračevanje kuhinje</t>
  </si>
  <si>
    <t>Ponudbo pripravil:</t>
  </si>
  <si>
    <t>1. FAZA B - OBJEKT in INSTALACIJE</t>
  </si>
  <si>
    <t>CF-30-2.6-H-PM/IE5/2/2-F7-M5-HW/4R/2.6-X-R1-     C5.1-X</t>
  </si>
  <si>
    <t>npr.kot KOMFOVENT, tip VERSO ali enkovredno</t>
  </si>
  <si>
    <t>- montaža, sestavljanje v celoto, nastavitev in zagon naprave</t>
  </si>
  <si>
    <t>Dodatna oprema:</t>
  </si>
  <si>
    <t xml:space="preserve">- tehnična dokumentacija z vsemi atesti, </t>
  </si>
  <si>
    <t xml:space="preserve"> -nosilni okvir naprave h=125 mm z nastavljivimi nogicami</t>
  </si>
  <si>
    <t xml:space="preserve"> - zaporne žaluzije s prigrajenim EM pogonom na svežem in odpadnem zraku</t>
  </si>
  <si>
    <t>Standardna oprema</t>
  </si>
  <si>
    <t xml:space="preserve"> - teža 705 kg</t>
  </si>
  <si>
    <t xml:space="preserve"> - velikost 3542 x 1300 x 1300 mm (d x š x v)</t>
  </si>
  <si>
    <t>Dimenzije naprave</t>
  </si>
  <si>
    <t>Pgr = 25,4 kW , režim vode 50°/40°C,</t>
  </si>
  <si>
    <t>Toplovodni grelnik:</t>
  </si>
  <si>
    <t>Letni podatki: zunanji zrak 32°C / 45% rH ; prostor: 26°C / 50% rH</t>
  </si>
  <si>
    <t>Zimski podatki: zunanji zrak -13°C / 90% rH ; prostor: 22°C / 45% rH</t>
  </si>
  <si>
    <r>
      <t>Vrnjena energija: Q tot= 37,4 kW; vrnjena vlaga</t>
    </r>
    <r>
      <rPr>
        <b/>
        <sz val="10"/>
        <rFont val="Arial Narrow"/>
        <family val="2"/>
        <charset val="238"/>
      </rPr>
      <t xml:space="preserve"> </t>
    </r>
    <r>
      <rPr>
        <sz val="10"/>
        <rFont val="Arial Narrow"/>
        <family val="2"/>
        <charset val="238"/>
      </rPr>
      <t>9,2 g/kg</t>
    </r>
  </si>
  <si>
    <t xml:space="preserve"> - izkoristek toplote 92,3% (84,7), izkoristek vlage 86,1% (84,7) -(poleti)</t>
  </si>
  <si>
    <t>Ploščni izmenjevalnik toplote</t>
  </si>
  <si>
    <t xml:space="preserve"> -SFPv=1,27 kW/m3/s</t>
  </si>
  <si>
    <t xml:space="preserve"> - 1,44 kW </t>
  </si>
  <si>
    <t xml:space="preserve"> - 400 Pa</t>
  </si>
  <si>
    <t xml:space="preserve"> - 3820 m3/h</t>
  </si>
  <si>
    <t>Odvodni ventilator:</t>
  </si>
  <si>
    <t xml:space="preserve"> -SFPv=2,46 kW/m3/s</t>
  </si>
  <si>
    <t xml:space="preserve"> - 2,61 kW </t>
  </si>
  <si>
    <t xml:space="preserve"> Dovodni ventilator:</t>
  </si>
  <si>
    <r>
      <t xml:space="preserve">Tehnični podatki po </t>
    </r>
    <r>
      <rPr>
        <b/>
        <sz val="10"/>
        <color indexed="8"/>
        <rFont val="Arial Narrow"/>
        <family val="2"/>
        <charset val="238"/>
      </rPr>
      <t>EUROVENT</t>
    </r>
    <r>
      <rPr>
        <sz val="10"/>
        <color indexed="8"/>
        <rFont val="Arial Narrow"/>
        <family val="2"/>
        <charset val="238"/>
      </rPr>
      <t>:</t>
    </r>
  </si>
  <si>
    <t>Naprava mora biti v skladu z ErP 2016/2018 direktivami, certificirana po EUROVENT</t>
  </si>
  <si>
    <t xml:space="preserve"> -naprava mora v času odtaljevanja zunanje kompresorsko kondenzacijske enote samodejno preklopiti v nižji obratovalni režim !!</t>
  </si>
  <si>
    <t>Tipalo zunanje temperature, kanalski tipalo na dovodu,  temperaturno tipalo odvodnega zraka, frekvenčnik za rekuperacijsko kolo, merilni sondi pretoka zraka, terminal za nastavitev pretoka zraka, temperature, krmilnih funkcij, kontrola umazanosti filtrov z ponastavitvijo ob menjavi, prosti kontakt za požarni izklop, prosto nočno pohlajevanje v letnem režimu, sprotni prikaz trenutnega vračanja energije.</t>
  </si>
  <si>
    <t>Elektro krmilni elementi:</t>
  </si>
  <si>
    <t>Serijsko vgrajen WEB server, Modbus, BACnet vmesnik</t>
  </si>
  <si>
    <t>Oprema na osnovi tovarniško razvitega mikroprocesorja krmili in regulira temperature, pretoke zraka in druge funkcije</t>
  </si>
  <si>
    <t>Integrirana v napravo z daljinskim posluževalnim panelom, ki omogoča upravljanje z vsemi funkcijami naprave v slovenskem jeziku. Panel je lahko od naprave oddaljen do 150 m (4x0,22 mm2 ali UTP cat.E5 kabel).</t>
  </si>
  <si>
    <t>Elekto krmilna omara Komfovent C5.1</t>
  </si>
  <si>
    <t>Naprava je opremljena z vrečastim filtrom F7 na dovodni in M5 na odvodni strani</t>
  </si>
  <si>
    <t>Filter:</t>
  </si>
  <si>
    <t xml:space="preserve">Naprava je opremljena z rotacijskim prenosnikom toplote. </t>
  </si>
  <si>
    <t>- Sekcija za rekuperacijo toplote:</t>
  </si>
  <si>
    <t>Motorji ventilatorjev so EC (Super Premium) izvedbe z nizko porabo električne energije in preprosto ter učinkovito brezstopenjsko regulacijo vrtljajev</t>
  </si>
  <si>
    <t>Naprava ima direktno gnane aksialno-centrifugalne ventilatorje z merilnikom pretoka na natočnem lijaku ventilatorskega kolesa.</t>
  </si>
  <si>
    <t>Ventilatorji:</t>
  </si>
  <si>
    <t>Enota ima pravokotne kanalske priključke za zvezo z vijaki in drsno objemko.</t>
  </si>
  <si>
    <r>
      <t xml:space="preserve">Enota sestoji iz več sekcij, ki so lahko ločljive zaradi lažjega transporta. Vsaka sekcija na podstavku iz pločevinastih profilov z antivibracijskimi nastavljivimi nogicami. Priključek izpuha zraka na prosto je z vrha naprave. </t>
    </r>
    <r>
      <rPr>
        <b/>
        <sz val="10"/>
        <color indexed="8"/>
        <rFont val="Arial Narrow"/>
        <family val="2"/>
        <charset val="238"/>
      </rPr>
      <t>Zaradi omejenosti prostora naprava ne sme presegati opisanih dimenzij!</t>
    </r>
  </si>
  <si>
    <t>Notranja površina iz galvanizirane pločevine z izolacijo 50 mm.</t>
  </si>
  <si>
    <t>Ohišje iz prekrivnih panelnih plošč in revizijskih vrat. Zunanja površina je pocinkane jeklene pločevine prašno barvane v senčeni bež barvi.RAL 7035 (ali druga po želji investitorja)</t>
  </si>
  <si>
    <t>- Ohišje</t>
  </si>
  <si>
    <t>Modulna klimatska naprava za prezračevanje  za notranjo namestitev; osnovna enota z direktno gnanima dovodno odvodnima ventilatorjema, s ploščno regeneracijsko enoto, celotno filtersko sekcijo na dovodni in odvodni strani, integriranim mikroprocerorjem z vgrajenimi funkcijami regulacije pretoka zraka in temperature.</t>
  </si>
  <si>
    <t>Dobava in montaža kompaktne modulne prezračevalne naprave.</t>
  </si>
  <si>
    <t>fi 250</t>
  </si>
  <si>
    <t>fi 200</t>
  </si>
  <si>
    <t>npr. kot LINDAB  ali enakovredno, tip:  LDC</t>
  </si>
  <si>
    <t>Dobava in montaža dušilne lopute, za montažo v prezračevalni kanal, kompletno z montažnim, pritrdilnim, in tesnilnim materialom.</t>
  </si>
  <si>
    <t>13</t>
  </si>
  <si>
    <t>600x500</t>
  </si>
  <si>
    <t>L=1000mm</t>
  </si>
  <si>
    <t>npr. kot LINDAB  ali enakovredno, tip:  DZ-2</t>
  </si>
  <si>
    <t>12</t>
  </si>
  <si>
    <t>dim. Ø200</t>
  </si>
  <si>
    <t>dim. Ø125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</si>
</sst>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 #,##0.00\ &quot;€&quot;_-;\-* #,##0.00\ &quot;€&quot;_-;_-* &quot;-&quot;??\ &quot;€&quot;_-;_-@_-"/>
    <numFmt numFmtId="164" formatCode="#,##0.00\ &quot;SIT&quot;;\-#,##0.00\ &quot;SIT&quot;"/>
    <numFmt numFmtId="165" formatCode="_-* #,##0.00\ &quot;SIT&quot;_-;\-* #,##0.00\ &quot;SIT&quot;_-;_-* &quot;-&quot;??\ &quot;SIT&quot;_-;_-@_-"/>
    <numFmt numFmtId="166" formatCode="#,##0.00\ _€"/>
    <numFmt numFmtId="167" formatCode="#,##0.00\ &quot;€&quot;"/>
    <numFmt numFmtId="168" formatCode="#,##0.0"/>
    <numFmt numFmtId="169" formatCode="#,##0.00\ [$EUR]"/>
    <numFmt numFmtId="170" formatCode="#&quot;.&quot;"/>
    <numFmt numFmtId="171" formatCode="0.0"/>
    <numFmt numFmtId="172" formatCode="#,##0.00\ [$€-1]"/>
    <numFmt numFmtId="173" formatCode="#,##0.00\ _S_I_T"/>
    <numFmt numFmtId="174" formatCode="#,##0.00\ _D_i_n"/>
    <numFmt numFmtId="175" formatCode="0.00;[Red]0.00"/>
    <numFmt numFmtId="176" formatCode="_-* #,##0.00\ [$€-1]_-;\-* #,##0.00\ [$€-1]_-;_-* &quot;-&quot;??\ [$€-1]_-;_-@_-"/>
  </numFmts>
  <fonts count="115" x14ac:knownFonts="1">
    <font>
      <sz val="10"/>
      <name val="Arial CE"/>
      <charset val="238"/>
    </font>
    <font>
      <sz val="11"/>
      <color theme="1"/>
      <name val="Calibri"/>
      <family val="2"/>
      <charset val="238"/>
      <scheme val="minor"/>
    </font>
    <font>
      <sz val="10"/>
      <name val="Arial CE"/>
      <charset val="238"/>
    </font>
    <font>
      <b/>
      <sz val="10"/>
      <name val="Arial CE"/>
      <family val="2"/>
      <charset val="238"/>
    </font>
    <font>
      <b/>
      <sz val="12"/>
      <name val="Arial CE"/>
      <family val="2"/>
      <charset val="238"/>
    </font>
    <font>
      <sz val="10"/>
      <name val="Arial CE"/>
      <charset val="238"/>
    </font>
    <font>
      <b/>
      <sz val="10"/>
      <name val="Arial CE"/>
      <charset val="238"/>
    </font>
    <font>
      <sz val="10"/>
      <name val="Arial"/>
      <family val="2"/>
      <charset val="238"/>
    </font>
    <font>
      <b/>
      <sz val="10"/>
      <name val="Arial"/>
      <family val="2"/>
      <charset val="238"/>
    </font>
    <font>
      <sz val="10"/>
      <color indexed="8"/>
      <name val="Arial"/>
      <family val="2"/>
      <charset val="238"/>
    </font>
    <font>
      <sz val="10"/>
      <name val="Calibri"/>
      <family val="2"/>
      <charset val="238"/>
    </font>
    <font>
      <b/>
      <sz val="9"/>
      <name val="Arial CE"/>
      <charset val="238"/>
    </font>
    <font>
      <sz val="9"/>
      <color indexed="8"/>
      <name val="Arial"/>
      <family val="2"/>
      <charset val="238"/>
    </font>
    <font>
      <sz val="9"/>
      <name val="Arial"/>
      <family val="2"/>
      <charset val="238"/>
    </font>
    <font>
      <sz val="10"/>
      <color indexed="8"/>
      <name val="Calibri"/>
      <family val="2"/>
      <charset val="238"/>
    </font>
    <font>
      <sz val="10"/>
      <name val="MS Sans Serif"/>
      <family val="2"/>
    </font>
    <font>
      <sz val="10"/>
      <name val="Arial Narrow"/>
      <family val="2"/>
      <charset val="238"/>
    </font>
    <font>
      <b/>
      <sz val="10"/>
      <name val="Arial Narrow"/>
      <family val="2"/>
      <charset val="238"/>
    </font>
    <font>
      <b/>
      <sz val="8.5"/>
      <name val="Arial Narrow"/>
      <family val="2"/>
      <charset val="238"/>
    </font>
    <font>
      <sz val="9"/>
      <name val="Arial Narrow"/>
      <family val="2"/>
      <charset val="238"/>
    </font>
    <font>
      <b/>
      <sz val="10"/>
      <color indexed="8"/>
      <name val="Arial Narrow"/>
      <family val="2"/>
      <charset val="238"/>
    </font>
    <font>
      <sz val="10"/>
      <color indexed="8"/>
      <name val="Arial Narrow"/>
      <family val="2"/>
      <charset val="238"/>
    </font>
    <font>
      <b/>
      <sz val="11"/>
      <name val="Arial"/>
      <family val="2"/>
      <charset val="238"/>
    </font>
    <font>
      <b/>
      <sz val="12"/>
      <name val="Arial Narrow"/>
      <family val="2"/>
      <charset val="238"/>
    </font>
    <font>
      <sz val="12"/>
      <color indexed="8"/>
      <name val="Arial Narrow"/>
      <family val="2"/>
      <charset val="238"/>
    </font>
    <font>
      <b/>
      <sz val="12"/>
      <color indexed="8"/>
      <name val="Arial Narrow"/>
      <family val="2"/>
      <charset val="238"/>
    </font>
    <font>
      <b/>
      <sz val="14"/>
      <color indexed="8"/>
      <name val="Arial Narrow"/>
      <family val="2"/>
      <charset val="238"/>
    </font>
    <font>
      <sz val="12"/>
      <name val="Arial Narrow"/>
      <family val="2"/>
      <charset val="238"/>
    </font>
    <font>
      <sz val="11"/>
      <name val="Arial Narrow"/>
      <family val="2"/>
      <charset val="238"/>
    </font>
    <font>
      <b/>
      <sz val="11"/>
      <name val="Arial Narrow"/>
      <family val="2"/>
      <charset val="238"/>
    </font>
    <font>
      <sz val="12"/>
      <name val="Times New Roman"/>
      <family val="1"/>
    </font>
    <font>
      <sz val="11"/>
      <name val="Times New Roman"/>
      <family val="1"/>
    </font>
    <font>
      <sz val="11"/>
      <name val="Times New Roman"/>
      <family val="1"/>
      <charset val="238"/>
    </font>
    <font>
      <sz val="12"/>
      <name val="Times New Roman"/>
      <family val="1"/>
      <charset val="238"/>
    </font>
    <font>
      <b/>
      <sz val="11"/>
      <name val="Times New Roman"/>
      <family val="1"/>
      <charset val="238"/>
    </font>
    <font>
      <b/>
      <sz val="12"/>
      <name val="Times New Roman"/>
      <family val="1"/>
    </font>
    <font>
      <b/>
      <sz val="12"/>
      <name val="Times New Roman"/>
      <family val="1"/>
      <charset val="238"/>
    </font>
    <font>
      <b/>
      <sz val="14"/>
      <name val="Times New Roman"/>
      <family val="1"/>
    </font>
    <font>
      <sz val="11"/>
      <name val="Arial CE"/>
      <charset val="238"/>
    </font>
    <font>
      <b/>
      <sz val="11"/>
      <name val="Times New Roman"/>
      <family val="1"/>
    </font>
    <font>
      <sz val="9"/>
      <name val="Times New Roman"/>
      <family val="1"/>
    </font>
    <font>
      <sz val="14"/>
      <name val="Times New Roman"/>
      <family val="1"/>
      <charset val="238"/>
    </font>
    <font>
      <sz val="11"/>
      <name val="Calibri"/>
      <family val="2"/>
      <charset val="238"/>
    </font>
    <font>
      <sz val="14"/>
      <name val="Times New Roman"/>
      <family val="1"/>
    </font>
    <font>
      <sz val="11"/>
      <name val="Symbol"/>
      <family val="1"/>
      <charset val="2"/>
    </font>
    <font>
      <u/>
      <sz val="11"/>
      <name val="Times New Roman"/>
      <family val="1"/>
    </font>
    <font>
      <vertAlign val="superscript"/>
      <sz val="11"/>
      <name val="Times New Roman"/>
      <family val="1"/>
    </font>
    <font>
      <vertAlign val="superscript"/>
      <sz val="11"/>
      <name val="Times New Roman"/>
      <family val="1"/>
      <charset val="238"/>
    </font>
    <font>
      <sz val="10"/>
      <color indexed="10"/>
      <name val="Arial Narrow"/>
      <family val="2"/>
      <charset val="238"/>
    </font>
    <font>
      <b/>
      <sz val="10"/>
      <color indexed="10"/>
      <name val="Arial Narrow"/>
      <family val="2"/>
      <charset val="238"/>
    </font>
    <font>
      <sz val="11"/>
      <color theme="1"/>
      <name val="Calibri"/>
      <family val="2"/>
      <charset val="238"/>
      <scheme val="minor"/>
    </font>
    <font>
      <sz val="10"/>
      <color rgb="FFFF0000"/>
      <name val="Arial Narrow"/>
      <family val="2"/>
      <charset val="238"/>
    </font>
    <font>
      <b/>
      <sz val="8.5"/>
      <color rgb="FFFF0000"/>
      <name val="Arial Narrow"/>
      <family val="2"/>
      <charset val="238"/>
    </font>
    <font>
      <b/>
      <sz val="10"/>
      <color rgb="FFFF0000"/>
      <name val="Arial Narrow"/>
      <family val="2"/>
      <charset val="238"/>
    </font>
    <font>
      <sz val="9"/>
      <color rgb="FFFF0000"/>
      <name val="Arial Narrow"/>
      <family val="2"/>
      <charset val="238"/>
    </font>
    <font>
      <sz val="10"/>
      <color theme="4" tint="-0.249977111117893"/>
      <name val="Arial Narrow"/>
      <family val="2"/>
      <charset val="238"/>
    </font>
    <font>
      <b/>
      <sz val="10"/>
      <color theme="4" tint="-0.249977111117893"/>
      <name val="Arial Narrow"/>
      <family val="2"/>
      <charset val="238"/>
    </font>
    <font>
      <b/>
      <sz val="10"/>
      <color theme="1"/>
      <name val="Arial Narrow"/>
      <family val="2"/>
      <charset val="238"/>
    </font>
    <font>
      <b/>
      <sz val="12"/>
      <color rgb="FFFF0000"/>
      <name val="Arial Narrow"/>
      <family val="2"/>
      <charset val="238"/>
    </font>
    <font>
      <sz val="12"/>
      <name val="Arial"/>
      <family val="2"/>
      <charset val="238"/>
    </font>
    <font>
      <b/>
      <sz val="12"/>
      <name val="Arial"/>
      <family val="2"/>
      <charset val="238"/>
    </font>
    <font>
      <sz val="11"/>
      <name val="Arial"/>
      <family val="2"/>
      <charset val="238"/>
    </font>
    <font>
      <b/>
      <i/>
      <sz val="11"/>
      <name val="Arial CE"/>
      <family val="2"/>
      <charset val="238"/>
    </font>
    <font>
      <sz val="11"/>
      <name val="Arial CE"/>
      <family val="2"/>
      <charset val="238"/>
    </font>
    <font>
      <sz val="12"/>
      <name val="Calibri"/>
      <family val="2"/>
      <charset val="238"/>
    </font>
    <font>
      <b/>
      <sz val="14"/>
      <name val="Arial Narrow"/>
      <family val="2"/>
      <charset val="238"/>
    </font>
    <font>
      <i/>
      <sz val="10"/>
      <name val="Calibri"/>
      <family val="2"/>
      <charset val="238"/>
    </font>
    <font>
      <sz val="10"/>
      <name val="Arial"/>
      <family val="2"/>
      <charset val="238"/>
    </font>
    <font>
      <sz val="12"/>
      <name val="Calibri"/>
      <family val="2"/>
      <charset val="238"/>
      <scheme val="minor"/>
    </font>
    <font>
      <i/>
      <sz val="10"/>
      <name val="Calibri"/>
      <family val="2"/>
      <charset val="238"/>
      <scheme val="minor"/>
    </font>
    <font>
      <b/>
      <i/>
      <sz val="10"/>
      <name val="Calibri"/>
      <family val="2"/>
      <charset val="238"/>
    </font>
    <font>
      <sz val="10"/>
      <name val="Calibri"/>
      <family val="2"/>
      <charset val="238"/>
      <scheme val="minor"/>
    </font>
    <font>
      <sz val="9"/>
      <name val="Calibri"/>
      <family val="2"/>
      <charset val="238"/>
      <scheme val="minor"/>
    </font>
    <font>
      <sz val="10"/>
      <name val="Times New Roman"/>
      <family val="1"/>
      <charset val="238"/>
    </font>
    <font>
      <sz val="10"/>
      <name val="Arial CE"/>
      <family val="2"/>
      <charset val="238"/>
    </font>
    <font>
      <sz val="11"/>
      <name val="Arial Narrow"/>
      <family val="2"/>
    </font>
    <font>
      <sz val="10"/>
      <color indexed="10"/>
      <name val="Arial CE"/>
      <family val="2"/>
      <charset val="238"/>
    </font>
    <font>
      <sz val="10"/>
      <color indexed="10"/>
      <name val="Arial CE"/>
      <charset val="238"/>
    </font>
    <font>
      <b/>
      <sz val="10"/>
      <color indexed="10"/>
      <name val="Arial CE"/>
      <charset val="238"/>
    </font>
    <font>
      <b/>
      <sz val="11"/>
      <name val="Arial Narrow"/>
      <family val="2"/>
    </font>
    <font>
      <sz val="10"/>
      <name val="Arial Narrow"/>
      <family val="2"/>
    </font>
    <font>
      <sz val="11"/>
      <color indexed="9"/>
      <name val="Arial Narrow"/>
      <family val="2"/>
    </font>
    <font>
      <sz val="12"/>
      <name val="Courier"/>
      <family val="3"/>
    </font>
    <font>
      <b/>
      <sz val="10"/>
      <name val="Arial Narrow"/>
      <family val="2"/>
    </font>
    <font>
      <i/>
      <u/>
      <sz val="10"/>
      <name val="Arial Narrow"/>
      <family val="2"/>
      <charset val="238"/>
    </font>
    <font>
      <sz val="10"/>
      <name val="Arial"/>
      <family val="2"/>
    </font>
    <font>
      <sz val="11"/>
      <color theme="0"/>
      <name val="Arial Narrow"/>
      <family val="2"/>
    </font>
    <font>
      <sz val="11"/>
      <color rgb="FFFF0000"/>
      <name val="Arial Narrow"/>
      <family val="2"/>
      <charset val="238"/>
    </font>
    <font>
      <sz val="10"/>
      <color theme="0"/>
      <name val="Arial Narrow"/>
      <family val="2"/>
    </font>
    <font>
      <sz val="12"/>
      <name val="Calibri"/>
      <family val="2"/>
    </font>
    <font>
      <sz val="12"/>
      <color theme="0"/>
      <name val="Calibri"/>
      <family val="2"/>
    </font>
    <font>
      <sz val="10"/>
      <color theme="0"/>
      <name val="Arial Narrow"/>
      <family val="2"/>
      <charset val="238"/>
    </font>
    <font>
      <sz val="10"/>
      <color indexed="8"/>
      <name val="Arial Narrow"/>
      <family val="2"/>
    </font>
    <font>
      <b/>
      <sz val="10"/>
      <color indexed="53"/>
      <name val="Arial Narrow"/>
      <family val="2"/>
    </font>
    <font>
      <b/>
      <sz val="10"/>
      <color indexed="53"/>
      <name val="Arial Narrow"/>
      <family val="2"/>
      <charset val="238"/>
    </font>
    <font>
      <sz val="10"/>
      <color indexed="53"/>
      <name val="Arial CE"/>
      <charset val="238"/>
    </font>
    <font>
      <sz val="10"/>
      <color indexed="9"/>
      <name val="Arial"/>
      <family val="2"/>
      <charset val="238"/>
    </font>
    <font>
      <sz val="10"/>
      <color indexed="9"/>
      <name val="Arial Narrow"/>
      <family val="2"/>
    </font>
    <font>
      <sz val="10"/>
      <color indexed="9"/>
      <name val="Arial CE"/>
      <charset val="238"/>
    </font>
    <font>
      <b/>
      <sz val="10"/>
      <color indexed="10"/>
      <name val="Arial"/>
      <family val="2"/>
      <charset val="238"/>
    </font>
    <font>
      <sz val="10"/>
      <color indexed="10"/>
      <name val="Arial Narrow"/>
      <family val="2"/>
    </font>
    <font>
      <b/>
      <sz val="10"/>
      <color indexed="10"/>
      <name val="Arial Narrow"/>
      <family val="2"/>
    </font>
    <font>
      <sz val="10"/>
      <color indexed="9"/>
      <name val="Arial Narrow"/>
      <family val="2"/>
      <charset val="238"/>
    </font>
    <font>
      <sz val="10"/>
      <name val="Symbol"/>
      <family val="1"/>
      <charset val="2"/>
    </font>
    <font>
      <sz val="10"/>
      <color theme="1"/>
      <name val="Arial Narrow"/>
      <family val="2"/>
      <charset val="238"/>
    </font>
    <font>
      <sz val="10"/>
      <color rgb="FFFF0000"/>
      <name val="Arial Narrow"/>
      <family val="2"/>
    </font>
    <font>
      <b/>
      <sz val="10"/>
      <color rgb="FFFF0000"/>
      <name val="Arial Narrow"/>
      <family val="2"/>
    </font>
    <font>
      <sz val="10"/>
      <color theme="1"/>
      <name val="Arial Narrow"/>
      <family val="2"/>
    </font>
    <font>
      <vertAlign val="subscript"/>
      <sz val="10"/>
      <color indexed="8"/>
      <name val="Arial Narrow"/>
      <family val="2"/>
    </font>
    <font>
      <vertAlign val="superscript"/>
      <sz val="10"/>
      <color indexed="8"/>
      <name val="Arial Narrow"/>
      <family val="2"/>
    </font>
    <font>
      <b/>
      <sz val="12"/>
      <name val="Arial CE"/>
      <charset val="238"/>
    </font>
    <font>
      <sz val="12"/>
      <name val="Arial CE"/>
      <charset val="238"/>
    </font>
    <font>
      <sz val="10"/>
      <name val="Arial"/>
      <charset val="238"/>
    </font>
    <font>
      <sz val="11"/>
      <color theme="0"/>
      <name val="Arial Narrow"/>
      <family val="2"/>
      <charset val="238"/>
    </font>
    <font>
      <sz val="11"/>
      <color indexed="8"/>
      <name val="Calibri"/>
      <family val="2"/>
      <charset val="238"/>
    </font>
  </fonts>
  <fills count="11">
    <fill>
      <patternFill patternType="none"/>
    </fill>
    <fill>
      <patternFill patternType="gray125"/>
    </fill>
    <fill>
      <patternFill patternType="solid">
        <fgColor indexed="22"/>
        <bgColor indexed="64"/>
      </patternFill>
    </fill>
    <fill>
      <patternFill patternType="solid">
        <fgColor indexed="62"/>
        <bgColor indexed="64"/>
      </patternFill>
    </fill>
    <fill>
      <patternFill patternType="solid">
        <fgColor rgb="FF92D050"/>
        <bgColor indexed="64"/>
      </patternFill>
    </fill>
    <fill>
      <patternFill patternType="solid">
        <fgColor theme="3" tint="0.39997558519241921"/>
        <bgColor indexed="64"/>
      </patternFill>
    </fill>
    <fill>
      <patternFill patternType="solid">
        <fgColor rgb="FFC0C0C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indexed="40"/>
        <bgColor indexed="64"/>
      </patternFill>
    </fill>
    <fill>
      <patternFill patternType="solid">
        <fgColor indexed="44"/>
        <bgColor indexed="64"/>
      </patternFill>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8"/>
      </top>
      <bottom style="double">
        <color indexed="8"/>
      </bottom>
      <diagonal/>
    </border>
    <border>
      <left/>
      <right/>
      <top/>
      <bottom style="double">
        <color indexed="8"/>
      </bottom>
      <diagonal/>
    </border>
    <border>
      <left style="hair">
        <color indexed="8"/>
      </left>
      <right style="hair">
        <color indexed="8"/>
      </right>
      <top style="hair">
        <color indexed="8"/>
      </top>
      <bottom style="hair">
        <color indexed="8"/>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style="double">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0" fontId="5" fillId="0" borderId="0">
      <alignment wrapText="1"/>
    </xf>
    <xf numFmtId="0" fontId="7" fillId="0" borderId="0"/>
    <xf numFmtId="0" fontId="5" fillId="0" borderId="0"/>
    <xf numFmtId="0" fontId="15" fillId="0" borderId="0">
      <alignment vertical="top"/>
    </xf>
    <xf numFmtId="0" fontId="5" fillId="0" borderId="0">
      <alignment wrapText="1"/>
    </xf>
    <xf numFmtId="0" fontId="5" fillId="0" borderId="0">
      <alignment wrapText="1"/>
    </xf>
    <xf numFmtId="0" fontId="7"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xf numFmtId="0" fontId="7" fillId="0" borderId="0"/>
    <xf numFmtId="0" fontId="31" fillId="0" borderId="0" applyFill="0">
      <alignment vertical="justify"/>
    </xf>
    <xf numFmtId="0" fontId="31" fillId="0" borderId="0" applyFill="0">
      <alignment vertical="justify"/>
    </xf>
    <xf numFmtId="44" fontId="2" fillId="0" borderId="0" applyFont="0" applyFill="0" applyBorder="0" applyAlignment="0" applyProtection="0"/>
    <xf numFmtId="0" fontId="7" fillId="0" borderId="0"/>
    <xf numFmtId="0" fontId="67" fillId="0" borderId="0"/>
    <xf numFmtId="0" fontId="67" fillId="0" borderId="0"/>
    <xf numFmtId="0" fontId="7" fillId="0" borderId="0"/>
    <xf numFmtId="0" fontId="7" fillId="0" borderId="0"/>
    <xf numFmtId="0" fontId="7" fillId="0" borderId="0"/>
    <xf numFmtId="0" fontId="5" fillId="0" borderId="0"/>
    <xf numFmtId="0" fontId="82" fillId="0" borderId="0"/>
    <xf numFmtId="0" fontId="85" fillId="0" borderId="0"/>
    <xf numFmtId="0" fontId="7" fillId="0" borderId="0"/>
    <xf numFmtId="0" fontId="7" fillId="0" borderId="0"/>
    <xf numFmtId="165" fontId="5" fillId="0" borderId="0" applyFont="0" applyFill="0" applyBorder="0" applyAlignment="0" applyProtection="0"/>
    <xf numFmtId="0" fontId="85" fillId="0" borderId="0"/>
    <xf numFmtId="0" fontId="85" fillId="0" borderId="0"/>
    <xf numFmtId="0" fontId="7" fillId="0" borderId="0"/>
    <xf numFmtId="0" fontId="85" fillId="0" borderId="0"/>
    <xf numFmtId="0" fontId="85" fillId="0" borderId="0"/>
    <xf numFmtId="0" fontId="7" fillId="0" borderId="0"/>
    <xf numFmtId="0" fontId="50" fillId="0" borderId="0"/>
    <xf numFmtId="0" fontId="50" fillId="0" borderId="0"/>
    <xf numFmtId="0" fontId="112" fillId="0" borderId="0"/>
    <xf numFmtId="0" fontId="2" fillId="0" borderId="0"/>
    <xf numFmtId="0" fontId="2" fillId="0" borderId="0"/>
    <xf numFmtId="165" fontId="2" fillId="0" borderId="0" applyFont="0" applyFill="0" applyBorder="0" applyAlignment="0" applyProtection="0"/>
    <xf numFmtId="0" fontId="112" fillId="0" borderId="0"/>
    <xf numFmtId="0" fontId="114" fillId="0" borderId="0"/>
    <xf numFmtId="0" fontId="1" fillId="0" borderId="0"/>
    <xf numFmtId="0" fontId="1" fillId="0" borderId="0"/>
  </cellStyleXfs>
  <cellXfs count="1662">
    <xf numFmtId="0" fontId="0" fillId="0" borderId="0" xfId="0"/>
    <xf numFmtId="4" fontId="0" fillId="0" borderId="0" xfId="0" applyNumberFormat="1"/>
    <xf numFmtId="4" fontId="3" fillId="0" borderId="0" xfId="0" applyNumberFormat="1" applyFont="1"/>
    <xf numFmtId="0" fontId="3" fillId="0" borderId="0" xfId="0" applyFont="1"/>
    <xf numFmtId="167" fontId="0" fillId="0" borderId="0" xfId="0" applyNumberFormat="1"/>
    <xf numFmtId="167" fontId="3" fillId="0" borderId="0" xfId="0" applyNumberFormat="1" applyFont="1"/>
    <xf numFmtId="4" fontId="4" fillId="0" borderId="0" xfId="0" applyNumberFormat="1" applyFont="1"/>
    <xf numFmtId="167" fontId="3" fillId="0" borderId="0" xfId="0" applyNumberFormat="1" applyFont="1" applyAlignment="1">
      <alignment horizontal="center"/>
    </xf>
    <xf numFmtId="167" fontId="0" fillId="0" borderId="0" xfId="0" applyNumberFormat="1" applyAlignment="1">
      <alignment horizontal="center"/>
    </xf>
    <xf numFmtId="4" fontId="6" fillId="0" borderId="0" xfId="0" applyNumberFormat="1" applyFont="1"/>
    <xf numFmtId="0" fontId="6" fillId="0" borderId="0" xfId="0" applyFont="1"/>
    <xf numFmtId="167" fontId="6" fillId="0" borderId="0" xfId="0" applyNumberFormat="1" applyFont="1"/>
    <xf numFmtId="0" fontId="0" fillId="0" borderId="0" xfId="0" applyAlignment="1">
      <alignment horizontal="right" vertical="top"/>
    </xf>
    <xf numFmtId="0" fontId="6" fillId="0" borderId="0" xfId="0" applyFont="1" applyAlignment="1">
      <alignment horizontal="left" vertical="top"/>
    </xf>
    <xf numFmtId="4" fontId="11" fillId="0" borderId="0" xfId="0" applyNumberFormat="1" applyFont="1"/>
    <xf numFmtId="0" fontId="7" fillId="0" borderId="0" xfId="12" applyFont="1"/>
    <xf numFmtId="0" fontId="7" fillId="0" borderId="0" xfId="12" applyFont="1" applyAlignment="1"/>
    <xf numFmtId="0" fontId="7" fillId="0" borderId="0" xfId="12" applyFont="1" applyAlignment="1">
      <alignment horizontal="right"/>
    </xf>
    <xf numFmtId="4" fontId="7" fillId="0" borderId="0" xfId="12" applyNumberFormat="1" applyFont="1" applyAlignment="1"/>
    <xf numFmtId="4" fontId="7" fillId="0" borderId="0" xfId="12" applyNumberFormat="1" applyFont="1" applyAlignment="1">
      <alignment horizontal="right"/>
    </xf>
    <xf numFmtId="0" fontId="7" fillId="0" borderId="0" xfId="12" applyFont="1" applyAlignment="1">
      <alignment horizontal="left"/>
    </xf>
    <xf numFmtId="0" fontId="7" fillId="0" borderId="0" xfId="12" applyFont="1" applyAlignment="1">
      <alignment vertical="top" wrapText="1"/>
    </xf>
    <xf numFmtId="4" fontId="7" fillId="0" borderId="0" xfId="12" applyNumberFormat="1" applyFont="1" applyBorder="1" applyAlignment="1"/>
    <xf numFmtId="4" fontId="7" fillId="0" borderId="0" xfId="12" applyNumberFormat="1" applyFont="1" applyBorder="1" applyAlignment="1">
      <alignment horizontal="right"/>
    </xf>
    <xf numFmtId="0" fontId="7" fillId="0" borderId="0" xfId="12" applyFont="1" applyBorder="1" applyAlignment="1">
      <alignment horizontal="left"/>
    </xf>
    <xf numFmtId="0" fontId="7" fillId="0" borderId="0" xfId="12" applyFont="1" applyFill="1" applyBorder="1"/>
    <xf numFmtId="4" fontId="7" fillId="0" borderId="0" xfId="12" applyNumberFormat="1" applyFont="1" applyFill="1" applyBorder="1" applyAlignment="1"/>
    <xf numFmtId="4" fontId="7" fillId="0" borderId="0" xfId="12" applyNumberFormat="1" applyFont="1" applyFill="1" applyBorder="1" applyAlignment="1">
      <alignment horizontal="right"/>
    </xf>
    <xf numFmtId="0" fontId="7" fillId="0" borderId="0" xfId="12" applyFont="1" applyFill="1" applyBorder="1" applyAlignment="1">
      <alignment horizontal="left"/>
    </xf>
    <xf numFmtId="0" fontId="7" fillId="0" borderId="0" xfId="12" applyFont="1" applyFill="1" applyBorder="1" applyAlignment="1">
      <alignment vertical="top" wrapText="1"/>
    </xf>
    <xf numFmtId="164" fontId="7" fillId="0" borderId="0" xfId="12" applyNumberFormat="1" applyFont="1" applyFill="1" applyBorder="1" applyAlignment="1">
      <alignment vertical="center"/>
    </xf>
    <xf numFmtId="4" fontId="7" fillId="0" borderId="0" xfId="12" applyNumberFormat="1" applyFont="1" applyFill="1" applyBorder="1" applyAlignment="1">
      <alignment vertical="center"/>
    </xf>
    <xf numFmtId="0" fontId="7" fillId="0" borderId="0" xfId="12" applyFont="1" applyFill="1" applyBorder="1" applyAlignment="1">
      <alignment horizontal="left" vertical="top" wrapText="1"/>
    </xf>
    <xf numFmtId="0" fontId="7" fillId="0" borderId="0" xfId="12" applyFont="1" applyFill="1" applyBorder="1" applyAlignment="1">
      <alignment horizontal="center"/>
    </xf>
    <xf numFmtId="0" fontId="12" fillId="0" borderId="0" xfId="3" applyFont="1" applyAlignment="1">
      <alignment horizontal="justify" vertical="top" wrapText="1"/>
    </xf>
    <xf numFmtId="0" fontId="12" fillId="0" borderId="0" xfId="3" quotePrefix="1" applyFont="1" applyAlignment="1">
      <alignment horizontal="justify" vertical="top" wrapText="1"/>
    </xf>
    <xf numFmtId="0" fontId="7" fillId="0" borderId="0" xfId="12" applyFont="1" applyFill="1" applyBorder="1" applyAlignment="1"/>
    <xf numFmtId="4" fontId="7" fillId="0" borderId="0" xfId="12" applyNumberFormat="1" applyFont="1" applyFill="1" applyBorder="1"/>
    <xf numFmtId="0" fontId="12" fillId="0" borderId="0" xfId="3" applyFont="1" applyAlignment="1">
      <alignment vertical="top"/>
    </xf>
    <xf numFmtId="0" fontId="13" fillId="0" borderId="0" xfId="3" applyFont="1" applyAlignment="1">
      <alignment horizontal="justify" vertical="top"/>
    </xf>
    <xf numFmtId="0" fontId="13" fillId="0" borderId="0" xfId="3" applyFont="1" applyAlignment="1">
      <alignment horizontal="justify" vertical="top" wrapText="1"/>
    </xf>
    <xf numFmtId="0" fontId="13" fillId="0" borderId="0" xfId="3" quotePrefix="1" applyFont="1" applyAlignment="1">
      <alignment horizontal="justify" vertical="top" wrapText="1"/>
    </xf>
    <xf numFmtId="0" fontId="12" fillId="0" borderId="0" xfId="3" applyFont="1" applyBorder="1" applyAlignment="1">
      <alignment horizontal="justify" vertical="top" wrapText="1"/>
    </xf>
    <xf numFmtId="0" fontId="12" fillId="0" borderId="0" xfId="3" quotePrefix="1" applyFont="1" applyBorder="1" applyAlignment="1">
      <alignment horizontal="justify" vertical="top" wrapText="1"/>
    </xf>
    <xf numFmtId="0" fontId="13" fillId="0" borderId="0" xfId="3" quotePrefix="1" applyFont="1" applyBorder="1" applyAlignment="1">
      <alignment horizontal="justify" vertical="top" wrapText="1"/>
    </xf>
    <xf numFmtId="0" fontId="7" fillId="0" borderId="0" xfId="12" applyFont="1" applyFill="1" applyBorder="1" applyAlignment="1">
      <alignment horizontal="right"/>
    </xf>
    <xf numFmtId="0" fontId="12" fillId="0" borderId="0" xfId="3" applyFont="1" applyAlignment="1">
      <alignment vertical="center" wrapText="1"/>
    </xf>
    <xf numFmtId="0" fontId="8" fillId="0" borderId="0" xfId="12" applyFont="1"/>
    <xf numFmtId="0" fontId="8" fillId="0" borderId="0" xfId="12" applyFont="1" applyAlignment="1"/>
    <xf numFmtId="0" fontId="8" fillId="0" borderId="0" xfId="12" applyFont="1" applyAlignment="1">
      <alignment horizontal="right"/>
    </xf>
    <xf numFmtId="4" fontId="8" fillId="0" borderId="0" xfId="12" applyNumberFormat="1" applyFont="1" applyAlignment="1"/>
    <xf numFmtId="4" fontId="8" fillId="0" borderId="0" xfId="12" applyNumberFormat="1" applyFont="1" applyAlignment="1">
      <alignment horizontal="right"/>
    </xf>
    <xf numFmtId="0" fontId="8" fillId="0" borderId="0" xfId="12" applyFont="1" applyAlignment="1">
      <alignment horizontal="left"/>
    </xf>
    <xf numFmtId="0" fontId="8" fillId="0" borderId="0" xfId="3" applyFont="1" applyAlignment="1">
      <alignment vertical="top" wrapText="1"/>
    </xf>
    <xf numFmtId="0" fontId="7" fillId="0" borderId="0" xfId="3" applyFont="1" applyBorder="1" applyAlignment="1">
      <alignment horizontal="justify" vertical="center" wrapText="1"/>
    </xf>
    <xf numFmtId="0" fontId="9" fillId="0" borderId="0" xfId="3" applyFont="1" applyBorder="1" applyAlignment="1">
      <alignment horizontal="left" vertical="center" wrapText="1" indent="1"/>
    </xf>
    <xf numFmtId="0" fontId="9" fillId="0" borderId="0" xfId="3" applyFont="1" applyBorder="1" applyAlignment="1">
      <alignment horizontal="left" vertical="top" wrapText="1" indent="1"/>
    </xf>
    <xf numFmtId="0" fontId="9" fillId="0" borderId="0" xfId="3" applyFont="1" applyBorder="1" applyAlignment="1">
      <alignment horizontal="left" vertical="top" indent="1"/>
    </xf>
    <xf numFmtId="0" fontId="9" fillId="0" borderId="0" xfId="3" applyFont="1" applyBorder="1" applyAlignment="1">
      <alignment horizontal="justify" vertical="top" wrapText="1"/>
    </xf>
    <xf numFmtId="0" fontId="5" fillId="0" borderId="0" xfId="3"/>
    <xf numFmtId="0" fontId="5" fillId="0" borderId="0" xfId="3" applyFont="1" applyBorder="1"/>
    <xf numFmtId="0" fontId="7" fillId="0" borderId="0" xfId="4" applyFont="1" applyAlignment="1">
      <alignment vertical="top" wrapText="1"/>
    </xf>
    <xf numFmtId="0" fontId="9" fillId="0" borderId="0" xfId="3" applyFont="1" applyAlignment="1">
      <alignment vertical="top"/>
    </xf>
    <xf numFmtId="0" fontId="8" fillId="0" borderId="0" xfId="7" applyFont="1" applyBorder="1" applyAlignment="1">
      <alignment vertical="top" wrapText="1"/>
    </xf>
    <xf numFmtId="0" fontId="16" fillId="0" borderId="0" xfId="2" applyFont="1" applyAlignment="1">
      <alignment vertical="center"/>
    </xf>
    <xf numFmtId="0" fontId="51" fillId="0" borderId="0" xfId="2" applyFont="1" applyAlignment="1">
      <alignment vertical="center"/>
    </xf>
    <xf numFmtId="166" fontId="16" fillId="0" borderId="0" xfId="2" applyNumberFormat="1" applyFont="1" applyAlignment="1">
      <alignment horizontal="right" vertical="center" indent="1"/>
    </xf>
    <xf numFmtId="4" fontId="16" fillId="0" borderId="0" xfId="2" applyNumberFormat="1" applyFont="1" applyAlignment="1">
      <alignment horizontal="right" vertical="center" indent="1"/>
    </xf>
    <xf numFmtId="168" fontId="16" fillId="0" borderId="0" xfId="2" applyNumberFormat="1" applyFont="1" applyAlignment="1">
      <alignment horizontal="center" vertical="center"/>
    </xf>
    <xf numFmtId="0" fontId="16" fillId="0" borderId="0" xfId="2" applyFont="1" applyAlignment="1">
      <alignment horizontal="center" vertical="center"/>
    </xf>
    <xf numFmtId="167" fontId="16" fillId="0" borderId="0" xfId="2" applyNumberFormat="1" applyFont="1" applyAlignment="1">
      <alignment horizontal="right" vertical="center" indent="1"/>
    </xf>
    <xf numFmtId="166" fontId="16" fillId="0" borderId="0" xfId="2" applyNumberFormat="1" applyFont="1" applyAlignment="1">
      <alignment horizontal="center" vertical="center"/>
    </xf>
    <xf numFmtId="166" fontId="17" fillId="0" borderId="4" xfId="2" applyNumberFormat="1" applyFont="1" applyBorder="1" applyAlignment="1">
      <alignment horizontal="right" vertical="center"/>
    </xf>
    <xf numFmtId="4" fontId="16" fillId="0" borderId="4" xfId="2" applyNumberFormat="1" applyFont="1" applyBorder="1" applyAlignment="1">
      <alignment horizontal="right" vertical="center"/>
    </xf>
    <xf numFmtId="168" fontId="16" fillId="0" borderId="4" xfId="2" applyNumberFormat="1" applyFont="1" applyBorder="1" applyAlignment="1">
      <alignment horizontal="center" vertical="center"/>
    </xf>
    <xf numFmtId="0" fontId="16" fillId="0" borderId="4" xfId="2" applyFont="1" applyBorder="1" applyAlignment="1">
      <alignment horizontal="center" vertical="center"/>
    </xf>
    <xf numFmtId="0" fontId="17" fillId="0" borderId="4" xfId="2" applyFont="1" applyBorder="1" applyAlignment="1">
      <alignment horizontal="justify" vertical="center" wrapText="1"/>
    </xf>
    <xf numFmtId="0" fontId="51" fillId="0" borderId="0" xfId="2" applyFont="1" applyAlignment="1">
      <alignment horizontal="center" vertical="center"/>
    </xf>
    <xf numFmtId="166" fontId="16" fillId="0" borderId="5" xfId="2" applyNumberFormat="1" applyFont="1" applyBorder="1" applyAlignment="1">
      <alignment horizontal="right" vertical="center"/>
    </xf>
    <xf numFmtId="167" fontId="16" fillId="0" borderId="5" xfId="2" applyNumberFormat="1" applyFont="1" applyBorder="1" applyAlignment="1">
      <alignment horizontal="right" vertical="center"/>
    </xf>
    <xf numFmtId="0" fontId="16" fillId="0" borderId="5" xfId="2" applyFont="1" applyBorder="1" applyAlignment="1">
      <alignment horizontal="center" vertical="center"/>
    </xf>
    <xf numFmtId="166" fontId="16" fillId="0" borderId="5" xfId="2" applyNumberFormat="1" applyFont="1" applyBorder="1" applyAlignment="1">
      <alignment horizontal="center" vertical="center"/>
    </xf>
    <xf numFmtId="0" fontId="51" fillId="0" borderId="5" xfId="2" applyFont="1" applyBorder="1" applyAlignment="1">
      <alignment horizontal="justify" vertical="center" wrapText="1"/>
    </xf>
    <xf numFmtId="166" fontId="16" fillId="0" borderId="0" xfId="2" applyNumberFormat="1" applyFont="1" applyAlignment="1">
      <alignment horizontal="right" vertical="center"/>
    </xf>
    <xf numFmtId="4" fontId="16" fillId="0" borderId="0" xfId="14" applyNumberFormat="1" applyFont="1" applyAlignment="1">
      <alignment horizontal="right" vertical="center" indent="1"/>
    </xf>
    <xf numFmtId="168" fontId="16" fillId="0" borderId="0" xfId="14" applyNumberFormat="1" applyFont="1" applyAlignment="1">
      <alignment horizontal="center" vertical="center"/>
    </xf>
    <xf numFmtId="0" fontId="16" fillId="0" borderId="0" xfId="14" applyFont="1" applyAlignment="1">
      <alignment horizontal="center" vertical="center"/>
    </xf>
    <xf numFmtId="0" fontId="16" fillId="0" borderId="0" xfId="14" applyFont="1" applyAlignment="1">
      <alignment horizontal="justify" vertical="center" wrapText="1"/>
    </xf>
    <xf numFmtId="167" fontId="16" fillId="0" borderId="0" xfId="14" applyNumberFormat="1" applyFont="1" applyAlignment="1">
      <alignment horizontal="right" vertical="center" indent="1"/>
    </xf>
    <xf numFmtId="0" fontId="51" fillId="0" borderId="0" xfId="14" applyFont="1" applyAlignment="1">
      <alignment horizontal="justify" vertical="center" wrapText="1"/>
    </xf>
    <xf numFmtId="166" fontId="18" fillId="0" borderId="6" xfId="2" applyNumberFormat="1" applyFont="1" applyBorder="1" applyAlignment="1">
      <alignment horizontal="right" vertical="center"/>
    </xf>
    <xf numFmtId="4" fontId="18" fillId="0" borderId="6" xfId="2" applyNumberFormat="1" applyFont="1" applyBorder="1" applyAlignment="1">
      <alignment horizontal="right" vertical="center"/>
    </xf>
    <xf numFmtId="168" fontId="18" fillId="0" borderId="6" xfId="2" applyNumberFormat="1" applyFont="1" applyBorder="1" applyAlignment="1">
      <alignment horizontal="center" vertical="center"/>
    </xf>
    <xf numFmtId="0" fontId="18" fillId="0" borderId="6" xfId="2" applyFont="1" applyBorder="1" applyAlignment="1">
      <alignment horizontal="center" vertical="center"/>
    </xf>
    <xf numFmtId="0" fontId="18" fillId="0" borderId="6" xfId="2" applyFont="1" applyBorder="1" applyAlignment="1">
      <alignment horizontal="justify" vertical="center" wrapText="1"/>
    </xf>
    <xf numFmtId="0" fontId="17" fillId="0" borderId="0" xfId="2" applyFont="1" applyAlignment="1">
      <alignment horizontal="justify" vertical="center" wrapText="1"/>
    </xf>
    <xf numFmtId="0" fontId="17" fillId="0" borderId="0" xfId="2" applyFont="1" applyAlignment="1">
      <alignment horizontal="center" vertical="center"/>
    </xf>
    <xf numFmtId="4" fontId="16" fillId="0" borderId="5" xfId="2" applyNumberFormat="1" applyFont="1" applyBorder="1" applyAlignment="1">
      <alignment horizontal="right" vertical="center"/>
    </xf>
    <xf numFmtId="168" fontId="16" fillId="0" borderId="5" xfId="2" applyNumberFormat="1" applyFont="1" applyBorder="1" applyAlignment="1">
      <alignment horizontal="center" vertical="center"/>
    </xf>
    <xf numFmtId="0" fontId="19" fillId="0" borderId="0" xfId="2" applyFont="1" applyAlignment="1">
      <alignment vertical="center"/>
    </xf>
    <xf numFmtId="4" fontId="16" fillId="0" borderId="0" xfId="2" applyNumberFormat="1" applyFont="1" applyAlignment="1">
      <alignment horizontal="right" vertical="center" wrapText="1" indent="1"/>
    </xf>
    <xf numFmtId="168" fontId="16" fillId="0" borderId="0" xfId="2" applyNumberFormat="1" applyFont="1" applyAlignment="1">
      <alignment horizontal="center" vertical="center" wrapText="1"/>
    </xf>
    <xf numFmtId="0" fontId="16" fillId="0" borderId="0" xfId="2" applyFont="1" applyAlignment="1">
      <alignment horizontal="center" vertical="center" wrapText="1"/>
    </xf>
    <xf numFmtId="0" fontId="51" fillId="0" borderId="0" xfId="2" applyFont="1" applyAlignment="1">
      <alignment horizontal="justify" vertical="center" wrapText="1"/>
    </xf>
    <xf numFmtId="0" fontId="51" fillId="0" borderId="0" xfId="2" applyFont="1" applyAlignment="1">
      <alignment horizontal="center" vertical="center" wrapText="1"/>
    </xf>
    <xf numFmtId="0" fontId="17" fillId="0" borderId="5" xfId="2" applyFont="1" applyBorder="1" applyAlignment="1">
      <alignment horizontal="justify" vertical="center" wrapText="1"/>
    </xf>
    <xf numFmtId="0" fontId="16" fillId="0" borderId="7" xfId="2" applyFont="1" applyBorder="1" applyAlignment="1">
      <alignment horizontal="justify" vertical="center" wrapText="1"/>
    </xf>
    <xf numFmtId="4" fontId="16" fillId="0" borderId="0" xfId="2" applyNumberFormat="1" applyFont="1" applyBorder="1" applyAlignment="1">
      <alignment horizontal="right" vertical="center"/>
    </xf>
    <xf numFmtId="0" fontId="16" fillId="0" borderId="0" xfId="2" applyFont="1" applyBorder="1" applyAlignment="1">
      <alignment horizontal="justify" vertical="center" wrapText="1"/>
    </xf>
    <xf numFmtId="166" fontId="16" fillId="0" borderId="0" xfId="2" applyNumberFormat="1" applyFont="1" applyBorder="1" applyAlignment="1">
      <alignment horizontal="right" vertical="center"/>
    </xf>
    <xf numFmtId="168" fontId="51" fillId="0" borderId="0" xfId="14" applyNumberFormat="1" applyFont="1" applyBorder="1" applyAlignment="1">
      <alignment horizontal="center" vertical="center"/>
    </xf>
    <xf numFmtId="0" fontId="16" fillId="0" borderId="0" xfId="14" applyFont="1" applyBorder="1" applyAlignment="1">
      <alignment horizontal="center" vertical="center"/>
    </xf>
    <xf numFmtId="168" fontId="16" fillId="0" borderId="0" xfId="2" applyNumberFormat="1" applyFont="1" applyBorder="1" applyAlignment="1">
      <alignment horizontal="center" vertical="center"/>
    </xf>
    <xf numFmtId="0" fontId="16" fillId="0" borderId="0" xfId="2" applyFont="1" applyBorder="1" applyAlignment="1">
      <alignment horizontal="center" vertical="center"/>
    </xf>
    <xf numFmtId="0" fontId="51" fillId="0" borderId="0" xfId="2" applyFont="1" applyBorder="1" applyAlignment="1">
      <alignment horizontal="justify" vertical="center" wrapText="1"/>
    </xf>
    <xf numFmtId="0" fontId="16" fillId="0" borderId="0" xfId="2" applyFont="1" applyAlignment="1">
      <alignment horizontal="justify" vertical="center" wrapText="1"/>
    </xf>
    <xf numFmtId="166" fontId="18" fillId="0" borderId="0" xfId="2" applyNumberFormat="1" applyFont="1" applyBorder="1" applyAlignment="1">
      <alignment horizontal="right" vertical="center"/>
    </xf>
    <xf numFmtId="4" fontId="18" fillId="0" borderId="0" xfId="2" applyNumberFormat="1" applyFont="1" applyBorder="1" applyAlignment="1">
      <alignment horizontal="right" vertical="center"/>
    </xf>
    <xf numFmtId="168" fontId="18" fillId="0" borderId="0" xfId="2" applyNumberFormat="1" applyFont="1" applyBorder="1" applyAlignment="1">
      <alignment horizontal="center" vertical="center"/>
    </xf>
    <xf numFmtId="0" fontId="18" fillId="0" borderId="0" xfId="2" applyFont="1" applyBorder="1" applyAlignment="1">
      <alignment horizontal="center" vertical="center"/>
    </xf>
    <xf numFmtId="0" fontId="18" fillId="0" borderId="0" xfId="2" applyFont="1" applyBorder="1" applyAlignment="1">
      <alignment horizontal="justify" vertical="center" wrapText="1"/>
    </xf>
    <xf numFmtId="0" fontId="16" fillId="0" borderId="5" xfId="2" applyFont="1" applyBorder="1" applyAlignment="1">
      <alignment horizontal="justify" vertical="center" wrapText="1"/>
    </xf>
    <xf numFmtId="166" fontId="16" fillId="0" borderId="8" xfId="2" applyNumberFormat="1" applyFont="1" applyBorder="1" applyAlignment="1">
      <alignment horizontal="right" vertical="center"/>
    </xf>
    <xf numFmtId="4" fontId="16" fillId="0" borderId="8" xfId="14" applyNumberFormat="1" applyFont="1" applyBorder="1" applyAlignment="1">
      <alignment horizontal="right" vertical="center" indent="1"/>
    </xf>
    <xf numFmtId="168" fontId="16" fillId="0" borderId="8" xfId="14" applyNumberFormat="1" applyFont="1" applyBorder="1" applyAlignment="1">
      <alignment horizontal="center" vertical="center"/>
    </xf>
    <xf numFmtId="0" fontId="16" fillId="0" borderId="8" xfId="14" applyFont="1" applyBorder="1" applyAlignment="1">
      <alignment horizontal="center" vertical="center"/>
    </xf>
    <xf numFmtId="0" fontId="51" fillId="0" borderId="8" xfId="14" applyFont="1" applyBorder="1" applyAlignment="1">
      <alignment horizontal="justify" vertical="center" wrapText="1"/>
    </xf>
    <xf numFmtId="0" fontId="52" fillId="0" borderId="0" xfId="2" applyFont="1" applyBorder="1" applyAlignment="1">
      <alignment horizontal="justify" vertical="center" wrapText="1"/>
    </xf>
    <xf numFmtId="0" fontId="52" fillId="0" borderId="0" xfId="2" applyFont="1" applyBorder="1" applyAlignment="1">
      <alignment horizontal="center" vertical="center"/>
    </xf>
    <xf numFmtId="166" fontId="51" fillId="0" borderId="5" xfId="2" applyNumberFormat="1" applyFont="1" applyBorder="1" applyAlignment="1">
      <alignment horizontal="right" vertical="center"/>
    </xf>
    <xf numFmtId="4" fontId="51" fillId="0" borderId="5" xfId="2" applyNumberFormat="1" applyFont="1" applyBorder="1" applyAlignment="1">
      <alignment horizontal="right" vertical="center"/>
    </xf>
    <xf numFmtId="168" fontId="51" fillId="0" borderId="5" xfId="2" applyNumberFormat="1" applyFont="1" applyBorder="1" applyAlignment="1">
      <alignment horizontal="center" vertical="center"/>
    </xf>
    <xf numFmtId="0" fontId="51" fillId="0" borderId="5" xfId="2" applyFont="1" applyBorder="1" applyAlignment="1">
      <alignment horizontal="center" vertical="center"/>
    </xf>
    <xf numFmtId="0" fontId="53" fillId="0" borderId="0" xfId="2" applyFont="1" applyAlignment="1">
      <alignment horizontal="justify" vertical="center" wrapText="1"/>
    </xf>
    <xf numFmtId="0" fontId="53" fillId="0" borderId="0" xfId="2" applyFont="1" applyAlignment="1">
      <alignment horizontal="center" vertical="center"/>
    </xf>
    <xf numFmtId="0" fontId="16" fillId="0" borderId="0" xfId="2" applyFont="1" applyAlignment="1">
      <alignment vertical="center" wrapText="1"/>
    </xf>
    <xf numFmtId="0" fontId="17" fillId="0" borderId="0" xfId="2" applyFont="1" applyAlignment="1">
      <alignment vertical="center" wrapText="1"/>
    </xf>
    <xf numFmtId="0" fontId="17" fillId="0" borderId="4" xfId="2" applyFont="1" applyBorder="1" applyAlignment="1">
      <alignment vertical="center" wrapText="1"/>
    </xf>
    <xf numFmtId="0" fontId="18" fillId="0" borderId="0" xfId="2" applyFont="1" applyBorder="1" applyAlignment="1">
      <alignment horizontal="left" vertical="center" wrapText="1"/>
    </xf>
    <xf numFmtId="0" fontId="18" fillId="0" borderId="6" xfId="2" applyFont="1" applyBorder="1" applyAlignment="1">
      <alignment horizontal="left" vertical="center" wrapText="1"/>
    </xf>
    <xf numFmtId="0" fontId="16" fillId="0" borderId="5" xfId="2" applyFont="1" applyBorder="1" applyAlignment="1">
      <alignment vertical="center" wrapText="1"/>
    </xf>
    <xf numFmtId="0" fontId="16" fillId="0" borderId="8" xfId="14" applyFont="1" applyBorder="1" applyAlignment="1">
      <alignment horizontal="justify" vertical="center" wrapText="1"/>
    </xf>
    <xf numFmtId="168" fontId="51" fillId="0" borderId="0" xfId="14" applyNumberFormat="1" applyFont="1" applyAlignment="1">
      <alignment horizontal="center" vertical="center"/>
    </xf>
    <xf numFmtId="0" fontId="17" fillId="0" borderId="0" xfId="14" applyFont="1" applyAlignment="1">
      <alignment horizontal="justify" vertical="center" wrapText="1"/>
    </xf>
    <xf numFmtId="0" fontId="17" fillId="0" borderId="8" xfId="14" applyFont="1" applyBorder="1" applyAlignment="1">
      <alignment horizontal="justify" vertical="center" wrapText="1"/>
    </xf>
    <xf numFmtId="0" fontId="16" fillId="0" borderId="0" xfId="14" applyFont="1" applyAlignment="1">
      <alignment horizontal="left" vertical="center" wrapText="1"/>
    </xf>
    <xf numFmtId="0" fontId="54" fillId="0" borderId="0" xfId="2" applyFont="1" applyAlignment="1">
      <alignment vertical="center"/>
    </xf>
    <xf numFmtId="4" fontId="16" fillId="0" borderId="0" xfId="14" applyNumberFormat="1" applyFont="1" applyBorder="1" applyAlignment="1">
      <alignment horizontal="right" vertical="center" indent="1"/>
    </xf>
    <xf numFmtId="0" fontId="16" fillId="0" borderId="8" xfId="2" applyFont="1" applyBorder="1" applyAlignment="1">
      <alignment horizontal="justify" vertical="center" wrapText="1"/>
    </xf>
    <xf numFmtId="166" fontId="51" fillId="0" borderId="0" xfId="2" applyNumberFormat="1" applyFont="1" applyAlignment="1">
      <alignment horizontal="right" vertical="center" indent="1"/>
    </xf>
    <xf numFmtId="4" fontId="51" fillId="0" borderId="0" xfId="14" applyNumberFormat="1" applyFont="1" applyAlignment="1">
      <alignment horizontal="right" vertical="center" indent="1"/>
    </xf>
    <xf numFmtId="0" fontId="51" fillId="0" borderId="0" xfId="14" applyFont="1" applyAlignment="1">
      <alignment horizontal="center" vertical="center"/>
    </xf>
    <xf numFmtId="0" fontId="55" fillId="0" borderId="0" xfId="2" applyFont="1" applyAlignment="1">
      <alignment vertical="center"/>
    </xf>
    <xf numFmtId="166" fontId="55" fillId="0" borderId="0" xfId="2" applyNumberFormat="1" applyFont="1" applyAlignment="1">
      <alignment horizontal="right" vertical="center"/>
    </xf>
    <xf numFmtId="4" fontId="55" fillId="0" borderId="0" xfId="14" applyNumberFormat="1" applyFont="1" applyAlignment="1">
      <alignment horizontal="right" vertical="center" indent="1"/>
    </xf>
    <xf numFmtId="0" fontId="55" fillId="0" borderId="0" xfId="14" applyFont="1" applyAlignment="1">
      <alignment horizontal="center" vertical="center"/>
    </xf>
    <xf numFmtId="4" fontId="55" fillId="0" borderId="8" xfId="14" applyNumberFormat="1" applyFont="1" applyBorder="1" applyAlignment="1">
      <alignment horizontal="right" vertical="center" indent="1"/>
    </xf>
    <xf numFmtId="166" fontId="55" fillId="0" borderId="0" xfId="2" applyNumberFormat="1" applyFont="1" applyAlignment="1">
      <alignment horizontal="right" vertical="center" indent="1"/>
    </xf>
    <xf numFmtId="168" fontId="55" fillId="0" borderId="0" xfId="14" applyNumberFormat="1" applyFont="1" applyAlignment="1">
      <alignment horizontal="center" vertical="center"/>
    </xf>
    <xf numFmtId="0" fontId="55" fillId="0" borderId="0" xfId="2" applyFont="1" applyAlignment="1">
      <alignment horizontal="center" vertical="center"/>
    </xf>
    <xf numFmtId="0" fontId="55" fillId="0" borderId="0" xfId="14" applyFont="1" applyAlignment="1">
      <alignment horizontal="justify" vertical="center" wrapText="1"/>
    </xf>
    <xf numFmtId="166" fontId="55" fillId="0" borderId="0" xfId="14" applyNumberFormat="1" applyFont="1" applyAlignment="1">
      <alignment horizontal="right" vertical="center" indent="1"/>
    </xf>
    <xf numFmtId="0" fontId="55" fillId="0" borderId="0" xfId="2" applyFont="1" applyAlignment="1">
      <alignment horizontal="justify" vertical="center"/>
    </xf>
    <xf numFmtId="0" fontId="56" fillId="0" borderId="0" xfId="2" applyFont="1" applyAlignment="1">
      <alignment vertical="center" wrapText="1"/>
    </xf>
    <xf numFmtId="0" fontId="56" fillId="0" borderId="0" xfId="2" applyFont="1" applyAlignment="1">
      <alignment horizontal="center" vertical="center"/>
    </xf>
    <xf numFmtId="3" fontId="55" fillId="0" borderId="0" xfId="14" applyNumberFormat="1" applyFont="1" applyAlignment="1">
      <alignment horizontal="center" vertical="center"/>
    </xf>
    <xf numFmtId="4" fontId="55" fillId="0" borderId="0" xfId="2" applyNumberFormat="1" applyFont="1" applyAlignment="1">
      <alignment vertical="center"/>
    </xf>
    <xf numFmtId="0" fontId="57" fillId="0" borderId="0" xfId="14" applyFont="1" applyAlignment="1">
      <alignment horizontal="justify" vertical="center" wrapText="1"/>
    </xf>
    <xf numFmtId="0" fontId="20" fillId="0" borderId="0" xfId="2" applyFont="1" applyAlignment="1">
      <alignment horizontal="justify" vertical="center" wrapText="1"/>
    </xf>
    <xf numFmtId="0" fontId="21" fillId="0" borderId="0" xfId="2" applyFont="1" applyAlignment="1">
      <alignment horizontal="justify" vertical="center" wrapText="1"/>
    </xf>
    <xf numFmtId="166" fontId="16" fillId="0" borderId="0" xfId="2" applyNumberFormat="1" applyFont="1" applyAlignment="1">
      <alignment horizontal="right" vertical="center" wrapText="1"/>
    </xf>
    <xf numFmtId="4" fontId="16" fillId="0" borderId="0" xfId="14" applyNumberFormat="1" applyFont="1" applyAlignment="1">
      <alignment horizontal="right" vertical="center" wrapText="1"/>
    </xf>
    <xf numFmtId="168" fontId="16" fillId="0" borderId="0" xfId="14" applyNumberFormat="1" applyFont="1" applyAlignment="1">
      <alignment horizontal="center" vertical="center" wrapText="1"/>
    </xf>
    <xf numFmtId="0" fontId="16" fillId="0" borderId="0" xfId="14" applyFont="1" applyAlignment="1">
      <alignment horizontal="center" vertical="center" wrapText="1"/>
    </xf>
    <xf numFmtId="0" fontId="51" fillId="0" borderId="0" xfId="2" applyFont="1" applyAlignment="1">
      <alignment vertical="center" wrapText="1"/>
    </xf>
    <xf numFmtId="168" fontId="16" fillId="0" borderId="0" xfId="14" applyNumberFormat="1" applyFont="1" applyBorder="1" applyAlignment="1">
      <alignment horizontal="center" vertical="center"/>
    </xf>
    <xf numFmtId="0" fontId="16" fillId="0" borderId="0" xfId="14" applyFont="1" applyBorder="1" applyAlignment="1">
      <alignment horizontal="justify" vertical="center" wrapText="1"/>
    </xf>
    <xf numFmtId="0" fontId="22" fillId="0" borderId="0" xfId="2" applyFont="1" applyAlignment="1">
      <alignment vertical="center"/>
    </xf>
    <xf numFmtId="166" fontId="17" fillId="0" borderId="0" xfId="2" applyNumberFormat="1" applyFont="1" applyBorder="1" applyAlignment="1">
      <alignment horizontal="right" vertical="center"/>
    </xf>
    <xf numFmtId="4" fontId="17" fillId="0" borderId="0" xfId="2" applyNumberFormat="1" applyFont="1" applyBorder="1" applyAlignment="1">
      <alignment horizontal="right" vertical="center"/>
    </xf>
    <xf numFmtId="168" fontId="17" fillId="0" borderId="0" xfId="2" applyNumberFormat="1" applyFont="1" applyBorder="1" applyAlignment="1">
      <alignment horizontal="center" vertical="center"/>
    </xf>
    <xf numFmtId="0" fontId="17" fillId="0" borderId="0" xfId="2" applyFont="1" applyBorder="1" applyAlignment="1">
      <alignment horizontal="center" vertical="center"/>
    </xf>
    <xf numFmtId="0" fontId="23" fillId="0" borderId="0" xfId="2" applyFont="1" applyAlignment="1">
      <alignment vertical="center"/>
    </xf>
    <xf numFmtId="0" fontId="58" fillId="0" borderId="0" xfId="2" applyFont="1" applyAlignment="1">
      <alignment vertical="center"/>
    </xf>
    <xf numFmtId="166" fontId="23" fillId="0" borderId="0" xfId="2" applyNumberFormat="1" applyFont="1" applyAlignment="1">
      <alignment horizontal="right" vertical="center"/>
    </xf>
    <xf numFmtId="4" fontId="23" fillId="0" borderId="0" xfId="2" applyNumberFormat="1" applyFont="1" applyAlignment="1">
      <alignment horizontal="right" vertical="center"/>
    </xf>
    <xf numFmtId="168" fontId="23" fillId="0" borderId="0" xfId="2" applyNumberFormat="1" applyFont="1" applyAlignment="1">
      <alignment horizontal="center" vertical="center"/>
    </xf>
    <xf numFmtId="0" fontId="23" fillId="0" borderId="0" xfId="2" applyFont="1" applyAlignment="1">
      <alignment horizontal="center" vertical="center"/>
    </xf>
    <xf numFmtId="0" fontId="23" fillId="0" borderId="0" xfId="2" applyFont="1" applyAlignment="1">
      <alignment horizontal="left" vertical="center"/>
    </xf>
    <xf numFmtId="0" fontId="24" fillId="0" borderId="0" xfId="0" applyFont="1" applyAlignment="1">
      <alignment vertical="center"/>
    </xf>
    <xf numFmtId="0" fontId="25" fillId="0" borderId="0" xfId="0" applyFont="1" applyAlignment="1">
      <alignment vertical="center"/>
    </xf>
    <xf numFmtId="169" fontId="24" fillId="0" borderId="0" xfId="0" applyNumberFormat="1" applyFont="1" applyAlignment="1">
      <alignment horizontal="right" vertical="center"/>
    </xf>
    <xf numFmtId="0" fontId="25" fillId="0" borderId="0" xfId="0" applyFont="1" applyAlignment="1">
      <alignment horizontal="right" vertical="center"/>
    </xf>
    <xf numFmtId="0" fontId="26" fillId="0" borderId="0" xfId="0" applyFont="1" applyAlignment="1">
      <alignment vertical="center"/>
    </xf>
    <xf numFmtId="0" fontId="27" fillId="0" borderId="0" xfId="0" applyFont="1" applyAlignment="1">
      <alignment vertical="center"/>
    </xf>
    <xf numFmtId="0" fontId="26" fillId="0" borderId="0" xfId="0" applyFont="1" applyAlignment="1">
      <alignment horizontal="center" vertical="center"/>
    </xf>
    <xf numFmtId="169" fontId="25" fillId="0" borderId="0" xfId="0" applyNumberFormat="1" applyFont="1" applyAlignment="1">
      <alignment horizontal="right" vertical="center"/>
    </xf>
    <xf numFmtId="169" fontId="27" fillId="0" borderId="0" xfId="0" applyNumberFormat="1" applyFont="1" applyAlignment="1">
      <alignment horizontal="right" vertical="center"/>
    </xf>
    <xf numFmtId="0" fontId="23" fillId="0" borderId="0" xfId="0" applyFont="1" applyAlignment="1">
      <alignment vertical="center"/>
    </xf>
    <xf numFmtId="169" fontId="23" fillId="0" borderId="0" xfId="0" applyNumberFormat="1" applyFont="1" applyAlignment="1">
      <alignment horizontal="right" vertical="center"/>
    </xf>
    <xf numFmtId="0" fontId="28" fillId="0" borderId="0" xfId="0" applyFont="1" applyAlignment="1">
      <alignment vertical="center"/>
    </xf>
    <xf numFmtId="0" fontId="28" fillId="0" borderId="0" xfId="0" applyFont="1" applyBorder="1" applyAlignment="1">
      <alignment horizontal="left" vertical="center"/>
    </xf>
    <xf numFmtId="0" fontId="29" fillId="0" borderId="0" xfId="0" applyFont="1" applyAlignment="1">
      <alignment vertical="center"/>
    </xf>
    <xf numFmtId="0" fontId="28" fillId="0" borderId="0" xfId="0" applyFont="1" applyBorder="1" applyAlignment="1">
      <alignment vertical="center"/>
    </xf>
    <xf numFmtId="0" fontId="29" fillId="0" borderId="0" xfId="0" applyFont="1" applyAlignment="1">
      <alignment horizontal="left" vertical="center"/>
    </xf>
    <xf numFmtId="0" fontId="17" fillId="0" borderId="0" xfId="0" applyFont="1" applyAlignment="1">
      <alignment vertical="center"/>
    </xf>
    <xf numFmtId="0" fontId="17" fillId="0" borderId="9" xfId="0" applyFont="1" applyBorder="1" applyAlignment="1">
      <alignment vertical="center"/>
    </xf>
    <xf numFmtId="0" fontId="23" fillId="0" borderId="9" xfId="0" applyFont="1" applyBorder="1" applyAlignment="1">
      <alignment horizontal="right" vertical="center"/>
    </xf>
    <xf numFmtId="0" fontId="16"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30" fillId="2" borderId="0" xfId="13" applyNumberFormat="1" applyFont="1" applyFill="1" applyAlignment="1">
      <alignment vertical="justify"/>
    </xf>
    <xf numFmtId="0" fontId="30" fillId="2" borderId="0" xfId="13" applyNumberFormat="1" applyFont="1" applyFill="1" applyAlignment="1">
      <alignment horizontal="left" vertical="justify" indent="1"/>
    </xf>
    <xf numFmtId="0" fontId="30" fillId="2" borderId="0" xfId="13" applyNumberFormat="1" applyFont="1" applyFill="1" applyAlignment="1">
      <alignment horizontal="right" vertical="justify"/>
    </xf>
    <xf numFmtId="0" fontId="32" fillId="2" borderId="0" xfId="15" applyFont="1" applyFill="1">
      <alignment vertical="justify"/>
    </xf>
    <xf numFmtId="0" fontId="32" fillId="2" borderId="0" xfId="15" applyFont="1" applyFill="1" applyBorder="1">
      <alignment vertical="justify"/>
    </xf>
    <xf numFmtId="4" fontId="33" fillId="0" borderId="0" xfId="15" applyNumberFormat="1" applyFont="1" applyFill="1" applyBorder="1" applyAlignment="1">
      <alignment horizontal="left"/>
    </xf>
    <xf numFmtId="4" fontId="33" fillId="0" borderId="0" xfId="15" applyNumberFormat="1" applyFont="1" applyFill="1" applyBorder="1" applyAlignment="1">
      <alignment horizontal="right"/>
    </xf>
    <xf numFmtId="0" fontId="33" fillId="0" borderId="0" xfId="15" applyFont="1" applyFill="1" applyBorder="1" applyAlignment="1">
      <alignment horizontal="left" vertical="justify"/>
    </xf>
    <xf numFmtId="170" fontId="32" fillId="0" borderId="0" xfId="15" applyNumberFormat="1" applyFont="1" applyFill="1" applyBorder="1" applyAlignment="1">
      <alignment horizontal="center" vertical="justify"/>
    </xf>
    <xf numFmtId="4" fontId="30" fillId="0" borderId="0" xfId="15" applyNumberFormat="1" applyFont="1" applyFill="1" applyBorder="1" applyAlignment="1">
      <alignment horizontal="right"/>
    </xf>
    <xf numFmtId="0" fontId="33" fillId="0" borderId="0" xfId="15" applyFont="1" applyFill="1" applyBorder="1" applyAlignment="1">
      <alignment horizontal="right"/>
    </xf>
    <xf numFmtId="0" fontId="33" fillId="0" borderId="0" xfId="15" applyFont="1" applyFill="1" applyBorder="1" applyAlignment="1"/>
    <xf numFmtId="0" fontId="30" fillId="2" borderId="0" xfId="5" applyNumberFormat="1" applyFont="1" applyFill="1" applyAlignment="1">
      <alignment vertical="justify"/>
    </xf>
    <xf numFmtId="0" fontId="30" fillId="2" borderId="0" xfId="5" applyNumberFormat="1" applyFont="1" applyFill="1" applyBorder="1" applyAlignment="1">
      <alignment vertical="justify"/>
    </xf>
    <xf numFmtId="3" fontId="31" fillId="0" borderId="0" xfId="5" applyNumberFormat="1" applyFont="1" applyFill="1" applyBorder="1" applyAlignment="1">
      <alignment horizontal="right"/>
    </xf>
    <xf numFmtId="171" fontId="31" fillId="0" borderId="0" xfId="5" applyNumberFormat="1" applyFont="1" applyFill="1" applyBorder="1" applyAlignment="1">
      <alignment horizontal="right"/>
    </xf>
    <xf numFmtId="0" fontId="31" fillId="0" borderId="0" xfId="5" applyNumberFormat="1" applyFont="1" applyFill="1" applyBorder="1" applyAlignment="1">
      <alignment horizontal="right"/>
    </xf>
    <xf numFmtId="0" fontId="31" fillId="0" borderId="0" xfId="5" applyNumberFormat="1" applyFont="1" applyFill="1" applyBorder="1" applyAlignment="1">
      <alignment horizontal="left" vertical="top" wrapText="1"/>
    </xf>
    <xf numFmtId="49" fontId="31" fillId="0" borderId="0" xfId="5" applyNumberFormat="1" applyFont="1" applyFill="1" applyBorder="1" applyAlignment="1">
      <alignment horizontal="left" vertical="top" wrapText="1"/>
    </xf>
    <xf numFmtId="0" fontId="34" fillId="2" borderId="0" xfId="15" applyFont="1" applyFill="1">
      <alignment vertical="justify"/>
    </xf>
    <xf numFmtId="0" fontId="34" fillId="2" borderId="0" xfId="15" applyFont="1" applyFill="1" applyBorder="1">
      <alignment vertical="justify"/>
    </xf>
    <xf numFmtId="4" fontId="35" fillId="0" borderId="0" xfId="15" applyNumberFormat="1" applyFont="1" applyFill="1" applyBorder="1" applyAlignment="1">
      <alignment horizontal="right"/>
    </xf>
    <xf numFmtId="0" fontId="35" fillId="0" borderId="0" xfId="15" applyFont="1" applyFill="1" applyBorder="1" applyAlignment="1">
      <alignment horizontal="right"/>
    </xf>
    <xf numFmtId="0" fontId="36" fillId="0" borderId="0" xfId="15" applyFont="1" applyFill="1" applyBorder="1" applyAlignment="1">
      <alignment horizontal="right"/>
    </xf>
    <xf numFmtId="0" fontId="36" fillId="0" borderId="0" xfId="15" applyFont="1" applyFill="1" applyBorder="1" applyAlignment="1"/>
    <xf numFmtId="0" fontId="36" fillId="0" borderId="0" xfId="15" applyFont="1" applyFill="1" applyBorder="1" applyAlignment="1">
      <alignment horizontal="left" vertical="justify"/>
    </xf>
    <xf numFmtId="170" fontId="34" fillId="0" borderId="0" xfId="15" applyNumberFormat="1" applyFont="1" applyFill="1" applyBorder="1" applyAlignment="1">
      <alignment horizontal="center" vertical="justify"/>
    </xf>
    <xf numFmtId="0" fontId="31" fillId="2" borderId="0" xfId="15" applyFont="1" applyFill="1">
      <alignment vertical="justify"/>
    </xf>
    <xf numFmtId="0" fontId="31" fillId="2" borderId="0" xfId="15" applyFont="1" applyFill="1" applyBorder="1">
      <alignment vertical="justify"/>
    </xf>
    <xf numFmtId="171" fontId="30" fillId="0" borderId="0" xfId="15" applyNumberFormat="1" applyFont="1" applyFill="1" applyBorder="1" applyAlignment="1"/>
    <xf numFmtId="0" fontId="30" fillId="0" borderId="0" xfId="15" applyFont="1" applyFill="1" applyBorder="1" applyAlignment="1"/>
    <xf numFmtId="0" fontId="30" fillId="0" borderId="0" xfId="15" applyFont="1" applyFill="1" applyBorder="1">
      <alignment vertical="justify"/>
    </xf>
    <xf numFmtId="170" fontId="31" fillId="0" borderId="0" xfId="15" applyNumberFormat="1" applyFont="1" applyFill="1" applyBorder="1" applyAlignment="1">
      <alignment horizontal="center" vertical="justify"/>
    </xf>
    <xf numFmtId="4" fontId="31" fillId="0" borderId="0" xfId="5" applyNumberFormat="1" applyFont="1" applyFill="1" applyBorder="1" applyAlignment="1">
      <alignment horizontal="right"/>
    </xf>
    <xf numFmtId="0" fontId="31" fillId="0" borderId="0" xfId="15" applyFont="1" applyFill="1" applyBorder="1" applyAlignment="1">
      <alignment horizontal="right"/>
    </xf>
    <xf numFmtId="0" fontId="30" fillId="0" borderId="0" xfId="15" applyFont="1" applyFill="1" applyBorder="1" applyAlignment="1">
      <alignment horizontal="left" vertical="justify"/>
    </xf>
    <xf numFmtId="3" fontId="30" fillId="0" borderId="0" xfId="5" applyNumberFormat="1" applyFont="1" applyFill="1" applyBorder="1" applyAlignment="1">
      <alignment horizontal="right"/>
    </xf>
    <xf numFmtId="3" fontId="31" fillId="0" borderId="0" xfId="15" applyNumberFormat="1" applyFont="1" applyFill="1" applyBorder="1" applyAlignment="1"/>
    <xf numFmtId="171" fontId="31" fillId="0" borderId="0" xfId="15" applyNumberFormat="1" applyFont="1" applyFill="1" applyBorder="1" applyAlignment="1"/>
    <xf numFmtId="0" fontId="31" fillId="0" borderId="0" xfId="15" applyFont="1" applyFill="1" applyBorder="1" applyAlignment="1"/>
    <xf numFmtId="0" fontId="31" fillId="0" borderId="0" xfId="15" applyFont="1" applyFill="1" applyBorder="1">
      <alignment vertical="justify"/>
    </xf>
    <xf numFmtId="4" fontId="30" fillId="0" borderId="0" xfId="15" applyNumberFormat="1" applyFont="1" applyFill="1" applyBorder="1" applyAlignment="1"/>
    <xf numFmtId="3" fontId="30" fillId="0" borderId="0" xfId="15" applyNumberFormat="1" applyFont="1" applyFill="1" applyBorder="1" applyAlignment="1">
      <alignment horizontal="center"/>
    </xf>
    <xf numFmtId="0" fontId="31" fillId="0" borderId="0" xfId="15" applyFont="1" applyFill="1" applyBorder="1" applyAlignment="1">
      <alignment horizontal="center" vertical="justify"/>
    </xf>
    <xf numFmtId="0" fontId="31" fillId="2" borderId="0" xfId="5" applyNumberFormat="1" applyFont="1" applyFill="1" applyAlignment="1">
      <alignment vertical="justify"/>
    </xf>
    <xf numFmtId="0" fontId="31" fillId="2" borderId="0" xfId="5" applyNumberFormat="1" applyFont="1" applyFill="1" applyBorder="1" applyAlignment="1">
      <alignment vertical="justify"/>
    </xf>
    <xf numFmtId="0" fontId="38" fillId="0" borderId="0" xfId="5" applyFont="1" applyBorder="1" applyAlignment="1"/>
    <xf numFmtId="0" fontId="39" fillId="0" borderId="0" xfId="5" applyNumberFormat="1" applyFont="1" applyFill="1" applyBorder="1" applyAlignment="1">
      <alignment horizontal="left" vertical="top" wrapText="1"/>
    </xf>
    <xf numFmtId="0" fontId="30" fillId="2" borderId="0" xfId="13" applyNumberFormat="1" applyFont="1" applyFill="1" applyBorder="1" applyAlignment="1">
      <alignment vertical="justify"/>
    </xf>
    <xf numFmtId="0" fontId="30" fillId="2" borderId="0" xfId="13" applyNumberFormat="1" applyFont="1" applyFill="1" applyBorder="1" applyAlignment="1">
      <alignment horizontal="left" vertical="justify" indent="1"/>
    </xf>
    <xf numFmtId="0" fontId="30" fillId="2" borderId="0" xfId="13" applyNumberFormat="1" applyFont="1" applyFill="1" applyBorder="1" applyAlignment="1">
      <alignment horizontal="right" vertical="justify"/>
    </xf>
    <xf numFmtId="0" fontId="32" fillId="2" borderId="0" xfId="5" applyFont="1" applyFill="1">
      <alignment wrapText="1"/>
    </xf>
    <xf numFmtId="4" fontId="33" fillId="0" borderId="0" xfId="5" applyNumberFormat="1" applyFont="1" applyFill="1" applyAlignment="1">
      <alignment horizontal="left"/>
    </xf>
    <xf numFmtId="4" fontId="33" fillId="0" borderId="0" xfId="5" applyNumberFormat="1" applyFont="1" applyFill="1" applyAlignment="1">
      <alignment horizontal="right"/>
    </xf>
    <xf numFmtId="0" fontId="33" fillId="0" borderId="0" xfId="5" applyFont="1" applyFill="1" applyAlignment="1">
      <alignment vertical="justify"/>
    </xf>
    <xf numFmtId="170" fontId="32" fillId="0" borderId="0" xfId="5" applyNumberFormat="1" applyFont="1" applyFill="1" applyBorder="1" applyAlignment="1">
      <alignment horizontal="center" vertical="justify"/>
    </xf>
    <xf numFmtId="4" fontId="30" fillId="0" borderId="0" xfId="5" applyNumberFormat="1" applyFont="1" applyFill="1" applyAlignment="1">
      <alignment horizontal="right"/>
    </xf>
    <xf numFmtId="0" fontId="33" fillId="0" borderId="0" xfId="5" applyFont="1" applyFill="1" applyAlignment="1">
      <alignment horizontal="right"/>
    </xf>
    <xf numFmtId="0" fontId="33" fillId="0" borderId="0" xfId="5" applyFont="1" applyFill="1" applyBorder="1" applyAlignment="1"/>
    <xf numFmtId="0" fontId="33" fillId="0" borderId="0" xfId="5" applyFont="1" applyFill="1" applyAlignment="1">
      <alignment horizontal="left" vertical="justify"/>
    </xf>
    <xf numFmtId="0" fontId="34" fillId="2" borderId="0" xfId="5" applyFont="1" applyFill="1">
      <alignment wrapText="1"/>
    </xf>
    <xf numFmtId="4" fontId="35" fillId="0" borderId="0" xfId="5" applyNumberFormat="1" applyFont="1" applyFill="1" applyAlignment="1">
      <alignment horizontal="right"/>
    </xf>
    <xf numFmtId="0" fontId="36" fillId="0" borderId="0" xfId="5" applyFont="1" applyFill="1" applyAlignment="1">
      <alignment horizontal="right"/>
    </xf>
    <xf numFmtId="0" fontId="36" fillId="0" borderId="0" xfId="5" applyFont="1" applyFill="1" applyBorder="1" applyAlignment="1"/>
    <xf numFmtId="0" fontId="36" fillId="0" borderId="0" xfId="5" applyFont="1" applyFill="1" applyAlignment="1">
      <alignment horizontal="left" vertical="justify"/>
    </xf>
    <xf numFmtId="170" fontId="34" fillId="0" borderId="0" xfId="5" applyNumberFormat="1" applyFont="1" applyFill="1" applyBorder="1" applyAlignment="1">
      <alignment horizontal="center" vertical="justify"/>
    </xf>
    <xf numFmtId="0" fontId="31" fillId="2" borderId="0" xfId="5" applyFont="1" applyFill="1">
      <alignment wrapText="1"/>
    </xf>
    <xf numFmtId="171" fontId="30" fillId="0" borderId="0" xfId="5" applyNumberFormat="1" applyFont="1" applyFill="1" applyAlignment="1"/>
    <xf numFmtId="0" fontId="30" fillId="0" borderId="0" xfId="5" applyFont="1" applyFill="1" applyBorder="1" applyAlignment="1"/>
    <xf numFmtId="0" fontId="30" fillId="0" borderId="0" xfId="5" applyFont="1" applyFill="1">
      <alignment wrapText="1"/>
    </xf>
    <xf numFmtId="170" fontId="31" fillId="0" borderId="0" xfId="5" applyNumberFormat="1" applyFont="1" applyFill="1" applyAlignment="1">
      <alignment horizontal="center" vertical="justify"/>
    </xf>
    <xf numFmtId="4" fontId="31" fillId="0" borderId="7" xfId="13" applyNumberFormat="1" applyFont="1" applyFill="1" applyBorder="1" applyAlignment="1">
      <alignment horizontal="right"/>
    </xf>
    <xf numFmtId="3" fontId="31" fillId="0" borderId="7" xfId="13" applyNumberFormat="1" applyFont="1" applyFill="1" applyBorder="1" applyAlignment="1">
      <alignment horizontal="right"/>
    </xf>
    <xf numFmtId="171" fontId="31" fillId="0" borderId="7" xfId="13" applyNumberFormat="1" applyFont="1" applyFill="1" applyBorder="1" applyAlignment="1">
      <alignment horizontal="right"/>
    </xf>
    <xf numFmtId="0" fontId="31" fillId="0" borderId="7" xfId="13" applyNumberFormat="1" applyFont="1" applyFill="1" applyBorder="1" applyAlignment="1">
      <alignment horizontal="right"/>
    </xf>
    <xf numFmtId="0" fontId="31" fillId="0" borderId="7" xfId="13" applyNumberFormat="1" applyFont="1" applyFill="1" applyBorder="1" applyAlignment="1">
      <alignment horizontal="left" vertical="top" wrapText="1"/>
    </xf>
    <xf numFmtId="0" fontId="31" fillId="0" borderId="0" xfId="5" applyFont="1" applyFill="1" applyAlignment="1">
      <alignment horizontal="right"/>
    </xf>
    <xf numFmtId="0" fontId="30" fillId="0" borderId="0" xfId="5" applyFont="1" applyFill="1" applyBorder="1">
      <alignment wrapText="1"/>
    </xf>
    <xf numFmtId="0" fontId="30" fillId="0" borderId="0" xfId="5" applyFont="1" applyFill="1" applyAlignment="1">
      <alignment horizontal="left" vertical="justify"/>
    </xf>
    <xf numFmtId="3" fontId="30" fillId="0" borderId="0" xfId="13" applyNumberFormat="1" applyFont="1" applyFill="1" applyBorder="1" applyAlignment="1">
      <alignment horizontal="right"/>
    </xf>
    <xf numFmtId="171" fontId="31" fillId="0" borderId="0" xfId="13" applyNumberFormat="1" applyFont="1" applyFill="1" applyBorder="1" applyAlignment="1">
      <alignment horizontal="right"/>
    </xf>
    <xf numFmtId="0" fontId="31" fillId="0" borderId="0" xfId="13" applyNumberFormat="1" applyFont="1" applyFill="1" applyBorder="1" applyAlignment="1">
      <alignment horizontal="right"/>
    </xf>
    <xf numFmtId="0" fontId="31" fillId="0" borderId="0" xfId="13" applyNumberFormat="1" applyFont="1" applyFill="1" applyBorder="1" applyAlignment="1">
      <alignment horizontal="left" vertical="top" wrapText="1"/>
    </xf>
    <xf numFmtId="0" fontId="31" fillId="0" borderId="0" xfId="13" applyNumberFormat="1" applyFont="1" applyFill="1" applyAlignment="1">
      <alignment horizontal="left" vertical="top" wrapText="1"/>
    </xf>
    <xf numFmtId="49" fontId="31" fillId="0" borderId="0" xfId="13" applyNumberFormat="1" applyFont="1" applyFill="1" applyAlignment="1">
      <alignment horizontal="left" vertical="top" wrapText="1"/>
    </xf>
    <xf numFmtId="3" fontId="31" fillId="0" borderId="0" xfId="5" applyNumberFormat="1" applyFont="1" applyFill="1" applyAlignment="1"/>
    <xf numFmtId="171" fontId="31" fillId="0" borderId="0" xfId="5" applyNumberFormat="1" applyFont="1" applyFill="1" applyAlignment="1"/>
    <xf numFmtId="0" fontId="31" fillId="0" borderId="0" xfId="5" applyFont="1" applyFill="1" applyAlignment="1"/>
    <xf numFmtId="0" fontId="31" fillId="0" borderId="0" xfId="5" applyFont="1" applyFill="1" applyBorder="1">
      <alignment wrapText="1"/>
    </xf>
    <xf numFmtId="0" fontId="31" fillId="0" borderId="0" xfId="5" applyFont="1" applyFill="1">
      <alignment wrapText="1"/>
    </xf>
    <xf numFmtId="3" fontId="31" fillId="0" borderId="8" xfId="13" applyNumberFormat="1" applyFont="1" applyFill="1" applyBorder="1" applyAlignment="1">
      <alignment horizontal="right"/>
    </xf>
    <xf numFmtId="171" fontId="31" fillId="0" borderId="8" xfId="13" applyNumberFormat="1" applyFont="1" applyFill="1" applyBorder="1" applyAlignment="1">
      <alignment horizontal="right"/>
    </xf>
    <xf numFmtId="0" fontId="31" fillId="0" borderId="8" xfId="13" applyNumberFormat="1" applyFont="1" applyFill="1" applyBorder="1" applyAlignment="1">
      <alignment horizontal="right"/>
    </xf>
    <xf numFmtId="0" fontId="31" fillId="0" borderId="8" xfId="13" applyNumberFormat="1" applyFont="1" applyFill="1" applyBorder="1" applyAlignment="1">
      <alignment horizontal="left" vertical="top" wrapText="1"/>
    </xf>
    <xf numFmtId="49" fontId="31" fillId="0" borderId="8" xfId="13" applyNumberFormat="1" applyFont="1" applyFill="1" applyBorder="1" applyAlignment="1">
      <alignment horizontal="left" vertical="top" wrapText="1"/>
    </xf>
    <xf numFmtId="4" fontId="30" fillId="0" borderId="0" xfId="5" applyNumberFormat="1" applyFont="1" applyFill="1" applyAlignment="1"/>
    <xf numFmtId="4" fontId="30" fillId="0" borderId="0" xfId="5" applyNumberFormat="1" applyFont="1" applyFill="1" applyBorder="1" applyAlignment="1"/>
    <xf numFmtId="3" fontId="30" fillId="0" borderId="0" xfId="5" applyNumberFormat="1" applyFont="1" applyFill="1" applyBorder="1" applyAlignment="1">
      <alignment horizontal="center"/>
    </xf>
    <xf numFmtId="171" fontId="31" fillId="0" borderId="0" xfId="5" applyNumberFormat="1" applyFont="1" applyFill="1" applyBorder="1" applyAlignment="1"/>
    <xf numFmtId="0" fontId="31" fillId="0" borderId="0" xfId="5" applyFont="1" applyFill="1" applyBorder="1" applyAlignment="1">
      <alignment horizontal="center" vertical="justify"/>
    </xf>
    <xf numFmtId="3" fontId="30" fillId="0" borderId="0" xfId="13" applyNumberFormat="1" applyFont="1" applyFill="1" applyAlignment="1">
      <alignment horizontal="right"/>
    </xf>
    <xf numFmtId="171" fontId="31" fillId="0" borderId="0" xfId="13" applyNumberFormat="1" applyFont="1" applyFill="1" applyAlignment="1">
      <alignment horizontal="right"/>
    </xf>
    <xf numFmtId="0" fontId="31" fillId="0" borderId="0" xfId="13" applyNumberFormat="1" applyFont="1" applyFill="1" applyAlignment="1">
      <alignment horizontal="right"/>
    </xf>
    <xf numFmtId="0" fontId="37" fillId="0" borderId="0" xfId="13" applyNumberFormat="1" applyFont="1" applyFill="1" applyAlignment="1">
      <alignment horizontal="left" vertical="top" wrapText="1"/>
    </xf>
    <xf numFmtId="3" fontId="31" fillId="0" borderId="0" xfId="13" applyNumberFormat="1" applyFont="1" applyFill="1" applyAlignment="1">
      <alignment horizontal="right"/>
    </xf>
    <xf numFmtId="3" fontId="31" fillId="0" borderId="0" xfId="5" applyNumberFormat="1" applyFont="1" applyFill="1" applyAlignment="1">
      <alignment horizontal="right"/>
    </xf>
    <xf numFmtId="0" fontId="31" fillId="0" borderId="0" xfId="5" applyNumberFormat="1" applyFont="1" applyFill="1" applyAlignment="1">
      <alignment horizontal="left" vertical="top" wrapText="1"/>
    </xf>
    <xf numFmtId="49" fontId="32" fillId="0" borderId="0" xfId="5" applyNumberFormat="1" applyFont="1" applyFill="1" applyAlignment="1">
      <alignment horizontal="left" vertical="top" wrapText="1"/>
    </xf>
    <xf numFmtId="171" fontId="31" fillId="0" borderId="0" xfId="5" applyNumberFormat="1" applyFont="1" applyFill="1" applyAlignment="1">
      <alignment horizontal="right"/>
    </xf>
    <xf numFmtId="0" fontId="31" fillId="0" borderId="0" xfId="5" applyNumberFormat="1" applyFont="1" applyFill="1" applyAlignment="1">
      <alignment horizontal="right"/>
    </xf>
    <xf numFmtId="4" fontId="31" fillId="0" borderId="0" xfId="13" applyNumberFormat="1" applyFont="1" applyFill="1" applyAlignment="1">
      <alignment horizontal="right"/>
    </xf>
    <xf numFmtId="0" fontId="5" fillId="0" borderId="0" xfId="13" applyFont="1" applyAlignment="1"/>
    <xf numFmtId="0" fontId="31" fillId="2" borderId="0" xfId="13" applyNumberFormat="1" applyFont="1" applyFill="1" applyAlignment="1">
      <alignment vertical="justify"/>
    </xf>
    <xf numFmtId="0" fontId="38" fillId="0" borderId="0" xfId="13" applyFont="1" applyAlignment="1"/>
    <xf numFmtId="0" fontId="39" fillId="0" borderId="0" xfId="13" applyNumberFormat="1" applyFont="1" applyFill="1" applyAlignment="1">
      <alignment horizontal="left" vertical="top" wrapText="1"/>
    </xf>
    <xf numFmtId="4" fontId="37" fillId="0" borderId="0" xfId="13" applyNumberFormat="1" applyFont="1" applyFill="1" applyAlignment="1">
      <alignment horizontal="right" vertical="top" wrapText="1"/>
    </xf>
    <xf numFmtId="0" fontId="30" fillId="0" borderId="0" xfId="5" applyNumberFormat="1" applyFont="1" applyFill="1" applyAlignment="1">
      <alignment vertical="top" wrapText="1"/>
    </xf>
    <xf numFmtId="0" fontId="37" fillId="0" borderId="0" xfId="13" applyNumberFormat="1" applyFont="1" applyFill="1" applyAlignment="1">
      <alignment horizontal="right" vertical="top" wrapText="1"/>
    </xf>
    <xf numFmtId="0" fontId="31" fillId="2" borderId="0" xfId="16" applyFont="1" applyFill="1">
      <alignment vertical="justify"/>
    </xf>
    <xf numFmtId="0" fontId="31" fillId="3" borderId="0" xfId="16" applyFont="1" applyFill="1">
      <alignment vertical="justify"/>
    </xf>
    <xf numFmtId="0" fontId="31" fillId="0" borderId="0" xfId="16" applyFont="1" applyFill="1" applyAlignment="1"/>
    <xf numFmtId="0" fontId="31" fillId="0" borderId="0" xfId="16" applyFont="1" applyFill="1">
      <alignment vertical="justify"/>
    </xf>
    <xf numFmtId="170" fontId="31" fillId="0" borderId="0" xfId="16" applyNumberFormat="1" applyFont="1" applyFill="1" applyAlignment="1">
      <alignment horizontal="center" vertical="justify"/>
    </xf>
    <xf numFmtId="168" fontId="31" fillId="2" borderId="0" xfId="16" applyNumberFormat="1" applyFont="1" applyFill="1" applyAlignment="1"/>
    <xf numFmtId="1" fontId="31" fillId="0" borderId="0" xfId="16" applyNumberFormat="1" applyFont="1" applyFill="1" applyAlignment="1"/>
    <xf numFmtId="4" fontId="31" fillId="0" borderId="0" xfId="16" applyNumberFormat="1" applyFont="1" applyFill="1" applyAlignment="1"/>
    <xf numFmtId="3" fontId="31" fillId="0" borderId="0" xfId="16" applyNumberFormat="1" applyFont="1" applyFill="1" applyAlignment="1"/>
    <xf numFmtId="0" fontId="31" fillId="0" borderId="0" xfId="16" applyFont="1" applyFill="1" applyAlignment="1">
      <alignment vertical="justify" wrapText="1"/>
    </xf>
    <xf numFmtId="4" fontId="30" fillId="2" borderId="0" xfId="13" applyNumberFormat="1" applyFont="1" applyFill="1" applyAlignment="1">
      <alignment vertical="justify"/>
    </xf>
    <xf numFmtId="0" fontId="30" fillId="3" borderId="0" xfId="13" applyNumberFormat="1" applyFont="1" applyFill="1" applyAlignment="1">
      <alignment vertical="justify"/>
    </xf>
    <xf numFmtId="49" fontId="31" fillId="0" borderId="7" xfId="13" applyNumberFormat="1" applyFont="1" applyFill="1" applyBorder="1" applyAlignment="1">
      <alignment horizontal="left" vertical="top" wrapText="1"/>
    </xf>
    <xf numFmtId="1" fontId="31" fillId="0" borderId="0" xfId="13" applyNumberFormat="1" applyFont="1" applyFill="1" applyAlignment="1">
      <alignment horizontal="right"/>
    </xf>
    <xf numFmtId="0" fontId="43" fillId="0" borderId="0" xfId="13" applyNumberFormat="1" applyFont="1" applyFill="1" applyAlignment="1">
      <alignment horizontal="left" vertical="top" wrapText="1"/>
    </xf>
    <xf numFmtId="0" fontId="6" fillId="4" borderId="0" xfId="0" applyFont="1" applyFill="1" applyAlignment="1">
      <alignment horizontal="right" vertical="top"/>
    </xf>
    <xf numFmtId="0" fontId="3" fillId="4" borderId="0" xfId="0" applyFont="1" applyFill="1"/>
    <xf numFmtId="4" fontId="3" fillId="4" borderId="0" xfId="0" applyNumberFormat="1" applyFont="1" applyFill="1"/>
    <xf numFmtId="167" fontId="3" fillId="4" borderId="0" xfId="0" applyNumberFormat="1" applyFont="1" applyFill="1"/>
    <xf numFmtId="167" fontId="3" fillId="4" borderId="0" xfId="0" applyNumberFormat="1" applyFont="1" applyFill="1" applyAlignment="1">
      <alignment horizontal="center"/>
    </xf>
    <xf numFmtId="0" fontId="6" fillId="5" borderId="0" xfId="0" applyFont="1" applyFill="1" applyAlignment="1">
      <alignment horizontal="right" vertical="top"/>
    </xf>
    <xf numFmtId="0" fontId="3" fillId="5" borderId="0" xfId="0" applyFont="1" applyFill="1"/>
    <xf numFmtId="4" fontId="3" fillId="5" borderId="0" xfId="0" applyNumberFormat="1" applyFont="1" applyFill="1"/>
    <xf numFmtId="167" fontId="3" fillId="5" borderId="0" xfId="0" applyNumberFormat="1" applyFont="1" applyFill="1"/>
    <xf numFmtId="167" fontId="3" fillId="5" borderId="0" xfId="0" applyNumberFormat="1" applyFont="1" applyFill="1" applyAlignment="1">
      <alignment horizontal="center"/>
    </xf>
    <xf numFmtId="0" fontId="30" fillId="2" borderId="0" xfId="8" applyNumberFormat="1" applyFont="1" applyFill="1" applyAlignment="1">
      <alignment vertical="justify"/>
    </xf>
    <xf numFmtId="0" fontId="30" fillId="2" borderId="0" xfId="8" applyNumberFormat="1" applyFont="1" applyFill="1" applyAlignment="1">
      <alignment horizontal="left" vertical="justify" indent="1"/>
    </xf>
    <xf numFmtId="0" fontId="30" fillId="2" borderId="0" xfId="8" applyNumberFormat="1" applyFont="1" applyFill="1" applyAlignment="1">
      <alignment horizontal="right" vertical="justify"/>
    </xf>
    <xf numFmtId="0" fontId="30" fillId="2" borderId="0" xfId="8" applyFont="1" applyFill="1">
      <alignment wrapText="1"/>
    </xf>
    <xf numFmtId="0" fontId="30" fillId="3" borderId="0" xfId="8" applyNumberFormat="1" applyFont="1" applyFill="1" applyAlignment="1">
      <alignment vertical="justify"/>
    </xf>
    <xf numFmtId="4" fontId="30" fillId="0" borderId="0" xfId="8" applyNumberFormat="1" applyFont="1" applyFill="1" applyAlignment="1"/>
    <xf numFmtId="3" fontId="30" fillId="0" borderId="0" xfId="8" applyNumberFormat="1" applyFont="1" applyFill="1" applyAlignment="1"/>
    <xf numFmtId="171" fontId="30" fillId="0" borderId="0" xfId="8" applyNumberFormat="1" applyFont="1" applyFill="1" applyAlignment="1"/>
    <xf numFmtId="0" fontId="30" fillId="0" borderId="0" xfId="8" applyFont="1" applyFill="1" applyAlignment="1"/>
    <xf numFmtId="0" fontId="30" fillId="0" borderId="0" xfId="8" applyFont="1" applyFill="1">
      <alignment wrapText="1"/>
    </xf>
    <xf numFmtId="170" fontId="30" fillId="0" borderId="0" xfId="8" applyNumberFormat="1" applyFont="1" applyFill="1" applyAlignment="1">
      <alignment horizontal="center" vertical="justify"/>
    </xf>
    <xf numFmtId="0" fontId="31" fillId="2" borderId="0" xfId="8" applyFont="1" applyFill="1">
      <alignment wrapText="1"/>
    </xf>
    <xf numFmtId="4" fontId="31" fillId="0" borderId="0" xfId="8" applyNumberFormat="1" applyFont="1" applyFill="1" applyAlignment="1"/>
    <xf numFmtId="3" fontId="31" fillId="0" borderId="0" xfId="8" applyNumberFormat="1" applyFont="1" applyFill="1" applyAlignment="1"/>
    <xf numFmtId="171" fontId="31" fillId="0" borderId="0" xfId="8" applyNumberFormat="1" applyFont="1" applyFill="1" applyAlignment="1"/>
    <xf numFmtId="0" fontId="31" fillId="0" borderId="0" xfId="8" applyFont="1" applyFill="1" applyAlignment="1"/>
    <xf numFmtId="0" fontId="31" fillId="0" borderId="0" xfId="8" applyFont="1" applyFill="1">
      <alignment wrapText="1"/>
    </xf>
    <xf numFmtId="170" fontId="31" fillId="0" borderId="0" xfId="8" applyNumberFormat="1" applyFont="1" applyFill="1" applyAlignment="1">
      <alignment horizontal="center" vertical="justify"/>
    </xf>
    <xf numFmtId="4" fontId="31" fillId="0" borderId="7" xfId="8" applyNumberFormat="1" applyFont="1" applyFill="1" applyBorder="1" applyAlignment="1">
      <alignment horizontal="right"/>
    </xf>
    <xf numFmtId="3" fontId="31" fillId="0" borderId="7" xfId="8" applyNumberFormat="1" applyFont="1" applyFill="1" applyBorder="1" applyAlignment="1">
      <alignment horizontal="right"/>
    </xf>
    <xf numFmtId="171" fontId="31" fillId="0" borderId="7" xfId="8" applyNumberFormat="1" applyFont="1" applyFill="1" applyBorder="1" applyAlignment="1">
      <alignment horizontal="right"/>
    </xf>
    <xf numFmtId="0" fontId="31" fillId="0" borderId="7" xfId="8" applyNumberFormat="1" applyFont="1" applyFill="1" applyBorder="1" applyAlignment="1">
      <alignment horizontal="right"/>
    </xf>
    <xf numFmtId="0" fontId="31" fillId="0" borderId="7" xfId="8" applyNumberFormat="1" applyFont="1" applyFill="1" applyBorder="1" applyAlignment="1">
      <alignment horizontal="left" vertical="top" wrapText="1"/>
    </xf>
    <xf numFmtId="49" fontId="31" fillId="0" borderId="7" xfId="8" applyNumberFormat="1" applyFont="1" applyFill="1" applyBorder="1" applyAlignment="1">
      <alignment horizontal="left" vertical="top" wrapText="1"/>
    </xf>
    <xf numFmtId="9" fontId="31" fillId="0" borderId="0" xfId="8" applyNumberFormat="1" applyFont="1" applyFill="1" applyAlignment="1">
      <alignment horizontal="center"/>
    </xf>
    <xf numFmtId="1" fontId="31" fillId="0" borderId="0" xfId="8" applyNumberFormat="1" applyFont="1" applyFill="1" applyAlignment="1"/>
    <xf numFmtId="0" fontId="31" fillId="0" borderId="0" xfId="8" applyFont="1" applyFill="1" applyAlignment="1">
      <alignment horizontal="right"/>
    </xf>
    <xf numFmtId="4" fontId="31" fillId="0" borderId="0" xfId="8" applyNumberFormat="1" applyFont="1" applyFill="1" applyAlignment="1">
      <alignment horizontal="left" vertical="justify"/>
    </xf>
    <xf numFmtId="0" fontId="31" fillId="0" borderId="0" xfId="8" applyFont="1" applyFill="1" applyAlignment="1">
      <alignment vertical="top" wrapText="1"/>
    </xf>
    <xf numFmtId="0" fontId="31" fillId="0" borderId="0" xfId="8" applyFont="1" applyFill="1" applyAlignment="1">
      <alignment horizontal="left" vertical="justify"/>
    </xf>
    <xf numFmtId="4" fontId="31" fillId="0" borderId="8" xfId="8" applyNumberFormat="1" applyFont="1" applyFill="1" applyBorder="1" applyAlignment="1"/>
    <xf numFmtId="1" fontId="31" fillId="0" borderId="8" xfId="8" applyNumberFormat="1" applyFont="1" applyFill="1" applyBorder="1" applyAlignment="1"/>
    <xf numFmtId="0" fontId="31" fillId="0" borderId="8" xfId="8" applyFont="1" applyFill="1" applyBorder="1" applyAlignment="1"/>
    <xf numFmtId="0" fontId="31" fillId="0" borderId="8" xfId="8" applyFont="1" applyFill="1" applyBorder="1" applyAlignment="1">
      <alignment wrapText="1"/>
    </xf>
    <xf numFmtId="0" fontId="31" fillId="6" borderId="0" xfId="8" applyFont="1" applyFill="1">
      <alignment wrapText="1"/>
    </xf>
    <xf numFmtId="0" fontId="5" fillId="2" borderId="0" xfId="8" applyFont="1" applyFill="1">
      <alignment wrapText="1"/>
    </xf>
    <xf numFmtId="2" fontId="31" fillId="0" borderId="0" xfId="8" applyNumberFormat="1" applyFont="1" applyFill="1" applyAlignment="1"/>
    <xf numFmtId="1" fontId="5" fillId="0" borderId="0" xfId="8" applyNumberFormat="1" applyFont="1" applyFill="1" applyAlignment="1"/>
    <xf numFmtId="0" fontId="31" fillId="0" borderId="0" xfId="8" applyFont="1" applyFill="1" applyAlignment="1">
      <alignment wrapText="1"/>
    </xf>
    <xf numFmtId="168" fontId="31" fillId="2" borderId="0" xfId="8" applyNumberFormat="1" applyFont="1" applyFill="1" applyAlignment="1"/>
    <xf numFmtId="0" fontId="31" fillId="3" borderId="0" xfId="8" applyFont="1" applyFill="1">
      <alignment wrapText="1"/>
    </xf>
    <xf numFmtId="0" fontId="31" fillId="0" borderId="0" xfId="8" applyFont="1" applyFill="1" applyAlignment="1">
      <alignment vertical="justify" wrapText="1"/>
    </xf>
    <xf numFmtId="4" fontId="31" fillId="0" borderId="0" xfId="8" applyNumberFormat="1" applyFont="1" applyFill="1" applyAlignment="1">
      <alignment horizontal="right"/>
    </xf>
    <xf numFmtId="3" fontId="31" fillId="0" borderId="0" xfId="8" applyNumberFormat="1" applyFont="1" applyFill="1" applyAlignment="1">
      <alignment horizontal="right"/>
    </xf>
    <xf numFmtId="171" fontId="31" fillId="0" borderId="0" xfId="8" applyNumberFormat="1" applyFont="1" applyFill="1" applyAlignment="1">
      <alignment horizontal="right"/>
    </xf>
    <xf numFmtId="0" fontId="31" fillId="0" borderId="0" xfId="8" applyNumberFormat="1" applyFont="1" applyFill="1" applyAlignment="1">
      <alignment horizontal="right"/>
    </xf>
    <xf numFmtId="0" fontId="31" fillId="0" borderId="0" xfId="8" applyNumberFormat="1" applyFont="1" applyFill="1" applyAlignment="1">
      <alignment horizontal="left" vertical="top" wrapText="1"/>
    </xf>
    <xf numFmtId="49" fontId="31" fillId="0" borderId="0" xfId="8" applyNumberFormat="1" applyFont="1" applyFill="1" applyAlignment="1">
      <alignment horizontal="left" vertical="top" wrapText="1"/>
    </xf>
    <xf numFmtId="4" fontId="40" fillId="0" borderId="10" xfId="8" applyNumberFormat="1" applyFont="1" applyFill="1" applyBorder="1" applyAlignment="1">
      <alignment horizontal="center"/>
    </xf>
    <xf numFmtId="3" fontId="40" fillId="0" borderId="11" xfId="8" applyNumberFormat="1" applyFont="1" applyFill="1" applyBorder="1" applyAlignment="1">
      <alignment horizontal="center"/>
    </xf>
    <xf numFmtId="1" fontId="40" fillId="0" borderId="11" xfId="8" applyNumberFormat="1" applyFont="1" applyFill="1" applyBorder="1" applyAlignment="1">
      <alignment horizontal="center"/>
    </xf>
    <xf numFmtId="0" fontId="40" fillId="0" borderId="12" xfId="8" applyFont="1" applyFill="1" applyBorder="1" applyAlignment="1">
      <alignment horizontal="center"/>
    </xf>
    <xf numFmtId="0" fontId="40" fillId="0" borderId="12" xfId="8" applyFont="1" applyFill="1" applyBorder="1" applyAlignment="1">
      <alignment horizontal="center" vertical="justify"/>
    </xf>
    <xf numFmtId="170" fontId="40" fillId="0" borderId="0" xfId="8" applyNumberFormat="1" applyFont="1" applyFill="1" applyAlignment="1">
      <alignment horizontal="center" vertical="justify"/>
    </xf>
    <xf numFmtId="0" fontId="41" fillId="0" borderId="0" xfId="8" applyNumberFormat="1" applyFont="1" applyFill="1" applyAlignment="1">
      <alignment horizontal="left" vertical="top" wrapText="1"/>
    </xf>
    <xf numFmtId="0" fontId="30" fillId="2" borderId="0" xfId="9" applyNumberFormat="1" applyFont="1" applyFill="1" applyAlignment="1">
      <alignment vertical="justify"/>
    </xf>
    <xf numFmtId="0" fontId="30" fillId="2" borderId="0" xfId="9" applyNumberFormat="1" applyFont="1" applyFill="1" applyAlignment="1">
      <alignment horizontal="left" vertical="justify" indent="1"/>
    </xf>
    <xf numFmtId="0" fontId="30" fillId="2" borderId="0" xfId="9" applyNumberFormat="1" applyFont="1" applyFill="1" applyAlignment="1">
      <alignment horizontal="right" vertical="justify"/>
    </xf>
    <xf numFmtId="4" fontId="30" fillId="2" borderId="0" xfId="9" applyNumberFormat="1" applyFont="1" applyFill="1" applyAlignment="1">
      <alignment vertical="justify"/>
    </xf>
    <xf numFmtId="0" fontId="30" fillId="2" borderId="0" xfId="9" applyFont="1" applyFill="1">
      <alignment wrapText="1"/>
    </xf>
    <xf numFmtId="4" fontId="30" fillId="0" borderId="0" xfId="9" applyNumberFormat="1" applyFont="1" applyFill="1" applyAlignment="1"/>
    <xf numFmtId="3" fontId="30" fillId="0" borderId="0" xfId="9" applyNumberFormat="1" applyFont="1" applyFill="1" applyAlignment="1"/>
    <xf numFmtId="171" fontId="30" fillId="0" borderId="0" xfId="9" applyNumberFormat="1" applyFont="1" applyFill="1" applyAlignment="1"/>
    <xf numFmtId="0" fontId="30" fillId="0" borderId="0" xfId="9" applyFont="1" applyFill="1" applyAlignment="1"/>
    <xf numFmtId="0" fontId="30" fillId="0" borderId="0" xfId="9" applyFont="1" applyFill="1">
      <alignment wrapText="1"/>
    </xf>
    <xf numFmtId="170" fontId="30" fillId="0" borderId="0" xfId="9" applyNumberFormat="1" applyFont="1" applyFill="1" applyAlignment="1">
      <alignment horizontal="center" vertical="justify"/>
    </xf>
    <xf numFmtId="0" fontId="31" fillId="2" borderId="0" xfId="9" applyFont="1" applyFill="1">
      <alignment wrapText="1"/>
    </xf>
    <xf numFmtId="4" fontId="31" fillId="0" borderId="0" xfId="9" applyNumberFormat="1" applyFont="1" applyFill="1" applyAlignment="1"/>
    <xf numFmtId="3" fontId="31" fillId="0" borderId="0" xfId="9" applyNumberFormat="1" applyFont="1" applyFill="1" applyAlignment="1"/>
    <xf numFmtId="171" fontId="31" fillId="0" borderId="0" xfId="9" applyNumberFormat="1" applyFont="1" applyFill="1" applyAlignment="1"/>
    <xf numFmtId="0" fontId="31" fillId="0" borderId="0" xfId="9" applyFont="1" applyFill="1" applyAlignment="1"/>
    <xf numFmtId="0" fontId="31" fillId="0" borderId="0" xfId="9" applyFont="1" applyFill="1">
      <alignment wrapText="1"/>
    </xf>
    <xf numFmtId="170" fontId="31" fillId="0" borderId="0" xfId="9" applyNumberFormat="1" applyFont="1" applyFill="1" applyAlignment="1">
      <alignment horizontal="center" vertical="justify"/>
    </xf>
    <xf numFmtId="4" fontId="31" fillId="0" borderId="7" xfId="9" applyNumberFormat="1" applyFont="1" applyFill="1" applyBorder="1" applyAlignment="1">
      <alignment horizontal="right"/>
    </xf>
    <xf numFmtId="3" fontId="31" fillId="0" borderId="7" xfId="9" applyNumberFormat="1" applyFont="1" applyFill="1" applyBorder="1" applyAlignment="1">
      <alignment horizontal="right"/>
    </xf>
    <xf numFmtId="171" fontId="31" fillId="0" borderId="7" xfId="9" applyNumberFormat="1" applyFont="1" applyFill="1" applyBorder="1" applyAlignment="1">
      <alignment horizontal="right"/>
    </xf>
    <xf numFmtId="0" fontId="31" fillId="0" borderId="7" xfId="9" applyNumberFormat="1" applyFont="1" applyFill="1" applyBorder="1" applyAlignment="1">
      <alignment horizontal="right"/>
    </xf>
    <xf numFmtId="0" fontId="31" fillId="0" borderId="7" xfId="9" applyNumberFormat="1" applyFont="1" applyFill="1" applyBorder="1" applyAlignment="1">
      <alignment horizontal="left" vertical="top" wrapText="1"/>
    </xf>
    <xf numFmtId="49" fontId="31" fillId="0" borderId="7" xfId="9" applyNumberFormat="1" applyFont="1" applyFill="1" applyBorder="1" applyAlignment="1">
      <alignment horizontal="left" vertical="top" wrapText="1"/>
    </xf>
    <xf numFmtId="9" fontId="31" fillId="0" borderId="0" xfId="9" applyNumberFormat="1" applyFont="1" applyFill="1" applyAlignment="1">
      <alignment horizontal="center"/>
    </xf>
    <xf numFmtId="1" fontId="31" fillId="0" borderId="0" xfId="9" applyNumberFormat="1" applyFont="1" applyFill="1" applyAlignment="1"/>
    <xf numFmtId="0" fontId="31" fillId="0" borderId="0" xfId="9" applyFont="1" applyFill="1" applyAlignment="1">
      <alignment wrapText="1"/>
    </xf>
    <xf numFmtId="0" fontId="32" fillId="0" borderId="0" xfId="9" applyFont="1" applyFill="1">
      <alignment wrapText="1"/>
    </xf>
    <xf numFmtId="170" fontId="38" fillId="0" borderId="0" xfId="9" applyNumberFormat="1" applyFont="1" applyFill="1" applyAlignment="1">
      <alignment horizontal="center" vertical="justify"/>
    </xf>
    <xf numFmtId="3" fontId="31" fillId="0" borderId="0" xfId="9" applyNumberFormat="1" applyFont="1" applyFill="1" applyBorder="1" applyAlignment="1"/>
    <xf numFmtId="1" fontId="31" fillId="0" borderId="0" xfId="9" applyNumberFormat="1" applyFont="1" applyFill="1" applyBorder="1" applyAlignment="1"/>
    <xf numFmtId="0" fontId="38" fillId="0" borderId="0" xfId="9" applyFont="1" applyFill="1">
      <alignment wrapText="1"/>
    </xf>
    <xf numFmtId="4" fontId="31" fillId="0" borderId="0" xfId="9" applyNumberFormat="1" applyFont="1" applyFill="1" applyAlignment="1">
      <alignment horizontal="right"/>
    </xf>
    <xf numFmtId="3" fontId="31" fillId="0" borderId="0" xfId="9" applyNumberFormat="1" applyFont="1" applyFill="1" applyAlignment="1">
      <alignment horizontal="right"/>
    </xf>
    <xf numFmtId="1" fontId="31" fillId="0" borderId="0" xfId="9" applyNumberFormat="1" applyFont="1" applyFill="1" applyAlignment="1">
      <alignment horizontal="right"/>
    </xf>
    <xf numFmtId="0" fontId="31" fillId="0" borderId="0" xfId="9" applyNumberFormat="1" applyFont="1" applyFill="1" applyAlignment="1">
      <alignment horizontal="right"/>
    </xf>
    <xf numFmtId="0" fontId="31" fillId="0" borderId="0" xfId="9" applyNumberFormat="1" applyFont="1" applyFill="1" applyAlignment="1">
      <alignment horizontal="left" vertical="top" wrapText="1"/>
    </xf>
    <xf numFmtId="49" fontId="31" fillId="0" borderId="0" xfId="9" applyNumberFormat="1" applyFont="1" applyFill="1" applyAlignment="1">
      <alignment horizontal="left" vertical="top" wrapText="1"/>
    </xf>
    <xf numFmtId="4" fontId="40" fillId="0" borderId="12" xfId="9" applyNumberFormat="1" applyFont="1" applyFill="1" applyBorder="1" applyAlignment="1">
      <alignment horizontal="center"/>
    </xf>
    <xf numFmtId="3" fontId="40" fillId="0" borderId="11" xfId="9" applyNumberFormat="1" applyFont="1" applyFill="1" applyBorder="1" applyAlignment="1">
      <alignment horizontal="center"/>
    </xf>
    <xf numFmtId="1" fontId="40" fillId="0" borderId="11" xfId="9" applyNumberFormat="1" applyFont="1" applyFill="1" applyBorder="1" applyAlignment="1">
      <alignment horizontal="center"/>
    </xf>
    <xf numFmtId="0" fontId="40" fillId="0" borderId="12" xfId="9" applyFont="1" applyFill="1" applyBorder="1" applyAlignment="1">
      <alignment horizontal="center"/>
    </xf>
    <xf numFmtId="0" fontId="40" fillId="0" borderId="12" xfId="9" applyFont="1" applyFill="1" applyBorder="1" applyAlignment="1">
      <alignment horizontal="center" vertical="justify"/>
    </xf>
    <xf numFmtId="170" fontId="40" fillId="0" borderId="0" xfId="9" applyNumberFormat="1" applyFont="1" applyFill="1" applyAlignment="1">
      <alignment horizontal="center" vertical="justify"/>
    </xf>
    <xf numFmtId="0" fontId="31" fillId="2" borderId="0" xfId="9" applyFont="1" applyFill="1" applyBorder="1">
      <alignment wrapText="1"/>
    </xf>
    <xf numFmtId="4" fontId="40" fillId="0" borderId="0" xfId="9" applyNumberFormat="1" applyFont="1" applyFill="1" applyBorder="1" applyAlignment="1">
      <alignment horizontal="center"/>
    </xf>
    <xf numFmtId="3" fontId="40" fillId="0" borderId="0" xfId="9" applyNumberFormat="1" applyFont="1" applyFill="1" applyBorder="1" applyAlignment="1">
      <alignment horizontal="center"/>
    </xf>
    <xf numFmtId="1" fontId="40" fillId="0" borderId="0" xfId="9" applyNumberFormat="1" applyFont="1" applyFill="1" applyBorder="1" applyAlignment="1">
      <alignment horizontal="center"/>
    </xf>
    <xf numFmtId="0" fontId="40" fillId="0" borderId="0" xfId="9" applyFont="1" applyFill="1" applyBorder="1" applyAlignment="1">
      <alignment horizontal="center"/>
    </xf>
    <xf numFmtId="0" fontId="40" fillId="0" borderId="0" xfId="9" applyFont="1" applyFill="1" applyBorder="1" applyAlignment="1">
      <alignment horizontal="center" vertical="justify"/>
    </xf>
    <xf numFmtId="170" fontId="40" fillId="0" borderId="0" xfId="9" applyNumberFormat="1" applyFont="1" applyFill="1" applyBorder="1" applyAlignment="1">
      <alignment horizontal="center" vertical="justify"/>
    </xf>
    <xf numFmtId="0" fontId="43" fillId="0" borderId="0" xfId="9" applyNumberFormat="1" applyFont="1" applyFill="1" applyAlignment="1">
      <alignment horizontal="left" vertical="top" wrapText="1"/>
    </xf>
    <xf numFmtId="0" fontId="30" fillId="2" borderId="0" xfId="10" applyNumberFormat="1" applyFont="1" applyFill="1" applyAlignment="1">
      <alignment vertical="justify"/>
    </xf>
    <xf numFmtId="0" fontId="30" fillId="2" borderId="0" xfId="10" applyNumberFormat="1" applyFont="1" applyFill="1" applyAlignment="1">
      <alignment horizontal="left" vertical="justify" indent="1"/>
    </xf>
    <xf numFmtId="0" fontId="30" fillId="2" borderId="0" xfId="10" applyNumberFormat="1" applyFont="1" applyFill="1" applyAlignment="1">
      <alignment horizontal="right" vertical="justify"/>
    </xf>
    <xf numFmtId="0" fontId="30" fillId="2" borderId="0" xfId="10" applyFont="1" applyFill="1">
      <alignment wrapText="1"/>
    </xf>
    <xf numFmtId="0" fontId="30" fillId="3" borderId="0" xfId="10" applyFont="1" applyFill="1">
      <alignment wrapText="1"/>
    </xf>
    <xf numFmtId="4" fontId="30" fillId="0" borderId="0" xfId="10" applyNumberFormat="1" applyFont="1" applyFill="1" applyAlignment="1"/>
    <xf numFmtId="3" fontId="30" fillId="0" borderId="0" xfId="10" applyNumberFormat="1" applyFont="1" applyFill="1" applyAlignment="1"/>
    <xf numFmtId="171" fontId="30" fillId="0" borderId="0" xfId="10" applyNumberFormat="1" applyFont="1" applyFill="1" applyAlignment="1"/>
    <xf numFmtId="0" fontId="30" fillId="0" borderId="0" xfId="10" applyFont="1" applyFill="1" applyAlignment="1"/>
    <xf numFmtId="0" fontId="30" fillId="0" borderId="0" xfId="10" applyFont="1" applyFill="1">
      <alignment wrapText="1"/>
    </xf>
    <xf numFmtId="170" fontId="30" fillId="0" borderId="0" xfId="10" applyNumberFormat="1" applyFont="1" applyFill="1" applyAlignment="1">
      <alignment horizontal="center" vertical="justify"/>
    </xf>
    <xf numFmtId="0" fontId="31" fillId="2" borderId="0" xfId="10" applyFont="1" applyFill="1">
      <alignment wrapText="1"/>
    </xf>
    <xf numFmtId="0" fontId="31" fillId="3" borderId="0" xfId="10" applyFont="1" applyFill="1">
      <alignment wrapText="1"/>
    </xf>
    <xf numFmtId="4" fontId="31" fillId="0" borderId="0" xfId="10" applyNumberFormat="1" applyFont="1" applyFill="1" applyAlignment="1"/>
    <xf numFmtId="3" fontId="31" fillId="0" borderId="0" xfId="10" applyNumberFormat="1" applyFont="1" applyFill="1" applyAlignment="1"/>
    <xf numFmtId="171" fontId="31" fillId="0" borderId="0" xfId="10" applyNumberFormat="1" applyFont="1" applyFill="1" applyAlignment="1"/>
    <xf numFmtId="0" fontId="31" fillId="0" borderId="0" xfId="10" applyFont="1" applyFill="1" applyAlignment="1"/>
    <xf numFmtId="0" fontId="31" fillId="0" borderId="0" xfId="10" applyFont="1" applyFill="1">
      <alignment wrapText="1"/>
    </xf>
    <xf numFmtId="170" fontId="31" fillId="0" borderId="0" xfId="10" applyNumberFormat="1" applyFont="1" applyFill="1" applyAlignment="1">
      <alignment horizontal="center" vertical="justify"/>
    </xf>
    <xf numFmtId="4" fontId="31" fillId="0" borderId="7" xfId="10" applyNumberFormat="1" applyFont="1" applyFill="1" applyBorder="1" applyAlignment="1">
      <alignment horizontal="right"/>
    </xf>
    <xf numFmtId="3" fontId="31" fillId="0" borderId="7" xfId="10" applyNumberFormat="1" applyFont="1" applyFill="1" applyBorder="1" applyAlignment="1">
      <alignment horizontal="right"/>
    </xf>
    <xf numFmtId="171" fontId="31" fillId="0" borderId="7" xfId="10" applyNumberFormat="1" applyFont="1" applyFill="1" applyBorder="1" applyAlignment="1">
      <alignment horizontal="right"/>
    </xf>
    <xf numFmtId="0" fontId="31" fillId="0" borderId="7" xfId="10" applyNumberFormat="1" applyFont="1" applyFill="1" applyBorder="1" applyAlignment="1">
      <alignment horizontal="right"/>
    </xf>
    <xf numFmtId="0" fontId="31" fillId="0" borderId="7" xfId="10" applyNumberFormat="1" applyFont="1" applyFill="1" applyBorder="1" applyAlignment="1">
      <alignment horizontal="left" vertical="top" wrapText="1"/>
    </xf>
    <xf numFmtId="49" fontId="31" fillId="0" borderId="7" xfId="10" applyNumberFormat="1" applyFont="1" applyFill="1" applyBorder="1" applyAlignment="1">
      <alignment horizontal="left" vertical="top" wrapText="1"/>
    </xf>
    <xf numFmtId="9" fontId="31" fillId="0" borderId="0" xfId="10" applyNumberFormat="1" applyFont="1" applyFill="1" applyAlignment="1">
      <alignment horizontal="center"/>
    </xf>
    <xf numFmtId="1" fontId="31" fillId="0" borderId="0" xfId="10" applyNumberFormat="1" applyFont="1" applyFill="1" applyAlignment="1"/>
    <xf numFmtId="3" fontId="31" fillId="0" borderId="0" xfId="10" applyNumberFormat="1" applyFont="1" applyFill="1" applyBorder="1" applyAlignment="1"/>
    <xf numFmtId="4" fontId="31" fillId="0" borderId="0" xfId="10" applyNumberFormat="1" applyFont="1" applyFill="1" applyBorder="1" applyAlignment="1"/>
    <xf numFmtId="2" fontId="31" fillId="0" borderId="0" xfId="10" applyNumberFormat="1" applyFont="1" applyFill="1" applyAlignment="1"/>
    <xf numFmtId="0" fontId="31" fillId="0" borderId="0" xfId="10" applyNumberFormat="1" applyFont="1" applyFill="1" applyAlignment="1">
      <alignment horizontal="left" vertical="top" wrapText="1"/>
    </xf>
    <xf numFmtId="0" fontId="30" fillId="0" borderId="0" xfId="10" applyFont="1" applyFill="1" applyBorder="1">
      <alignment wrapText="1"/>
    </xf>
    <xf numFmtId="0" fontId="31" fillId="0" borderId="0" xfId="10" applyFont="1" applyFill="1" applyAlignment="1">
      <alignment horizontal="right" vertical="justify"/>
    </xf>
    <xf numFmtId="4" fontId="31" fillId="0" borderId="8" xfId="10" applyNumberFormat="1" applyFont="1" applyFill="1" applyBorder="1" applyAlignment="1"/>
    <xf numFmtId="3" fontId="31" fillId="0" borderId="8" xfId="10" applyNumberFormat="1" applyFont="1" applyFill="1" applyBorder="1" applyAlignment="1"/>
    <xf numFmtId="1" fontId="31" fillId="0" borderId="8" xfId="10" applyNumberFormat="1" applyFont="1" applyFill="1" applyBorder="1" applyAlignment="1"/>
    <xf numFmtId="0" fontId="31" fillId="0" borderId="8" xfId="10" applyFont="1" applyFill="1" applyBorder="1" applyAlignment="1"/>
    <xf numFmtId="0" fontId="31" fillId="0" borderId="8" xfId="10" applyFont="1" applyFill="1" applyBorder="1">
      <alignment wrapText="1"/>
    </xf>
    <xf numFmtId="0" fontId="31" fillId="2" borderId="0" xfId="10" applyNumberFormat="1" applyFont="1" applyFill="1" applyAlignment="1">
      <alignment vertical="justify"/>
    </xf>
    <xf numFmtId="4" fontId="31" fillId="0" borderId="0" xfId="10" applyNumberFormat="1" applyFont="1" applyFill="1" applyAlignment="1">
      <alignment horizontal="right"/>
    </xf>
    <xf numFmtId="3" fontId="31" fillId="0" borderId="0" xfId="10" applyNumberFormat="1" applyFont="1" applyFill="1" applyAlignment="1">
      <alignment horizontal="right"/>
    </xf>
    <xf numFmtId="171" fontId="31" fillId="0" borderId="0" xfId="10" applyNumberFormat="1" applyFont="1" applyFill="1" applyAlignment="1">
      <alignment horizontal="right"/>
    </xf>
    <xf numFmtId="0" fontId="31" fillId="0" borderId="0" xfId="10" applyNumberFormat="1" applyFont="1" applyFill="1" applyAlignment="1">
      <alignment horizontal="right"/>
    </xf>
    <xf numFmtId="0" fontId="34" fillId="0" borderId="0" xfId="10" applyFont="1" applyFill="1">
      <alignment wrapText="1"/>
    </xf>
    <xf numFmtId="2" fontId="31" fillId="2" borderId="0" xfId="10" applyNumberFormat="1" applyFont="1" applyFill="1">
      <alignment wrapText="1"/>
    </xf>
    <xf numFmtId="1" fontId="31" fillId="0" borderId="0" xfId="10" applyNumberFormat="1" applyFont="1" applyFill="1" applyBorder="1" applyAlignment="1"/>
    <xf numFmtId="0" fontId="31" fillId="0" borderId="0" xfId="10" applyFont="1" applyFill="1" applyAlignment="1">
      <alignment horizontal="right"/>
    </xf>
    <xf numFmtId="1" fontId="5" fillId="0" borderId="0" xfId="10" applyNumberFormat="1" applyFont="1" applyFill="1" applyBorder="1" applyAlignment="1"/>
    <xf numFmtId="168" fontId="31" fillId="0" borderId="0" xfId="10" applyNumberFormat="1" applyFont="1" applyFill="1" applyAlignment="1"/>
    <xf numFmtId="4" fontId="31" fillId="0" borderId="0" xfId="10" applyNumberFormat="1" applyFont="1" applyFill="1" applyAlignment="1">
      <alignment horizontal="left" vertical="justify"/>
    </xf>
    <xf numFmtId="0" fontId="31" fillId="0" borderId="0" xfId="10" applyFont="1" applyFill="1" applyAlignment="1">
      <alignment vertical="top" wrapText="1"/>
    </xf>
    <xf numFmtId="0" fontId="31" fillId="0" borderId="0" xfId="10" applyFont="1" applyFill="1" applyAlignment="1">
      <alignment horizontal="left" vertical="justify"/>
    </xf>
    <xf numFmtId="0" fontId="31" fillId="2" borderId="0" xfId="10" applyFont="1" applyFill="1" applyAlignment="1">
      <alignment vertical="center"/>
    </xf>
    <xf numFmtId="0" fontId="31" fillId="0" borderId="0" xfId="10" applyFont="1" applyFill="1" applyAlignment="1">
      <alignment vertical="justify" wrapText="1"/>
    </xf>
    <xf numFmtId="0" fontId="45" fillId="0" borderId="0" xfId="10" applyFont="1" applyFill="1">
      <alignment wrapText="1"/>
    </xf>
    <xf numFmtId="0" fontId="30" fillId="3" borderId="0" xfId="10" applyNumberFormat="1" applyFont="1" applyFill="1" applyAlignment="1">
      <alignment vertical="justify"/>
    </xf>
    <xf numFmtId="0" fontId="31" fillId="0" borderId="8" xfId="10" applyFont="1" applyBorder="1" applyAlignment="1">
      <alignment horizontal="left" vertical="top" wrapText="1"/>
    </xf>
    <xf numFmtId="0" fontId="31" fillId="0" borderId="0" xfId="10" applyFont="1" applyFill="1" applyAlignment="1">
      <alignment horizontal="left" vertical="top" wrapText="1"/>
    </xf>
    <xf numFmtId="0" fontId="31" fillId="0" borderId="0" xfId="10" applyFont="1" applyAlignment="1">
      <alignment horizontal="left" vertical="top" wrapText="1"/>
    </xf>
    <xf numFmtId="49" fontId="31" fillId="0" borderId="0" xfId="10" applyNumberFormat="1" applyFont="1" applyFill="1" applyAlignment="1">
      <alignment horizontal="left" vertical="top" wrapText="1"/>
    </xf>
    <xf numFmtId="4" fontId="40" fillId="0" borderId="12" xfId="10" applyNumberFormat="1" applyFont="1" applyFill="1" applyBorder="1" applyAlignment="1">
      <alignment horizontal="center"/>
    </xf>
    <xf numFmtId="3" fontId="40" fillId="0" borderId="11" xfId="10" applyNumberFormat="1" applyFont="1" applyFill="1" applyBorder="1" applyAlignment="1">
      <alignment horizontal="center"/>
    </xf>
    <xf numFmtId="1" fontId="40" fillId="0" borderId="11" xfId="10" applyNumberFormat="1" applyFont="1" applyFill="1" applyBorder="1" applyAlignment="1">
      <alignment horizontal="center"/>
    </xf>
    <xf numFmtId="0" fontId="40" fillId="0" borderId="12" xfId="10" applyFont="1" applyFill="1" applyBorder="1" applyAlignment="1">
      <alignment horizontal="center"/>
    </xf>
    <xf numFmtId="0" fontId="40" fillId="0" borderId="12" xfId="10" applyFont="1" applyFill="1" applyBorder="1" applyAlignment="1">
      <alignment horizontal="center" vertical="justify"/>
    </xf>
    <xf numFmtId="170" fontId="40" fillId="0" borderId="0" xfId="10" applyNumberFormat="1" applyFont="1" applyFill="1" applyAlignment="1">
      <alignment horizontal="center" vertical="justify"/>
    </xf>
    <xf numFmtId="0" fontId="31" fillId="2" borderId="0" xfId="10" applyFont="1" applyFill="1" applyBorder="1">
      <alignment wrapText="1"/>
    </xf>
    <xf numFmtId="4" fontId="40" fillId="0" borderId="0" xfId="10" applyNumberFormat="1" applyFont="1" applyFill="1" applyBorder="1" applyAlignment="1">
      <alignment horizontal="center"/>
    </xf>
    <xf numFmtId="3" fontId="40" fillId="0" borderId="0" xfId="10" applyNumberFormat="1" applyFont="1" applyFill="1" applyBorder="1" applyAlignment="1">
      <alignment horizontal="center"/>
    </xf>
    <xf numFmtId="1" fontId="40" fillId="0" borderId="0" xfId="10" applyNumberFormat="1" applyFont="1" applyFill="1" applyBorder="1" applyAlignment="1">
      <alignment horizontal="center"/>
    </xf>
    <xf numFmtId="0" fontId="40" fillId="0" borderId="0" xfId="10" applyFont="1" applyFill="1" applyBorder="1" applyAlignment="1">
      <alignment horizontal="center"/>
    </xf>
    <xf numFmtId="0" fontId="40" fillId="0" borderId="0" xfId="10" applyFont="1" applyFill="1" applyBorder="1" applyAlignment="1">
      <alignment horizontal="center" vertical="justify"/>
    </xf>
    <xf numFmtId="170" fontId="40" fillId="0" borderId="0" xfId="10" applyNumberFormat="1" applyFont="1" applyFill="1" applyBorder="1" applyAlignment="1">
      <alignment horizontal="center" vertical="justify"/>
    </xf>
    <xf numFmtId="0" fontId="43" fillId="0" borderId="0" xfId="10" applyNumberFormat="1" applyFont="1" applyFill="1" applyAlignment="1">
      <alignment horizontal="left" vertical="top" wrapText="1"/>
    </xf>
    <xf numFmtId="0" fontId="30" fillId="2" borderId="0" xfId="11" applyNumberFormat="1" applyFont="1" applyFill="1" applyAlignment="1">
      <alignment vertical="justify"/>
    </xf>
    <xf numFmtId="0" fontId="30" fillId="2" borderId="0" xfId="11" applyNumberFormat="1" applyFont="1" applyFill="1" applyAlignment="1">
      <alignment horizontal="left" vertical="justify" indent="1"/>
    </xf>
    <xf numFmtId="0" fontId="30" fillId="2" borderId="0" xfId="11" applyNumberFormat="1" applyFont="1" applyFill="1" applyAlignment="1">
      <alignment horizontal="right" vertical="justify"/>
    </xf>
    <xf numFmtId="4" fontId="30" fillId="2" borderId="0" xfId="11" applyNumberFormat="1" applyFont="1" applyFill="1" applyAlignment="1">
      <alignment vertical="justify"/>
    </xf>
    <xf numFmtId="0" fontId="30" fillId="2" borderId="0" xfId="11" applyFont="1" applyFill="1">
      <alignment wrapText="1"/>
    </xf>
    <xf numFmtId="0" fontId="30" fillId="3" borderId="0" xfId="11" applyNumberFormat="1" applyFont="1" applyFill="1" applyAlignment="1">
      <alignment vertical="justify"/>
    </xf>
    <xf numFmtId="4" fontId="30" fillId="0" borderId="0" xfId="11" applyNumberFormat="1" applyFont="1" applyFill="1" applyAlignment="1"/>
    <xf numFmtId="3" fontId="30" fillId="0" borderId="0" xfId="11" applyNumberFormat="1" applyFont="1" applyFill="1" applyAlignment="1"/>
    <xf numFmtId="171" fontId="30" fillId="0" borderId="0" xfId="11" applyNumberFormat="1" applyFont="1" applyFill="1" applyAlignment="1"/>
    <xf numFmtId="0" fontId="30" fillId="0" borderId="0" xfId="11" applyFont="1" applyFill="1" applyAlignment="1"/>
    <xf numFmtId="0" fontId="30" fillId="0" borderId="0" xfId="11" applyFont="1" applyFill="1">
      <alignment wrapText="1"/>
    </xf>
    <xf numFmtId="170" fontId="30" fillId="0" borderId="0" xfId="11" applyNumberFormat="1" applyFont="1" applyFill="1" applyAlignment="1">
      <alignment horizontal="center" vertical="justify"/>
    </xf>
    <xf numFmtId="0" fontId="31" fillId="2" borderId="0" xfId="11" applyFont="1" applyFill="1">
      <alignment wrapText="1"/>
    </xf>
    <xf numFmtId="4" fontId="31" fillId="0" borderId="0" xfId="11" applyNumberFormat="1" applyFont="1" applyFill="1" applyAlignment="1"/>
    <xf numFmtId="3" fontId="31" fillId="0" borderId="0" xfId="11" applyNumberFormat="1" applyFont="1" applyFill="1" applyAlignment="1"/>
    <xf numFmtId="171" fontId="31" fillId="0" borderId="0" xfId="11" applyNumberFormat="1" applyFont="1" applyFill="1" applyAlignment="1"/>
    <xf numFmtId="0" fontId="31" fillId="0" borderId="0" xfId="11" applyFont="1" applyFill="1" applyAlignment="1"/>
    <xf numFmtId="0" fontId="31" fillId="0" borderId="0" xfId="11" applyFont="1" applyFill="1">
      <alignment wrapText="1"/>
    </xf>
    <xf numFmtId="170" fontId="31" fillId="0" borderId="0" xfId="11" applyNumberFormat="1" applyFont="1" applyFill="1" applyAlignment="1">
      <alignment horizontal="center" vertical="justify"/>
    </xf>
    <xf numFmtId="4" fontId="31" fillId="0" borderId="7" xfId="11" applyNumberFormat="1" applyFont="1" applyFill="1" applyBorder="1" applyAlignment="1">
      <alignment horizontal="right"/>
    </xf>
    <xf numFmtId="3" fontId="31" fillId="0" borderId="7" xfId="11" applyNumberFormat="1" applyFont="1" applyFill="1" applyBorder="1" applyAlignment="1">
      <alignment horizontal="right"/>
    </xf>
    <xf numFmtId="171" fontId="31" fillId="0" borderId="7" xfId="11" applyNumberFormat="1" applyFont="1" applyFill="1" applyBorder="1" applyAlignment="1">
      <alignment horizontal="right"/>
    </xf>
    <xf numFmtId="0" fontId="31" fillId="0" borderId="7" xfId="11" applyNumberFormat="1" applyFont="1" applyFill="1" applyBorder="1" applyAlignment="1">
      <alignment horizontal="right"/>
    </xf>
    <xf numFmtId="0" fontId="31" fillId="0" borderId="7" xfId="11" applyNumberFormat="1" applyFont="1" applyFill="1" applyBorder="1" applyAlignment="1">
      <alignment horizontal="left" vertical="top" wrapText="1"/>
    </xf>
    <xf numFmtId="49" fontId="31" fillId="0" borderId="7" xfId="11" applyNumberFormat="1" applyFont="1" applyFill="1" applyBorder="1" applyAlignment="1">
      <alignment horizontal="left" vertical="top" wrapText="1"/>
    </xf>
    <xf numFmtId="9" fontId="31" fillId="0" borderId="0" xfId="11" applyNumberFormat="1" applyFont="1" applyFill="1" applyAlignment="1">
      <alignment horizontal="center"/>
    </xf>
    <xf numFmtId="1" fontId="31" fillId="0" borderId="0" xfId="11" applyNumberFormat="1" applyFont="1" applyFill="1" applyAlignment="1"/>
    <xf numFmtId="0" fontId="32" fillId="0" borderId="0" xfId="11" applyFont="1" applyFill="1">
      <alignment wrapText="1"/>
    </xf>
    <xf numFmtId="170" fontId="5" fillId="0" borderId="0" xfId="11" applyNumberFormat="1" applyFont="1" applyFill="1" applyAlignment="1">
      <alignment horizontal="center" vertical="justify"/>
    </xf>
    <xf numFmtId="2" fontId="31" fillId="2" borderId="0" xfId="11" applyNumberFormat="1" applyFont="1" applyFill="1">
      <alignment wrapText="1"/>
    </xf>
    <xf numFmtId="4" fontId="31" fillId="0" borderId="0" xfId="11" applyNumberFormat="1" applyFont="1" applyFill="1" applyBorder="1" applyAlignment="1"/>
    <xf numFmtId="0" fontId="31" fillId="6" borderId="0" xfId="11" applyFont="1" applyFill="1" applyAlignment="1"/>
    <xf numFmtId="0" fontId="31" fillId="0" borderId="0" xfId="11" applyFont="1" applyFill="1" applyAlignment="1">
      <alignment vertical="justify" wrapText="1"/>
    </xf>
    <xf numFmtId="0" fontId="31" fillId="3" borderId="0" xfId="11" applyFont="1" applyFill="1">
      <alignment wrapText="1"/>
    </xf>
    <xf numFmtId="0" fontId="31" fillId="0" borderId="0" xfId="11" applyFont="1" applyFill="1" applyAlignment="1">
      <alignment horizontal="right" wrapText="1"/>
    </xf>
    <xf numFmtId="4" fontId="31" fillId="0" borderId="8" xfId="11" applyNumberFormat="1" applyFont="1" applyFill="1" applyBorder="1" applyAlignment="1"/>
    <xf numFmtId="3" fontId="31" fillId="0" borderId="8" xfId="11" applyNumberFormat="1" applyFont="1" applyFill="1" applyBorder="1" applyAlignment="1"/>
    <xf numFmtId="0" fontId="31" fillId="0" borderId="8" xfId="11" applyFont="1" applyFill="1" applyBorder="1" applyAlignment="1"/>
    <xf numFmtId="0" fontId="31" fillId="0" borderId="8" xfId="11" applyFont="1" applyFill="1" applyBorder="1">
      <alignment wrapText="1"/>
    </xf>
    <xf numFmtId="4" fontId="31" fillId="0" borderId="0" xfId="11" applyNumberFormat="1" applyFont="1" applyFill="1" applyAlignment="1">
      <alignment horizontal="right"/>
    </xf>
    <xf numFmtId="3" fontId="31" fillId="0" borderId="0" xfId="11" applyNumberFormat="1" applyFont="1" applyFill="1" applyAlignment="1">
      <alignment horizontal="right"/>
    </xf>
    <xf numFmtId="171" fontId="31" fillId="0" borderId="0" xfId="11" applyNumberFormat="1" applyFont="1" applyFill="1" applyAlignment="1">
      <alignment horizontal="right"/>
    </xf>
    <xf numFmtId="0" fontId="31" fillId="0" borderId="0" xfId="11" applyNumberFormat="1" applyFont="1" applyFill="1" applyAlignment="1">
      <alignment horizontal="right"/>
    </xf>
    <xf numFmtId="0" fontId="31" fillId="0" borderId="0" xfId="11" applyNumberFormat="1" applyFont="1" applyFill="1" applyAlignment="1">
      <alignment horizontal="left" vertical="top" wrapText="1"/>
    </xf>
    <xf numFmtId="49" fontId="31" fillId="0" borderId="0" xfId="11" applyNumberFormat="1" applyFont="1" applyFill="1" applyAlignment="1">
      <alignment horizontal="left" vertical="top" wrapText="1"/>
    </xf>
    <xf numFmtId="0" fontId="34" fillId="0" borderId="0" xfId="11" applyFont="1" applyFill="1">
      <alignment wrapText="1"/>
    </xf>
    <xf numFmtId="4" fontId="40" fillId="0" borderId="12" xfId="11" applyNumberFormat="1" applyFont="1" applyFill="1" applyBorder="1" applyAlignment="1">
      <alignment horizontal="center"/>
    </xf>
    <xf numFmtId="3" fontId="40" fillId="0" borderId="11" xfId="11" applyNumberFormat="1" applyFont="1" applyFill="1" applyBorder="1" applyAlignment="1">
      <alignment horizontal="center"/>
    </xf>
    <xf numFmtId="1" fontId="40" fillId="0" borderId="11" xfId="11" applyNumberFormat="1" applyFont="1" applyFill="1" applyBorder="1" applyAlignment="1">
      <alignment horizontal="center"/>
    </xf>
    <xf numFmtId="0" fontId="40" fillId="0" borderId="12" xfId="11" applyFont="1" applyFill="1" applyBorder="1" applyAlignment="1">
      <alignment horizontal="center"/>
    </xf>
    <xf numFmtId="0" fontId="40" fillId="0" borderId="12" xfId="11" applyFont="1" applyFill="1" applyBorder="1" applyAlignment="1">
      <alignment horizontal="center" vertical="justify"/>
    </xf>
    <xf numFmtId="170" fontId="40" fillId="0" borderId="0" xfId="11" applyNumberFormat="1" applyFont="1" applyFill="1" applyAlignment="1">
      <alignment horizontal="center" vertical="justify"/>
    </xf>
    <xf numFmtId="0" fontId="31" fillId="2" borderId="0" xfId="11" applyFont="1" applyFill="1" applyBorder="1">
      <alignment wrapText="1"/>
    </xf>
    <xf numFmtId="4" fontId="40" fillId="0" borderId="0" xfId="11" applyNumberFormat="1" applyFont="1" applyFill="1" applyBorder="1" applyAlignment="1">
      <alignment horizontal="center"/>
    </xf>
    <xf numFmtId="3" fontId="40" fillId="0" borderId="0" xfId="11" applyNumberFormat="1" applyFont="1" applyFill="1" applyBorder="1" applyAlignment="1">
      <alignment horizontal="center"/>
    </xf>
    <xf numFmtId="1" fontId="40" fillId="0" borderId="0" xfId="11" applyNumberFormat="1" applyFont="1" applyFill="1" applyBorder="1" applyAlignment="1">
      <alignment horizontal="center"/>
    </xf>
    <xf numFmtId="0" fontId="40" fillId="0" borderId="0" xfId="11" applyFont="1" applyFill="1" applyBorder="1" applyAlignment="1">
      <alignment horizontal="center"/>
    </xf>
    <xf numFmtId="0" fontId="40" fillId="0" borderId="0" xfId="11" applyFont="1" applyFill="1" applyBorder="1" applyAlignment="1">
      <alignment horizontal="center" vertical="justify"/>
    </xf>
    <xf numFmtId="170" fontId="40" fillId="0" borderId="0" xfId="11" applyNumberFormat="1" applyFont="1" applyFill="1" applyBorder="1" applyAlignment="1">
      <alignment horizontal="center" vertical="justify"/>
    </xf>
    <xf numFmtId="0" fontId="41" fillId="0" borderId="0" xfId="11" applyNumberFormat="1" applyFont="1" applyFill="1" applyAlignment="1">
      <alignment horizontal="left" vertical="top" wrapText="1"/>
    </xf>
    <xf numFmtId="0" fontId="30" fillId="2" borderId="0" xfId="1" applyNumberFormat="1" applyFont="1" applyFill="1" applyAlignment="1">
      <alignment vertical="justify"/>
    </xf>
    <xf numFmtId="0" fontId="30" fillId="2" borderId="0" xfId="1" applyNumberFormat="1" applyFont="1" applyFill="1" applyAlignment="1">
      <alignment horizontal="left" vertical="justify" indent="1"/>
    </xf>
    <xf numFmtId="0" fontId="30" fillId="2" borderId="0" xfId="1" applyNumberFormat="1" applyFont="1" applyFill="1" applyAlignment="1">
      <alignment horizontal="right" vertical="justify"/>
    </xf>
    <xf numFmtId="4" fontId="30" fillId="2" borderId="0" xfId="1" applyNumberFormat="1" applyFont="1" applyFill="1" applyAlignment="1">
      <alignment vertical="justify"/>
    </xf>
    <xf numFmtId="0" fontId="30" fillId="2" borderId="0" xfId="1" applyFont="1" applyFill="1">
      <alignment wrapText="1"/>
    </xf>
    <xf numFmtId="4" fontId="30" fillId="0" borderId="0" xfId="1" applyNumberFormat="1" applyFont="1" applyFill="1" applyAlignment="1"/>
    <xf numFmtId="3" fontId="30" fillId="0" borderId="0" xfId="1" applyNumberFormat="1" applyFont="1" applyFill="1" applyAlignment="1"/>
    <xf numFmtId="171" fontId="30" fillId="0" borderId="0" xfId="1" applyNumberFormat="1" applyFont="1" applyFill="1" applyAlignment="1"/>
    <xf numFmtId="0" fontId="30" fillId="0" borderId="0" xfId="1" applyFont="1" applyFill="1" applyAlignment="1"/>
    <xf numFmtId="0" fontId="30" fillId="0" borderId="0" xfId="1" applyFont="1" applyFill="1">
      <alignment wrapText="1"/>
    </xf>
    <xf numFmtId="170" fontId="30" fillId="0" borderId="0" xfId="1" applyNumberFormat="1" applyFont="1" applyFill="1" applyAlignment="1">
      <alignment horizontal="center" vertical="justify"/>
    </xf>
    <xf numFmtId="0" fontId="31" fillId="2" borderId="0" xfId="1" applyFont="1" applyFill="1">
      <alignment wrapText="1"/>
    </xf>
    <xf numFmtId="4" fontId="31" fillId="0" borderId="0" xfId="1" applyNumberFormat="1" applyFont="1" applyFill="1" applyAlignment="1"/>
    <xf numFmtId="3" fontId="31" fillId="0" borderId="0" xfId="1" applyNumberFormat="1" applyFont="1" applyFill="1" applyAlignment="1"/>
    <xf numFmtId="171" fontId="31" fillId="0" borderId="0" xfId="1" applyNumberFormat="1" applyFont="1" applyFill="1" applyAlignment="1"/>
    <xf numFmtId="0" fontId="31" fillId="0" borderId="0" xfId="1" applyFont="1" applyFill="1" applyAlignment="1"/>
    <xf numFmtId="0" fontId="31" fillId="0" borderId="0" xfId="1" applyFont="1" applyFill="1">
      <alignment wrapText="1"/>
    </xf>
    <xf numFmtId="170" fontId="31" fillId="0" borderId="0" xfId="1" applyNumberFormat="1" applyFont="1" applyFill="1" applyAlignment="1">
      <alignment horizontal="center" vertical="justify"/>
    </xf>
    <xf numFmtId="4" fontId="31" fillId="0" borderId="7" xfId="1" applyNumberFormat="1" applyFont="1" applyFill="1" applyBorder="1" applyAlignment="1">
      <alignment horizontal="right"/>
    </xf>
    <xf numFmtId="3" fontId="31" fillId="0" borderId="7" xfId="1" applyNumberFormat="1" applyFont="1" applyFill="1" applyBorder="1" applyAlignment="1">
      <alignment horizontal="right"/>
    </xf>
    <xf numFmtId="171" fontId="31" fillId="0" borderId="7" xfId="1" applyNumberFormat="1" applyFont="1" applyFill="1" applyBorder="1" applyAlignment="1">
      <alignment horizontal="right"/>
    </xf>
    <xf numFmtId="0" fontId="31" fillId="0" borderId="7" xfId="1" applyNumberFormat="1" applyFont="1" applyFill="1" applyBorder="1" applyAlignment="1">
      <alignment horizontal="right"/>
    </xf>
    <xf numFmtId="0" fontId="31" fillId="0" borderId="7" xfId="1" applyNumberFormat="1" applyFont="1" applyFill="1" applyBorder="1" applyAlignment="1">
      <alignment horizontal="left" vertical="top" wrapText="1"/>
    </xf>
    <xf numFmtId="49" fontId="31" fillId="0" borderId="7" xfId="1" applyNumberFormat="1" applyFont="1" applyFill="1" applyBorder="1" applyAlignment="1">
      <alignment horizontal="left" vertical="top" wrapText="1"/>
    </xf>
    <xf numFmtId="9" fontId="31" fillId="0" borderId="0" xfId="1" applyNumberFormat="1" applyFont="1" applyFill="1" applyAlignment="1">
      <alignment horizontal="center"/>
    </xf>
    <xf numFmtId="1" fontId="31" fillId="0" borderId="0" xfId="1" applyNumberFormat="1" applyFont="1" applyFill="1" applyAlignment="1"/>
    <xf numFmtId="4" fontId="31" fillId="0" borderId="0" xfId="1" applyNumberFormat="1" applyFont="1" applyFill="1" applyBorder="1" applyAlignment="1"/>
    <xf numFmtId="170" fontId="5" fillId="0" borderId="0" xfId="1" applyNumberFormat="1" applyFont="1" applyFill="1" applyAlignment="1">
      <alignment horizontal="center" vertical="justify"/>
    </xf>
    <xf numFmtId="4" fontId="31" fillId="0" borderId="0" xfId="1" applyNumberFormat="1" applyFont="1" applyFill="1" applyAlignment="1">
      <alignment horizontal="right"/>
    </xf>
    <xf numFmtId="3" fontId="31" fillId="0" borderId="0" xfId="1" applyNumberFormat="1" applyFont="1" applyFill="1" applyAlignment="1">
      <alignment horizontal="right"/>
    </xf>
    <xf numFmtId="1" fontId="31" fillId="0" borderId="0" xfId="1" applyNumberFormat="1" applyFont="1" applyFill="1" applyAlignment="1">
      <alignment horizontal="right"/>
    </xf>
    <xf numFmtId="0" fontId="31" fillId="0" borderId="0" xfId="1" applyNumberFormat="1" applyFont="1" applyFill="1" applyAlignment="1">
      <alignment horizontal="right"/>
    </xf>
    <xf numFmtId="0" fontId="31" fillId="0" borderId="0" xfId="1" applyNumberFormat="1" applyFont="1" applyFill="1" applyAlignment="1">
      <alignment horizontal="left" vertical="top" wrapText="1"/>
    </xf>
    <xf numFmtId="49" fontId="31" fillId="0" borderId="0" xfId="1" applyNumberFormat="1" applyFont="1" applyFill="1" applyAlignment="1">
      <alignment horizontal="left" vertical="top" wrapText="1"/>
    </xf>
    <xf numFmtId="4" fontId="40" fillId="0" borderId="12" xfId="1" applyNumberFormat="1" applyFont="1" applyFill="1" applyBorder="1" applyAlignment="1">
      <alignment horizontal="center"/>
    </xf>
    <xf numFmtId="3" fontId="40" fillId="0" borderId="11" xfId="1" applyNumberFormat="1" applyFont="1" applyFill="1" applyBorder="1" applyAlignment="1">
      <alignment horizontal="center"/>
    </xf>
    <xf numFmtId="1" fontId="40" fillId="0" borderId="11" xfId="1" applyNumberFormat="1" applyFont="1" applyFill="1" applyBorder="1" applyAlignment="1">
      <alignment horizontal="center"/>
    </xf>
    <xf numFmtId="0" fontId="40" fillId="0" borderId="12" xfId="1" applyFont="1" applyFill="1" applyBorder="1" applyAlignment="1">
      <alignment horizontal="center"/>
    </xf>
    <xf numFmtId="0" fontId="40" fillId="0" borderId="12" xfId="1" applyFont="1" applyFill="1" applyBorder="1" applyAlignment="1">
      <alignment horizontal="center" vertical="justify"/>
    </xf>
    <xf numFmtId="170" fontId="40" fillId="0" borderId="0" xfId="1" applyNumberFormat="1" applyFont="1" applyFill="1" applyAlignment="1">
      <alignment horizontal="center" vertical="justify"/>
    </xf>
    <xf numFmtId="0" fontId="31" fillId="2" borderId="0" xfId="1" applyFont="1" applyFill="1" applyBorder="1">
      <alignment wrapText="1"/>
    </xf>
    <xf numFmtId="4" fontId="40" fillId="0" borderId="0" xfId="1" applyNumberFormat="1" applyFont="1" applyFill="1" applyBorder="1" applyAlignment="1">
      <alignment horizontal="center"/>
    </xf>
    <xf numFmtId="3" fontId="40" fillId="0" borderId="0" xfId="1" applyNumberFormat="1" applyFont="1" applyFill="1" applyBorder="1" applyAlignment="1">
      <alignment horizontal="center"/>
    </xf>
    <xf numFmtId="1" fontId="40" fillId="0" borderId="0" xfId="1" applyNumberFormat="1" applyFont="1" applyFill="1" applyBorder="1" applyAlignment="1">
      <alignment horizontal="center"/>
    </xf>
    <xf numFmtId="0" fontId="40" fillId="0" borderId="0" xfId="1" applyFont="1" applyFill="1" applyBorder="1" applyAlignment="1">
      <alignment horizontal="center"/>
    </xf>
    <xf numFmtId="0" fontId="40" fillId="0" borderId="0" xfId="1" applyFont="1" applyFill="1" applyBorder="1" applyAlignment="1">
      <alignment horizontal="center" vertical="justify"/>
    </xf>
    <xf numFmtId="170" fontId="40" fillId="0" borderId="0" xfId="1" applyNumberFormat="1" applyFont="1" applyFill="1" applyBorder="1" applyAlignment="1">
      <alignment horizontal="center" vertical="justify"/>
    </xf>
    <xf numFmtId="0" fontId="43" fillId="0" borderId="0" xfId="1" applyNumberFormat="1" applyFont="1" applyFill="1" applyAlignment="1">
      <alignment horizontal="left" vertical="top" wrapText="1"/>
    </xf>
    <xf numFmtId="0" fontId="31" fillId="3" borderId="0" xfId="1" applyFont="1" applyFill="1">
      <alignment wrapText="1"/>
    </xf>
    <xf numFmtId="4" fontId="3" fillId="7" borderId="3" xfId="0" applyNumberFormat="1" applyFont="1" applyFill="1" applyBorder="1"/>
    <xf numFmtId="0" fontId="3" fillId="7" borderId="1" xfId="0" applyFont="1" applyFill="1" applyBorder="1"/>
    <xf numFmtId="167" fontId="3" fillId="7" borderId="1" xfId="0" applyNumberFormat="1" applyFont="1" applyFill="1" applyBorder="1"/>
    <xf numFmtId="167" fontId="3" fillId="7" borderId="2" xfId="0" applyNumberFormat="1" applyFont="1" applyFill="1" applyBorder="1" applyAlignment="1">
      <alignment horizontal="center"/>
    </xf>
    <xf numFmtId="0" fontId="6" fillId="8" borderId="0" xfId="0" applyFont="1" applyFill="1" applyAlignment="1">
      <alignment horizontal="right" vertical="top"/>
    </xf>
    <xf numFmtId="0" fontId="3" fillId="8" borderId="0" xfId="0" applyFont="1" applyFill="1"/>
    <xf numFmtId="4" fontId="3" fillId="8" borderId="0" xfId="0" applyNumberFormat="1" applyFont="1" applyFill="1"/>
    <xf numFmtId="167" fontId="3" fillId="8" borderId="0" xfId="0" applyNumberFormat="1" applyFont="1" applyFill="1"/>
    <xf numFmtId="167" fontId="3" fillId="8" borderId="0" xfId="0" applyNumberFormat="1" applyFont="1" applyFill="1" applyAlignment="1">
      <alignment horizontal="center"/>
    </xf>
    <xf numFmtId="0" fontId="7" fillId="0" borderId="0" xfId="18"/>
    <xf numFmtId="0" fontId="7" fillId="0" borderId="0" xfId="18" applyAlignment="1">
      <alignment horizontal="center"/>
    </xf>
    <xf numFmtId="0" fontId="7" fillId="0" borderId="0" xfId="18" applyAlignment="1">
      <alignment wrapText="1"/>
    </xf>
    <xf numFmtId="0" fontId="59" fillId="0" borderId="0" xfId="18" applyFont="1" applyAlignment="1">
      <alignment horizontal="center" vertical="top" wrapText="1"/>
    </xf>
    <xf numFmtId="0" fontId="60" fillId="0" borderId="0" xfId="18" applyFont="1" applyAlignment="1">
      <alignment wrapText="1"/>
    </xf>
    <xf numFmtId="0" fontId="28" fillId="0" borderId="0" xfId="18" applyFont="1"/>
    <xf numFmtId="172" fontId="28" fillId="0" borderId="0" xfId="18" applyNumberFormat="1" applyFont="1" applyAlignment="1">
      <alignment horizontal="center" vertical="top" wrapText="1"/>
    </xf>
    <xf numFmtId="0" fontId="28" fillId="0" borderId="0" xfId="18" applyFont="1" applyAlignment="1">
      <alignment horizontal="center" vertical="top" wrapText="1"/>
    </xf>
    <xf numFmtId="0" fontId="29" fillId="0" borderId="0" xfId="18" applyFont="1" applyAlignment="1">
      <alignment wrapText="1"/>
    </xf>
    <xf numFmtId="0" fontId="7" fillId="0" borderId="13" xfId="18" applyBorder="1"/>
    <xf numFmtId="172" fontId="61" fillId="0" borderId="13" xfId="18" applyNumberFormat="1" applyFont="1" applyBorder="1" applyAlignment="1">
      <alignment horizontal="center"/>
    </xf>
    <xf numFmtId="0" fontId="61" fillId="0" borderId="13" xfId="18" applyFont="1" applyBorder="1"/>
    <xf numFmtId="0" fontId="62" fillId="0" borderId="0" xfId="18" applyFont="1" applyAlignment="1">
      <alignment vertical="top"/>
    </xf>
    <xf numFmtId="0" fontId="7" fillId="0" borderId="0" xfId="18" applyBorder="1"/>
    <xf numFmtId="0" fontId="61" fillId="0" borderId="0" xfId="18" applyFont="1"/>
    <xf numFmtId="0" fontId="63" fillId="0" borderId="7" xfId="18" applyFont="1" applyBorder="1" applyAlignment="1">
      <alignment vertical="top"/>
    </xf>
    <xf numFmtId="172" fontId="61" fillId="0" borderId="0" xfId="18" applyNumberFormat="1" applyFont="1" applyAlignment="1">
      <alignment horizontal="center"/>
    </xf>
    <xf numFmtId="0" fontId="62" fillId="0" borderId="0" xfId="18" applyFont="1" applyAlignment="1">
      <alignment vertical="top" wrapText="1"/>
    </xf>
    <xf numFmtId="0" fontId="16" fillId="0" borderId="0" xfId="18" applyFont="1" applyAlignment="1"/>
    <xf numFmtId="0" fontId="28" fillId="0" borderId="0" xfId="18" applyFont="1" applyAlignment="1"/>
    <xf numFmtId="0" fontId="28" fillId="0" borderId="0" xfId="18" applyFont="1" applyAlignment="1">
      <alignment wrapText="1"/>
    </xf>
    <xf numFmtId="0" fontId="16" fillId="0" borderId="0" xfId="18" applyFont="1" applyAlignment="1">
      <alignment wrapText="1"/>
    </xf>
    <xf numFmtId="0" fontId="16" fillId="0" borderId="0" xfId="18" applyFont="1" applyAlignment="1">
      <alignment horizontal="left"/>
    </xf>
    <xf numFmtId="0" fontId="7" fillId="0" borderId="0" xfId="18" applyAlignment="1"/>
    <xf numFmtId="0" fontId="64" fillId="0" borderId="0" xfId="18" applyFont="1"/>
    <xf numFmtId="0" fontId="66" fillId="0" borderId="0" xfId="18" applyFont="1" applyAlignment="1">
      <alignment horizontal="left" vertical="top"/>
    </xf>
    <xf numFmtId="0" fontId="68" fillId="0" borderId="0" xfId="19" applyFont="1" applyFill="1"/>
    <xf numFmtId="0" fontId="16" fillId="0" borderId="0" xfId="19" applyFont="1" applyFill="1"/>
    <xf numFmtId="1" fontId="16" fillId="0" borderId="0" xfId="19" applyNumberFormat="1" applyFont="1" applyFill="1" applyBorder="1" applyAlignment="1">
      <alignment horizontal="center" wrapText="1"/>
    </xf>
    <xf numFmtId="0" fontId="16" fillId="0" borderId="0" xfId="19" applyFont="1" applyFill="1" applyAlignment="1">
      <alignment horizontal="center" wrapText="1"/>
    </xf>
    <xf numFmtId="0" fontId="68" fillId="0" borderId="0" xfId="19" applyFont="1" applyFill="1" applyAlignment="1">
      <alignment horizontal="left" wrapText="1"/>
    </xf>
    <xf numFmtId="0" fontId="69" fillId="0" borderId="0" xfId="19" applyFont="1" applyFill="1" applyAlignment="1">
      <alignment horizontal="left"/>
    </xf>
    <xf numFmtId="0" fontId="71" fillId="0" borderId="0" xfId="19" applyFont="1" applyFill="1"/>
    <xf numFmtId="0" fontId="68" fillId="0" borderId="0" xfId="19" applyFont="1" applyFill="1" applyBorder="1"/>
    <xf numFmtId="0" fontId="16" fillId="0" borderId="14" xfId="19" applyFont="1" applyFill="1" applyBorder="1"/>
    <xf numFmtId="1" fontId="16" fillId="0" borderId="14" xfId="19" applyNumberFormat="1" applyFont="1" applyFill="1" applyBorder="1" applyAlignment="1">
      <alignment horizontal="center"/>
    </xf>
    <xf numFmtId="0" fontId="16" fillId="0" borderId="14" xfId="19" applyFont="1" applyFill="1" applyBorder="1" applyAlignment="1">
      <alignment horizontal="center"/>
    </xf>
    <xf numFmtId="0" fontId="68" fillId="0" borderId="14" xfId="19" applyFont="1" applyFill="1" applyBorder="1" applyAlignment="1">
      <alignment horizontal="left" vertical="top" wrapText="1"/>
    </xf>
    <xf numFmtId="0" fontId="72" fillId="0" borderId="14" xfId="19" applyFont="1" applyFill="1" applyBorder="1" applyAlignment="1">
      <alignment vertical="top"/>
    </xf>
    <xf numFmtId="0" fontId="67" fillId="0" borderId="0" xfId="19" applyFill="1" applyAlignment="1"/>
    <xf numFmtId="0" fontId="59" fillId="0" borderId="0" xfId="19" applyFont="1" applyFill="1" applyBorder="1" applyAlignment="1">
      <alignment vertical="top"/>
    </xf>
    <xf numFmtId="0" fontId="67" fillId="0" borderId="0" xfId="19" applyFill="1"/>
    <xf numFmtId="0" fontId="16" fillId="0" borderId="0" xfId="19" applyFont="1" applyFill="1" applyAlignment="1">
      <alignment horizontal="center"/>
    </xf>
    <xf numFmtId="0" fontId="67" fillId="0" borderId="0" xfId="19" applyFill="1" applyAlignment="1">
      <alignment vertical="top" wrapText="1"/>
    </xf>
    <xf numFmtId="0" fontId="59" fillId="0" borderId="0" xfId="19" applyFont="1" applyFill="1" applyAlignment="1">
      <alignment vertical="top"/>
    </xf>
    <xf numFmtId="0" fontId="33" fillId="0" borderId="0" xfId="19" applyFont="1" applyFill="1" applyAlignment="1">
      <alignment vertical="top"/>
    </xf>
    <xf numFmtId="0" fontId="74" fillId="0" borderId="0" xfId="20" applyFont="1" applyFill="1"/>
    <xf numFmtId="0" fontId="74" fillId="0" borderId="0" xfId="20" applyFont="1" applyFill="1" applyAlignment="1">
      <alignment horizontal="right"/>
    </xf>
    <xf numFmtId="0" fontId="74" fillId="0" borderId="0" xfId="20" applyFont="1" applyFill="1" applyBorder="1"/>
    <xf numFmtId="0" fontId="74" fillId="0" borderId="0" xfId="20" applyFont="1" applyFill="1" applyBorder="1" applyAlignment="1">
      <alignment horizontal="right"/>
    </xf>
    <xf numFmtId="0" fontId="75" fillId="0" borderId="0" xfId="19" applyFont="1" applyAlignment="1">
      <alignment horizontal="left" vertical="top"/>
    </xf>
    <xf numFmtId="0" fontId="75" fillId="0" borderId="0" xfId="19" applyFont="1" applyAlignment="1">
      <alignment horizontal="right" vertical="top"/>
    </xf>
    <xf numFmtId="0" fontId="75" fillId="0" borderId="0" xfId="19" applyFont="1"/>
    <xf numFmtId="0" fontId="75" fillId="0" borderId="0" xfId="19" applyFont="1" applyAlignment="1">
      <alignment horizontal="right"/>
    </xf>
    <xf numFmtId="0" fontId="7" fillId="0" borderId="0" xfId="19" applyFont="1" applyAlignment="1">
      <alignment horizontal="left" vertical="top"/>
    </xf>
    <xf numFmtId="0" fontId="7" fillId="0" borderId="0" xfId="19" applyFont="1" applyAlignment="1">
      <alignment horizontal="right" vertical="top"/>
    </xf>
    <xf numFmtId="0" fontId="76" fillId="0" borderId="0" xfId="20" applyFont="1" applyFill="1"/>
    <xf numFmtId="0" fontId="76" fillId="0" borderId="0" xfId="20" applyFont="1" applyFill="1" applyAlignment="1">
      <alignment horizontal="right"/>
    </xf>
    <xf numFmtId="0" fontId="77" fillId="0" borderId="0" xfId="20" applyFont="1" applyFill="1"/>
    <xf numFmtId="0" fontId="77" fillId="0" borderId="0" xfId="20" applyFont="1" applyFill="1" applyAlignment="1">
      <alignment horizontal="right"/>
    </xf>
    <xf numFmtId="0" fontId="78" fillId="0" borderId="0" xfId="20" applyFont="1" applyFill="1"/>
    <xf numFmtId="0" fontId="78" fillId="0" borderId="0" xfId="20" applyFont="1" applyFill="1" applyAlignment="1">
      <alignment horizontal="right"/>
    </xf>
    <xf numFmtId="0" fontId="67" fillId="0" borderId="0" xfId="19"/>
    <xf numFmtId="0" fontId="67" fillId="0" borderId="0" xfId="19" applyAlignment="1">
      <alignment horizontal="left" vertical="center"/>
    </xf>
    <xf numFmtId="0" fontId="7" fillId="0" borderId="0" xfId="19" applyFont="1" applyAlignment="1">
      <alignment horizontal="left" vertical="center"/>
    </xf>
    <xf numFmtId="0" fontId="23" fillId="0" borderId="0" xfId="19" applyFont="1"/>
    <xf numFmtId="0" fontId="23" fillId="0" borderId="0" xfId="19" applyFont="1" applyAlignment="1">
      <alignment horizontal="left" vertical="center"/>
    </xf>
    <xf numFmtId="0" fontId="28" fillId="0" borderId="0" xfId="19" applyFont="1" applyAlignment="1">
      <alignment horizontal="left" vertical="top"/>
    </xf>
    <xf numFmtId="0" fontId="74" fillId="0" borderId="0" xfId="21" applyFont="1" applyFill="1"/>
    <xf numFmtId="0" fontId="74" fillId="0" borderId="0" xfId="21" applyFont="1" applyFill="1" applyAlignment="1">
      <alignment horizontal="right"/>
    </xf>
    <xf numFmtId="4" fontId="74" fillId="0" borderId="0" xfId="21" applyNumberFormat="1" applyFont="1" applyFill="1" applyAlignment="1"/>
    <xf numFmtId="4" fontId="74" fillId="0" borderId="0" xfId="21" applyNumberFormat="1" applyFont="1" applyFill="1" applyAlignment="1">
      <alignment horizontal="right"/>
    </xf>
    <xf numFmtId="0" fontId="74" fillId="0" borderId="0" xfId="21" applyFont="1" applyFill="1" applyAlignment="1">
      <alignment horizontal="left"/>
    </xf>
    <xf numFmtId="0" fontId="74" fillId="0" borderId="0" xfId="21" applyFont="1" applyFill="1" applyAlignment="1">
      <alignment wrapText="1"/>
    </xf>
    <xf numFmtId="0" fontId="3" fillId="0" borderId="0" xfId="21" applyFont="1" applyFill="1" applyAlignment="1">
      <alignment horizontal="center" vertical="top"/>
    </xf>
    <xf numFmtId="0" fontId="74" fillId="0" borderId="0" xfId="21" applyFont="1" applyFill="1" applyAlignment="1">
      <alignment horizontal="left" wrapText="1"/>
    </xf>
    <xf numFmtId="0" fontId="74" fillId="0" borderId="0" xfId="21" applyFont="1" applyFill="1" applyBorder="1" applyAlignment="1">
      <alignment horizontal="right" wrapText="1"/>
    </xf>
    <xf numFmtId="4" fontId="74" fillId="0" borderId="0" xfId="21" applyNumberFormat="1" applyFont="1" applyFill="1" applyBorder="1" applyAlignment="1"/>
    <xf numFmtId="4" fontId="74" fillId="0" borderId="0" xfId="21" applyNumberFormat="1" applyFont="1" applyFill="1" applyBorder="1" applyAlignment="1">
      <alignment horizontal="right"/>
    </xf>
    <xf numFmtId="0" fontId="74" fillId="0" borderId="0" xfId="21" applyFont="1" applyFill="1" applyBorder="1" applyAlignment="1">
      <alignment horizontal="left"/>
    </xf>
    <xf numFmtId="0" fontId="7" fillId="0" borderId="0" xfId="21" applyFont="1" applyFill="1" applyBorder="1" applyAlignment="1">
      <alignment wrapText="1"/>
    </xf>
    <xf numFmtId="0" fontId="3" fillId="0" borderId="0" xfId="21" applyFont="1" applyFill="1" applyBorder="1" applyAlignment="1">
      <alignment horizontal="center" vertical="top"/>
    </xf>
    <xf numFmtId="0" fontId="16" fillId="0" borderId="0" xfId="21" applyFont="1" applyFill="1"/>
    <xf numFmtId="0" fontId="16" fillId="0" borderId="0" xfId="21" applyFont="1" applyFill="1" applyAlignment="1">
      <alignment horizontal="right"/>
    </xf>
    <xf numFmtId="4" fontId="16" fillId="0" borderId="0" xfId="21" applyNumberFormat="1" applyFont="1" applyFill="1" applyBorder="1" applyAlignment="1"/>
    <xf numFmtId="4" fontId="16" fillId="0" borderId="0" xfId="21" applyNumberFormat="1" applyFont="1" applyFill="1" applyBorder="1" applyAlignment="1">
      <alignment horizontal="right"/>
    </xf>
    <xf numFmtId="0" fontId="16" fillId="0" borderId="0" xfId="21" applyFont="1" applyFill="1" applyBorder="1" applyAlignment="1">
      <alignment horizontal="left"/>
    </xf>
    <xf numFmtId="0" fontId="16" fillId="0" borderId="0" xfId="21" applyFont="1" applyFill="1" applyBorder="1" applyAlignment="1">
      <alignment wrapText="1"/>
    </xf>
    <xf numFmtId="0" fontId="17" fillId="0" borderId="0" xfId="21" quotePrefix="1" applyFont="1" applyFill="1" applyBorder="1" applyAlignment="1">
      <alignment horizontal="left" vertical="top"/>
    </xf>
    <xf numFmtId="4" fontId="16" fillId="0" borderId="0" xfId="21" applyNumberFormat="1" applyFont="1" applyFill="1" applyBorder="1" applyAlignment="1">
      <alignment vertical="center"/>
    </xf>
    <xf numFmtId="0" fontId="17" fillId="0" borderId="0" xfId="21" applyFont="1" applyFill="1" applyBorder="1" applyAlignment="1">
      <alignment horizontal="center" vertical="top"/>
    </xf>
    <xf numFmtId="0" fontId="28" fillId="0" borderId="0" xfId="18" applyFont="1" applyFill="1" applyAlignment="1">
      <alignment horizontal="left" vertical="top"/>
    </xf>
    <xf numFmtId="0" fontId="28" fillId="0" borderId="0" xfId="18" applyFont="1" applyFill="1" applyAlignment="1">
      <alignment horizontal="right" vertical="top"/>
    </xf>
    <xf numFmtId="4" fontId="16" fillId="0" borderId="7" xfId="18" applyNumberFormat="1" applyFont="1" applyFill="1" applyBorder="1" applyAlignment="1">
      <alignment horizontal="right" vertical="top"/>
    </xf>
    <xf numFmtId="0" fontId="16" fillId="0" borderId="7" xfId="18" applyFont="1" applyFill="1" applyBorder="1" applyAlignment="1">
      <alignment horizontal="right" vertical="center" wrapText="1"/>
    </xf>
    <xf numFmtId="0" fontId="16" fillId="0" borderId="7" xfId="18" applyFont="1" applyFill="1" applyBorder="1" applyAlignment="1">
      <alignment horizontal="right" wrapText="1"/>
    </xf>
    <xf numFmtId="0" fontId="16" fillId="0" borderId="0" xfId="22" applyFont="1" applyFill="1"/>
    <xf numFmtId="0" fontId="7" fillId="0" borderId="0" xfId="23" applyFont="1"/>
    <xf numFmtId="167" fontId="16" fillId="0" borderId="0" xfId="18" applyNumberFormat="1" applyFont="1" applyFill="1" applyBorder="1" applyAlignment="1"/>
    <xf numFmtId="0" fontId="16" fillId="0" borderId="0" xfId="18" applyFont="1" applyFill="1" applyAlignment="1">
      <alignment horizontal="center" wrapText="1"/>
    </xf>
    <xf numFmtId="0" fontId="16" fillId="0" borderId="0" xfId="18" applyFont="1" applyFill="1" applyAlignment="1">
      <alignment horizontal="justify" vertical="top" wrapText="1"/>
    </xf>
    <xf numFmtId="0" fontId="17" fillId="0" borderId="0" xfId="18" applyFont="1" applyFill="1" applyAlignment="1">
      <alignment horizontal="center" vertical="top" wrapText="1"/>
    </xf>
    <xf numFmtId="0" fontId="16" fillId="0" borderId="0" xfId="18" applyFont="1" applyFill="1" applyAlignment="1">
      <alignment horizontal="justify" vertical="top"/>
    </xf>
    <xf numFmtId="0" fontId="16" fillId="0" borderId="0" xfId="18" applyFont="1" applyFill="1" applyAlignment="1">
      <alignment horizontal="center" vertical="top" wrapText="1"/>
    </xf>
    <xf numFmtId="1" fontId="80" fillId="0" borderId="0" xfId="18" applyNumberFormat="1" applyFont="1" applyFill="1" applyBorder="1" applyAlignment="1">
      <alignment horizontal="center" wrapText="1"/>
    </xf>
    <xf numFmtId="0" fontId="80" fillId="0" borderId="0" xfId="18" applyFont="1" applyFill="1" applyAlignment="1">
      <alignment horizontal="center" wrapText="1"/>
    </xf>
    <xf numFmtId="167" fontId="16" fillId="0" borderId="0" xfId="18" applyNumberFormat="1" applyFont="1" applyFill="1" applyBorder="1" applyAlignment="1">
      <alignment vertical="top"/>
    </xf>
    <xf numFmtId="0" fontId="80" fillId="0" borderId="0" xfId="18" applyFont="1" applyFill="1" applyAlignment="1">
      <alignment horizontal="center" vertical="top" wrapText="1"/>
    </xf>
    <xf numFmtId="0" fontId="80" fillId="0" borderId="0" xfId="25" applyNumberFormat="1" applyFont="1" applyFill="1" applyBorder="1" applyAlignment="1">
      <alignment vertical="top" wrapText="1"/>
    </xf>
    <xf numFmtId="167" fontId="80" fillId="0" borderId="0" xfId="18" applyNumberFormat="1" applyFont="1" applyFill="1" applyBorder="1" applyAlignment="1">
      <alignment vertical="top"/>
    </xf>
    <xf numFmtId="167" fontId="80" fillId="0" borderId="0" xfId="18" applyNumberFormat="1" applyFont="1" applyFill="1" applyBorder="1" applyAlignment="1">
      <alignment wrapText="1"/>
    </xf>
    <xf numFmtId="0" fontId="80" fillId="0" borderId="0" xfId="18" applyNumberFormat="1" applyFont="1" applyFill="1" applyAlignment="1">
      <alignment vertical="top" wrapText="1"/>
    </xf>
    <xf numFmtId="167" fontId="16" fillId="0" borderId="0" xfId="21" applyNumberFormat="1" applyFont="1" applyFill="1" applyAlignment="1"/>
    <xf numFmtId="4" fontId="16" fillId="0" borderId="0" xfId="21" applyNumberFormat="1" applyFont="1" applyFill="1" applyAlignment="1">
      <alignment horizontal="center"/>
    </xf>
    <xf numFmtId="0" fontId="16" fillId="0" borderId="0" xfId="21" applyFont="1" applyFill="1" applyAlignment="1">
      <alignment horizontal="left"/>
    </xf>
    <xf numFmtId="0" fontId="16" fillId="0" borderId="0" xfId="21" applyFont="1" applyFill="1" applyAlignment="1">
      <alignment wrapText="1"/>
    </xf>
    <xf numFmtId="0" fontId="17" fillId="0" borderId="0" xfId="21" applyFont="1" applyFill="1" applyAlignment="1">
      <alignment horizontal="center" vertical="top"/>
    </xf>
    <xf numFmtId="167" fontId="16" fillId="0" borderId="0" xfId="18" applyNumberFormat="1" applyFont="1" applyFill="1" applyAlignment="1">
      <alignment vertical="top" wrapText="1"/>
    </xf>
    <xf numFmtId="0" fontId="16" fillId="0" borderId="0" xfId="18" applyNumberFormat="1" applyFont="1" applyFill="1" applyAlignment="1">
      <alignment horizontal="center" wrapText="1"/>
    </xf>
    <xf numFmtId="0" fontId="84" fillId="0" borderId="0" xfId="18" applyFont="1" applyFill="1" applyAlignment="1">
      <alignment horizontal="left" vertical="top" wrapText="1"/>
    </xf>
    <xf numFmtId="0" fontId="16" fillId="0" borderId="0" xfId="18" applyFont="1" applyFill="1" applyAlignment="1">
      <alignment horizontal="left" vertical="top"/>
    </xf>
    <xf numFmtId="0" fontId="17" fillId="0" borderId="0" xfId="18" applyFont="1" applyFill="1" applyAlignment="1">
      <alignment horizontal="left" vertical="top" wrapText="1"/>
    </xf>
    <xf numFmtId="0" fontId="16" fillId="0" borderId="0" xfId="18" applyFont="1" applyFill="1" applyAlignment="1">
      <alignment horizontal="left" vertical="center" wrapText="1"/>
    </xf>
    <xf numFmtId="167" fontId="16" fillId="0" borderId="0" xfId="21" applyNumberFormat="1" applyFont="1" applyFill="1" applyBorder="1" applyAlignment="1"/>
    <xf numFmtId="4" fontId="16" fillId="0" borderId="0" xfId="21" applyNumberFormat="1" applyFont="1" applyFill="1" applyBorder="1" applyAlignment="1">
      <alignment horizontal="center"/>
    </xf>
    <xf numFmtId="49" fontId="16" fillId="0" borderId="0" xfId="21" applyNumberFormat="1" applyFont="1" applyFill="1" applyBorder="1" applyAlignment="1">
      <alignment horizontal="left" vertical="top" wrapText="1"/>
    </xf>
    <xf numFmtId="167" fontId="16" fillId="0" borderId="0" xfId="18" applyNumberFormat="1" applyFont="1" applyFill="1" applyBorder="1" applyAlignment="1">
      <alignment vertical="top" wrapText="1"/>
    </xf>
    <xf numFmtId="0" fontId="16" fillId="0" borderId="0" xfId="18" applyFont="1" applyFill="1" applyBorder="1" applyAlignment="1">
      <alignment horizontal="center" wrapText="1"/>
    </xf>
    <xf numFmtId="0" fontId="16" fillId="0" borderId="0" xfId="18" applyFont="1" applyFill="1" applyBorder="1" applyAlignment="1">
      <alignment horizontal="center" vertical="top" wrapText="1"/>
    </xf>
    <xf numFmtId="0" fontId="16" fillId="0" borderId="0" xfId="18" applyFont="1" applyFill="1" applyBorder="1" applyAlignment="1">
      <alignment horizontal="left" vertical="top" wrapText="1"/>
    </xf>
    <xf numFmtId="0" fontId="17" fillId="0" borderId="0" xfId="18" applyFont="1" applyFill="1" applyBorder="1" applyAlignment="1">
      <alignment horizontal="center" vertical="top" wrapText="1"/>
    </xf>
    <xf numFmtId="0" fontId="75" fillId="0" borderId="0" xfId="18" applyFont="1" applyFill="1" applyAlignment="1">
      <alignment horizontal="left" vertical="top"/>
    </xf>
    <xf numFmtId="0" fontId="75" fillId="0" borderId="0" xfId="18" applyFont="1" applyFill="1" applyAlignment="1">
      <alignment horizontal="right" vertical="top"/>
    </xf>
    <xf numFmtId="0" fontId="83" fillId="0" borderId="0" xfId="18" applyFont="1" applyFill="1" applyBorder="1" applyAlignment="1">
      <alignment horizontal="center" vertical="top" wrapText="1"/>
    </xf>
    <xf numFmtId="0" fontId="16" fillId="0" borderId="0" xfId="18" applyFont="1" applyFill="1" applyAlignment="1">
      <alignment horizontal="left" vertical="top" wrapText="1"/>
    </xf>
    <xf numFmtId="0" fontId="16" fillId="0" borderId="9" xfId="18" applyFont="1" applyFill="1" applyBorder="1" applyAlignment="1">
      <alignment horizontal="center" wrapText="1"/>
    </xf>
    <xf numFmtId="0" fontId="83" fillId="0" borderId="0" xfId="18" applyFont="1" applyFill="1" applyAlignment="1">
      <alignment horizontal="center" vertical="top" wrapText="1"/>
    </xf>
    <xf numFmtId="4" fontId="16" fillId="0" borderId="0" xfId="18" applyNumberFormat="1" applyFont="1" applyFill="1" applyBorder="1" applyAlignment="1">
      <alignment vertical="top" wrapText="1"/>
    </xf>
    <xf numFmtId="4" fontId="16" fillId="0" borderId="0" xfId="18" applyNumberFormat="1" applyFont="1" applyFill="1" applyAlignment="1">
      <alignment vertical="top" wrapText="1"/>
    </xf>
    <xf numFmtId="4" fontId="16" fillId="0" borderId="0" xfId="21" applyNumberFormat="1" applyFont="1" applyFill="1" applyAlignment="1"/>
    <xf numFmtId="4" fontId="16" fillId="0" borderId="0" xfId="21" applyNumberFormat="1" applyFont="1" applyFill="1" applyAlignment="1">
      <alignment horizontal="right"/>
    </xf>
    <xf numFmtId="0" fontId="17" fillId="0" borderId="0" xfId="21" applyFont="1" applyFill="1" applyAlignment="1">
      <alignment vertical="top"/>
    </xf>
    <xf numFmtId="4" fontId="16" fillId="9" borderId="15" xfId="21" applyNumberFormat="1" applyFont="1" applyFill="1" applyBorder="1" applyAlignment="1">
      <alignment horizontal="center" vertical="center"/>
    </xf>
    <xf numFmtId="0" fontId="16" fillId="9" borderId="15" xfId="21" applyFont="1" applyFill="1" applyBorder="1" applyAlignment="1">
      <alignment horizontal="center" vertical="center"/>
    </xf>
    <xf numFmtId="0" fontId="16" fillId="9" borderId="15" xfId="21" applyFont="1" applyFill="1" applyBorder="1" applyAlignment="1">
      <alignment wrapText="1"/>
    </xf>
    <xf numFmtId="0" fontId="16" fillId="9" borderId="3" xfId="21" quotePrefix="1" applyFont="1" applyFill="1" applyBorder="1" applyAlignment="1">
      <alignment horizontal="left" vertical="top"/>
    </xf>
    <xf numFmtId="0" fontId="17" fillId="0" borderId="0" xfId="21" applyFont="1" applyFill="1"/>
    <xf numFmtId="0" fontId="17" fillId="0" borderId="0" xfId="21" applyFont="1" applyFill="1" applyAlignment="1">
      <alignment horizontal="right"/>
    </xf>
    <xf numFmtId="4" fontId="17" fillId="0" borderId="0" xfId="21" applyNumberFormat="1" applyFont="1" applyFill="1" applyAlignment="1"/>
    <xf numFmtId="4" fontId="49" fillId="0" borderId="0" xfId="21" applyNumberFormat="1" applyFont="1" applyFill="1" applyBorder="1" applyAlignment="1">
      <alignment horizontal="right"/>
    </xf>
    <xf numFmtId="0" fontId="17" fillId="0" borderId="0" xfId="21" applyFont="1" applyFill="1" applyAlignment="1">
      <alignment horizontal="left"/>
    </xf>
    <xf numFmtId="0" fontId="17" fillId="0" borderId="0" xfId="21" applyFont="1" applyFill="1" applyAlignment="1">
      <alignment wrapText="1"/>
    </xf>
    <xf numFmtId="0" fontId="17" fillId="0" borderId="0" xfId="21" quotePrefix="1" applyFont="1" applyFill="1" applyAlignment="1">
      <alignment horizontal="left" vertical="top"/>
    </xf>
    <xf numFmtId="4" fontId="17" fillId="0" borderId="0" xfId="21" applyNumberFormat="1" applyFont="1" applyFill="1" applyBorder="1" applyAlignment="1">
      <alignment horizontal="right"/>
    </xf>
    <xf numFmtId="0" fontId="23" fillId="0" borderId="0" xfId="21" applyFont="1" applyFill="1" applyAlignment="1">
      <alignment wrapText="1"/>
    </xf>
    <xf numFmtId="0" fontId="74" fillId="0" borderId="0" xfId="22" applyFont="1" applyFill="1"/>
    <xf numFmtId="0" fontId="74" fillId="0" borderId="0" xfId="22" applyFont="1" applyFill="1" applyAlignment="1">
      <alignment horizontal="right"/>
    </xf>
    <xf numFmtId="4" fontId="74" fillId="0" borderId="0" xfId="22" applyNumberFormat="1" applyFont="1" applyFill="1" applyAlignment="1"/>
    <xf numFmtId="4" fontId="74" fillId="0" borderId="0" xfId="22" applyNumberFormat="1" applyFont="1" applyFill="1" applyAlignment="1">
      <alignment horizontal="right"/>
    </xf>
    <xf numFmtId="0" fontId="74" fillId="0" borderId="0" xfId="22" applyFont="1" applyFill="1" applyAlignment="1">
      <alignment horizontal="left"/>
    </xf>
    <xf numFmtId="0" fontId="74" fillId="0" borderId="0" xfId="22" applyFont="1" applyFill="1" applyAlignment="1">
      <alignment wrapText="1"/>
    </xf>
    <xf numFmtId="0" fontId="3" fillId="0" borderId="0" xfId="22" applyFont="1" applyFill="1" applyAlignment="1">
      <alignment horizontal="center" vertical="top"/>
    </xf>
    <xf numFmtId="0" fontId="74" fillId="0" borderId="0" xfId="22" applyFont="1" applyFill="1" applyAlignment="1">
      <alignment horizontal="left" wrapText="1"/>
    </xf>
    <xf numFmtId="0" fontId="74" fillId="0" borderId="0" xfId="22" applyFont="1" applyFill="1" applyBorder="1" applyAlignment="1">
      <alignment horizontal="right"/>
    </xf>
    <xf numFmtId="4" fontId="74" fillId="0" borderId="0" xfId="22" applyNumberFormat="1" applyFont="1" applyFill="1" applyBorder="1" applyAlignment="1"/>
    <xf numFmtId="4" fontId="74" fillId="0" borderId="0" xfId="22" applyNumberFormat="1" applyFont="1" applyFill="1" applyBorder="1" applyAlignment="1">
      <alignment horizontal="right"/>
    </xf>
    <xf numFmtId="0" fontId="74" fillId="0" borderId="0" xfId="22" applyFont="1" applyFill="1" applyBorder="1" applyAlignment="1">
      <alignment horizontal="left"/>
    </xf>
    <xf numFmtId="0" fontId="74" fillId="0" borderId="0" xfId="22" applyFont="1" applyFill="1" applyBorder="1" applyAlignment="1">
      <alignment wrapText="1"/>
    </xf>
    <xf numFmtId="0" fontId="3" fillId="0" borderId="0" xfId="22" applyFont="1" applyFill="1" applyBorder="1" applyAlignment="1">
      <alignment horizontal="center" vertical="top"/>
    </xf>
    <xf numFmtId="0" fontId="74" fillId="0" borderId="0" xfId="22" applyFont="1" applyFill="1" applyBorder="1" applyAlignment="1">
      <alignment horizontal="right" wrapText="1"/>
    </xf>
    <xf numFmtId="0" fontId="7" fillId="0" borderId="0" xfId="22" applyFont="1" applyFill="1" applyBorder="1" applyAlignment="1">
      <alignment wrapText="1"/>
    </xf>
    <xf numFmtId="4" fontId="74" fillId="0" borderId="0" xfId="22" applyNumberFormat="1" applyFont="1" applyFill="1" applyBorder="1" applyAlignment="1">
      <alignment vertical="center"/>
    </xf>
    <xf numFmtId="0" fontId="74" fillId="0" borderId="0" xfId="22" applyFont="1" applyFill="1" applyBorder="1" applyAlignment="1">
      <alignment horizontal="justify" vertical="top" wrapText="1"/>
    </xf>
    <xf numFmtId="0" fontId="75" fillId="0" borderId="0" xfId="18" applyFont="1"/>
    <xf numFmtId="0" fontId="75" fillId="0" borderId="0" xfId="18" applyFont="1" applyAlignment="1">
      <alignment horizontal="right"/>
    </xf>
    <xf numFmtId="0" fontId="75" fillId="0" borderId="0" xfId="18" applyFont="1" applyBorder="1" applyAlignment="1">
      <alignment horizontal="right"/>
    </xf>
    <xf numFmtId="4" fontId="7" fillId="0" borderId="0" xfId="18" applyNumberFormat="1" applyFont="1" applyBorder="1" applyAlignment="1">
      <alignment vertical="center"/>
    </xf>
    <xf numFmtId="0" fontId="7" fillId="0" borderId="0" xfId="18" applyFont="1" applyBorder="1" applyAlignment="1">
      <alignment horizontal="right" vertical="top" wrapText="1"/>
    </xf>
    <xf numFmtId="0" fontId="7" fillId="0" borderId="0" xfId="18" applyFont="1" applyBorder="1" applyAlignment="1">
      <alignment horizontal="center" vertical="top" wrapText="1"/>
    </xf>
    <xf numFmtId="0" fontId="7" fillId="0" borderId="0" xfId="18" applyFont="1" applyBorder="1" applyAlignment="1">
      <alignment horizontal="left" vertical="top" wrapText="1"/>
    </xf>
    <xf numFmtId="0" fontId="8" fillId="0" borderId="0" xfId="18" applyFont="1" applyBorder="1" applyAlignment="1">
      <alignment horizontal="center"/>
    </xf>
    <xf numFmtId="0" fontId="7" fillId="0" borderId="0" xfId="18" applyFont="1" applyFill="1" applyBorder="1" applyAlignment="1">
      <alignment horizontal="left" vertical="center" wrapText="1"/>
    </xf>
    <xf numFmtId="0" fontId="75" fillId="0" borderId="0" xfId="18" applyFont="1" applyAlignment="1">
      <alignment horizontal="left" vertical="top"/>
    </xf>
    <xf numFmtId="0" fontId="75" fillId="0" borderId="0" xfId="18" applyFont="1" applyAlignment="1">
      <alignment horizontal="right" vertical="top"/>
    </xf>
    <xf numFmtId="0" fontId="75" fillId="0" borderId="0" xfId="18" applyFont="1" applyBorder="1" applyAlignment="1">
      <alignment horizontal="right" vertical="top"/>
    </xf>
    <xf numFmtId="4" fontId="7" fillId="0" borderId="0" xfId="18" applyNumberFormat="1" applyFont="1" applyBorder="1" applyAlignment="1">
      <alignment vertical="top"/>
    </xf>
    <xf numFmtId="0" fontId="7" fillId="0" borderId="0" xfId="18" applyFont="1" applyBorder="1" applyAlignment="1">
      <alignment horizontal="left" vertical="top"/>
    </xf>
    <xf numFmtId="0" fontId="8" fillId="0" borderId="0" xfId="18" applyFont="1" applyBorder="1" applyAlignment="1">
      <alignment horizontal="left" vertical="top" wrapText="1"/>
    </xf>
    <xf numFmtId="0" fontId="8" fillId="0" borderId="0" xfId="18" applyFont="1" applyBorder="1" applyAlignment="1">
      <alignment horizontal="center" vertical="top" wrapText="1"/>
    </xf>
    <xf numFmtId="0" fontId="7" fillId="0" borderId="0" xfId="18" applyFont="1" applyAlignment="1">
      <alignment horizontal="right" vertical="top" wrapText="1"/>
    </xf>
    <xf numFmtId="0" fontId="7" fillId="0" borderId="0" xfId="18" applyFont="1" applyAlignment="1">
      <alignment horizontal="center" vertical="top" wrapText="1"/>
    </xf>
    <xf numFmtId="0" fontId="7" fillId="0" borderId="0" xfId="18" applyFont="1" applyFill="1" applyAlignment="1">
      <alignment horizontal="left" vertical="center" wrapText="1"/>
    </xf>
    <xf numFmtId="0" fontId="8" fillId="0" borderId="0" xfId="18" applyFont="1" applyAlignment="1">
      <alignment horizontal="center" vertical="top" wrapText="1"/>
    </xf>
    <xf numFmtId="4" fontId="7" fillId="0" borderId="0" xfId="22" applyNumberFormat="1" applyFont="1" applyFill="1" applyAlignment="1"/>
    <xf numFmtId="4" fontId="7" fillId="0" borderId="0" xfId="22" applyNumberFormat="1" applyFont="1" applyFill="1" applyAlignment="1">
      <alignment horizontal="right"/>
    </xf>
    <xf numFmtId="0" fontId="7" fillId="0" borderId="0" xfId="22" applyFont="1" applyFill="1" applyAlignment="1">
      <alignment horizontal="left"/>
    </xf>
    <xf numFmtId="0" fontId="7" fillId="0" borderId="0" xfId="18" applyNumberFormat="1" applyFont="1" applyAlignment="1">
      <alignment horizontal="left" vertical="top" wrapText="1"/>
    </xf>
    <xf numFmtId="0" fontId="8" fillId="0" borderId="0" xfId="22" applyFont="1" applyFill="1" applyAlignment="1">
      <alignment horizontal="center" vertical="top"/>
    </xf>
    <xf numFmtId="0" fontId="7" fillId="0" borderId="0" xfId="18" applyFont="1" applyAlignment="1">
      <alignment horizontal="left" vertical="top" wrapText="1"/>
    </xf>
    <xf numFmtId="1" fontId="7" fillId="0" borderId="0" xfId="18" applyNumberFormat="1" applyFont="1" applyBorder="1" applyAlignment="1">
      <alignment horizontal="right" wrapText="1"/>
    </xf>
    <xf numFmtId="0" fontId="7" fillId="0" borderId="0" xfId="18" applyFont="1" applyAlignment="1">
      <alignment horizontal="center" wrapText="1"/>
    </xf>
    <xf numFmtId="0" fontId="7" fillId="0" borderId="0" xfId="18" applyFont="1" applyFill="1" applyAlignment="1">
      <alignment horizontal="left" vertical="top" wrapText="1"/>
    </xf>
    <xf numFmtId="0" fontId="16" fillId="0" borderId="0" xfId="18" applyFont="1"/>
    <xf numFmtId="0" fontId="16" fillId="0" borderId="0" xfId="18" applyFont="1" applyAlignment="1">
      <alignment horizontal="right"/>
    </xf>
    <xf numFmtId="4" fontId="28" fillId="0" borderId="0" xfId="22" applyNumberFormat="1" applyFont="1" applyFill="1" applyBorder="1" applyAlignment="1">
      <alignment vertical="center"/>
    </xf>
    <xf numFmtId="4" fontId="16" fillId="0" borderId="0" xfId="22" applyNumberFormat="1" applyFont="1" applyFill="1" applyBorder="1" applyAlignment="1">
      <alignment horizontal="right"/>
    </xf>
    <xf numFmtId="0" fontId="17" fillId="0" borderId="0" xfId="22" applyFont="1" applyFill="1" applyBorder="1" applyAlignment="1">
      <alignment horizontal="center" vertical="top"/>
    </xf>
    <xf numFmtId="0" fontId="16" fillId="0" borderId="0" xfId="18" applyFont="1" applyAlignment="1">
      <alignment horizontal="left" vertical="top"/>
    </xf>
    <xf numFmtId="0" fontId="16" fillId="0" borderId="0" xfId="18" applyFont="1" applyAlignment="1">
      <alignment horizontal="right" vertical="top"/>
    </xf>
    <xf numFmtId="172" fontId="17" fillId="0" borderId="0" xfId="26" applyNumberFormat="1" applyFont="1" applyFill="1" applyBorder="1" applyAlignment="1">
      <alignment horizontal="right" vertical="top"/>
    </xf>
    <xf numFmtId="1" fontId="61" fillId="0" borderId="0" xfId="26" applyNumberFormat="1" applyFont="1" applyFill="1" applyBorder="1" applyAlignment="1">
      <alignment horizontal="center" vertical="top"/>
    </xf>
    <xf numFmtId="0" fontId="59" fillId="0" borderId="0" xfId="26" applyFont="1" applyFill="1" applyAlignment="1">
      <alignment horizontal="center" vertical="top" wrapText="1"/>
    </xf>
    <xf numFmtId="0" fontId="79" fillId="0" borderId="0" xfId="26" applyFont="1" applyFill="1" applyAlignment="1">
      <alignment horizontal="left" vertical="top" wrapText="1"/>
    </xf>
    <xf numFmtId="172" fontId="75" fillId="0" borderId="7" xfId="26" applyNumberFormat="1" applyFont="1" applyFill="1" applyBorder="1" applyAlignment="1">
      <alignment horizontal="center" vertical="top"/>
    </xf>
    <xf numFmtId="1" fontId="75" fillId="0" borderId="7" xfId="26" applyNumberFormat="1" applyFont="1" applyFill="1" applyBorder="1" applyAlignment="1">
      <alignment horizontal="center" wrapText="1"/>
    </xf>
    <xf numFmtId="0" fontId="75" fillId="0" borderId="7" xfId="26" applyFont="1" applyFill="1" applyBorder="1" applyAlignment="1">
      <alignment horizontal="center" wrapText="1"/>
    </xf>
    <xf numFmtId="0" fontId="75" fillId="0" borderId="7" xfId="25" applyNumberFormat="1" applyFont="1" applyFill="1" applyBorder="1" applyAlignment="1" applyProtection="1">
      <alignment vertical="top" wrapText="1"/>
    </xf>
    <xf numFmtId="0" fontId="75" fillId="0" borderId="7" xfId="26" applyFont="1" applyFill="1" applyBorder="1" applyAlignment="1">
      <alignment horizontal="center" vertical="top" wrapText="1"/>
    </xf>
    <xf numFmtId="0" fontId="80" fillId="0" borderId="0" xfId="18" applyFont="1" applyFill="1" applyAlignment="1">
      <alignment vertical="top" wrapText="1"/>
    </xf>
    <xf numFmtId="167" fontId="7" fillId="0" borderId="0" xfId="23" applyNumberFormat="1" applyFont="1"/>
    <xf numFmtId="167" fontId="7" fillId="0" borderId="0" xfId="23" applyNumberFormat="1" applyFont="1" applyAlignment="1">
      <alignment horizontal="right"/>
    </xf>
    <xf numFmtId="167" fontId="16" fillId="0" borderId="0" xfId="18" applyNumberFormat="1" applyFont="1" applyBorder="1" applyAlignment="1">
      <alignment horizontal="right" vertical="center"/>
    </xf>
    <xf numFmtId="2" fontId="16" fillId="0" borderId="0" xfId="18" applyNumberFormat="1" applyFont="1" applyAlignment="1">
      <alignment horizontal="center" vertical="center" wrapText="1"/>
    </xf>
    <xf numFmtId="2" fontId="16" fillId="0" borderId="0" xfId="18" applyNumberFormat="1" applyFont="1" applyAlignment="1">
      <alignment horizontal="center" vertical="center"/>
    </xf>
    <xf numFmtId="0" fontId="17" fillId="0" borderId="0" xfId="27" applyFont="1" applyAlignment="1">
      <alignment horizontal="left" vertical="top" wrapText="1"/>
    </xf>
    <xf numFmtId="0" fontId="17" fillId="0" borderId="0" xfId="18" applyFont="1" applyAlignment="1">
      <alignment horizontal="center" vertical="top" wrapText="1"/>
    </xf>
    <xf numFmtId="167" fontId="16" fillId="0" borderId="0" xfId="18" applyNumberFormat="1" applyFont="1" applyBorder="1" applyAlignment="1">
      <alignment vertical="top"/>
    </xf>
    <xf numFmtId="167" fontId="16" fillId="0" borderId="0" xfId="18" applyNumberFormat="1" applyFont="1" applyBorder="1" applyAlignment="1">
      <alignment horizontal="right" vertical="top"/>
    </xf>
    <xf numFmtId="0" fontId="16" fillId="0" borderId="0" xfId="18" applyFont="1" applyAlignment="1">
      <alignment horizontal="center" vertical="center" wrapText="1"/>
    </xf>
    <xf numFmtId="0" fontId="16" fillId="0" borderId="0" xfId="18" applyFont="1" applyAlignment="1">
      <alignment horizontal="left" vertical="top" wrapText="1"/>
    </xf>
    <xf numFmtId="0" fontId="16" fillId="0" borderId="0" xfId="28" applyFont="1" applyAlignment="1">
      <alignment horizontal="left" vertical="top" wrapText="1"/>
    </xf>
    <xf numFmtId="0" fontId="80" fillId="0" borderId="0" xfId="18" applyFont="1" applyFill="1" applyAlignment="1">
      <alignment horizontal="left" vertical="top"/>
    </xf>
    <xf numFmtId="0" fontId="80" fillId="0" borderId="0" xfId="18" applyFont="1" applyFill="1" applyAlignment="1">
      <alignment horizontal="right" vertical="top"/>
    </xf>
    <xf numFmtId="167" fontId="80" fillId="0" borderId="0" xfId="18" applyNumberFormat="1" applyFont="1" applyFill="1" applyBorder="1" applyAlignment="1">
      <alignment horizontal="right" vertical="center"/>
    </xf>
    <xf numFmtId="2" fontId="80" fillId="0" borderId="0" xfId="18" applyNumberFormat="1" applyFont="1" applyFill="1" applyAlignment="1">
      <alignment horizontal="center" vertical="center" wrapText="1"/>
    </xf>
    <xf numFmtId="2" fontId="80" fillId="0" borderId="0" xfId="18" applyNumberFormat="1" applyFont="1" applyFill="1" applyAlignment="1">
      <alignment horizontal="center" vertical="center"/>
    </xf>
    <xf numFmtId="0" fontId="83" fillId="0" borderId="0" xfId="27" applyFont="1" applyFill="1" applyAlignment="1">
      <alignment horizontal="left" vertical="top" wrapText="1"/>
    </xf>
    <xf numFmtId="0" fontId="80" fillId="0" borderId="0" xfId="21" applyFont="1" applyFill="1" applyAlignment="1">
      <alignment horizontal="right"/>
    </xf>
    <xf numFmtId="167" fontId="80" fillId="0" borderId="0" xfId="18" applyNumberFormat="1" applyFont="1" applyFill="1" applyBorder="1" applyAlignment="1">
      <alignment horizontal="right" vertical="top"/>
    </xf>
    <xf numFmtId="0" fontId="16" fillId="0" borderId="0" xfId="22" applyFont="1" applyFill="1" applyAlignment="1">
      <alignment horizontal="right"/>
    </xf>
    <xf numFmtId="4" fontId="16" fillId="0" borderId="0" xfId="22" applyNumberFormat="1" applyFont="1" applyFill="1" applyAlignment="1"/>
    <xf numFmtId="4" fontId="16" fillId="0" borderId="0" xfId="22" applyNumberFormat="1" applyFont="1" applyFill="1" applyAlignment="1">
      <alignment horizontal="right"/>
    </xf>
    <xf numFmtId="0" fontId="16" fillId="0" borderId="0" xfId="22" applyFont="1" applyFill="1" applyAlignment="1">
      <alignment horizontal="left"/>
    </xf>
    <xf numFmtId="0" fontId="16" fillId="0" borderId="0" xfId="22" applyFont="1" applyFill="1" applyAlignment="1">
      <alignment wrapText="1"/>
    </xf>
    <xf numFmtId="0" fontId="17" fillId="0" borderId="0" xfId="22" applyFont="1" applyFill="1" applyAlignment="1">
      <alignment vertical="top"/>
    </xf>
    <xf numFmtId="0" fontId="16" fillId="0" borderId="0" xfId="22" applyFont="1"/>
    <xf numFmtId="0" fontId="16" fillId="0" borderId="0" xfId="22" applyFont="1" applyAlignment="1">
      <alignment horizontal="right"/>
    </xf>
    <xf numFmtId="4" fontId="16" fillId="10" borderId="15" xfId="21" applyNumberFormat="1" applyFont="1" applyFill="1" applyBorder="1" applyAlignment="1">
      <alignment horizontal="center" vertical="center"/>
    </xf>
    <xf numFmtId="0" fontId="16" fillId="10" borderId="15" xfId="21" applyFont="1" applyFill="1" applyBorder="1" applyAlignment="1">
      <alignment horizontal="center" vertical="center"/>
    </xf>
    <xf numFmtId="0" fontId="16" fillId="10" borderId="15" xfId="21" applyFont="1" applyFill="1" applyBorder="1" applyAlignment="1">
      <alignment wrapText="1"/>
    </xf>
    <xf numFmtId="0" fontId="16" fillId="10" borderId="3" xfId="22" quotePrefix="1" applyFont="1" applyFill="1" applyBorder="1" applyAlignment="1">
      <alignment horizontal="left" vertical="top"/>
    </xf>
    <xf numFmtId="0" fontId="17" fillId="0" borderId="0" xfId="22" applyFont="1" applyFill="1"/>
    <xf numFmtId="0" fontId="17" fillId="0" borderId="0" xfId="22" applyFont="1" applyFill="1" applyAlignment="1">
      <alignment horizontal="right"/>
    </xf>
    <xf numFmtId="4" fontId="17" fillId="0" borderId="0" xfId="22" applyNumberFormat="1" applyFont="1" applyFill="1" applyAlignment="1"/>
    <xf numFmtId="4" fontId="49" fillId="0" borderId="0" xfId="22" applyNumberFormat="1" applyFont="1" applyFill="1" applyBorder="1" applyAlignment="1">
      <alignment horizontal="right"/>
    </xf>
    <xf numFmtId="0" fontId="17" fillId="0" borderId="0" xfId="22" applyFont="1" applyFill="1" applyAlignment="1">
      <alignment horizontal="left"/>
    </xf>
    <xf numFmtId="0" fontId="17" fillId="0" borderId="0" xfId="22" applyFont="1" applyFill="1" applyAlignment="1">
      <alignment wrapText="1"/>
    </xf>
    <xf numFmtId="0" fontId="17" fillId="0" borderId="0" xfId="22" quotePrefix="1" applyFont="1" applyFill="1" applyAlignment="1">
      <alignment horizontal="left" vertical="top"/>
    </xf>
    <xf numFmtId="4" fontId="17" fillId="0" borderId="0" xfId="22" applyNumberFormat="1" applyFont="1" applyFill="1" applyBorder="1" applyAlignment="1">
      <alignment horizontal="right"/>
    </xf>
    <xf numFmtId="0" fontId="23" fillId="0" borderId="0" xfId="22" applyFont="1" applyFill="1" applyAlignment="1">
      <alignment wrapText="1"/>
    </xf>
    <xf numFmtId="4" fontId="74" fillId="0" borderId="0" xfId="21" applyNumberFormat="1" applyFont="1" applyFill="1" applyAlignment="1">
      <alignment horizontal="center" vertical="top"/>
    </xf>
    <xf numFmtId="4" fontId="74" fillId="0" borderId="14" xfId="21" applyNumberFormat="1" applyFont="1" applyFill="1" applyBorder="1" applyAlignment="1">
      <alignment horizontal="right"/>
    </xf>
    <xf numFmtId="4" fontId="74" fillId="0" borderId="14" xfId="21" applyNumberFormat="1" applyFont="1" applyFill="1" applyBorder="1" applyAlignment="1">
      <alignment horizontal="center" vertical="top"/>
    </xf>
    <xf numFmtId="0" fontId="74" fillId="0" borderId="14" xfId="21" applyFont="1" applyFill="1" applyBorder="1" applyAlignment="1">
      <alignment horizontal="left"/>
    </xf>
    <xf numFmtId="0" fontId="74" fillId="0" borderId="14" xfId="21" applyFont="1" applyFill="1" applyBorder="1" applyAlignment="1">
      <alignment wrapText="1"/>
    </xf>
    <xf numFmtId="0" fontId="3" fillId="0" borderId="14" xfId="21" applyFont="1" applyFill="1" applyBorder="1" applyAlignment="1">
      <alignment horizontal="center" vertical="top"/>
    </xf>
    <xf numFmtId="172" fontId="16" fillId="0" borderId="0" xfId="18" applyNumberFormat="1" applyFont="1" applyFill="1" applyBorder="1" applyAlignment="1">
      <alignment horizontal="right"/>
    </xf>
    <xf numFmtId="4" fontId="16" fillId="0" borderId="0" xfId="18" applyNumberFormat="1" applyFont="1" applyBorder="1" applyAlignment="1">
      <alignment vertical="top"/>
    </xf>
    <xf numFmtId="4" fontId="16" fillId="0" borderId="0" xfId="26" applyNumberFormat="1" applyFont="1" applyBorder="1" applyAlignment="1">
      <alignment vertical="top"/>
    </xf>
    <xf numFmtId="4" fontId="16" fillId="0" borderId="0" xfId="26" applyNumberFormat="1" applyFont="1" applyBorder="1" applyAlignment="1">
      <alignment horizontal="right" vertical="top"/>
    </xf>
    <xf numFmtId="4" fontId="16" fillId="0" borderId="0" xfId="26" applyNumberFormat="1" applyFont="1" applyAlignment="1">
      <alignment horizontal="right" vertical="top" wrapText="1"/>
    </xf>
    <xf numFmtId="0" fontId="16" fillId="0" borderId="0" xfId="26" applyFont="1" applyFill="1" applyAlignment="1">
      <alignment horizontal="center" wrapText="1"/>
    </xf>
    <xf numFmtId="0" fontId="16" fillId="0" borderId="0" xfId="26" applyFont="1" applyAlignment="1">
      <alignment horizontal="center" vertical="top" wrapText="1"/>
    </xf>
    <xf numFmtId="0" fontId="16" fillId="0" borderId="0" xfId="26" applyFont="1" applyFill="1" applyAlignment="1">
      <alignment horizontal="left" vertical="center" wrapText="1"/>
    </xf>
    <xf numFmtId="0" fontId="17" fillId="0" borderId="0" xfId="26" applyFont="1" applyAlignment="1">
      <alignment horizontal="center" vertical="top" wrapText="1"/>
    </xf>
    <xf numFmtId="0" fontId="16" fillId="0" borderId="0" xfId="26" applyFont="1" applyAlignment="1">
      <alignment horizontal="center" wrapText="1"/>
    </xf>
    <xf numFmtId="0" fontId="16" fillId="0" borderId="0" xfId="26" applyFont="1" applyAlignment="1">
      <alignment horizontal="left" vertical="top"/>
    </xf>
    <xf numFmtId="0" fontId="17" fillId="0" borderId="0" xfId="26" applyFont="1" applyAlignment="1">
      <alignment horizontal="left" vertical="top" wrapText="1"/>
    </xf>
    <xf numFmtId="0" fontId="16" fillId="0" borderId="0" xfId="26" applyNumberFormat="1" applyFont="1" applyAlignment="1">
      <alignment horizontal="left" vertical="top" wrapText="1"/>
    </xf>
    <xf numFmtId="167" fontId="16" fillId="0" borderId="0" xfId="21" applyNumberFormat="1" applyFont="1" applyFill="1" applyAlignment="1">
      <alignment horizontal="right"/>
    </xf>
    <xf numFmtId="167" fontId="16" fillId="0" borderId="0" xfId="21" applyNumberFormat="1" applyFont="1" applyFill="1" applyAlignment="1">
      <alignment horizontal="right" vertical="top"/>
    </xf>
    <xf numFmtId="4" fontId="16" fillId="0" borderId="0" xfId="21" applyNumberFormat="1" applyFont="1" applyFill="1" applyAlignment="1">
      <alignment horizontal="center" vertical="center"/>
    </xf>
    <xf numFmtId="1" fontId="16" fillId="0" borderId="0" xfId="18" applyNumberFormat="1" applyFont="1" applyFill="1" applyBorder="1" applyAlignment="1">
      <alignment horizontal="center" wrapText="1"/>
    </xf>
    <xf numFmtId="0" fontId="16" fillId="0" borderId="0" xfId="18" applyFont="1" applyFill="1" applyAlignment="1">
      <alignment horizontal="right" vertical="top"/>
    </xf>
    <xf numFmtId="2" fontId="16" fillId="0" borderId="0" xfId="18" applyNumberFormat="1" applyFont="1" applyFill="1" applyBorder="1" applyAlignment="1">
      <alignment horizontal="right" vertical="center"/>
    </xf>
    <xf numFmtId="167" fontId="16" fillId="0" borderId="0" xfId="18" applyNumberFormat="1" applyFont="1" applyFill="1" applyBorder="1" applyAlignment="1">
      <alignment horizontal="right" vertical="center"/>
    </xf>
    <xf numFmtId="167" fontId="16" fillId="0" borderId="0" xfId="18" applyNumberFormat="1" applyFont="1" applyFill="1" applyBorder="1" applyAlignment="1">
      <alignment horizontal="right" vertical="top"/>
    </xf>
    <xf numFmtId="2" fontId="16" fillId="0" borderId="0" xfId="18" applyNumberFormat="1" applyFont="1" applyFill="1" applyAlignment="1">
      <alignment horizontal="center" vertical="center" wrapText="1"/>
    </xf>
    <xf numFmtId="2" fontId="16" fillId="0" borderId="0" xfId="18" applyNumberFormat="1" applyFont="1" applyFill="1" applyAlignment="1">
      <alignment horizontal="center" vertical="center"/>
    </xf>
    <xf numFmtId="0" fontId="17" fillId="0" borderId="0" xfId="27" applyFont="1" applyFill="1" applyAlignment="1">
      <alignment horizontal="left" vertical="top" wrapText="1"/>
    </xf>
    <xf numFmtId="4" fontId="16" fillId="0" borderId="0" xfId="18" applyNumberFormat="1" applyFont="1" applyFill="1" applyBorder="1" applyAlignment="1">
      <alignment vertical="top"/>
    </xf>
    <xf numFmtId="0" fontId="16" fillId="0" borderId="0" xfId="25" applyNumberFormat="1" applyFont="1" applyFill="1" applyBorder="1" applyAlignment="1">
      <alignment vertical="top" wrapText="1"/>
    </xf>
    <xf numFmtId="167" fontId="16" fillId="0" borderId="0" xfId="18" applyNumberFormat="1" applyFont="1" applyFill="1" applyBorder="1" applyAlignment="1">
      <alignment horizontal="right" vertical="top" wrapText="1"/>
    </xf>
    <xf numFmtId="167" fontId="16" fillId="0" borderId="0" xfId="18" applyNumberFormat="1" applyFont="1" applyFill="1" applyAlignment="1">
      <alignment horizontal="right" vertical="top" wrapText="1"/>
    </xf>
    <xf numFmtId="0" fontId="16" fillId="0" borderId="0" xfId="18" applyFont="1" applyFill="1" applyAlignment="1">
      <alignment horizontal="center" vertical="center" wrapText="1"/>
    </xf>
    <xf numFmtId="0" fontId="16" fillId="0" borderId="0" xfId="28" applyFont="1" applyFill="1" applyAlignment="1">
      <alignment horizontal="left" vertical="top" wrapText="1"/>
    </xf>
    <xf numFmtId="4" fontId="16" fillId="0" borderId="0" xfId="30" applyNumberFormat="1" applyFont="1" applyBorder="1" applyAlignment="1">
      <alignment vertical="top"/>
    </xf>
    <xf numFmtId="167" fontId="16" fillId="0" borderId="0" xfId="30" applyNumberFormat="1" applyFont="1" applyAlignment="1">
      <alignment horizontal="right" vertical="top" wrapText="1"/>
    </xf>
    <xf numFmtId="0" fontId="16" fillId="0" borderId="0" xfId="30" applyFont="1" applyAlignment="1">
      <alignment horizontal="center" vertical="center" wrapText="1"/>
    </xf>
    <xf numFmtId="0" fontId="16" fillId="0" borderId="0" xfId="30" applyFont="1" applyAlignment="1">
      <alignment horizontal="center" vertical="top" wrapText="1"/>
    </xf>
    <xf numFmtId="0" fontId="17" fillId="0" borderId="0" xfId="30" applyFont="1" applyAlignment="1">
      <alignment horizontal="left" vertical="top" wrapText="1"/>
    </xf>
    <xf numFmtId="0" fontId="16" fillId="0" borderId="0" xfId="21" applyFont="1" applyFill="1" applyAlignment="1">
      <alignment horizontal="right" vertical="top"/>
    </xf>
    <xf numFmtId="0" fontId="16" fillId="0" borderId="0" xfId="21" applyFont="1" applyFill="1" applyAlignment="1">
      <alignment horizontal="center"/>
    </xf>
    <xf numFmtId="0" fontId="16" fillId="0" borderId="0" xfId="30" applyFont="1" applyFill="1" applyAlignment="1">
      <alignment horizontal="left" vertical="center" wrapText="1"/>
    </xf>
    <xf numFmtId="0" fontId="17" fillId="0" borderId="0" xfId="30" applyFont="1" applyAlignment="1">
      <alignment horizontal="center" vertical="top" wrapText="1"/>
    </xf>
    <xf numFmtId="0" fontId="16" fillId="0" borderId="0" xfId="30" applyNumberFormat="1" applyFont="1" applyAlignment="1">
      <alignment horizontal="left" vertical="top" wrapText="1"/>
    </xf>
    <xf numFmtId="167" fontId="91" fillId="0" borderId="0" xfId="25" applyNumberFormat="1" applyFont="1" applyFill="1" applyBorder="1" applyAlignment="1" applyProtection="1">
      <alignment horizontal="right"/>
      <protection locked="0"/>
    </xf>
    <xf numFmtId="167" fontId="91" fillId="0" borderId="0" xfId="25" applyNumberFormat="1" applyFont="1" applyFill="1" applyBorder="1" applyAlignment="1" applyProtection="1">
      <alignment horizontal="right" vertical="top"/>
      <protection locked="0"/>
    </xf>
    <xf numFmtId="1" fontId="16" fillId="0" borderId="0" xfId="25" applyNumberFormat="1" applyFont="1" applyFill="1" applyBorder="1" applyAlignment="1">
      <alignment horizontal="center"/>
    </xf>
    <xf numFmtId="0" fontId="16" fillId="0" borderId="0" xfId="25" applyFont="1" applyFill="1" applyBorder="1" applyAlignment="1">
      <alignment horizontal="center"/>
    </xf>
    <xf numFmtId="0" fontId="17" fillId="0" borderId="0" xfId="31" applyNumberFormat="1" applyFont="1" applyFill="1" applyBorder="1" applyAlignment="1">
      <alignment horizontal="center" vertical="top"/>
    </xf>
    <xf numFmtId="0" fontId="75" fillId="0" borderId="0" xfId="30" applyFont="1"/>
    <xf numFmtId="0" fontId="86" fillId="0" borderId="0" xfId="30" applyFont="1"/>
    <xf numFmtId="0" fontId="86" fillId="0" borderId="0" xfId="30" applyFont="1" applyAlignment="1">
      <alignment horizontal="center"/>
    </xf>
    <xf numFmtId="1" fontId="80" fillId="0" borderId="0" xfId="30" applyNumberFormat="1" applyFont="1" applyBorder="1" applyAlignment="1">
      <alignment horizontal="center" vertical="center"/>
    </xf>
    <xf numFmtId="0" fontId="80" fillId="0" borderId="0" xfId="30" applyFont="1" applyAlignment="1">
      <alignment horizontal="center" vertical="center"/>
    </xf>
    <xf numFmtId="0" fontId="16" fillId="0" borderId="0" xfId="30" applyFont="1" applyAlignment="1">
      <alignment vertical="top" wrapText="1"/>
    </xf>
    <xf numFmtId="0" fontId="83" fillId="0" borderId="0" xfId="30" applyFont="1" applyAlignment="1">
      <alignment horizontal="center" vertical="top" wrapText="1"/>
    </xf>
    <xf numFmtId="0" fontId="80" fillId="0" borderId="0" xfId="30" applyFont="1"/>
    <xf numFmtId="0" fontId="88" fillId="0" borderId="0" xfId="30" applyFont="1"/>
    <xf numFmtId="0" fontId="88" fillId="0" borderId="0" xfId="30" applyFont="1" applyAlignment="1">
      <alignment horizontal="center"/>
    </xf>
    <xf numFmtId="0" fontId="80" fillId="0" borderId="0" xfId="30" applyFont="1" applyAlignment="1">
      <alignment vertical="top" wrapText="1"/>
    </xf>
    <xf numFmtId="0" fontId="80" fillId="0" borderId="0" xfId="21" applyFont="1" applyFill="1"/>
    <xf numFmtId="4" fontId="80" fillId="0" borderId="0" xfId="21" applyNumberFormat="1" applyFont="1" applyFill="1" applyBorder="1" applyAlignment="1">
      <alignment horizontal="center" vertical="center"/>
    </xf>
    <xf numFmtId="4" fontId="80" fillId="0" borderId="0" xfId="21" applyNumberFormat="1" applyFont="1" applyFill="1" applyBorder="1" applyAlignment="1">
      <alignment horizontal="right" vertical="center"/>
    </xf>
    <xf numFmtId="4" fontId="80" fillId="0" borderId="0" xfId="21" applyNumberFormat="1" applyFont="1" applyFill="1" applyBorder="1" applyAlignment="1">
      <alignment horizontal="right" vertical="top"/>
    </xf>
    <xf numFmtId="0" fontId="80" fillId="0" borderId="0" xfId="21" applyFont="1" applyFill="1" applyBorder="1" applyAlignment="1">
      <alignment horizontal="center" vertical="center"/>
    </xf>
    <xf numFmtId="0" fontId="80" fillId="0" borderId="0" xfId="21" applyFont="1" applyFill="1" applyBorder="1" applyAlignment="1">
      <alignment wrapText="1"/>
    </xf>
    <xf numFmtId="0" fontId="80" fillId="0" borderId="0" xfId="21" quotePrefix="1" applyFont="1" applyFill="1" applyBorder="1" applyAlignment="1">
      <alignment horizontal="left" vertical="top"/>
    </xf>
    <xf numFmtId="4" fontId="16" fillId="0" borderId="0" xfId="21" applyNumberFormat="1" applyFont="1" applyFill="1" applyBorder="1" applyAlignment="1">
      <alignment horizontal="center" vertical="center"/>
    </xf>
    <xf numFmtId="4" fontId="16" fillId="0" borderId="0" xfId="21" applyNumberFormat="1" applyFont="1" applyFill="1" applyBorder="1" applyAlignment="1">
      <alignment horizontal="right" vertical="center"/>
    </xf>
    <xf numFmtId="4" fontId="16" fillId="0" borderId="0" xfId="21" applyNumberFormat="1" applyFont="1" applyFill="1" applyBorder="1" applyAlignment="1">
      <alignment horizontal="right" vertical="top"/>
    </xf>
    <xf numFmtId="0" fontId="16" fillId="0" borderId="0" xfId="21" applyFont="1" applyFill="1" applyBorder="1" applyAlignment="1">
      <alignment horizontal="center" vertical="center"/>
    </xf>
    <xf numFmtId="4" fontId="16" fillId="0" borderId="0" xfId="21" applyNumberFormat="1" applyFont="1" applyFill="1" applyAlignment="1">
      <alignment horizontal="center" vertical="top"/>
    </xf>
    <xf numFmtId="4" fontId="16" fillId="9" borderId="15" xfId="21" applyNumberFormat="1" applyFont="1" applyFill="1" applyBorder="1" applyAlignment="1">
      <alignment horizontal="right" vertical="center"/>
    </xf>
    <xf numFmtId="4" fontId="16" fillId="9" borderId="15" xfId="21" applyNumberFormat="1" applyFont="1" applyFill="1" applyBorder="1" applyAlignment="1">
      <alignment horizontal="center" vertical="top"/>
    </xf>
    <xf numFmtId="4" fontId="17" fillId="0" borderId="0" xfId="21" applyNumberFormat="1" applyFont="1" applyFill="1" applyAlignment="1">
      <alignment horizontal="right"/>
    </xf>
    <xf numFmtId="4" fontId="49" fillId="0" borderId="0" xfId="21" applyNumberFormat="1" applyFont="1" applyFill="1" applyBorder="1" applyAlignment="1">
      <alignment horizontal="center" vertical="top"/>
    </xf>
    <xf numFmtId="4" fontId="17" fillId="0" borderId="0" xfId="21" applyNumberFormat="1" applyFont="1" applyFill="1" applyBorder="1" applyAlignment="1">
      <alignment horizontal="center" vertical="top"/>
    </xf>
    <xf numFmtId="4" fontId="74" fillId="0" borderId="0" xfId="22" applyNumberFormat="1" applyFont="1" applyFill="1" applyAlignment="1">
      <alignment horizontal="right" vertical="center"/>
    </xf>
    <xf numFmtId="0" fontId="74" fillId="0" borderId="0" xfId="22" applyFont="1" applyFill="1" applyAlignment="1">
      <alignment horizontal="right" vertical="center"/>
    </xf>
    <xf numFmtId="4" fontId="16" fillId="0" borderId="0" xfId="22" applyNumberFormat="1" applyFont="1" applyFill="1" applyAlignment="1">
      <alignment horizontal="right" vertical="center"/>
    </xf>
    <xf numFmtId="0" fontId="27" fillId="0" borderId="0" xfId="18" applyFont="1" applyAlignment="1">
      <alignment horizontal="center" vertical="top" wrapText="1"/>
    </xf>
    <xf numFmtId="0" fontId="80" fillId="0" borderId="7" xfId="25" applyNumberFormat="1" applyFont="1" applyFill="1" applyBorder="1" applyAlignment="1" applyProtection="1">
      <alignment vertical="top" wrapText="1"/>
    </xf>
    <xf numFmtId="172" fontId="80" fillId="0" borderId="0" xfId="18" applyNumberFormat="1" applyFont="1" applyFill="1" applyBorder="1" applyAlignment="1">
      <alignment horizontal="right"/>
    </xf>
    <xf numFmtId="0" fontId="16" fillId="0" borderId="0" xfId="18" applyNumberFormat="1" applyFont="1" applyFill="1" applyAlignment="1">
      <alignment horizontal="justify" vertical="top" wrapText="1"/>
    </xf>
    <xf numFmtId="0" fontId="93" fillId="0" borderId="0" xfId="18" applyFont="1" applyFill="1" applyAlignment="1">
      <alignment horizontal="center" vertical="center" wrapText="1"/>
    </xf>
    <xf numFmtId="0" fontId="93" fillId="0" borderId="0" xfId="18" applyFont="1" applyFill="1" applyAlignment="1">
      <alignment horizontal="center" wrapText="1"/>
    </xf>
    <xf numFmtId="0" fontId="16" fillId="0" borderId="0" xfId="23" applyFont="1" applyFill="1"/>
    <xf numFmtId="1" fontId="16" fillId="0" borderId="0" xfId="23" applyNumberFormat="1" applyFont="1" applyFill="1" applyAlignment="1">
      <alignment horizontal="center" vertical="top"/>
    </xf>
    <xf numFmtId="0" fontId="16" fillId="0" borderId="0" xfId="23" applyFont="1" applyFill="1" applyAlignment="1">
      <alignment horizontal="left" vertical="top" wrapText="1"/>
    </xf>
    <xf numFmtId="0" fontId="16" fillId="0" borderId="0" xfId="23" applyFont="1" applyFill="1" applyAlignment="1">
      <alignment horizontal="center" vertical="top"/>
    </xf>
    <xf numFmtId="0" fontId="7" fillId="0" borderId="0" xfId="23" applyFont="1" applyFill="1"/>
    <xf numFmtId="1" fontId="80" fillId="0" borderId="0" xfId="18" applyNumberFormat="1" applyFont="1" applyFill="1" applyBorder="1" applyAlignment="1">
      <alignment horizontal="center" vertical="center" wrapText="1"/>
    </xf>
    <xf numFmtId="0" fontId="92" fillId="0" borderId="0" xfId="18" applyFont="1" applyFill="1" applyAlignment="1">
      <alignment horizontal="left" vertical="top" wrapText="1"/>
    </xf>
    <xf numFmtId="1" fontId="80" fillId="0" borderId="0" xfId="18" applyNumberFormat="1" applyFont="1" applyFill="1" applyBorder="1" applyAlignment="1">
      <alignment horizontal="right"/>
    </xf>
    <xf numFmtId="0" fontId="80" fillId="0" borderId="0" xfId="18" applyFont="1" applyFill="1" applyAlignment="1">
      <alignment horizontal="center" vertical="center" wrapText="1"/>
    </xf>
    <xf numFmtId="172" fontId="16" fillId="0" borderId="0" xfId="18" applyNumberFormat="1" applyFont="1" applyFill="1" applyBorder="1" applyAlignment="1" applyProtection="1">
      <alignment horizontal="right" vertical="top"/>
      <protection locked="0"/>
    </xf>
    <xf numFmtId="1" fontId="16" fillId="0" borderId="0" xfId="18" applyNumberFormat="1" applyFont="1" applyFill="1" applyBorder="1" applyAlignment="1">
      <alignment horizontal="center" vertical="center" wrapText="1"/>
    </xf>
    <xf numFmtId="0" fontId="16" fillId="0" borderId="0" xfId="18" applyFont="1" applyFill="1" applyAlignment="1">
      <alignment vertical="top" wrapText="1"/>
    </xf>
    <xf numFmtId="0" fontId="16" fillId="0" borderId="0" xfId="18" applyFont="1" applyFill="1"/>
    <xf numFmtId="1" fontId="16" fillId="0" borderId="0" xfId="18" applyNumberFormat="1" applyFont="1" applyFill="1" applyBorder="1" applyAlignment="1" applyProtection="1">
      <alignment horizontal="right" vertical="top"/>
      <protection locked="0"/>
    </xf>
    <xf numFmtId="0" fontId="96" fillId="0" borderId="0" xfId="18" applyFont="1" applyFill="1" applyAlignment="1">
      <alignment horizontal="right" vertical="center"/>
    </xf>
    <xf numFmtId="1" fontId="97" fillId="0" borderId="0" xfId="18" applyNumberFormat="1" applyFont="1" applyFill="1" applyBorder="1" applyAlignment="1">
      <alignment horizontal="right" vertical="center"/>
    </xf>
    <xf numFmtId="0" fontId="7" fillId="0" borderId="0" xfId="18" applyFont="1" applyFill="1" applyAlignment="1">
      <alignment horizontal="center"/>
    </xf>
    <xf numFmtId="0" fontId="17" fillId="0" borderId="0" xfId="18" applyFont="1" applyFill="1" applyAlignment="1">
      <alignment horizontal="justify" vertical="top" wrapText="1"/>
    </xf>
    <xf numFmtId="0" fontId="80" fillId="0" borderId="0" xfId="28" applyFont="1" applyAlignment="1">
      <alignment horizontal="left" vertical="top" wrapText="1"/>
    </xf>
    <xf numFmtId="4" fontId="16" fillId="0" borderId="0" xfId="22" applyNumberFormat="1" applyFont="1" applyFill="1" applyAlignment="1">
      <alignment horizontal="center" vertical="center"/>
    </xf>
    <xf numFmtId="0" fontId="16" fillId="0" borderId="0" xfId="22" applyFont="1" applyFill="1" applyAlignment="1">
      <alignment horizontal="right" vertical="center"/>
    </xf>
    <xf numFmtId="0" fontId="80" fillId="0" borderId="0" xfId="18" applyFont="1" applyAlignment="1">
      <alignment horizontal="center" vertical="center" wrapText="1"/>
    </xf>
    <xf numFmtId="0" fontId="80" fillId="0" borderId="0" xfId="18" applyFont="1" applyAlignment="1">
      <alignment horizontal="center" wrapText="1"/>
    </xf>
    <xf numFmtId="167" fontId="16" fillId="0" borderId="0" xfId="32" applyNumberFormat="1" applyFont="1" applyFill="1" applyAlignment="1">
      <alignment horizontal="right"/>
    </xf>
    <xf numFmtId="172" fontId="16" fillId="0" borderId="0" xfId="18" applyNumberFormat="1" applyFont="1" applyFill="1" applyBorder="1" applyAlignment="1">
      <alignment horizontal="right" vertical="top"/>
    </xf>
    <xf numFmtId="0" fontId="16" fillId="0" borderId="0" xfId="18" applyNumberFormat="1" applyFont="1" applyFill="1" applyAlignment="1">
      <alignment vertical="top" wrapText="1"/>
    </xf>
    <xf numFmtId="0" fontId="16" fillId="0" borderId="0" xfId="18" applyFont="1" applyFill="1" applyAlignment="1">
      <alignment horizontal="center" vertical="top"/>
    </xf>
    <xf numFmtId="0" fontId="48" fillId="0" borderId="0" xfId="18" applyFont="1" applyFill="1" applyAlignment="1">
      <alignment horizontal="right" vertical="center"/>
    </xf>
    <xf numFmtId="0" fontId="48" fillId="0" borderId="0" xfId="18" applyFont="1" applyFill="1" applyAlignment="1">
      <alignment horizontal="center" vertical="center"/>
    </xf>
    <xf numFmtId="0" fontId="48" fillId="0" borderId="0" xfId="18" applyFont="1" applyFill="1"/>
    <xf numFmtId="0" fontId="100" fillId="0" borderId="0" xfId="18" applyFont="1" applyFill="1" applyAlignment="1">
      <alignment horizontal="right" vertical="center"/>
    </xf>
    <xf numFmtId="0" fontId="100" fillId="0" borderId="0" xfId="18" applyFont="1" applyFill="1" applyAlignment="1">
      <alignment horizontal="center" vertical="center"/>
    </xf>
    <xf numFmtId="0" fontId="100" fillId="0" borderId="0" xfId="18" applyFont="1" applyFill="1"/>
    <xf numFmtId="0" fontId="80" fillId="0" borderId="0" xfId="18" applyFont="1" applyAlignment="1">
      <alignment horizontal="right"/>
    </xf>
    <xf numFmtId="0" fontId="80" fillId="0" borderId="0" xfId="18" applyFont="1" applyAlignment="1">
      <alignment horizontal="center"/>
    </xf>
    <xf numFmtId="0" fontId="80" fillId="0" borderId="0" xfId="18" applyFont="1"/>
    <xf numFmtId="4" fontId="16" fillId="0" borderId="0" xfId="18" applyNumberFormat="1" applyFont="1" applyBorder="1" applyAlignment="1">
      <alignment horizontal="right" vertical="top"/>
    </xf>
    <xf numFmtId="172" fontId="16" fillId="0" borderId="0" xfId="18" applyNumberFormat="1" applyFont="1" applyBorder="1" applyAlignment="1">
      <alignment horizontal="right" vertical="top"/>
    </xf>
    <xf numFmtId="0" fontId="16" fillId="0" borderId="0" xfId="18" applyFont="1" applyAlignment="1">
      <alignment horizontal="center"/>
    </xf>
    <xf numFmtId="0" fontId="16" fillId="0" borderId="0" xfId="18" applyFont="1" applyAlignment="1">
      <alignment horizontal="center" wrapText="1"/>
    </xf>
    <xf numFmtId="0" fontId="16" fillId="0" borderId="0" xfId="18" applyFont="1" applyFill="1" applyAlignment="1">
      <alignment horizontal="center"/>
    </xf>
    <xf numFmtId="1" fontId="16" fillId="0" borderId="0" xfId="18" applyNumberFormat="1" applyFont="1" applyBorder="1" applyAlignment="1">
      <alignment horizontal="right" vertical="top"/>
    </xf>
    <xf numFmtId="0" fontId="100" fillId="0" borderId="0" xfId="18" applyFont="1" applyFill="1" applyAlignment="1">
      <alignment vertical="top"/>
    </xf>
    <xf numFmtId="0" fontId="49" fillId="0" borderId="0" xfId="18" applyFont="1" applyAlignment="1">
      <alignment horizontal="center" vertical="top" wrapText="1"/>
    </xf>
    <xf numFmtId="0" fontId="100" fillId="0" borderId="0" xfId="18" applyFont="1" applyAlignment="1">
      <alignment horizontal="right"/>
    </xf>
    <xf numFmtId="0" fontId="100" fillId="0" borderId="0" xfId="18" applyFont="1" applyAlignment="1">
      <alignment horizontal="center"/>
    </xf>
    <xf numFmtId="0" fontId="100" fillId="0" borderId="0" xfId="18" applyFont="1"/>
    <xf numFmtId="0" fontId="48" fillId="0" borderId="0" xfId="18" applyFont="1" applyFill="1" applyAlignment="1">
      <alignment vertical="top"/>
    </xf>
    <xf numFmtId="0" fontId="48" fillId="0" borderId="0" xfId="18" applyFont="1"/>
    <xf numFmtId="0" fontId="48" fillId="0" borderId="0" xfId="18" applyFont="1" applyAlignment="1">
      <alignment horizontal="right"/>
    </xf>
    <xf numFmtId="0" fontId="48" fillId="0" borderId="0" xfId="18" applyFont="1" applyAlignment="1">
      <alignment horizontal="center"/>
    </xf>
    <xf numFmtId="0" fontId="48" fillId="0" borderId="0" xfId="18" applyFont="1" applyAlignment="1">
      <alignment horizontal="right" vertical="center"/>
    </xf>
    <xf numFmtId="0" fontId="48" fillId="0" borderId="0" xfId="18" applyFont="1" applyAlignment="1">
      <alignment horizontal="center" vertical="center"/>
    </xf>
    <xf numFmtId="0" fontId="48" fillId="0" borderId="0" xfId="18" applyFont="1" applyAlignment="1"/>
    <xf numFmtId="0" fontId="17" fillId="0" borderId="0" xfId="18" applyFont="1" applyAlignment="1">
      <alignment horizontal="left" vertical="top" wrapText="1"/>
    </xf>
    <xf numFmtId="0" fontId="48" fillId="0" borderId="0" xfId="18" applyFont="1" applyFill="1" applyAlignment="1">
      <alignment horizontal="right" vertical="top"/>
    </xf>
    <xf numFmtId="0" fontId="48" fillId="0" borderId="0" xfId="18" applyFont="1" applyFill="1" applyAlignment="1">
      <alignment horizontal="center" vertical="top"/>
    </xf>
    <xf numFmtId="0" fontId="48" fillId="0" borderId="0" xfId="18" applyFont="1" applyFill="1" applyAlignment="1" applyProtection="1">
      <alignment horizontal="right" vertical="center"/>
      <protection locked="0"/>
    </xf>
    <xf numFmtId="2" fontId="48" fillId="0" borderId="0" xfId="18" applyNumberFormat="1" applyFont="1" applyFill="1" applyBorder="1" applyAlignment="1" applyProtection="1">
      <alignment horizontal="right" vertical="center" wrapText="1"/>
      <protection locked="0"/>
    </xf>
    <xf numFmtId="0" fontId="48" fillId="0" borderId="0" xfId="18" applyFont="1" applyAlignment="1">
      <alignment horizontal="center" vertical="center" wrapText="1"/>
    </xf>
    <xf numFmtId="0" fontId="48" fillId="0" borderId="0" xfId="18" applyFont="1" applyAlignment="1">
      <alignment horizontal="center" wrapText="1"/>
    </xf>
    <xf numFmtId="4" fontId="17" fillId="0" borderId="0" xfId="22" applyNumberFormat="1" applyFont="1" applyFill="1" applyAlignment="1">
      <alignment horizontal="right" vertical="center"/>
    </xf>
    <xf numFmtId="4" fontId="49" fillId="0" borderId="0" xfId="22" applyNumberFormat="1" applyFont="1" applyFill="1" applyBorder="1" applyAlignment="1">
      <alignment horizontal="right" vertical="center"/>
    </xf>
    <xf numFmtId="0" fontId="17" fillId="0" borderId="0" xfId="22" applyFont="1" applyFill="1" applyAlignment="1">
      <alignment horizontal="right" vertical="center"/>
    </xf>
    <xf numFmtId="4" fontId="17" fillId="0" borderId="0" xfId="22" applyNumberFormat="1" applyFont="1" applyFill="1" applyBorder="1" applyAlignment="1">
      <alignment horizontal="right" vertical="center"/>
    </xf>
    <xf numFmtId="0" fontId="74" fillId="0" borderId="0" xfId="33" applyFont="1" applyFill="1"/>
    <xf numFmtId="0" fontId="74" fillId="0" borderId="0" xfId="33" applyFont="1" applyFill="1" applyAlignment="1">
      <alignment horizontal="right"/>
    </xf>
    <xf numFmtId="4" fontId="74" fillId="0" borderId="0" xfId="33" applyNumberFormat="1" applyFont="1" applyFill="1" applyAlignment="1"/>
    <xf numFmtId="4" fontId="74" fillId="0" borderId="0" xfId="33" applyNumberFormat="1" applyFont="1" applyFill="1" applyAlignment="1">
      <alignment horizontal="center"/>
    </xf>
    <xf numFmtId="0" fontId="74" fillId="0" borderId="0" xfId="33" applyFont="1" applyFill="1" applyAlignment="1">
      <alignment horizontal="left"/>
    </xf>
    <xf numFmtId="0" fontId="74" fillId="0" borderId="0" xfId="33" applyFont="1" applyFill="1" applyAlignment="1">
      <alignment wrapText="1"/>
    </xf>
    <xf numFmtId="0" fontId="3" fillId="0" borderId="0" xfId="33" applyFont="1" applyFill="1" applyAlignment="1">
      <alignment horizontal="center" vertical="top"/>
    </xf>
    <xf numFmtId="0" fontId="74" fillId="0" borderId="0" xfId="33" applyFont="1" applyFill="1" applyAlignment="1">
      <alignment horizontal="left" wrapText="1"/>
    </xf>
    <xf numFmtId="0" fontId="74" fillId="0" borderId="0" xfId="33" applyFont="1" applyFill="1" applyBorder="1" applyAlignment="1">
      <alignment horizontal="right" wrapText="1"/>
    </xf>
    <xf numFmtId="4" fontId="74" fillId="0" borderId="0" xfId="33" applyNumberFormat="1" applyFont="1" applyFill="1" applyBorder="1" applyAlignment="1"/>
    <xf numFmtId="4" fontId="74" fillId="0" borderId="0" xfId="33" applyNumberFormat="1" applyFont="1" applyFill="1" applyBorder="1" applyAlignment="1">
      <alignment horizontal="center"/>
    </xf>
    <xf numFmtId="0" fontId="74" fillId="0" borderId="0" xfId="33" applyFont="1" applyFill="1" applyBorder="1" applyAlignment="1">
      <alignment horizontal="left"/>
    </xf>
    <xf numFmtId="0" fontId="16" fillId="0" borderId="0" xfId="33" applyFont="1" applyFill="1"/>
    <xf numFmtId="0" fontId="16" fillId="0" borderId="0" xfId="33" applyFont="1" applyFill="1" applyAlignment="1">
      <alignment horizontal="right"/>
    </xf>
    <xf numFmtId="0" fontId="59" fillId="0" borderId="0" xfId="26" applyFont="1" applyFill="1" applyAlignment="1">
      <alignment horizontal="center" wrapText="1"/>
    </xf>
    <xf numFmtId="167" fontId="16" fillId="0" borderId="0" xfId="26" applyNumberFormat="1" applyFont="1" applyFill="1" applyBorder="1" applyAlignment="1">
      <alignment horizontal="right"/>
    </xf>
    <xf numFmtId="0" fontId="104" fillId="0" borderId="0" xfId="18" applyFont="1" applyFill="1" applyAlignment="1">
      <alignment horizontal="center"/>
    </xf>
    <xf numFmtId="167" fontId="16" fillId="0" borderId="0" xfId="18" applyNumberFormat="1" applyFont="1" applyFill="1" applyBorder="1" applyAlignment="1">
      <alignment horizontal="right"/>
    </xf>
    <xf numFmtId="0" fontId="16" fillId="0" borderId="0" xfId="18" applyFont="1" applyFill="1" applyAlignment="1"/>
    <xf numFmtId="167" fontId="16" fillId="0" borderId="0" xfId="18" applyNumberFormat="1" applyFont="1" applyFill="1" applyAlignment="1">
      <alignment horizontal="right"/>
    </xf>
    <xf numFmtId="1" fontId="80" fillId="0" borderId="0" xfId="25" applyNumberFormat="1" applyFont="1" applyFill="1" applyBorder="1" applyAlignment="1">
      <alignment horizontal="center"/>
    </xf>
    <xf numFmtId="0" fontId="80" fillId="0" borderId="0" xfId="25" applyFont="1" applyFill="1" applyBorder="1" applyAlignment="1">
      <alignment horizontal="center"/>
    </xf>
    <xf numFmtId="1" fontId="80" fillId="0" borderId="0" xfId="25" applyNumberFormat="1" applyFont="1" applyFill="1" applyBorder="1" applyAlignment="1" applyProtection="1">
      <alignment horizontal="center"/>
    </xf>
    <xf numFmtId="0" fontId="80" fillId="0" borderId="0" xfId="25" applyFont="1" applyFill="1" applyBorder="1" applyAlignment="1" applyProtection="1">
      <alignment horizontal="center"/>
    </xf>
    <xf numFmtId="49" fontId="83" fillId="0" borderId="0" xfId="18" applyNumberFormat="1" applyFont="1" applyFill="1" applyAlignment="1">
      <alignment horizontal="center" vertical="top"/>
    </xf>
    <xf numFmtId="0" fontId="80" fillId="0" borderId="0" xfId="25" applyNumberFormat="1" applyFont="1" applyFill="1" applyBorder="1" applyAlignment="1">
      <alignment horizontal="left" vertical="top" wrapText="1"/>
    </xf>
    <xf numFmtId="1" fontId="80" fillId="0" borderId="0" xfId="31" applyNumberFormat="1" applyFont="1" applyFill="1" applyBorder="1" applyAlignment="1">
      <alignment horizontal="center" vertical="top"/>
    </xf>
    <xf numFmtId="0" fontId="80" fillId="0" borderId="0" xfId="27" applyFont="1" applyFill="1" applyAlignment="1">
      <alignment horizontal="left" vertical="center" wrapText="1"/>
    </xf>
    <xf numFmtId="0" fontId="16" fillId="0" borderId="0" xfId="26" applyFont="1" applyAlignment="1">
      <alignment horizontal="right" vertical="top"/>
    </xf>
    <xf numFmtId="167" fontId="16" fillId="0" borderId="0" xfId="26" applyNumberFormat="1" applyFont="1" applyBorder="1" applyAlignment="1">
      <alignment horizontal="right"/>
    </xf>
    <xf numFmtId="0" fontId="16" fillId="0" borderId="0" xfId="26" applyFont="1" applyAlignment="1">
      <alignment horizontal="left" vertical="top" wrapText="1"/>
    </xf>
    <xf numFmtId="1" fontId="16" fillId="0" borderId="0" xfId="25" applyNumberFormat="1" applyFont="1" applyFill="1" applyBorder="1" applyAlignment="1" applyProtection="1">
      <alignment horizontal="center"/>
    </xf>
    <xf numFmtId="0" fontId="16" fillId="0" borderId="0" xfId="25" applyFont="1" applyFill="1" applyBorder="1" applyAlignment="1" applyProtection="1">
      <alignment horizontal="center"/>
    </xf>
    <xf numFmtId="0" fontId="16" fillId="0" borderId="0" xfId="27" applyFont="1" applyFill="1" applyAlignment="1">
      <alignment horizontal="left" vertical="center" wrapText="1"/>
    </xf>
    <xf numFmtId="2" fontId="16" fillId="0" borderId="0" xfId="25" applyNumberFormat="1" applyFont="1" applyFill="1" applyBorder="1" applyAlignment="1">
      <alignment vertical="top" wrapText="1"/>
    </xf>
    <xf numFmtId="0" fontId="51" fillId="0" borderId="0" xfId="26" applyFont="1" applyAlignment="1">
      <alignment horizontal="left" vertical="top"/>
    </xf>
    <xf numFmtId="0" fontId="51" fillId="0" borderId="0" xfId="26" applyFont="1" applyAlignment="1">
      <alignment horizontal="right" vertical="top"/>
    </xf>
    <xf numFmtId="167" fontId="51" fillId="0" borderId="0" xfId="26" applyNumberFormat="1" applyFont="1" applyBorder="1" applyAlignment="1">
      <alignment horizontal="right"/>
    </xf>
    <xf numFmtId="0" fontId="51" fillId="0" borderId="0" xfId="26" applyFont="1" applyAlignment="1">
      <alignment horizontal="center" wrapText="1"/>
    </xf>
    <xf numFmtId="0" fontId="51" fillId="0" borderId="0" xfId="26" applyFont="1" applyAlignment="1">
      <alignment horizontal="center" vertical="top" wrapText="1"/>
    </xf>
    <xf numFmtId="0" fontId="51" fillId="0" borderId="0" xfId="26" applyFont="1" applyAlignment="1">
      <alignment horizontal="left" vertical="top" wrapText="1"/>
    </xf>
    <xf numFmtId="0" fontId="53" fillId="0" borderId="0" xfId="26" applyFont="1" applyAlignment="1">
      <alignment horizontal="center" vertical="top" wrapText="1"/>
    </xf>
    <xf numFmtId="167" fontId="16" fillId="0" borderId="0" xfId="18" applyNumberFormat="1" applyFont="1" applyBorder="1" applyAlignment="1">
      <alignment horizontal="right"/>
    </xf>
    <xf numFmtId="0" fontId="28" fillId="0" borderId="0" xfId="26" applyFont="1" applyFill="1" applyAlignment="1">
      <alignment horizontal="left" vertical="top"/>
    </xf>
    <xf numFmtId="0" fontId="28" fillId="0" borderId="0" xfId="26" applyFont="1" applyFill="1" applyAlignment="1">
      <alignment horizontal="right" vertical="top"/>
    </xf>
    <xf numFmtId="0" fontId="16" fillId="0" borderId="0" xfId="26" applyFont="1" applyFill="1" applyAlignment="1">
      <alignment horizontal="center" vertical="top" wrapText="1"/>
    </xf>
    <xf numFmtId="0" fontId="16" fillId="0" borderId="0" xfId="26" applyFont="1" applyFill="1" applyAlignment="1">
      <alignment horizontal="left" vertical="top" wrapText="1"/>
    </xf>
    <xf numFmtId="0" fontId="17" fillId="0" borderId="0" xfId="26" applyFont="1" applyFill="1" applyAlignment="1">
      <alignment horizontal="center" vertical="top" wrapText="1"/>
    </xf>
    <xf numFmtId="0" fontId="16" fillId="0" borderId="0" xfId="26" applyFont="1" applyFill="1" applyAlignment="1">
      <alignment horizontal="left" vertical="top"/>
    </xf>
    <xf numFmtId="0" fontId="17" fillId="0" borderId="0" xfId="26" applyFont="1" applyFill="1" applyAlignment="1">
      <alignment horizontal="left" vertical="top" wrapText="1"/>
    </xf>
    <xf numFmtId="172" fontId="28" fillId="0" borderId="0" xfId="26" applyNumberFormat="1" applyFont="1" applyFill="1" applyBorder="1" applyAlignment="1">
      <alignment horizontal="right" vertical="top"/>
    </xf>
    <xf numFmtId="0" fontId="80" fillId="0" borderId="0" xfId="26" applyFont="1" applyFill="1" applyAlignment="1">
      <alignment horizontal="left" vertical="top"/>
    </xf>
    <xf numFmtId="172" fontId="80" fillId="0" borderId="0" xfId="26" applyNumberFormat="1" applyFont="1" applyFill="1" applyBorder="1" applyAlignment="1">
      <alignment horizontal="left" vertical="top"/>
    </xf>
    <xf numFmtId="167" fontId="80" fillId="0" borderId="0" xfId="26" applyNumberFormat="1" applyFont="1" applyFill="1" applyAlignment="1">
      <alignment horizontal="right"/>
    </xf>
    <xf numFmtId="1" fontId="80" fillId="0" borderId="0" xfId="26" applyNumberFormat="1" applyFont="1" applyFill="1" applyBorder="1" applyAlignment="1">
      <alignment horizontal="center" wrapText="1"/>
    </xf>
    <xf numFmtId="0" fontId="80" fillId="0" borderId="0" xfId="26" applyFont="1" applyFill="1" applyAlignment="1">
      <alignment horizontal="center" wrapText="1"/>
    </xf>
    <xf numFmtId="0" fontId="80" fillId="0" borderId="0" xfId="26" applyFont="1" applyFill="1" applyAlignment="1">
      <alignment horizontal="left" vertical="top" wrapText="1"/>
    </xf>
    <xf numFmtId="0" fontId="80" fillId="0" borderId="0" xfId="26" applyFont="1" applyFill="1" applyAlignment="1">
      <alignment horizontal="center" vertical="top" wrapText="1"/>
    </xf>
    <xf numFmtId="0" fontId="80" fillId="0" borderId="0" xfId="26" applyFont="1" applyFill="1" applyAlignment="1">
      <alignment horizontal="center"/>
    </xf>
    <xf numFmtId="0" fontId="80" fillId="0" borderId="0" xfId="26" applyFont="1" applyFill="1" applyAlignment="1">
      <alignment vertical="top" wrapText="1"/>
    </xf>
    <xf numFmtId="1" fontId="80" fillId="0" borderId="0" xfId="26" applyNumberFormat="1" applyFont="1" applyFill="1" applyBorder="1" applyAlignment="1">
      <alignment horizontal="left" vertical="top"/>
    </xf>
    <xf numFmtId="2" fontId="80" fillId="0" borderId="0" xfId="25" applyNumberFormat="1" applyFont="1" applyFill="1" applyBorder="1" applyAlignment="1">
      <alignment vertical="top" wrapText="1"/>
    </xf>
    <xf numFmtId="0" fontId="28" fillId="0" borderId="0" xfId="26" applyFont="1"/>
    <xf numFmtId="0" fontId="28" fillId="0" borderId="0" xfId="18" applyFont="1" applyAlignment="1">
      <alignment horizontal="right" vertical="top"/>
    </xf>
    <xf numFmtId="0" fontId="16" fillId="0" borderId="0" xfId="18" applyFont="1" applyAlignment="1">
      <alignment horizontal="center" vertical="top" wrapText="1"/>
    </xf>
    <xf numFmtId="0" fontId="16" fillId="0" borderId="0" xfId="27" applyFont="1" applyFill="1" applyAlignment="1">
      <alignment horizontal="center" wrapText="1"/>
    </xf>
    <xf numFmtId="0" fontId="16" fillId="0" borderId="0" xfId="27" applyFont="1" applyFill="1" applyAlignment="1">
      <alignment horizontal="center" vertical="top" wrapText="1"/>
    </xf>
    <xf numFmtId="0" fontId="28" fillId="0" borderId="0" xfId="26" applyFont="1" applyFill="1"/>
    <xf numFmtId="167" fontId="16" fillId="0" borderId="0" xfId="27" applyNumberFormat="1" applyFont="1" applyFill="1" applyBorder="1" applyAlignment="1">
      <alignment horizontal="right"/>
    </xf>
    <xf numFmtId="0" fontId="28" fillId="0" borderId="0" xfId="26" applyFont="1" applyFill="1" applyAlignment="1">
      <alignment horizontal="right"/>
    </xf>
    <xf numFmtId="0" fontId="16" fillId="0" borderId="0" xfId="26" applyFont="1" applyFill="1" applyAlignment="1">
      <alignment horizontal="right" vertical="top"/>
    </xf>
    <xf numFmtId="0" fontId="7" fillId="0" borderId="0" xfId="18" applyFont="1" applyFill="1"/>
    <xf numFmtId="167" fontId="7" fillId="0" borderId="0" xfId="18" applyNumberFormat="1" applyFont="1" applyFill="1" applyAlignment="1">
      <alignment horizontal="right"/>
    </xf>
    <xf numFmtId="0" fontId="28" fillId="0" borderId="0" xfId="26" applyFont="1" applyAlignment="1">
      <alignment horizontal="right"/>
    </xf>
    <xf numFmtId="0" fontId="17" fillId="0" borderId="0" xfId="26" applyFont="1" applyFill="1" applyAlignment="1">
      <alignment horizontal="center"/>
    </xf>
    <xf numFmtId="0" fontId="28" fillId="0" borderId="0" xfId="26" applyFont="1" applyAlignment="1">
      <alignment horizontal="left" vertical="top"/>
    </xf>
    <xf numFmtId="0" fontId="28" fillId="0" borderId="0" xfId="26" applyFont="1" applyAlignment="1">
      <alignment horizontal="right" vertical="top"/>
    </xf>
    <xf numFmtId="172" fontId="28" fillId="0" borderId="0" xfId="26" applyNumberFormat="1" applyFont="1" applyBorder="1" applyAlignment="1">
      <alignment horizontal="right" vertical="top"/>
    </xf>
    <xf numFmtId="4" fontId="16" fillId="0" borderId="0" xfId="33" applyNumberFormat="1" applyFont="1" applyFill="1" applyAlignment="1"/>
    <xf numFmtId="4" fontId="16" fillId="0" borderId="0" xfId="33" applyNumberFormat="1" applyFont="1" applyFill="1" applyAlignment="1">
      <alignment horizontal="center"/>
    </xf>
    <xf numFmtId="0" fontId="16" fillId="0" borderId="0" xfId="33" applyFont="1" applyFill="1" applyAlignment="1">
      <alignment horizontal="left"/>
    </xf>
    <xf numFmtId="0" fontId="16" fillId="0" borderId="0" xfId="33" applyFont="1" applyFill="1" applyAlignment="1">
      <alignment wrapText="1"/>
    </xf>
    <xf numFmtId="0" fontId="17" fillId="0" borderId="0" xfId="33" applyFont="1" applyFill="1" applyAlignment="1">
      <alignment vertical="top"/>
    </xf>
    <xf numFmtId="0" fontId="16" fillId="0" borderId="0" xfId="33" applyFont="1"/>
    <xf numFmtId="0" fontId="16" fillId="0" borderId="0" xfId="33" applyFont="1" applyAlignment="1">
      <alignment horizontal="right"/>
    </xf>
    <xf numFmtId="4" fontId="16" fillId="10" borderId="15" xfId="33" applyNumberFormat="1" applyFont="1" applyFill="1" applyBorder="1" applyAlignment="1">
      <alignment horizontal="center" vertical="center"/>
    </xf>
    <xf numFmtId="4" fontId="16" fillId="10" borderId="15" xfId="33" applyNumberFormat="1" applyFont="1" applyFill="1" applyBorder="1" applyAlignment="1">
      <alignment horizontal="center"/>
    </xf>
    <xf numFmtId="0" fontId="16" fillId="10" borderId="15" xfId="33" applyFont="1" applyFill="1" applyBorder="1" applyAlignment="1">
      <alignment horizontal="center" vertical="center"/>
    </xf>
    <xf numFmtId="0" fontId="16" fillId="10" borderId="15" xfId="33" applyFont="1" applyFill="1" applyBorder="1" applyAlignment="1">
      <alignment wrapText="1"/>
    </xf>
    <xf numFmtId="0" fontId="16" fillId="10" borderId="3" xfId="33" quotePrefix="1" applyFont="1" applyFill="1" applyBorder="1" applyAlignment="1">
      <alignment horizontal="left" vertical="top"/>
    </xf>
    <xf numFmtId="0" fontId="17" fillId="0" borderId="0" xfId="33" applyFont="1" applyFill="1"/>
    <xf numFmtId="0" fontId="17" fillId="0" borderId="0" xfId="33" applyFont="1" applyFill="1" applyAlignment="1">
      <alignment horizontal="right"/>
    </xf>
    <xf numFmtId="4" fontId="17" fillId="0" borderId="0" xfId="33" applyNumberFormat="1" applyFont="1" applyFill="1" applyAlignment="1"/>
    <xf numFmtId="4" fontId="49" fillId="0" borderId="0" xfId="33" applyNumberFormat="1" applyFont="1" applyFill="1" applyBorder="1" applyAlignment="1">
      <alignment horizontal="center"/>
    </xf>
    <xf numFmtId="0" fontId="17" fillId="0" borderId="0" xfId="33" applyFont="1" applyFill="1" applyAlignment="1">
      <alignment horizontal="left"/>
    </xf>
    <xf numFmtId="0" fontId="17" fillId="0" borderId="0" xfId="33" applyFont="1" applyFill="1" applyAlignment="1">
      <alignment wrapText="1"/>
    </xf>
    <xf numFmtId="0" fontId="17" fillId="0" borderId="0" xfId="33" quotePrefix="1" applyFont="1" applyFill="1" applyAlignment="1">
      <alignment horizontal="left" vertical="top"/>
    </xf>
    <xf numFmtId="4" fontId="74" fillId="0" borderId="0" xfId="33" applyNumberFormat="1" applyFont="1" applyFill="1" applyAlignment="1">
      <alignment horizontal="right"/>
    </xf>
    <xf numFmtId="0" fontId="85" fillId="0" borderId="0" xfId="26" applyFont="1" applyFill="1"/>
    <xf numFmtId="0" fontId="17" fillId="0" borderId="0" xfId="34" applyFont="1" applyFill="1" applyAlignment="1">
      <alignment vertical="top" wrapText="1"/>
    </xf>
    <xf numFmtId="0" fontId="7" fillId="0" borderId="0" xfId="26" applyFont="1" applyFill="1" applyAlignment="1">
      <alignment horizontal="left" vertical="top"/>
    </xf>
    <xf numFmtId="172" fontId="80" fillId="0" borderId="0" xfId="26" applyNumberFormat="1" applyFont="1" applyFill="1" applyBorder="1" applyAlignment="1">
      <alignment horizontal="center" vertical="top"/>
    </xf>
    <xf numFmtId="1" fontId="7" fillId="0" borderId="0" xfId="26" applyNumberFormat="1" applyFont="1" applyFill="1" applyBorder="1" applyAlignment="1">
      <alignment horizontal="center" vertical="top"/>
    </xf>
    <xf numFmtId="0" fontId="7" fillId="0" borderId="0" xfId="26" applyFont="1" applyFill="1" applyAlignment="1">
      <alignment horizontal="center" vertical="top" wrapText="1"/>
    </xf>
    <xf numFmtId="0" fontId="17" fillId="0" borderId="0" xfId="34" applyFont="1" applyFill="1" applyAlignment="1">
      <alignment horizontal="justify" vertical="top" wrapText="1"/>
    </xf>
    <xf numFmtId="0" fontId="83" fillId="0" borderId="0" xfId="26" applyFont="1" applyFill="1" applyAlignment="1">
      <alignment horizontal="left" vertical="top" wrapText="1"/>
    </xf>
    <xf numFmtId="167" fontId="17" fillId="0" borderId="0" xfId="26" applyNumberFormat="1" applyFont="1" applyFill="1" applyAlignment="1">
      <alignment horizontal="right" vertical="top"/>
    </xf>
    <xf numFmtId="0" fontId="80" fillId="0" borderId="14" xfId="26" applyFont="1" applyFill="1" applyBorder="1" applyAlignment="1">
      <alignment horizontal="left" vertical="top"/>
    </xf>
    <xf numFmtId="1" fontId="80" fillId="0" borderId="14" xfId="26" applyNumberFormat="1" applyFont="1" applyFill="1" applyBorder="1" applyAlignment="1">
      <alignment horizontal="center" vertical="top"/>
    </xf>
    <xf numFmtId="0" fontId="80" fillId="0" borderId="14" xfId="26" applyFont="1" applyFill="1" applyBorder="1" applyAlignment="1">
      <alignment horizontal="center" vertical="top" wrapText="1"/>
    </xf>
    <xf numFmtId="0" fontId="80" fillId="0" borderId="14" xfId="26" applyFont="1" applyFill="1" applyBorder="1" applyAlignment="1">
      <alignment horizontal="left" vertical="top" wrapText="1"/>
    </xf>
    <xf numFmtId="167" fontId="80" fillId="0" borderId="0" xfId="26" applyNumberFormat="1" applyFont="1" applyFill="1"/>
    <xf numFmtId="172" fontId="80" fillId="0" borderId="0" xfId="18" applyNumberFormat="1" applyFont="1" applyFill="1" applyBorder="1" applyAlignment="1">
      <alignment horizontal="center"/>
    </xf>
    <xf numFmtId="172" fontId="16" fillId="0" borderId="0" xfId="18" applyNumberFormat="1" applyFont="1" applyFill="1" applyAlignment="1">
      <alignment horizontal="center"/>
    </xf>
    <xf numFmtId="0" fontId="83" fillId="0" borderId="0" xfId="18" applyFont="1" applyFill="1" applyAlignment="1">
      <alignment horizontal="center" vertical="top"/>
    </xf>
    <xf numFmtId="0" fontId="80" fillId="0" borderId="0" xfId="26" applyFont="1" applyFill="1"/>
    <xf numFmtId="172" fontId="80" fillId="0" borderId="0" xfId="18" applyNumberFormat="1" applyFont="1" applyFill="1" applyAlignment="1">
      <alignment horizontal="center"/>
    </xf>
    <xf numFmtId="0" fontId="80" fillId="0" borderId="0" xfId="18" applyFont="1" applyFill="1" applyAlignment="1">
      <alignment horizontal="center"/>
    </xf>
    <xf numFmtId="0" fontId="80" fillId="0" borderId="0" xfId="18" applyFont="1" applyFill="1" applyAlignment="1">
      <alignment horizontal="justify" vertical="top" wrapText="1"/>
    </xf>
    <xf numFmtId="172" fontId="16" fillId="0" borderId="0" xfId="18" applyNumberFormat="1" applyFont="1" applyFill="1" applyBorder="1" applyAlignment="1">
      <alignment horizontal="center"/>
    </xf>
    <xf numFmtId="4" fontId="80" fillId="0" borderId="0" xfId="35" applyNumberFormat="1" applyFont="1" applyFill="1" applyBorder="1" applyAlignment="1">
      <alignment horizontal="center"/>
    </xf>
    <xf numFmtId="172" fontId="80" fillId="0" borderId="0" xfId="30" applyNumberFormat="1" applyFont="1" applyFill="1" applyBorder="1" applyAlignment="1">
      <alignment horizontal="center" vertical="top"/>
    </xf>
    <xf numFmtId="0" fontId="105" fillId="0" borderId="0" xfId="26" applyFont="1" applyFill="1" applyAlignment="1">
      <alignment horizontal="left" vertical="top"/>
    </xf>
    <xf numFmtId="172" fontId="105" fillId="0" borderId="0" xfId="26" applyNumberFormat="1" applyFont="1" applyFill="1" applyBorder="1" applyAlignment="1">
      <alignment horizontal="left" vertical="top"/>
    </xf>
    <xf numFmtId="1" fontId="105" fillId="0" borderId="0" xfId="26" applyNumberFormat="1" applyFont="1" applyFill="1" applyBorder="1" applyAlignment="1">
      <alignment horizontal="center" vertical="top"/>
    </xf>
    <xf numFmtId="175" fontId="105" fillId="0" borderId="0" xfId="26" applyNumberFormat="1" applyFont="1" applyFill="1" applyAlignment="1">
      <alignment horizontal="center"/>
    </xf>
    <xf numFmtId="0" fontId="105" fillId="0" borderId="0" xfId="26" applyFont="1" applyFill="1" applyAlignment="1">
      <alignment horizontal="center"/>
    </xf>
    <xf numFmtId="0" fontId="105" fillId="0" borderId="0" xfId="25" applyNumberFormat="1" applyFont="1" applyFill="1" applyBorder="1" applyAlignment="1">
      <alignment horizontal="left" vertical="top" wrapText="1"/>
    </xf>
    <xf numFmtId="0" fontId="106" fillId="0" borderId="0" xfId="26" applyFont="1" applyFill="1" applyAlignment="1">
      <alignment horizontal="center" vertical="top" wrapText="1"/>
    </xf>
    <xf numFmtId="1" fontId="80" fillId="0" borderId="0" xfId="26" applyNumberFormat="1" applyFont="1" applyFill="1" applyBorder="1" applyAlignment="1">
      <alignment horizontal="center" vertical="top"/>
    </xf>
    <xf numFmtId="175" fontId="80" fillId="0" borderId="0" xfId="26" applyNumberFormat="1" applyFont="1" applyFill="1" applyAlignment="1">
      <alignment horizontal="center"/>
    </xf>
    <xf numFmtId="0" fontId="83" fillId="0" borderId="0" xfId="26" applyFont="1" applyFill="1" applyAlignment="1">
      <alignment horizontal="center" vertical="top" wrapText="1"/>
    </xf>
    <xf numFmtId="4" fontId="16" fillId="0" borderId="0" xfId="27" applyNumberFormat="1" applyFont="1" applyFill="1" applyAlignment="1">
      <alignment horizontal="center" vertical="top" wrapText="1"/>
    </xf>
    <xf numFmtId="0" fontId="83" fillId="0" borderId="0" xfId="18" applyFont="1" applyFill="1" applyBorder="1" applyAlignment="1">
      <alignment horizontal="left" vertical="top" wrapText="1"/>
    </xf>
    <xf numFmtId="0" fontId="80" fillId="0" borderId="0" xfId="18" applyFont="1" applyFill="1" applyAlignment="1">
      <alignment horizontal="left" vertical="top" wrapText="1"/>
    </xf>
    <xf numFmtId="0" fontId="80" fillId="0" borderId="0" xfId="18" applyFont="1" applyFill="1"/>
    <xf numFmtId="0" fontId="83" fillId="0" borderId="0" xfId="18" applyFont="1" applyFill="1" applyAlignment="1">
      <alignment horizontal="center"/>
    </xf>
    <xf numFmtId="0" fontId="83" fillId="0" borderId="0" xfId="18" applyFont="1" applyFill="1" applyAlignment="1">
      <alignment horizontal="left" vertical="top" wrapText="1"/>
    </xf>
    <xf numFmtId="0" fontId="80" fillId="0" borderId="0" xfId="18" applyFont="1" applyFill="1" applyAlignment="1">
      <alignment vertical="top"/>
    </xf>
    <xf numFmtId="0" fontId="80" fillId="0" borderId="0" xfId="18" applyFont="1" applyFill="1" applyAlignment="1">
      <alignment horizontal="center" vertical="top"/>
    </xf>
    <xf numFmtId="0" fontId="105" fillId="0" borderId="0" xfId="26" applyFont="1" applyFill="1"/>
    <xf numFmtId="0" fontId="105" fillId="0" borderId="0" xfId="18" applyFont="1" applyFill="1"/>
    <xf numFmtId="0" fontId="105" fillId="0" borderId="0" xfId="18" applyFont="1" applyFill="1" applyAlignment="1">
      <alignment horizontal="center"/>
    </xf>
    <xf numFmtId="0" fontId="105" fillId="0" borderId="0" xfId="18" applyFont="1" applyFill="1" applyAlignment="1">
      <alignment vertical="top" wrapText="1"/>
    </xf>
    <xf numFmtId="0" fontId="106" fillId="0" borderId="0" xfId="18" applyFont="1" applyFill="1" applyAlignment="1">
      <alignment horizontal="center" vertical="top"/>
    </xf>
    <xf numFmtId="4" fontId="16" fillId="0" borderId="0" xfId="26" applyNumberFormat="1" applyFont="1" applyFill="1" applyBorder="1" applyAlignment="1">
      <alignment vertical="top"/>
    </xf>
    <xf numFmtId="4" fontId="16" fillId="0" borderId="0" xfId="26" applyNumberFormat="1" applyFont="1" applyFill="1" applyAlignment="1">
      <alignment horizontal="right" vertical="top" wrapText="1"/>
    </xf>
    <xf numFmtId="0" fontId="16" fillId="0" borderId="0" xfId="25" applyNumberFormat="1" applyFont="1" applyFill="1" applyBorder="1" applyAlignment="1" applyProtection="1">
      <alignment vertical="top" wrapText="1"/>
    </xf>
    <xf numFmtId="172" fontId="105" fillId="0" borderId="0" xfId="26" applyNumberFormat="1" applyFont="1" applyFill="1" applyBorder="1" applyAlignment="1">
      <alignment horizontal="center" vertical="top"/>
    </xf>
    <xf numFmtId="1" fontId="105" fillId="0" borderId="0" xfId="26" applyNumberFormat="1" applyFont="1" applyFill="1" applyBorder="1" applyAlignment="1">
      <alignment horizontal="center" wrapText="1"/>
    </xf>
    <xf numFmtId="0" fontId="105" fillId="0" borderId="0" xfId="26" applyFont="1" applyFill="1" applyAlignment="1">
      <alignment horizontal="center" wrapText="1"/>
    </xf>
    <xf numFmtId="0" fontId="105" fillId="0" borderId="0" xfId="26" applyFont="1" applyFill="1" applyAlignment="1">
      <alignment horizontal="left" vertical="top" wrapText="1"/>
    </xf>
    <xf numFmtId="0" fontId="80" fillId="0" borderId="0" xfId="26" applyFont="1" applyFill="1" applyAlignment="1">
      <alignment horizontal="center" vertical="top"/>
    </xf>
    <xf numFmtId="1" fontId="106" fillId="0" borderId="0" xfId="31" applyNumberFormat="1" applyFont="1" applyFill="1" applyBorder="1" applyAlignment="1">
      <alignment horizontal="center" vertical="top"/>
    </xf>
    <xf numFmtId="167" fontId="80" fillId="0" borderId="0" xfId="26" applyNumberFormat="1" applyFont="1" applyFill="1" applyAlignment="1">
      <alignment horizontal="center"/>
    </xf>
    <xf numFmtId="167" fontId="80" fillId="0" borderId="0" xfId="18" applyNumberFormat="1" applyFont="1" applyFill="1" applyBorder="1" applyAlignment="1">
      <alignment horizontal="center" vertical="center"/>
    </xf>
    <xf numFmtId="0" fontId="83" fillId="0" borderId="0" xfId="26" applyFont="1" applyFill="1"/>
    <xf numFmtId="0" fontId="92" fillId="0" borderId="0" xfId="26" applyNumberFormat="1" applyFont="1" applyBorder="1" applyAlignment="1">
      <alignment horizontal="left" wrapText="1"/>
    </xf>
    <xf numFmtId="0" fontId="80" fillId="0" borderId="0" xfId="26" applyNumberFormat="1" applyFont="1" applyFill="1" applyBorder="1" applyAlignment="1">
      <alignment horizontal="left" wrapText="1"/>
    </xf>
    <xf numFmtId="0" fontId="92" fillId="0" borderId="0" xfId="26" applyNumberFormat="1" applyFont="1" applyFill="1" applyBorder="1" applyAlignment="1">
      <alignment horizontal="left" wrapText="1"/>
    </xf>
    <xf numFmtId="2" fontId="80" fillId="0" borderId="0" xfId="18" applyNumberFormat="1" applyFont="1" applyFill="1" applyBorder="1" applyAlignment="1">
      <alignment horizontal="right" vertical="center"/>
    </xf>
    <xf numFmtId="4" fontId="80" fillId="0" borderId="0" xfId="18" applyNumberFormat="1" applyFont="1" applyFill="1" applyBorder="1" applyAlignment="1">
      <alignment vertical="top"/>
    </xf>
    <xf numFmtId="4" fontId="80" fillId="0" borderId="0" xfId="18" applyNumberFormat="1" applyFont="1" applyFill="1" applyAlignment="1">
      <alignment horizontal="center" vertical="center" wrapText="1"/>
    </xf>
    <xf numFmtId="0" fontId="83" fillId="0" borderId="0" xfId="18" applyFont="1" applyFill="1" applyAlignment="1">
      <alignment horizontal="justify" vertical="top" wrapText="1"/>
    </xf>
    <xf numFmtId="0" fontId="92" fillId="0" borderId="0" xfId="26" applyNumberFormat="1" applyFont="1" applyBorder="1" applyAlignment="1">
      <alignment horizontal="left" vertical="top" wrapText="1"/>
    </xf>
    <xf numFmtId="0" fontId="92" fillId="0" borderId="0" xfId="26" applyNumberFormat="1" applyFont="1" applyBorder="1" applyAlignment="1">
      <alignment horizontal="left" vertical="center" wrapText="1"/>
    </xf>
    <xf numFmtId="0" fontId="80" fillId="0" borderId="0" xfId="26" applyFont="1" applyFill="1" applyBorder="1"/>
    <xf numFmtId="0" fontId="92" fillId="0" borderId="0" xfId="26" applyNumberFormat="1" applyFont="1" applyBorder="1" applyAlignment="1">
      <alignment wrapText="1"/>
    </xf>
    <xf numFmtId="0" fontId="92" fillId="0" borderId="0" xfId="26" quotePrefix="1" applyNumberFormat="1" applyFont="1" applyBorder="1" applyAlignment="1">
      <alignment vertical="top" wrapText="1"/>
    </xf>
    <xf numFmtId="4" fontId="16" fillId="0" borderId="0" xfId="33" applyNumberFormat="1" applyFont="1" applyFill="1" applyAlignment="1">
      <alignment horizontal="right"/>
    </xf>
    <xf numFmtId="4" fontId="17" fillId="0" borderId="0" xfId="33" applyNumberFormat="1" applyFont="1" applyFill="1" applyBorder="1" applyAlignment="1"/>
    <xf numFmtId="4" fontId="49" fillId="0" borderId="0" xfId="33" applyNumberFormat="1" applyFont="1" applyFill="1" applyBorder="1" applyAlignment="1">
      <alignment horizontal="right"/>
    </xf>
    <xf numFmtId="4" fontId="17" fillId="0" borderId="0" xfId="33" applyNumberFormat="1" applyFont="1" applyFill="1" applyBorder="1" applyAlignment="1">
      <alignment horizontal="right"/>
    </xf>
    <xf numFmtId="0" fontId="110" fillId="0" borderId="0" xfId="0" applyFont="1" applyAlignment="1">
      <alignment horizontal="left" vertical="top"/>
    </xf>
    <xf numFmtId="0" fontId="110" fillId="0" borderId="0" xfId="0" applyFont="1"/>
    <xf numFmtId="4" fontId="111" fillId="0" borderId="0" xfId="0" applyNumberFormat="1" applyFont="1"/>
    <xf numFmtId="0" fontId="111" fillId="0" borderId="0" xfId="0" applyFont="1"/>
    <xf numFmtId="167" fontId="111" fillId="0" borderId="0" xfId="0" applyNumberFormat="1" applyFont="1"/>
    <xf numFmtId="0" fontId="111" fillId="0" borderId="0" xfId="0" applyFont="1" applyAlignment="1">
      <alignment horizontal="right" vertical="top"/>
    </xf>
    <xf numFmtId="4" fontId="110" fillId="0" borderId="0" xfId="0" applyNumberFormat="1" applyFont="1"/>
    <xf numFmtId="167" fontId="110" fillId="0" borderId="0" xfId="0" applyNumberFormat="1" applyFont="1"/>
    <xf numFmtId="167" fontId="110" fillId="0" borderId="0" xfId="0" applyNumberFormat="1" applyFont="1" applyAlignment="1">
      <alignment horizontal="center"/>
    </xf>
    <xf numFmtId="4" fontId="6" fillId="0" borderId="8" xfId="0" applyNumberFormat="1" applyFont="1" applyBorder="1"/>
    <xf numFmtId="0" fontId="6" fillId="0" borderId="8" xfId="0" applyFont="1" applyBorder="1"/>
    <xf numFmtId="167" fontId="6" fillId="0" borderId="8" xfId="0" applyNumberFormat="1" applyFont="1" applyBorder="1"/>
    <xf numFmtId="176" fontId="28" fillId="0" borderId="0" xfId="0" applyNumberFormat="1" applyFont="1" applyAlignment="1">
      <alignment horizontal="right" vertical="center"/>
    </xf>
    <xf numFmtId="44" fontId="28" fillId="0" borderId="0" xfId="17" applyFont="1" applyAlignment="1">
      <alignment horizontal="right" vertical="center"/>
    </xf>
    <xf numFmtId="44" fontId="23" fillId="0" borderId="9" xfId="17" applyFont="1" applyBorder="1" applyAlignment="1">
      <alignment horizontal="right" vertical="center"/>
    </xf>
    <xf numFmtId="166" fontId="28" fillId="0" borderId="0" xfId="0" applyNumberFormat="1" applyFont="1" applyAlignment="1">
      <alignment vertical="center"/>
    </xf>
    <xf numFmtId="166" fontId="17" fillId="0" borderId="0" xfId="0" applyNumberFormat="1" applyFont="1" applyAlignment="1">
      <alignment vertical="center"/>
    </xf>
    <xf numFmtId="0" fontId="28" fillId="0" borderId="8" xfId="0" applyFont="1" applyBorder="1" applyAlignment="1">
      <alignment vertical="center"/>
    </xf>
    <xf numFmtId="166" fontId="28" fillId="0" borderId="8" xfId="0" applyNumberFormat="1" applyFont="1" applyBorder="1" applyAlignment="1">
      <alignment vertical="center"/>
    </xf>
    <xf numFmtId="172" fontId="17" fillId="0" borderId="0" xfId="38" applyNumberFormat="1" applyFont="1" applyFill="1" applyBorder="1" applyAlignment="1">
      <alignment horizontal="right" vertical="top"/>
    </xf>
    <xf numFmtId="1" fontId="61" fillId="0" borderId="0" xfId="38" applyNumberFormat="1" applyFont="1" applyFill="1" applyBorder="1" applyAlignment="1">
      <alignment horizontal="center" vertical="top"/>
    </xf>
    <xf numFmtId="0" fontId="59" fillId="0" borderId="0" xfId="38" applyFont="1" applyFill="1" applyAlignment="1">
      <alignment horizontal="center" vertical="top" wrapText="1"/>
    </xf>
    <xf numFmtId="0" fontId="79" fillId="0" borderId="0" xfId="38" applyFont="1" applyFill="1" applyAlignment="1">
      <alignment horizontal="left" vertical="top" wrapText="1"/>
    </xf>
    <xf numFmtId="2" fontId="16" fillId="0" borderId="7" xfId="39" applyNumberFormat="1" applyFont="1" applyFill="1" applyBorder="1" applyAlignment="1">
      <alignment horizontal="right" vertical="center"/>
    </xf>
    <xf numFmtId="0" fontId="16" fillId="0" borderId="7" xfId="39" applyFont="1" applyFill="1" applyBorder="1" applyAlignment="1">
      <alignment horizontal="left" vertical="top" wrapText="1"/>
    </xf>
    <xf numFmtId="0" fontId="17" fillId="0" borderId="7" xfId="39" applyFont="1" applyFill="1" applyBorder="1" applyAlignment="1">
      <alignment horizontal="center" vertical="top" wrapText="1"/>
    </xf>
    <xf numFmtId="0" fontId="80" fillId="0" borderId="0" xfId="39" applyFont="1" applyFill="1" applyAlignment="1"/>
    <xf numFmtId="167" fontId="80" fillId="0" borderId="0" xfId="40" applyNumberFormat="1" applyFont="1" applyFill="1" applyBorder="1" applyAlignment="1">
      <alignment vertical="center"/>
    </xf>
    <xf numFmtId="0" fontId="80" fillId="0" borderId="0" xfId="40" applyNumberFormat="1" applyFont="1" applyFill="1" applyAlignment="1">
      <alignment vertical="top" wrapText="1"/>
    </xf>
    <xf numFmtId="0" fontId="80" fillId="0" borderId="0" xfId="39" applyFont="1" applyFill="1" applyAlignment="1">
      <alignment horizontal="center" vertical="top"/>
    </xf>
    <xf numFmtId="0" fontId="80" fillId="0" borderId="0" xfId="39" applyFont="1" applyFill="1" applyAlignment="1">
      <alignment vertical="top"/>
    </xf>
    <xf numFmtId="0" fontId="81" fillId="0" borderId="0" xfId="39" applyFont="1" applyFill="1" applyAlignment="1">
      <alignment vertical="top"/>
    </xf>
    <xf numFmtId="167" fontId="80" fillId="0" borderId="0" xfId="40" applyNumberFormat="1" applyFont="1" applyFill="1" applyBorder="1" applyAlignment="1">
      <alignment vertical="top"/>
    </xf>
    <xf numFmtId="0" fontId="80" fillId="0" borderId="0" xfId="40" applyFont="1" applyFill="1" applyAlignment="1">
      <alignment horizontal="left" vertical="top" wrapText="1"/>
    </xf>
    <xf numFmtId="167" fontId="80" fillId="0" borderId="0" xfId="39" applyNumberFormat="1" applyFont="1" applyFill="1" applyAlignment="1"/>
    <xf numFmtId="0" fontId="80" fillId="0" borderId="0" xfId="39" applyFont="1" applyFill="1" applyAlignment="1">
      <alignment horizontal="center"/>
    </xf>
    <xf numFmtId="0" fontId="80" fillId="0" borderId="0" xfId="39" applyFont="1" applyFill="1" applyAlignment="1">
      <alignment horizontal="justify" vertical="top" wrapText="1"/>
    </xf>
    <xf numFmtId="0" fontId="75" fillId="0" borderId="0" xfId="39" applyFont="1" applyFill="1" applyAlignment="1">
      <alignment horizontal="left" vertical="top"/>
    </xf>
    <xf numFmtId="0" fontId="75" fillId="0" borderId="0" xfId="39" applyFont="1" applyFill="1" applyAlignment="1">
      <alignment horizontal="right" vertical="top"/>
    </xf>
    <xf numFmtId="4" fontId="80" fillId="0" borderId="0" xfId="39" applyNumberFormat="1" applyFont="1" applyFill="1" applyBorder="1" applyAlignment="1">
      <alignment vertical="top"/>
    </xf>
    <xf numFmtId="0" fontId="83" fillId="0" borderId="0" xfId="39" applyFont="1" applyFill="1" applyAlignment="1">
      <alignment horizontal="center" vertical="top" wrapText="1"/>
    </xf>
    <xf numFmtId="0" fontId="75" fillId="0" borderId="0" xfId="39" applyFont="1" applyFill="1" applyAlignment="1">
      <alignment horizontal="left"/>
    </xf>
    <xf numFmtId="0" fontId="81" fillId="0" borderId="0" xfId="39" applyFont="1" applyFill="1" applyAlignment="1"/>
    <xf numFmtId="0" fontId="75" fillId="0" borderId="0" xfId="39" applyFont="1" applyFill="1" applyAlignment="1">
      <alignment horizontal="right"/>
    </xf>
    <xf numFmtId="4" fontId="80" fillId="0" borderId="0" xfId="39" applyNumberFormat="1" applyFont="1" applyFill="1" applyBorder="1" applyAlignment="1"/>
    <xf numFmtId="167" fontId="80" fillId="0" borderId="0" xfId="39" applyNumberFormat="1" applyFont="1" applyFill="1" applyBorder="1" applyAlignment="1">
      <alignment wrapText="1"/>
    </xf>
    <xf numFmtId="1" fontId="80" fillId="0" borderId="0" xfId="39" applyNumberFormat="1" applyFont="1" applyFill="1" applyBorder="1" applyAlignment="1">
      <alignment horizontal="center" wrapText="1"/>
    </xf>
    <xf numFmtId="0" fontId="80" fillId="0" borderId="0" xfId="39" applyFont="1" applyFill="1" applyAlignment="1">
      <alignment horizontal="center" wrapText="1"/>
    </xf>
    <xf numFmtId="0" fontId="80" fillId="0" borderId="0" xfId="39" applyNumberFormat="1" applyFont="1" applyFill="1" applyAlignment="1">
      <alignment wrapText="1"/>
    </xf>
    <xf numFmtId="0" fontId="83" fillId="0" borderId="0" xfId="39" applyFont="1" applyFill="1" applyAlignment="1">
      <alignment horizontal="center" wrapText="1"/>
    </xf>
    <xf numFmtId="0" fontId="80" fillId="0" borderId="0" xfId="40" applyFont="1" applyFill="1" applyAlignment="1">
      <alignment horizontal="center" wrapText="1"/>
    </xf>
    <xf numFmtId="0" fontId="80" fillId="0" borderId="0" xfId="40" applyFont="1" applyFill="1" applyAlignment="1">
      <alignment horizontal="left" wrapText="1"/>
    </xf>
    <xf numFmtId="167" fontId="80" fillId="0" borderId="0" xfId="39" applyNumberFormat="1" applyFont="1" applyFill="1" applyBorder="1" applyAlignment="1">
      <alignment vertical="top"/>
    </xf>
    <xf numFmtId="167" fontId="80" fillId="0" borderId="0" xfId="39" applyNumberFormat="1" applyFont="1" applyFill="1" applyAlignment="1">
      <alignment vertical="top" wrapText="1"/>
    </xf>
    <xf numFmtId="0" fontId="80" fillId="0" borderId="0" xfId="39" applyFont="1" applyFill="1" applyAlignment="1">
      <alignment horizontal="center" vertical="top" wrapText="1"/>
    </xf>
    <xf numFmtId="0" fontId="80" fillId="0" borderId="0" xfId="39" applyNumberFormat="1" applyFont="1" applyFill="1" applyAlignment="1">
      <alignment vertical="top" wrapText="1"/>
    </xf>
    <xf numFmtId="0" fontId="68" fillId="0" borderId="0" xfId="38" applyFont="1" applyFill="1"/>
    <xf numFmtId="0" fontId="16" fillId="0" borderId="0" xfId="38" applyFont="1" applyFill="1"/>
    <xf numFmtId="1" fontId="16" fillId="0" borderId="0" xfId="38" applyNumberFormat="1" applyFont="1" applyFill="1" applyBorder="1" applyAlignment="1">
      <alignment horizontal="center" wrapText="1"/>
    </xf>
    <xf numFmtId="0" fontId="16" fillId="0" borderId="0" xfId="38" applyFont="1" applyFill="1" applyAlignment="1">
      <alignment horizontal="center" wrapText="1"/>
    </xf>
    <xf numFmtId="0" fontId="68" fillId="0" borderId="0" xfId="38" applyFont="1" applyFill="1" applyAlignment="1">
      <alignment horizontal="left" wrapText="1"/>
    </xf>
    <xf numFmtId="0" fontId="69" fillId="0" borderId="0" xfId="38" applyFont="1" applyFill="1" applyAlignment="1">
      <alignment horizontal="left"/>
    </xf>
    <xf numFmtId="0" fontId="71" fillId="0" borderId="0" xfId="38" applyFont="1" applyFill="1"/>
    <xf numFmtId="0" fontId="68" fillId="0" borderId="0" xfId="38" applyFont="1" applyFill="1" applyBorder="1"/>
    <xf numFmtId="0" fontId="16" fillId="0" borderId="14" xfId="38" applyFont="1" applyFill="1" applyBorder="1"/>
    <xf numFmtId="1" fontId="16" fillId="0" borderId="14" xfId="38" applyNumberFormat="1" applyFont="1" applyFill="1" applyBorder="1" applyAlignment="1">
      <alignment horizontal="center"/>
    </xf>
    <xf numFmtId="0" fontId="16" fillId="0" borderId="14" xfId="38" applyFont="1" applyFill="1" applyBorder="1" applyAlignment="1">
      <alignment horizontal="center"/>
    </xf>
    <xf numFmtId="0" fontId="68" fillId="0" borderId="14" xfId="38" applyFont="1" applyFill="1" applyBorder="1" applyAlignment="1">
      <alignment horizontal="left" vertical="top" wrapText="1"/>
    </xf>
    <xf numFmtId="0" fontId="72" fillId="0" borderId="14" xfId="38" applyFont="1" applyFill="1" applyBorder="1" applyAlignment="1">
      <alignment vertical="top"/>
    </xf>
    <xf numFmtId="0" fontId="112" fillId="0" borderId="0" xfId="38" applyFill="1" applyAlignment="1"/>
    <xf numFmtId="0" fontId="59" fillId="0" borderId="0" xfId="38" applyFont="1" applyFill="1" applyBorder="1" applyAlignment="1">
      <alignment vertical="top"/>
    </xf>
    <xf numFmtId="0" fontId="112" fillId="0" borderId="0" xfId="38" applyFill="1"/>
    <xf numFmtId="0" fontId="16" fillId="0" borderId="0" xfId="38" applyFont="1" applyFill="1" applyAlignment="1">
      <alignment horizontal="center"/>
    </xf>
    <xf numFmtId="0" fontId="112" fillId="0" borderId="0" xfId="38" applyFill="1" applyAlignment="1">
      <alignment vertical="top" wrapText="1"/>
    </xf>
    <xf numFmtId="0" fontId="59" fillId="0" borderId="0" xfId="38" applyFont="1" applyFill="1" applyAlignment="1">
      <alignment vertical="top"/>
    </xf>
    <xf numFmtId="0" fontId="33" fillId="0" borderId="0" xfId="38" applyFont="1" applyFill="1" applyAlignment="1">
      <alignment vertical="top"/>
    </xf>
    <xf numFmtId="0" fontId="75" fillId="0" borderId="0" xfId="40" applyFont="1" applyFill="1"/>
    <xf numFmtId="0" fontId="86" fillId="0" borderId="0" xfId="40" applyFont="1" applyFill="1"/>
    <xf numFmtId="0" fontId="86" fillId="0" borderId="0" xfId="40" applyFont="1" applyFill="1" applyAlignment="1">
      <alignment horizontal="center"/>
    </xf>
    <xf numFmtId="167" fontId="75" fillId="0" borderId="0" xfId="40" applyNumberFormat="1" applyFont="1" applyFill="1"/>
    <xf numFmtId="167" fontId="75" fillId="0" borderId="0" xfId="40" applyNumberFormat="1" applyFont="1" applyFill="1" applyAlignment="1">
      <alignment horizontal="right"/>
    </xf>
    <xf numFmtId="1" fontId="80" fillId="0" borderId="0" xfId="40" applyNumberFormat="1" applyFont="1" applyFill="1" applyBorder="1" applyAlignment="1">
      <alignment horizontal="center" vertical="center"/>
    </xf>
    <xf numFmtId="0" fontId="80" fillId="0" borderId="0" xfId="40" applyFont="1" applyFill="1" applyAlignment="1">
      <alignment horizontal="center" vertical="center"/>
    </xf>
    <xf numFmtId="0" fontId="83" fillId="0" borderId="0" xfId="40" applyFont="1" applyFill="1" applyAlignment="1">
      <alignment horizontal="center" vertical="top" wrapText="1"/>
    </xf>
    <xf numFmtId="167" fontId="80" fillId="0" borderId="0" xfId="40" applyNumberFormat="1" applyFont="1" applyFill="1"/>
    <xf numFmtId="167" fontId="85" fillId="0" borderId="0" xfId="38" applyNumberFormat="1" applyFont="1" applyAlignment="1">
      <alignment horizontal="right"/>
    </xf>
    <xf numFmtId="167" fontId="16" fillId="0" borderId="0" xfId="38" applyNumberFormat="1" applyFont="1" applyAlignment="1">
      <alignment horizontal="right"/>
    </xf>
    <xf numFmtId="0" fontId="2" fillId="0" borderId="0" xfId="40" applyFont="1"/>
    <xf numFmtId="0" fontId="80" fillId="0" borderId="0" xfId="40" applyFont="1"/>
    <xf numFmtId="172" fontId="80" fillId="0" borderId="0" xfId="40" applyNumberFormat="1" applyFont="1" applyAlignment="1">
      <alignment horizontal="left"/>
    </xf>
    <xf numFmtId="167" fontId="2" fillId="0" borderId="0" xfId="40" applyNumberFormat="1" applyFont="1"/>
    <xf numFmtId="167" fontId="2" fillId="0" borderId="0" xfId="40" applyNumberFormat="1" applyFont="1" applyAlignment="1">
      <alignment horizontal="right"/>
    </xf>
    <xf numFmtId="167" fontId="80" fillId="0" borderId="0" xfId="40" applyNumberFormat="1" applyFont="1" applyFill="1" applyAlignment="1">
      <alignment horizontal="right"/>
    </xf>
    <xf numFmtId="0" fontId="75" fillId="0" borderId="0" xfId="38" applyFont="1"/>
    <xf numFmtId="0" fontId="86" fillId="0" borderId="0" xfId="38" applyFont="1"/>
    <xf numFmtId="0" fontId="86" fillId="0" borderId="0" xfId="38" applyFont="1" applyAlignment="1">
      <alignment horizontal="center"/>
    </xf>
    <xf numFmtId="1" fontId="80" fillId="0" borderId="0" xfId="38" applyNumberFormat="1" applyFont="1" applyBorder="1" applyAlignment="1">
      <alignment horizontal="center" vertical="center"/>
    </xf>
    <xf numFmtId="0" fontId="80" fillId="0" borderId="0" xfId="38" applyFont="1" applyAlignment="1">
      <alignment horizontal="center" vertical="center"/>
    </xf>
    <xf numFmtId="0" fontId="83" fillId="0" borderId="0" xfId="38" applyFont="1" applyAlignment="1">
      <alignment horizontal="center" vertical="top" wrapText="1"/>
    </xf>
    <xf numFmtId="167" fontId="80" fillId="0" borderId="0" xfId="38" applyNumberFormat="1" applyFont="1"/>
    <xf numFmtId="167" fontId="80" fillId="0" borderId="0" xfId="38" applyNumberFormat="1" applyFont="1" applyAlignment="1">
      <alignment horizontal="right"/>
    </xf>
    <xf numFmtId="0" fontId="16" fillId="0" borderId="0" xfId="38" applyFont="1" applyAlignment="1">
      <alignment vertical="top" wrapText="1"/>
    </xf>
    <xf numFmtId="0" fontId="16" fillId="0" borderId="0" xfId="38" applyFont="1" applyAlignment="1">
      <alignment horizontal="center" vertical="center" wrapText="1"/>
    </xf>
    <xf numFmtId="0" fontId="16" fillId="0" borderId="0" xfId="38" applyFont="1" applyFill="1" applyAlignment="1">
      <alignment horizontal="left" vertical="center" wrapText="1"/>
    </xf>
    <xf numFmtId="0" fontId="17" fillId="0" borderId="0" xfId="38" applyFont="1" applyAlignment="1">
      <alignment horizontal="center" vertical="top" wrapText="1"/>
    </xf>
    <xf numFmtId="167" fontId="16" fillId="0" borderId="0" xfId="38" applyNumberFormat="1" applyFont="1" applyBorder="1" applyAlignment="1">
      <alignment horizontal="right" vertical="center"/>
    </xf>
    <xf numFmtId="0" fontId="16" fillId="0" borderId="0" xfId="38" applyFont="1" applyAlignment="1">
      <alignment horizontal="left" vertical="top" wrapText="1"/>
    </xf>
    <xf numFmtId="0" fontId="28" fillId="0" borderId="0" xfId="38" applyFont="1" applyAlignment="1">
      <alignment horizontal="left" vertical="top"/>
    </xf>
    <xf numFmtId="0" fontId="28" fillId="0" borderId="0" xfId="38" applyFont="1" applyAlignment="1">
      <alignment horizontal="right" vertical="top"/>
    </xf>
    <xf numFmtId="0" fontId="16" fillId="0" borderId="0" xfId="38" applyFont="1" applyAlignment="1">
      <alignment horizontal="left" vertical="top"/>
    </xf>
    <xf numFmtId="0" fontId="16" fillId="0" borderId="0" xfId="38" applyFont="1" applyAlignment="1">
      <alignment horizontal="right" vertical="top"/>
    </xf>
    <xf numFmtId="167" fontId="16" fillId="0" borderId="0" xfId="38" applyNumberFormat="1" applyFont="1" applyBorder="1" applyAlignment="1">
      <alignment vertical="top"/>
    </xf>
    <xf numFmtId="167" fontId="16" fillId="0" borderId="0" xfId="38" applyNumberFormat="1" applyFont="1" applyBorder="1" applyAlignment="1">
      <alignment horizontal="right" vertical="top"/>
    </xf>
    <xf numFmtId="0" fontId="16" fillId="0" borderId="0" xfId="38" applyFont="1" applyAlignment="1">
      <alignment horizontal="center" vertical="center"/>
    </xf>
    <xf numFmtId="0" fontId="17" fillId="0" borderId="0" xfId="38" applyFont="1" applyAlignment="1">
      <alignment horizontal="left" vertical="top" wrapText="1"/>
    </xf>
    <xf numFmtId="172" fontId="28" fillId="0" borderId="0" xfId="38" applyNumberFormat="1" applyFont="1" applyBorder="1" applyAlignment="1">
      <alignment horizontal="right" vertical="top"/>
    </xf>
    <xf numFmtId="167" fontId="16" fillId="0" borderId="0" xfId="38" applyNumberFormat="1" applyFont="1" applyBorder="1" applyAlignment="1">
      <alignment vertical="center"/>
    </xf>
    <xf numFmtId="1" fontId="80" fillId="0" borderId="0" xfId="40" applyNumberFormat="1" applyFont="1" applyFill="1" applyBorder="1" applyAlignment="1">
      <alignment horizontal="center"/>
    </xf>
    <xf numFmtId="0" fontId="80" fillId="0" borderId="0" xfId="40" applyFont="1" applyFill="1" applyAlignment="1">
      <alignment horizontal="center" vertical="center" wrapText="1"/>
    </xf>
    <xf numFmtId="0" fontId="80" fillId="0" borderId="0" xfId="40" applyFont="1" applyFill="1" applyAlignment="1">
      <alignment horizontal="left" vertical="center" wrapText="1"/>
    </xf>
    <xf numFmtId="0" fontId="80" fillId="0" borderId="0" xfId="40" applyFont="1" applyFill="1" applyAlignment="1">
      <alignment vertical="top" wrapText="1"/>
    </xf>
    <xf numFmtId="167" fontId="86" fillId="0" borderId="0" xfId="40" applyNumberFormat="1" applyFont="1" applyFill="1"/>
    <xf numFmtId="0" fontId="68" fillId="0" borderId="14" xfId="38" applyFont="1" applyFill="1" applyBorder="1"/>
    <xf numFmtId="0" fontId="85" fillId="0" borderId="0" xfId="38" applyFont="1" applyFill="1"/>
    <xf numFmtId="1" fontId="7" fillId="0" borderId="0" xfId="38" applyNumberFormat="1" applyFont="1" applyFill="1" applyBorder="1" applyAlignment="1">
      <alignment horizontal="center" vertical="top"/>
    </xf>
    <xf numFmtId="0" fontId="7" fillId="0" borderId="0" xfId="38" applyFont="1" applyFill="1" applyAlignment="1">
      <alignment horizontal="center" vertical="top" wrapText="1"/>
    </xf>
    <xf numFmtId="0" fontId="83" fillId="0" borderId="0" xfId="38" applyFont="1" applyFill="1" applyAlignment="1">
      <alignment horizontal="left" vertical="top" wrapText="1"/>
    </xf>
    <xf numFmtId="167" fontId="80" fillId="0" borderId="0" xfId="41" applyNumberFormat="1" applyFont="1" applyBorder="1" applyAlignment="1">
      <alignment horizontal="right" vertical="center"/>
    </xf>
    <xf numFmtId="167" fontId="80" fillId="0" borderId="0" xfId="41" applyNumberFormat="1" applyFont="1" applyBorder="1" applyAlignment="1">
      <alignment horizontal="right" vertical="top"/>
    </xf>
    <xf numFmtId="173" fontId="83" fillId="0" borderId="0" xfId="41" applyNumberFormat="1" applyFont="1" applyFill="1" applyBorder="1" applyAlignment="1">
      <alignment horizontal="right" vertical="center"/>
    </xf>
    <xf numFmtId="0" fontId="80" fillId="0" borderId="0" xfId="38" applyFont="1" applyBorder="1" applyAlignment="1">
      <alignment horizontal="right" vertical="top"/>
    </xf>
    <xf numFmtId="0" fontId="80" fillId="0" borderId="0" xfId="38" applyFont="1" applyBorder="1" applyAlignment="1">
      <alignment horizontal="center" vertical="center" wrapText="1"/>
    </xf>
    <xf numFmtId="0" fontId="83" fillId="0" borderId="0" xfId="38" applyFont="1" applyBorder="1" applyAlignment="1">
      <alignment horizontal="left" vertical="top" wrapText="1"/>
    </xf>
    <xf numFmtId="0" fontId="80" fillId="0" borderId="0" xfId="38" applyFont="1" applyBorder="1" applyAlignment="1">
      <alignment horizontal="center"/>
    </xf>
    <xf numFmtId="0" fontId="80" fillId="0" borderId="0" xfId="38" applyNumberFormat="1" applyFont="1" applyBorder="1" applyAlignment="1">
      <alignment vertical="top" wrapText="1"/>
    </xf>
    <xf numFmtId="0" fontId="80" fillId="0" borderId="0" xfId="38" applyFont="1" applyBorder="1" applyAlignment="1">
      <alignment horizontal="center" vertical="top"/>
    </xf>
    <xf numFmtId="0" fontId="80" fillId="0" borderId="0" xfId="40" applyFont="1" applyFill="1" applyAlignment="1">
      <alignment horizontal="right"/>
    </xf>
    <xf numFmtId="0" fontId="80" fillId="0" borderId="0" xfId="40" applyFont="1" applyFill="1" applyAlignment="1">
      <alignment horizontal="right" vertical="top"/>
    </xf>
    <xf numFmtId="0" fontId="80" fillId="0" borderId="0" xfId="40" applyFont="1" applyFill="1" applyAlignment="1">
      <alignment horizontal="center"/>
    </xf>
    <xf numFmtId="0" fontId="80" fillId="0" borderId="0" xfId="40" applyFont="1" applyFill="1" applyAlignment="1"/>
    <xf numFmtId="0" fontId="83" fillId="0" borderId="0" xfId="38" applyFont="1" applyAlignment="1">
      <alignment horizontal="left" vertical="top" wrapText="1"/>
    </xf>
    <xf numFmtId="0" fontId="80" fillId="0" borderId="0" xfId="38" applyFont="1" applyAlignment="1">
      <alignment horizontal="left" vertical="top" wrapText="1"/>
    </xf>
    <xf numFmtId="0" fontId="80" fillId="0" borderId="0" xfId="38" applyFont="1" applyAlignment="1">
      <alignment vertical="top" wrapText="1"/>
    </xf>
    <xf numFmtId="0" fontId="75" fillId="0" borderId="0" xfId="38" applyNumberFormat="1" applyFont="1" applyBorder="1" applyAlignment="1">
      <alignment vertical="top" wrapText="1"/>
    </xf>
    <xf numFmtId="0" fontId="75" fillId="0" borderId="0" xfId="38" applyFont="1" applyBorder="1" applyAlignment="1">
      <alignment horizontal="center" vertical="top"/>
    </xf>
    <xf numFmtId="0" fontId="28" fillId="0" borderId="0" xfId="40" applyFont="1" applyFill="1" applyAlignment="1"/>
    <xf numFmtId="0" fontId="16" fillId="0" borderId="0" xfId="40" applyFont="1" applyFill="1" applyAlignment="1">
      <alignment horizontal="right"/>
    </xf>
    <xf numFmtId="0" fontId="16" fillId="0" borderId="0" xfId="40" applyFont="1" applyFill="1" applyAlignment="1">
      <alignment horizontal="right" vertical="top"/>
    </xf>
    <xf numFmtId="0" fontId="16" fillId="0" borderId="0" xfId="40" applyFont="1" applyFill="1" applyAlignment="1">
      <alignment horizontal="center"/>
    </xf>
    <xf numFmtId="167" fontId="16" fillId="0" borderId="0" xfId="41" applyNumberFormat="1" applyFont="1" applyBorder="1" applyAlignment="1">
      <alignment horizontal="right" vertical="center"/>
    </xf>
    <xf numFmtId="167" fontId="16" fillId="0" borderId="0" xfId="41" applyNumberFormat="1" applyFont="1" applyBorder="1" applyAlignment="1">
      <alignment horizontal="right" vertical="top"/>
    </xf>
    <xf numFmtId="1" fontId="16" fillId="0" borderId="0" xfId="38" applyNumberFormat="1" applyFont="1" applyBorder="1" applyAlignment="1">
      <alignment horizontal="center" vertical="center"/>
    </xf>
    <xf numFmtId="0" fontId="16" fillId="0" borderId="0" xfId="38" applyFont="1"/>
    <xf numFmtId="0" fontId="16" fillId="0" borderId="0" xfId="38" applyFont="1" applyAlignment="1">
      <alignment horizontal="center"/>
    </xf>
    <xf numFmtId="0" fontId="16" fillId="0" borderId="0" xfId="38" applyFont="1" applyAlignment="1">
      <alignment horizontal="right"/>
    </xf>
    <xf numFmtId="4" fontId="16" fillId="0" borderId="0" xfId="38" applyNumberFormat="1" applyFont="1" applyBorder="1" applyAlignment="1">
      <alignment vertical="center"/>
    </xf>
    <xf numFmtId="4" fontId="16" fillId="0" borderId="0" xfId="38" applyNumberFormat="1" applyFont="1" applyBorder="1" applyAlignment="1">
      <alignment vertical="top"/>
    </xf>
    <xf numFmtId="167" fontId="16" fillId="0" borderId="0" xfId="38" applyNumberFormat="1" applyFont="1" applyAlignment="1">
      <alignment horizontal="right" vertical="top" wrapText="1"/>
    </xf>
    <xf numFmtId="0" fontId="16" fillId="0" borderId="0" xfId="38" applyFont="1" applyAlignment="1">
      <alignment horizontal="center" vertical="top" wrapText="1"/>
    </xf>
    <xf numFmtId="0" fontId="84" fillId="0" borderId="0" xfId="38" applyFont="1" applyAlignment="1">
      <alignment horizontal="left" vertical="top" wrapText="1"/>
    </xf>
    <xf numFmtId="0" fontId="17" fillId="0" borderId="0" xfId="38" applyFont="1" applyAlignment="1">
      <alignment horizontal="center"/>
    </xf>
    <xf numFmtId="0" fontId="16" fillId="0" borderId="0" xfId="38" applyNumberFormat="1" applyFont="1" applyAlignment="1">
      <alignment horizontal="left" vertical="top" wrapText="1"/>
    </xf>
    <xf numFmtId="167" fontId="16" fillId="0" borderId="0" xfId="40" applyNumberFormat="1" applyFont="1" applyFill="1" applyBorder="1" applyAlignment="1">
      <alignment horizontal="right"/>
    </xf>
    <xf numFmtId="167" fontId="16" fillId="0" borderId="0" xfId="40" applyNumberFormat="1" applyFont="1" applyFill="1" applyBorder="1" applyAlignment="1">
      <alignment horizontal="right" vertical="top"/>
    </xf>
    <xf numFmtId="0" fontId="28" fillId="0" borderId="0" xfId="40" applyFont="1" applyFill="1" applyAlignment="1">
      <alignment horizontal="center"/>
    </xf>
    <xf numFmtId="0" fontId="28" fillId="0" borderId="0" xfId="40" applyNumberFormat="1" applyFont="1" applyFill="1" applyAlignment="1">
      <alignment horizontal="left" vertical="top" wrapText="1"/>
    </xf>
    <xf numFmtId="0" fontId="28" fillId="0" borderId="0" xfId="40" applyFont="1" applyFill="1" applyAlignment="1">
      <alignment horizontal="center" vertical="top"/>
    </xf>
    <xf numFmtId="0" fontId="16" fillId="0" borderId="0" xfId="40" applyFont="1" applyFill="1" applyAlignment="1"/>
    <xf numFmtId="0" fontId="16" fillId="0" borderId="0" xfId="40" applyFont="1" applyFill="1" applyAlignment="1">
      <alignment horizontal="left" vertical="top" wrapText="1"/>
    </xf>
    <xf numFmtId="0" fontId="16" fillId="0" borderId="0" xfId="40" applyFont="1" applyFill="1" applyAlignment="1">
      <alignment horizontal="center" vertical="top"/>
    </xf>
    <xf numFmtId="167" fontId="16" fillId="0" borderId="0" xfId="41" applyNumberFormat="1" applyFont="1" applyFill="1" applyBorder="1" applyAlignment="1">
      <alignment horizontal="right" vertical="top"/>
    </xf>
    <xf numFmtId="1" fontId="16" fillId="0" borderId="0" xfId="40" applyNumberFormat="1" applyFont="1" applyFill="1" applyBorder="1" applyAlignment="1">
      <alignment horizontal="center" vertical="center"/>
    </xf>
    <xf numFmtId="0" fontId="16" fillId="0" borderId="0" xfId="40" applyFont="1" applyFill="1" applyAlignment="1">
      <alignment horizontal="center" vertical="center"/>
    </xf>
    <xf numFmtId="0" fontId="16" fillId="0" borderId="0" xfId="40" applyFont="1" applyFill="1" applyAlignment="1">
      <alignment vertical="top" wrapText="1"/>
    </xf>
    <xf numFmtId="0" fontId="28" fillId="0" borderId="0" xfId="40" applyFont="1" applyFill="1"/>
    <xf numFmtId="0" fontId="17" fillId="0" borderId="0" xfId="40" applyFont="1" applyFill="1" applyAlignment="1">
      <alignment horizontal="center" vertical="top" wrapText="1"/>
    </xf>
    <xf numFmtId="167" fontId="16" fillId="0" borderId="0" xfId="40" applyNumberFormat="1" applyFont="1" applyFill="1" applyBorder="1" applyAlignment="1">
      <alignment horizontal="right" vertical="center"/>
    </xf>
    <xf numFmtId="167" fontId="16" fillId="0" borderId="0" xfId="40" applyNumberFormat="1" applyFont="1" applyFill="1" applyAlignment="1">
      <alignment horizontal="right" vertical="top" wrapText="1"/>
    </xf>
    <xf numFmtId="0" fontId="16" fillId="0" borderId="0" xfId="40" applyFont="1" applyFill="1" applyAlignment="1">
      <alignment horizontal="center" vertical="center" wrapText="1"/>
    </xf>
    <xf numFmtId="0" fontId="16" fillId="0" borderId="0" xfId="40" applyFont="1" applyFill="1" applyAlignment="1">
      <alignment horizontal="left" vertical="center" wrapText="1"/>
    </xf>
    <xf numFmtId="167" fontId="16" fillId="0" borderId="0" xfId="41" applyNumberFormat="1" applyFont="1" applyFill="1" applyBorder="1" applyAlignment="1">
      <alignment horizontal="right" vertical="center"/>
    </xf>
    <xf numFmtId="0" fontId="16" fillId="0" borderId="0" xfId="40" applyFont="1" applyFill="1"/>
    <xf numFmtId="167" fontId="16" fillId="0" borderId="0" xfId="40" applyNumberFormat="1" applyFont="1" applyFill="1" applyAlignment="1">
      <alignment horizontal="right"/>
    </xf>
    <xf numFmtId="167" fontId="16" fillId="0" borderId="0" xfId="40" applyNumberFormat="1" applyFont="1" applyFill="1" applyAlignment="1">
      <alignment horizontal="right" vertical="top"/>
    </xf>
    <xf numFmtId="0" fontId="16" fillId="0" borderId="0" xfId="40" applyFont="1" applyFill="1" applyAlignment="1">
      <alignment horizontal="justify" vertical="top" wrapText="1"/>
    </xf>
    <xf numFmtId="0" fontId="51" fillId="0" borderId="0" xfId="40" applyFont="1" applyFill="1" applyAlignment="1"/>
    <xf numFmtId="167" fontId="51" fillId="0" borderId="0" xfId="40" applyNumberFormat="1" applyFont="1" applyFill="1" applyBorder="1" applyAlignment="1">
      <alignment horizontal="right" vertical="center"/>
    </xf>
    <xf numFmtId="167" fontId="51" fillId="0" borderId="0" xfId="40" applyNumberFormat="1" applyFont="1" applyFill="1" applyBorder="1" applyAlignment="1">
      <alignment horizontal="right" vertical="top"/>
    </xf>
    <xf numFmtId="1" fontId="51" fillId="0" borderId="0" xfId="40" applyNumberFormat="1" applyFont="1" applyFill="1" applyBorder="1" applyAlignment="1">
      <alignment horizontal="center" vertical="center" wrapText="1"/>
    </xf>
    <xf numFmtId="0" fontId="51" fillId="0" borderId="0" xfId="40" applyFont="1" applyFill="1" applyAlignment="1">
      <alignment horizontal="center" vertical="center" wrapText="1"/>
    </xf>
    <xf numFmtId="0" fontId="51" fillId="0" borderId="0" xfId="40" applyNumberFormat="1" applyFont="1" applyFill="1" applyAlignment="1">
      <alignment vertical="top" wrapText="1"/>
    </xf>
    <xf numFmtId="0" fontId="51" fillId="0" borderId="0" xfId="40" applyFont="1" applyFill="1" applyAlignment="1">
      <alignment horizontal="center" vertical="top"/>
    </xf>
    <xf numFmtId="0" fontId="28" fillId="0" borderId="0" xfId="40" applyFont="1" applyFill="1" applyAlignment="1">
      <alignment horizontal="left" vertical="top"/>
    </xf>
    <xf numFmtId="0" fontId="28" fillId="0" borderId="0" xfId="40" applyFont="1" applyFill="1" applyAlignment="1">
      <alignment horizontal="right" vertical="top"/>
    </xf>
    <xf numFmtId="4" fontId="16" fillId="0" borderId="0" xfId="40" applyNumberFormat="1" applyFont="1" applyFill="1" applyBorder="1" applyAlignment="1">
      <alignment vertical="top"/>
    </xf>
    <xf numFmtId="1" fontId="16" fillId="0" borderId="0" xfId="40" applyNumberFormat="1" applyFont="1" applyFill="1" applyBorder="1" applyAlignment="1">
      <alignment horizontal="center" wrapText="1"/>
    </xf>
    <xf numFmtId="0" fontId="16" fillId="0" borderId="0" xfId="40" applyFont="1" applyFill="1" applyAlignment="1">
      <alignment horizontal="center" wrapText="1"/>
    </xf>
    <xf numFmtId="0" fontId="16" fillId="0" borderId="0" xfId="40" applyNumberFormat="1" applyFont="1" applyFill="1" applyAlignment="1">
      <alignment vertical="top" wrapText="1"/>
    </xf>
    <xf numFmtId="167" fontId="16" fillId="0" borderId="0" xfId="40" applyNumberFormat="1" applyFont="1" applyFill="1" applyBorder="1" applyAlignment="1">
      <alignment horizontal="right" vertical="top" wrapText="1"/>
    </xf>
    <xf numFmtId="0" fontId="16" fillId="0" borderId="0" xfId="40" applyFont="1" applyFill="1" applyAlignment="1">
      <alignment horizontal="center" vertical="top" wrapText="1"/>
    </xf>
    <xf numFmtId="0" fontId="87" fillId="0" borderId="0" xfId="38" applyFont="1"/>
    <xf numFmtId="167" fontId="51" fillId="0" borderId="0" xfId="41" applyNumberFormat="1" applyFont="1" applyBorder="1" applyAlignment="1">
      <alignment horizontal="right" vertical="center"/>
    </xf>
    <xf numFmtId="167" fontId="51" fillId="0" borderId="0" xfId="38" applyNumberFormat="1" applyFont="1" applyAlignment="1">
      <alignment horizontal="right" vertical="top" wrapText="1"/>
    </xf>
    <xf numFmtId="0" fontId="51" fillId="0" borderId="0" xfId="38" applyFont="1" applyAlignment="1">
      <alignment horizontal="center" vertical="center" wrapText="1"/>
    </xf>
    <xf numFmtId="0" fontId="51" fillId="0" borderId="0" xfId="38" applyFont="1" applyAlignment="1">
      <alignment horizontal="center" vertical="top" wrapText="1"/>
    </xf>
    <xf numFmtId="0" fontId="51" fillId="0" borderId="0" xfId="38" applyFont="1" applyAlignment="1">
      <alignment horizontal="left" vertical="top" wrapText="1"/>
    </xf>
    <xf numFmtId="0" fontId="53" fillId="0" borderId="0" xfId="38" applyFont="1" applyAlignment="1">
      <alignment horizontal="center" vertical="top" wrapText="1"/>
    </xf>
    <xf numFmtId="0" fontId="80" fillId="0" borderId="0" xfId="38" applyFont="1" applyAlignment="1">
      <alignment horizontal="left" vertical="top"/>
    </xf>
    <xf numFmtId="0" fontId="88" fillId="0" borderId="0" xfId="38" applyFont="1" applyAlignment="1">
      <alignment horizontal="left" vertical="top"/>
    </xf>
    <xf numFmtId="172" fontId="88" fillId="0" borderId="0" xfId="38" applyNumberFormat="1" applyFont="1" applyBorder="1" applyAlignment="1">
      <alignment horizontal="center" vertical="top"/>
    </xf>
    <xf numFmtId="172" fontId="80" fillId="0" borderId="0" xfId="38" applyNumberFormat="1" applyFont="1" applyBorder="1" applyAlignment="1">
      <alignment horizontal="right" vertical="top"/>
    </xf>
    <xf numFmtId="0" fontId="80" fillId="0" borderId="0" xfId="38" applyFont="1" applyAlignment="1">
      <alignment horizontal="center" vertical="top" wrapText="1"/>
    </xf>
    <xf numFmtId="0" fontId="80" fillId="0" borderId="0" xfId="38" applyFont="1" applyAlignment="1">
      <alignment horizontal="center" vertical="top"/>
    </xf>
    <xf numFmtId="1" fontId="88" fillId="0" borderId="0" xfId="38" applyNumberFormat="1" applyFont="1" applyBorder="1" applyAlignment="1">
      <alignment horizontal="center" vertical="top"/>
    </xf>
    <xf numFmtId="1" fontId="80" fillId="0" borderId="0" xfId="38" applyNumberFormat="1" applyFont="1" applyBorder="1" applyAlignment="1">
      <alignment horizontal="right" vertical="top"/>
    </xf>
    <xf numFmtId="0" fontId="28" fillId="0" borderId="0" xfId="38" applyFont="1"/>
    <xf numFmtId="0" fontId="80" fillId="0" borderId="0" xfId="38" applyFont="1"/>
    <xf numFmtId="172" fontId="80" fillId="0" borderId="0" xfId="38" applyNumberFormat="1" applyFont="1" applyBorder="1" applyAlignment="1">
      <alignment horizontal="center" vertical="top"/>
    </xf>
    <xf numFmtId="1" fontId="80" fillId="0" borderId="0" xfId="38" applyNumberFormat="1" applyFont="1" applyBorder="1" applyAlignment="1">
      <alignment horizontal="center" vertical="top"/>
    </xf>
    <xf numFmtId="0" fontId="80" fillId="0" borderId="0" xfId="38" applyFont="1" applyAlignment="1">
      <alignment horizontal="center"/>
    </xf>
    <xf numFmtId="0" fontId="80" fillId="0" borderId="0" xfId="38" applyFont="1" applyAlignment="1">
      <alignment horizontal="right" vertical="top"/>
    </xf>
    <xf numFmtId="172" fontId="80" fillId="0" borderId="0" xfId="38" applyNumberFormat="1" applyFont="1" applyBorder="1" applyAlignment="1">
      <alignment horizontal="left" vertical="top"/>
    </xf>
    <xf numFmtId="0" fontId="83" fillId="0" borderId="0" xfId="38" applyFont="1" applyAlignment="1">
      <alignment horizontal="center" vertical="top"/>
    </xf>
    <xf numFmtId="0" fontId="80" fillId="0" borderId="0" xfId="38" applyFont="1" applyAlignment="1">
      <alignment horizontal="right"/>
    </xf>
    <xf numFmtId="173" fontId="83" fillId="0" borderId="0" xfId="41" applyNumberFormat="1" applyFont="1" applyFill="1" applyBorder="1" applyAlignment="1">
      <alignment horizontal="right"/>
    </xf>
    <xf numFmtId="1" fontId="80" fillId="0" borderId="0" xfId="38" applyNumberFormat="1" applyFont="1" applyBorder="1" applyAlignment="1">
      <alignment horizontal="left" vertical="top"/>
    </xf>
    <xf numFmtId="49" fontId="80" fillId="0" borderId="0" xfId="38" applyNumberFormat="1" applyFont="1" applyAlignment="1">
      <alignment horizontal="left" vertical="top" wrapText="1"/>
    </xf>
    <xf numFmtId="49" fontId="80" fillId="0" borderId="0" xfId="38" applyNumberFormat="1" applyFont="1" applyAlignment="1">
      <alignment horizontal="left" vertical="top"/>
    </xf>
    <xf numFmtId="0" fontId="88" fillId="0" borderId="0" xfId="38" applyFont="1"/>
    <xf numFmtId="0" fontId="16" fillId="0" borderId="0" xfId="38" applyFont="1" applyFill="1" applyAlignment="1">
      <alignment horizontal="left" vertical="top" wrapText="1"/>
    </xf>
    <xf numFmtId="167" fontId="51" fillId="0" borderId="0" xfId="41" applyNumberFormat="1" applyFont="1" applyBorder="1" applyAlignment="1">
      <alignment horizontal="right" vertical="top"/>
    </xf>
    <xf numFmtId="1" fontId="51" fillId="0" borderId="0" xfId="38" applyNumberFormat="1" applyFont="1" applyBorder="1" applyAlignment="1">
      <alignment horizontal="center" vertical="center"/>
    </xf>
    <xf numFmtId="0" fontId="87" fillId="0" borderId="0" xfId="38" applyFont="1" applyBorder="1" applyAlignment="1">
      <alignment horizontal="center" vertical="center"/>
    </xf>
    <xf numFmtId="0" fontId="87" fillId="0" borderId="0" xfId="38" applyNumberFormat="1" applyFont="1" applyBorder="1" applyAlignment="1">
      <alignment vertical="top" wrapText="1"/>
    </xf>
    <xf numFmtId="0" fontId="87" fillId="0" borderId="0" xfId="38" applyFont="1" applyBorder="1" applyAlignment="1">
      <alignment horizontal="center" vertical="top"/>
    </xf>
    <xf numFmtId="0" fontId="16" fillId="0" borderId="0" xfId="40" applyFont="1" applyFill="1" applyAlignment="1">
      <alignment horizontal="left" vertical="top"/>
    </xf>
    <xf numFmtId="0" fontId="17" fillId="0" borderId="0" xfId="40" applyFont="1" applyFill="1" applyAlignment="1">
      <alignment horizontal="left" vertical="top" wrapText="1"/>
    </xf>
    <xf numFmtId="172" fontId="28" fillId="0" borderId="0" xfId="40" applyNumberFormat="1" applyFont="1" applyFill="1" applyBorder="1" applyAlignment="1">
      <alignment horizontal="right" vertical="top"/>
    </xf>
    <xf numFmtId="4" fontId="16" fillId="0" borderId="0" xfId="40" applyNumberFormat="1" applyFont="1" applyFill="1" applyBorder="1" applyAlignment="1">
      <alignment vertical="center"/>
    </xf>
    <xf numFmtId="0" fontId="88" fillId="0" borderId="0" xfId="38" applyFont="1" applyAlignment="1">
      <alignment horizontal="center"/>
    </xf>
    <xf numFmtId="0" fontId="89" fillId="0" borderId="0" xfId="40" applyFont="1" applyFill="1"/>
    <xf numFmtId="0" fontId="90" fillId="0" borderId="0" xfId="40" applyFont="1" applyFill="1"/>
    <xf numFmtId="0" fontId="90" fillId="0" borderId="0" xfId="40" applyFont="1" applyFill="1" applyAlignment="1">
      <alignment wrapText="1"/>
    </xf>
    <xf numFmtId="0" fontId="16" fillId="0" borderId="0" xfId="40" applyNumberFormat="1" applyFont="1" applyFill="1" applyBorder="1" applyAlignment="1">
      <alignment vertical="top" wrapText="1"/>
    </xf>
    <xf numFmtId="0" fontId="80" fillId="0" borderId="0" xfId="38" applyFont="1" applyAlignment="1">
      <alignment horizontal="left" vertical="center" indent="4"/>
    </xf>
    <xf numFmtId="0" fontId="80" fillId="0" borderId="0" xfId="38" applyFont="1" applyAlignment="1">
      <alignment horizontal="left" vertical="center" wrapText="1" indent="4"/>
    </xf>
    <xf numFmtId="0" fontId="2" fillId="0" borderId="0" xfId="21" applyFont="1" applyFill="1"/>
    <xf numFmtId="0" fontId="2" fillId="0" borderId="0" xfId="21" applyFont="1" applyFill="1" applyAlignment="1">
      <alignment horizontal="right"/>
    </xf>
    <xf numFmtId="0" fontId="16" fillId="0" borderId="0" xfId="21" applyFont="1" applyFill="1" applyBorder="1" applyAlignment="1">
      <alignment vertical="top" wrapText="1"/>
    </xf>
    <xf numFmtId="0" fontId="16" fillId="0" borderId="0" xfId="38" applyFont="1" applyFill="1" applyAlignment="1">
      <alignment horizontal="right"/>
    </xf>
    <xf numFmtId="0" fontId="16" fillId="0" borderId="0" xfId="38" applyFont="1" applyFill="1" applyAlignment="1">
      <alignment horizontal="center" vertical="top"/>
    </xf>
    <xf numFmtId="0" fontId="16" fillId="0" borderId="14" xfId="38" applyFont="1" applyFill="1" applyBorder="1" applyAlignment="1">
      <alignment horizontal="right"/>
    </xf>
    <xf numFmtId="0" fontId="16" fillId="0" borderId="14" xfId="38" applyFont="1" applyFill="1" applyBorder="1" applyAlignment="1">
      <alignment horizontal="center" vertical="top"/>
    </xf>
    <xf numFmtId="0" fontId="16" fillId="0" borderId="0" xfId="42" applyFont="1" applyFill="1"/>
    <xf numFmtId="0" fontId="16" fillId="0" borderId="0" xfId="42" applyFont="1" applyFill="1" applyAlignment="1">
      <alignment horizontal="right"/>
    </xf>
    <xf numFmtId="172" fontId="80" fillId="0" borderId="0" xfId="38" applyNumberFormat="1" applyFont="1" applyFill="1" applyBorder="1" applyAlignment="1">
      <alignment horizontal="right" vertical="top"/>
    </xf>
    <xf numFmtId="172" fontId="80" fillId="0" borderId="7" xfId="38" applyNumberFormat="1" applyFont="1" applyFill="1" applyBorder="1" applyAlignment="1">
      <alignment horizontal="right" vertical="top"/>
    </xf>
    <xf numFmtId="172" fontId="80" fillId="0" borderId="7" xfId="38" applyNumberFormat="1" applyFont="1" applyFill="1" applyBorder="1" applyAlignment="1">
      <alignment horizontal="center" vertical="top"/>
    </xf>
    <xf numFmtId="1" fontId="80" fillId="0" borderId="7" xfId="38" applyNumberFormat="1" applyFont="1" applyFill="1" applyBorder="1" applyAlignment="1">
      <alignment horizontal="center" wrapText="1"/>
    </xf>
    <xf numFmtId="0" fontId="80" fillId="0" borderId="7" xfId="38" applyFont="1" applyFill="1" applyBorder="1" applyAlignment="1">
      <alignment horizontal="center" wrapText="1"/>
    </xf>
    <xf numFmtId="0" fontId="80" fillId="0" borderId="7" xfId="38" applyFont="1" applyFill="1" applyBorder="1" applyAlignment="1">
      <alignment horizontal="center" vertical="top" wrapText="1"/>
    </xf>
    <xf numFmtId="172" fontId="16" fillId="0" borderId="0" xfId="40" applyNumberFormat="1" applyFont="1" applyBorder="1" applyAlignment="1">
      <alignment horizontal="right"/>
    </xf>
    <xf numFmtId="172" fontId="80" fillId="0" borderId="0" xfId="40" applyNumberFormat="1" applyFont="1" applyBorder="1" applyAlignment="1">
      <alignment horizontal="right" vertical="center"/>
    </xf>
    <xf numFmtId="1" fontId="80" fillId="0" borderId="0" xfId="40" applyNumberFormat="1" applyFont="1" applyBorder="1" applyAlignment="1">
      <alignment horizontal="center" vertical="center" wrapText="1"/>
    </xf>
    <xf numFmtId="0" fontId="80" fillId="0" borderId="0" xfId="40" applyFont="1" applyAlignment="1">
      <alignment horizontal="center" wrapText="1"/>
    </xf>
    <xf numFmtId="0" fontId="92" fillId="0" borderId="0" xfId="40" applyFont="1" applyAlignment="1">
      <alignment horizontal="left" vertical="top" wrapText="1"/>
    </xf>
    <xf numFmtId="0" fontId="17" fillId="0" borderId="0" xfId="40" applyFont="1" applyAlignment="1">
      <alignment horizontal="center" vertical="top" wrapText="1"/>
    </xf>
    <xf numFmtId="172" fontId="80" fillId="0" borderId="0" xfId="40" applyNumberFormat="1" applyFont="1" applyBorder="1" applyAlignment="1">
      <alignment horizontal="right"/>
    </xf>
    <xf numFmtId="172" fontId="16" fillId="0" borderId="0" xfId="40" applyNumberFormat="1" applyFont="1" applyFill="1" applyBorder="1" applyAlignment="1" applyProtection="1">
      <alignment horizontal="right" wrapText="1"/>
      <protection locked="0"/>
    </xf>
    <xf numFmtId="1" fontId="16" fillId="0" borderId="0" xfId="40" applyNumberFormat="1" applyFont="1" applyFill="1" applyBorder="1" applyAlignment="1">
      <alignment horizontal="center" vertical="center" wrapText="1"/>
    </xf>
    <xf numFmtId="0" fontId="21" fillId="0" borderId="0" xfId="40" applyFont="1" applyFill="1" applyAlignment="1">
      <alignment horizontal="center"/>
    </xf>
    <xf numFmtId="0" fontId="83" fillId="0" borderId="0" xfId="40" applyFont="1" applyFill="1" applyAlignment="1">
      <alignment horizontal="left" vertical="top" wrapText="1"/>
    </xf>
    <xf numFmtId="14" fontId="80" fillId="0" borderId="0" xfId="40" applyNumberFormat="1" applyFont="1" applyFill="1" applyAlignment="1">
      <alignment horizontal="center" vertical="top" wrapText="1"/>
    </xf>
    <xf numFmtId="0" fontId="2" fillId="0" borderId="0" xfId="40" applyFont="1" applyFill="1" applyAlignment="1">
      <alignment horizontal="right"/>
    </xf>
    <xf numFmtId="172" fontId="80" fillId="0" borderId="0" xfId="40" applyNumberFormat="1" applyFont="1" applyFill="1" applyBorder="1" applyAlignment="1">
      <alignment horizontal="right" vertical="center"/>
    </xf>
    <xf numFmtId="0" fontId="2" fillId="0" borderId="0" xfId="40" applyFont="1" applyFill="1"/>
    <xf numFmtId="172" fontId="80" fillId="0" borderId="0" xfId="40" applyNumberFormat="1" applyFont="1" applyFill="1" applyBorder="1" applyAlignment="1">
      <alignment horizontal="right"/>
    </xf>
    <xf numFmtId="0" fontId="2" fillId="0" borderId="0" xfId="40" applyFont="1" applyFill="1" applyAlignment="1">
      <alignment horizontal="right" vertical="center"/>
    </xf>
    <xf numFmtId="172" fontId="93" fillId="0" borderId="0" xfId="40" applyNumberFormat="1" applyFont="1" applyFill="1" applyBorder="1" applyAlignment="1">
      <alignment horizontal="right" vertical="center"/>
    </xf>
    <xf numFmtId="0" fontId="94" fillId="0" borderId="0" xfId="40" applyFont="1" applyFill="1" applyAlignment="1">
      <alignment vertical="top" wrapText="1"/>
    </xf>
    <xf numFmtId="0" fontId="95" fillId="0" borderId="0" xfId="40" applyFont="1" applyFill="1"/>
    <xf numFmtId="173" fontId="16" fillId="0" borderId="0" xfId="41" applyNumberFormat="1" applyFont="1" applyFill="1" applyBorder="1" applyAlignment="1">
      <alignment horizontal="right" vertical="top"/>
    </xf>
    <xf numFmtId="172" fontId="16" fillId="0" borderId="0" xfId="40" applyNumberFormat="1" applyFont="1" applyBorder="1" applyAlignment="1">
      <alignment horizontal="right" vertical="center"/>
    </xf>
    <xf numFmtId="0" fontId="2" fillId="0" borderId="0" xfId="18" applyFont="1" applyFill="1" applyAlignment="1">
      <alignment horizontal="right"/>
    </xf>
    <xf numFmtId="0" fontId="80" fillId="0" borderId="0" xfId="40" applyFont="1" applyFill="1"/>
    <xf numFmtId="1" fontId="16" fillId="0" borderId="0" xfId="40" applyNumberFormat="1" applyFont="1" applyBorder="1" applyAlignment="1" applyProtection="1">
      <alignment horizontal="right" vertical="top"/>
      <protection locked="0"/>
    </xf>
    <xf numFmtId="172" fontId="16" fillId="0" borderId="0" xfId="40" applyNumberFormat="1" applyFont="1" applyAlignment="1" applyProtection="1">
      <alignment horizontal="right" wrapText="1"/>
      <protection locked="0"/>
    </xf>
    <xf numFmtId="0" fontId="16" fillId="0" borderId="0" xfId="40" applyFont="1" applyAlignment="1">
      <alignment horizontal="center" vertical="top" wrapText="1"/>
    </xf>
    <xf numFmtId="0" fontId="16" fillId="0" borderId="0" xfId="40" applyFont="1" applyAlignment="1">
      <alignment horizontal="left" vertical="top" wrapText="1"/>
    </xf>
    <xf numFmtId="172" fontId="80" fillId="0" borderId="0" xfId="40" applyNumberFormat="1" applyFont="1" applyBorder="1" applyAlignment="1">
      <alignment horizontal="left" vertical="top"/>
    </xf>
    <xf numFmtId="0" fontId="16" fillId="0" borderId="0" xfId="40" applyFont="1" applyAlignment="1">
      <alignment horizontal="center" wrapText="1"/>
    </xf>
    <xf numFmtId="0" fontId="80" fillId="0" borderId="0" xfId="40" applyFont="1" applyAlignment="1">
      <alignment vertical="top" wrapText="1"/>
    </xf>
    <xf numFmtId="0" fontId="80" fillId="0" borderId="0" xfId="40" applyFont="1" applyAlignment="1">
      <alignment horizontal="left" vertical="top"/>
    </xf>
    <xf numFmtId="1" fontId="80" fillId="0" borderId="0" xfId="40" applyNumberFormat="1" applyFont="1" applyBorder="1" applyAlignment="1">
      <alignment horizontal="right" vertical="center"/>
    </xf>
    <xf numFmtId="0" fontId="80" fillId="0" borderId="0" xfId="40" applyFont="1" applyAlignment="1">
      <alignment horizontal="center" vertical="center" wrapText="1"/>
    </xf>
    <xf numFmtId="0" fontId="83" fillId="0" borderId="0" xfId="40" applyFont="1" applyAlignment="1">
      <alignment horizontal="left" vertical="top" wrapText="1"/>
    </xf>
    <xf numFmtId="0" fontId="80" fillId="0" borderId="0" xfId="40" applyFont="1" applyAlignment="1">
      <alignment horizontal="left" vertical="top" wrapText="1"/>
    </xf>
    <xf numFmtId="1" fontId="16" fillId="0" borderId="0" xfId="40" applyNumberFormat="1" applyFont="1" applyBorder="1" applyAlignment="1">
      <alignment horizontal="center" vertical="center" wrapText="1"/>
    </xf>
    <xf numFmtId="0" fontId="16" fillId="0" borderId="0" xfId="40" applyFont="1" applyAlignment="1">
      <alignment vertical="top" wrapText="1"/>
    </xf>
    <xf numFmtId="172" fontId="80" fillId="0" borderId="0" xfId="40" applyNumberFormat="1" applyFont="1" applyBorder="1" applyAlignment="1">
      <alignment horizontal="right" vertical="top"/>
    </xf>
    <xf numFmtId="0" fontId="80" fillId="0" borderId="0" xfId="40" applyFont="1" applyAlignment="1">
      <alignment horizontal="center" vertical="top" wrapText="1"/>
    </xf>
    <xf numFmtId="0" fontId="80" fillId="0" borderId="0" xfId="40" applyFont="1" applyAlignment="1">
      <alignment horizontal="center"/>
    </xf>
    <xf numFmtId="0" fontId="80" fillId="0" borderId="0" xfId="40" applyNumberFormat="1" applyFont="1" applyAlignment="1">
      <alignment vertical="top" wrapText="1"/>
    </xf>
    <xf numFmtId="172" fontId="16" fillId="0" borderId="0" xfId="40" applyNumberFormat="1" applyFont="1" applyFill="1" applyBorder="1" applyAlignment="1">
      <alignment horizontal="right" vertical="top"/>
    </xf>
    <xf numFmtId="2" fontId="16" fillId="0" borderId="0" xfId="40" applyNumberFormat="1" applyFont="1" applyFill="1" applyBorder="1" applyAlignment="1">
      <alignment horizontal="left" vertical="top"/>
    </xf>
    <xf numFmtId="172" fontId="16" fillId="0" borderId="0" xfId="40" applyNumberFormat="1" applyFont="1" applyFill="1" applyBorder="1" applyAlignment="1" applyProtection="1">
      <alignment horizontal="right" vertical="center" wrapText="1"/>
      <protection locked="0"/>
    </xf>
    <xf numFmtId="1" fontId="16" fillId="0" borderId="0" xfId="40" applyNumberFormat="1" applyFont="1" applyFill="1" applyBorder="1" applyAlignment="1">
      <alignment horizontal="right" vertical="top"/>
    </xf>
    <xf numFmtId="1" fontId="80" fillId="0" borderId="0" xfId="40" applyNumberFormat="1" applyFont="1" applyBorder="1" applyAlignment="1">
      <alignment horizontal="left" vertical="top"/>
    </xf>
    <xf numFmtId="0" fontId="2" fillId="0" borderId="0" xfId="40" applyFont="1" applyAlignment="1">
      <alignment horizontal="right" vertical="center"/>
    </xf>
    <xf numFmtId="0" fontId="2" fillId="0" borderId="0" xfId="40" applyFont="1" applyAlignment="1">
      <alignment horizontal="center" vertical="center"/>
    </xf>
    <xf numFmtId="0" fontId="2" fillId="0" borderId="0" xfId="40" applyFont="1" applyAlignment="1"/>
    <xf numFmtId="0" fontId="98" fillId="0" borderId="0" xfId="40" applyFont="1"/>
    <xf numFmtId="172" fontId="97" fillId="0" borderId="0" xfId="40" applyNumberFormat="1" applyFont="1" applyBorder="1" applyAlignment="1">
      <alignment horizontal="left" vertical="top"/>
    </xf>
    <xf numFmtId="1" fontId="80" fillId="0" borderId="0" xfId="40" applyNumberFormat="1" applyFont="1" applyBorder="1" applyAlignment="1">
      <alignment horizontal="center" wrapText="1"/>
    </xf>
    <xf numFmtId="0" fontId="83" fillId="0" borderId="0" xfId="40" applyFont="1" applyAlignment="1">
      <alignment horizontal="center" vertical="top" wrapText="1"/>
    </xf>
    <xf numFmtId="0" fontId="85" fillId="0" borderId="0" xfId="40" applyFont="1"/>
    <xf numFmtId="174" fontId="99" fillId="0" borderId="0" xfId="41" applyNumberFormat="1" applyFont="1" applyBorder="1" applyAlignment="1">
      <alignment horizontal="right"/>
    </xf>
    <xf numFmtId="172" fontId="16" fillId="0" borderId="0" xfId="40" applyNumberFormat="1" applyFont="1" applyBorder="1" applyAlignment="1" applyProtection="1">
      <alignment horizontal="right" vertical="center" wrapText="1"/>
      <protection locked="0"/>
    </xf>
    <xf numFmtId="0" fontId="16" fillId="0" borderId="0" xfId="40" applyNumberFormat="1" applyFont="1" applyAlignment="1">
      <alignment vertical="top" wrapText="1"/>
    </xf>
    <xf numFmtId="172" fontId="80" fillId="0" borderId="0" xfId="40" applyNumberFormat="1" applyFont="1" applyBorder="1" applyAlignment="1">
      <alignment horizontal="center" vertical="top"/>
    </xf>
    <xf numFmtId="0" fontId="83" fillId="0" borderId="0" xfId="40" applyFont="1" applyAlignment="1">
      <alignment horizontal="center" vertical="top"/>
    </xf>
    <xf numFmtId="1" fontId="80" fillId="0" borderId="0" xfId="40" applyNumberFormat="1" applyFont="1" applyBorder="1" applyAlignment="1">
      <alignment horizontal="center" vertical="top"/>
    </xf>
    <xf numFmtId="1" fontId="80" fillId="0" borderId="0" xfId="40" applyNumberFormat="1" applyFont="1" applyBorder="1" applyAlignment="1">
      <alignment horizontal="right"/>
    </xf>
    <xf numFmtId="0" fontId="77" fillId="0" borderId="0" xfId="40" applyFont="1"/>
    <xf numFmtId="1" fontId="100" fillId="0" borderId="0" xfId="40" applyNumberFormat="1" applyFont="1" applyBorder="1" applyAlignment="1">
      <alignment horizontal="left" vertical="top"/>
    </xf>
    <xf numFmtId="0" fontId="49" fillId="0" borderId="0" xfId="40" applyFont="1" applyAlignment="1">
      <alignment horizontal="center" vertical="top" wrapText="1"/>
    </xf>
    <xf numFmtId="172" fontId="16" fillId="0" borderId="0" xfId="40" applyNumberFormat="1" applyFont="1" applyBorder="1" applyAlignment="1">
      <alignment horizontal="left" vertical="top"/>
    </xf>
    <xf numFmtId="1" fontId="16" fillId="0" borderId="0" xfId="40" applyNumberFormat="1" applyFont="1" applyBorder="1" applyAlignment="1">
      <alignment horizontal="center" wrapText="1"/>
    </xf>
    <xf numFmtId="2" fontId="83" fillId="0" borderId="0" xfId="40" applyNumberFormat="1" applyFont="1" applyBorder="1" applyAlignment="1">
      <alignment horizontal="left" vertical="top"/>
    </xf>
    <xf numFmtId="1" fontId="80" fillId="0" borderId="0" xfId="40" applyNumberFormat="1" applyFont="1" applyBorder="1" applyAlignment="1">
      <alignment horizontal="right" vertical="top"/>
    </xf>
    <xf numFmtId="0" fontId="77" fillId="0" borderId="0" xfId="40" applyFont="1" applyAlignment="1">
      <alignment horizontal="right" vertical="center"/>
    </xf>
    <xf numFmtId="1" fontId="100" fillId="0" borderId="0" xfId="40" applyNumberFormat="1" applyFont="1" applyBorder="1" applyAlignment="1">
      <alignment horizontal="right" vertical="center"/>
    </xf>
    <xf numFmtId="0" fontId="77" fillId="0" borderId="0" xfId="40" applyFont="1" applyAlignment="1">
      <alignment horizontal="center" vertical="center"/>
    </xf>
    <xf numFmtId="0" fontId="48" fillId="0" borderId="0" xfId="40" applyFont="1" applyAlignment="1">
      <alignment horizontal="center" wrapText="1"/>
    </xf>
    <xf numFmtId="0" fontId="101" fillId="0" borderId="0" xfId="40" applyFont="1" applyAlignment="1">
      <alignment horizontal="left" vertical="top" wrapText="1"/>
    </xf>
    <xf numFmtId="0" fontId="79" fillId="0" borderId="0" xfId="40" applyFont="1" applyAlignment="1">
      <alignment horizontal="left" vertical="top" wrapText="1"/>
    </xf>
    <xf numFmtId="0" fontId="48" fillId="0" borderId="0" xfId="40" applyFont="1" applyFill="1"/>
    <xf numFmtId="1" fontId="102" fillId="0" borderId="0" xfId="40" applyNumberFormat="1" applyFont="1" applyFill="1" applyBorder="1" applyAlignment="1">
      <alignment horizontal="left" vertical="top"/>
    </xf>
    <xf numFmtId="0" fontId="102" fillId="0" borderId="0" xfId="40" applyFont="1" applyFill="1"/>
    <xf numFmtId="0" fontId="49" fillId="0" borderId="0" xfId="40" applyFont="1" applyFill="1" applyAlignment="1">
      <alignment horizontal="center" vertical="top" wrapText="1"/>
    </xf>
    <xf numFmtId="172" fontId="16" fillId="0" borderId="0" xfId="40" applyNumberFormat="1" applyFont="1" applyFill="1" applyBorder="1" applyAlignment="1">
      <alignment horizontal="right" vertical="center"/>
    </xf>
    <xf numFmtId="0" fontId="48" fillId="0" borderId="0" xfId="40" applyFont="1" applyFill="1" applyAlignment="1">
      <alignment horizontal="right" vertical="center"/>
    </xf>
    <xf numFmtId="0" fontId="48" fillId="0" borderId="0" xfId="40" applyFont="1" applyFill="1" applyAlignment="1">
      <alignment horizontal="center" vertical="center"/>
    </xf>
    <xf numFmtId="0" fontId="48" fillId="0" borderId="0" xfId="40" applyFont="1" applyFill="1" applyAlignment="1"/>
    <xf numFmtId="0" fontId="100" fillId="0" borderId="0" xfId="40" applyFont="1" applyFill="1" applyAlignment="1">
      <alignment horizontal="right" vertical="center"/>
    </xf>
    <xf numFmtId="0" fontId="100" fillId="0" borderId="0" xfId="40" applyFont="1" applyFill="1" applyAlignment="1">
      <alignment horizontal="center" vertical="center"/>
    </xf>
    <xf numFmtId="0" fontId="100" fillId="0" borderId="0" xfId="40" applyFont="1" applyFill="1" applyAlignment="1"/>
    <xf numFmtId="0" fontId="17" fillId="0" borderId="0" xfId="40" applyFont="1" applyAlignment="1">
      <alignment horizontal="left" vertical="top" wrapText="1"/>
    </xf>
    <xf numFmtId="172" fontId="48" fillId="0" borderId="0" xfId="40" applyNumberFormat="1" applyFont="1" applyBorder="1" applyAlignment="1" applyProtection="1">
      <alignment horizontal="right" vertical="center" wrapText="1"/>
      <protection locked="0"/>
    </xf>
    <xf numFmtId="1" fontId="48" fillId="0" borderId="0" xfId="40" applyNumberFormat="1" applyFont="1" applyBorder="1" applyAlignment="1">
      <alignment horizontal="center" vertical="center" wrapText="1"/>
    </xf>
    <xf numFmtId="16" fontId="17" fillId="0" borderId="0" xfId="40" applyNumberFormat="1" applyFont="1" applyAlignment="1">
      <alignment horizontal="center" vertical="top" wrapText="1"/>
    </xf>
    <xf numFmtId="0" fontId="2" fillId="0" borderId="0" xfId="40" applyFont="1" applyAlignment="1">
      <alignment horizontal="right"/>
    </xf>
    <xf numFmtId="173" fontId="17" fillId="0" borderId="0" xfId="41" applyNumberFormat="1" applyFont="1" applyBorder="1" applyAlignment="1" applyProtection="1">
      <alignment horizontal="right" vertical="center"/>
      <protection locked="0"/>
    </xf>
    <xf numFmtId="4" fontId="16" fillId="10" borderId="15" xfId="42" applyNumberFormat="1" applyFont="1" applyFill="1" applyBorder="1" applyAlignment="1">
      <alignment horizontal="center" vertical="center"/>
    </xf>
    <xf numFmtId="0" fontId="16" fillId="10" borderId="15" xfId="42" applyFont="1" applyFill="1" applyBorder="1" applyAlignment="1">
      <alignment horizontal="center" vertical="center"/>
    </xf>
    <xf numFmtId="0" fontId="16" fillId="10" borderId="15" xfId="42" applyFont="1" applyFill="1" applyBorder="1" applyAlignment="1">
      <alignment wrapText="1"/>
    </xf>
    <xf numFmtId="172" fontId="80" fillId="0" borderId="0" xfId="40" applyNumberFormat="1" applyFont="1" applyFill="1" applyBorder="1" applyAlignment="1">
      <alignment horizontal="left" vertical="top"/>
    </xf>
    <xf numFmtId="0" fontId="16" fillId="0" borderId="0" xfId="38" applyFont="1" applyFill="1" applyAlignment="1">
      <alignment vertical="top" wrapText="1"/>
    </xf>
    <xf numFmtId="0" fontId="80" fillId="0" borderId="0" xfId="38" applyFont="1" applyFill="1" applyAlignment="1">
      <alignment horizontal="left" vertical="top"/>
    </xf>
    <xf numFmtId="49" fontId="16" fillId="0" borderId="0" xfId="38" applyNumberFormat="1" applyFont="1" applyFill="1" applyAlignment="1">
      <alignment horizontal="justify" vertical="top" wrapText="1"/>
    </xf>
    <xf numFmtId="0" fontId="80" fillId="0" borderId="0" xfId="38" applyFont="1" applyFill="1"/>
    <xf numFmtId="0" fontId="2" fillId="0" borderId="0" xfId="38" applyFont="1" applyFill="1"/>
    <xf numFmtId="172" fontId="88" fillId="0" borderId="0" xfId="38" applyNumberFormat="1" applyFont="1" applyFill="1" applyBorder="1" applyAlignment="1">
      <alignment horizontal="left" vertical="top"/>
    </xf>
    <xf numFmtId="167" fontId="80" fillId="0" borderId="0" xfId="38" applyNumberFormat="1" applyFont="1" applyFill="1" applyAlignment="1">
      <alignment horizontal="right"/>
    </xf>
    <xf numFmtId="0" fontId="80" fillId="0" borderId="0" xfId="38" applyFont="1" applyFill="1" applyAlignment="1">
      <alignment horizontal="center" vertical="top" wrapText="1"/>
    </xf>
    <xf numFmtId="0" fontId="113" fillId="0" borderId="0" xfId="40" applyFont="1" applyFill="1"/>
    <xf numFmtId="172" fontId="16" fillId="0" borderId="0" xfId="40" applyNumberFormat="1" applyFont="1" applyFill="1" applyBorder="1" applyAlignment="1">
      <alignment horizontal="left" vertical="top"/>
    </xf>
    <xf numFmtId="172" fontId="16" fillId="0" borderId="0" xfId="40" applyNumberFormat="1" applyFont="1" applyFill="1" applyBorder="1" applyAlignment="1">
      <alignment horizontal="center" vertical="top"/>
    </xf>
    <xf numFmtId="0" fontId="21" fillId="0" borderId="0" xfId="28" quotePrefix="1" applyFont="1" applyFill="1" applyAlignment="1">
      <alignment vertical="top" wrapText="1"/>
    </xf>
    <xf numFmtId="1" fontId="16" fillId="0" borderId="0" xfId="28" applyNumberFormat="1" applyFont="1" applyFill="1" applyAlignment="1">
      <alignment horizontal="left" vertical="top"/>
    </xf>
    <xf numFmtId="0" fontId="21" fillId="0" borderId="0" xfId="28" applyFont="1" applyFill="1" applyAlignment="1">
      <alignment vertical="top" wrapText="1"/>
    </xf>
    <xf numFmtId="0" fontId="16" fillId="0" borderId="0" xfId="43" applyFont="1" applyFill="1" applyAlignment="1">
      <alignment horizontal="justify" vertical="top" wrapText="1"/>
    </xf>
    <xf numFmtId="0" fontId="16" fillId="0" borderId="0" xfId="28" applyFont="1" applyFill="1" applyAlignment="1">
      <alignment vertical="top" wrapText="1"/>
    </xf>
    <xf numFmtId="0" fontId="17" fillId="0" borderId="0" xfId="43" applyFont="1" applyFill="1" applyAlignment="1">
      <alignment horizontal="justify" vertical="top" wrapText="1"/>
    </xf>
    <xf numFmtId="0" fontId="16" fillId="0" borderId="0" xfId="28" applyFont="1" applyFill="1"/>
    <xf numFmtId="49" fontId="17" fillId="0" borderId="0" xfId="18" applyNumberFormat="1" applyFont="1" applyFill="1" applyAlignment="1">
      <alignment horizontal="center" vertical="top"/>
    </xf>
    <xf numFmtId="167" fontId="80" fillId="0" borderId="0" xfId="40" applyNumberFormat="1" applyFont="1" applyAlignment="1">
      <alignment horizontal="right"/>
    </xf>
    <xf numFmtId="0" fontId="16" fillId="0" borderId="0" xfId="40" applyFont="1" applyFill="1" applyBorder="1" applyAlignment="1">
      <alignment horizontal="justify" vertical="top" wrapText="1"/>
    </xf>
    <xf numFmtId="0" fontId="17" fillId="0" borderId="0" xfId="40" applyFont="1" applyFill="1" applyBorder="1" applyAlignment="1">
      <alignment horizontal="justify" vertical="top" wrapText="1"/>
    </xf>
    <xf numFmtId="172" fontId="80" fillId="0" borderId="0" xfId="40" applyNumberFormat="1" applyFont="1" applyFill="1" applyBorder="1" applyAlignment="1">
      <alignment horizontal="center" vertical="top"/>
    </xf>
    <xf numFmtId="172" fontId="80" fillId="0" borderId="0" xfId="38" applyNumberFormat="1" applyFont="1" applyFill="1" applyBorder="1" applyAlignment="1">
      <alignment horizontal="center" vertical="top"/>
    </xf>
    <xf numFmtId="0" fontId="80" fillId="0" borderId="0" xfId="40" applyFont="1" applyFill="1" applyBorder="1" applyAlignment="1">
      <alignment horizontal="justify" vertical="top" wrapText="1"/>
    </xf>
    <xf numFmtId="176" fontId="105" fillId="0" borderId="0" xfId="44" applyNumberFormat="1" applyFont="1" applyFill="1" applyAlignment="1">
      <alignment horizontal="center"/>
    </xf>
    <xf numFmtId="167" fontId="105" fillId="0" borderId="0" xfId="44" applyNumberFormat="1" applyFont="1" applyFill="1" applyAlignment="1">
      <alignment horizontal="center"/>
    </xf>
    <xf numFmtId="0" fontId="80" fillId="0" borderId="0" xfId="44" applyFont="1" applyFill="1" applyAlignment="1">
      <alignment horizontal="center" wrapText="1"/>
    </xf>
    <xf numFmtId="0" fontId="80" fillId="0" borderId="0" xfId="44" applyFont="1" applyFill="1" applyAlignment="1">
      <alignment vertical="top" wrapText="1"/>
    </xf>
    <xf numFmtId="167" fontId="80" fillId="0" borderId="0" xfId="41" applyNumberFormat="1" applyFont="1" applyFill="1" applyBorder="1" applyAlignment="1">
      <alignment horizontal="center" vertical="center"/>
    </xf>
    <xf numFmtId="167" fontId="80" fillId="0" borderId="0" xfId="40" applyNumberFormat="1" applyFont="1" applyFill="1" applyBorder="1" applyAlignment="1">
      <alignment horizontal="center" vertical="center"/>
    </xf>
    <xf numFmtId="167" fontId="80" fillId="0" borderId="0" xfId="40" applyNumberFormat="1" applyFont="1" applyFill="1" applyAlignment="1">
      <alignment horizontal="center" vertical="center" wrapText="1"/>
    </xf>
    <xf numFmtId="0" fontId="80" fillId="0" borderId="0" xfId="45" applyFont="1" applyAlignment="1">
      <alignment horizontal="justify"/>
    </xf>
    <xf numFmtId="0" fontId="80" fillId="0" borderId="0" xfId="45" applyFont="1"/>
    <xf numFmtId="0" fontId="107" fillId="0" borderId="0" xfId="45" applyFont="1" applyAlignment="1">
      <alignment horizontal="justify"/>
    </xf>
    <xf numFmtId="0" fontId="107" fillId="0" borderId="0" xfId="45" applyFont="1" applyAlignment="1">
      <alignment horizontal="justify" vertical="top" wrapText="1"/>
    </xf>
    <xf numFmtId="0" fontId="80" fillId="0" borderId="0" xfId="45" applyFont="1" applyAlignment="1">
      <alignment horizontal="justify" vertical="top" wrapText="1"/>
    </xf>
    <xf numFmtId="0" fontId="80" fillId="0" borderId="0" xfId="45" applyFont="1" applyAlignment="1">
      <alignment horizontal="left"/>
    </xf>
    <xf numFmtId="0" fontId="107" fillId="0" borderId="0" xfId="45" applyFont="1" applyAlignment="1">
      <alignment horizontal="left"/>
    </xf>
    <xf numFmtId="0" fontId="107" fillId="0" borderId="0" xfId="45" applyFont="1" applyAlignment="1">
      <alignment horizontal="left" wrapText="1"/>
    </xf>
    <xf numFmtId="0" fontId="88" fillId="0" borderId="0" xfId="40" applyFont="1" applyFill="1"/>
    <xf numFmtId="0" fontId="88" fillId="0" borderId="0" xfId="40" applyFont="1" applyFill="1" applyAlignment="1">
      <alignment horizontal="center"/>
    </xf>
    <xf numFmtId="0" fontId="80" fillId="0" borderId="0" xfId="40" applyFont="1" applyFill="1" applyAlignment="1">
      <alignment horizontal="left" vertical="top"/>
    </xf>
    <xf numFmtId="4" fontId="80" fillId="0" borderId="0" xfId="40" applyNumberFormat="1" applyFont="1" applyFill="1" applyBorder="1" applyAlignment="1">
      <alignment vertical="top"/>
    </xf>
    <xf numFmtId="0" fontId="7" fillId="0" borderId="0" xfId="19" applyFont="1" applyAlignment="1">
      <alignment horizontal="left" vertical="center" wrapText="1"/>
    </xf>
    <xf numFmtId="0" fontId="60" fillId="0" borderId="0" xfId="19" applyFont="1" applyAlignment="1">
      <alignment horizontal="center" vertical="center"/>
    </xf>
    <xf numFmtId="0" fontId="7" fillId="0" borderId="0" xfId="19" applyFont="1" applyBorder="1" applyAlignment="1">
      <alignment horizontal="left" vertical="center" wrapText="1"/>
    </xf>
    <xf numFmtId="0" fontId="28" fillId="0" borderId="0" xfId="19" applyFont="1" applyAlignment="1">
      <alignment horizontal="left" vertical="top"/>
    </xf>
    <xf numFmtId="0" fontId="28" fillId="0" borderId="0" xfId="19" applyFont="1" applyAlignment="1">
      <alignment horizontal="center" vertical="top"/>
    </xf>
    <xf numFmtId="0" fontId="37" fillId="0" borderId="0" xfId="13" applyNumberFormat="1" applyFont="1" applyFill="1" applyAlignment="1">
      <alignment horizontal="left" vertical="top" wrapText="1"/>
    </xf>
    <xf numFmtId="0" fontId="5" fillId="0" borderId="0" xfId="13" applyFont="1" applyAlignment="1"/>
    <xf numFmtId="0" fontId="30" fillId="0" borderId="0" xfId="5" applyNumberFormat="1" applyFont="1" applyFill="1" applyAlignment="1">
      <alignment horizontal="left" vertical="top" wrapText="1"/>
    </xf>
    <xf numFmtId="0" fontId="31" fillId="0" borderId="0" xfId="5" applyNumberFormat="1" applyFont="1" applyFill="1" applyAlignment="1">
      <alignment horizontal="left" vertical="top" wrapText="1"/>
    </xf>
    <xf numFmtId="0" fontId="33" fillId="0" borderId="0" xfId="15" applyFont="1" applyFill="1" applyBorder="1" applyAlignment="1">
      <alignment horizontal="left" vertical="justify"/>
    </xf>
    <xf numFmtId="0" fontId="37" fillId="0" borderId="0" xfId="5" applyNumberFormat="1" applyFont="1" applyFill="1" applyBorder="1" applyAlignment="1">
      <alignment horizontal="left" vertical="top" wrapText="1"/>
    </xf>
    <xf numFmtId="0" fontId="65" fillId="0" borderId="0" xfId="18" applyFont="1" applyAlignment="1">
      <alignment horizontal="left" wrapText="1"/>
    </xf>
    <xf numFmtId="0" fontId="69" fillId="0" borderId="0" xfId="19" applyFont="1" applyFill="1" applyBorder="1" applyAlignment="1">
      <alignment horizontal="left" wrapText="1"/>
    </xf>
    <xf numFmtId="0" fontId="59" fillId="0" borderId="0" xfId="19" applyFont="1" applyFill="1" applyBorder="1" applyAlignment="1">
      <alignment horizontal="right" vertical="center"/>
    </xf>
    <xf numFmtId="0" fontId="17" fillId="0" borderId="0" xfId="21" applyFont="1" applyFill="1" applyBorder="1" applyAlignment="1">
      <alignment horizontal="left" vertical="center" wrapText="1"/>
    </xf>
    <xf numFmtId="0" fontId="69" fillId="0" borderId="0" xfId="38" applyFont="1" applyFill="1" applyBorder="1" applyAlignment="1">
      <alignment horizontal="left" wrapText="1"/>
    </xf>
    <xf numFmtId="0" fontId="59" fillId="0" borderId="0" xfId="38" applyFont="1" applyFill="1" applyBorder="1" applyAlignment="1">
      <alignment horizontal="right" vertical="top"/>
    </xf>
    <xf numFmtId="0" fontId="17" fillId="0" borderId="0" xfId="22" applyFont="1" applyFill="1" applyBorder="1" applyAlignment="1">
      <alignment horizontal="left" vertical="center" wrapText="1"/>
    </xf>
    <xf numFmtId="0" fontId="8" fillId="0" borderId="0" xfId="22" applyFont="1" applyFill="1" applyBorder="1" applyAlignment="1">
      <alignment horizontal="left" vertical="center" wrapText="1"/>
    </xf>
    <xf numFmtId="0" fontId="17" fillId="0" borderId="0" xfId="18" applyNumberFormat="1" applyFont="1" applyAlignment="1">
      <alignment horizontal="left" vertical="top" wrapText="1"/>
    </xf>
    <xf numFmtId="0" fontId="29" fillId="0" borderId="0" xfId="18" applyFont="1" applyAlignment="1">
      <alignment horizontal="left" vertical="top" wrapText="1"/>
    </xf>
    <xf numFmtId="0" fontId="23" fillId="0" borderId="0" xfId="33" applyFont="1" applyFill="1" applyAlignment="1">
      <alignment horizontal="left" vertical="center" wrapText="1"/>
    </xf>
  </cellXfs>
  <cellStyles count="46">
    <cellStyle name="Navadno" xfId="0" builtinId="0"/>
    <cellStyle name="Navadno 10" xfId="1"/>
    <cellStyle name="Navadno 10 2" xfId="23"/>
    <cellStyle name="Navadno 10 2 2" xfId="26"/>
    <cellStyle name="Navadno 11" xfId="19"/>
    <cellStyle name="Navadno 11 2" xfId="30"/>
    <cellStyle name="Navadno 12" xfId="38"/>
    <cellStyle name="Navadno 13" xfId="35"/>
    <cellStyle name="Navadno 2" xfId="2"/>
    <cellStyle name="Navadno 2 2" xfId="3"/>
    <cellStyle name="Navadno 2 2 2" xfId="18"/>
    <cellStyle name="Navadno 2 3" xfId="24"/>
    <cellStyle name="Navadno 2 3 2" xfId="40"/>
    <cellStyle name="Navadno 2 4" xfId="39"/>
    <cellStyle name="Navadno 2 5" xfId="37"/>
    <cellStyle name="Navadno 2 5 2" xfId="45"/>
    <cellStyle name="Navadno 3" xfId="4"/>
    <cellStyle name="Navadno 3 2" xfId="32"/>
    <cellStyle name="Navadno 3 2 2" xfId="36"/>
    <cellStyle name="Navadno 3 2 2 2" xfId="44"/>
    <cellStyle name="Navadno 4" xfId="5"/>
    <cellStyle name="Navadno 4 2" xfId="28"/>
    <cellStyle name="Navadno 5" xfId="6"/>
    <cellStyle name="Navadno 5 2 2" xfId="7"/>
    <cellStyle name="Navadno 6" xfId="8"/>
    <cellStyle name="Navadno 7" xfId="9"/>
    <cellStyle name="Navadno 8" xfId="10"/>
    <cellStyle name="Navadno 9" xfId="11"/>
    <cellStyle name="Navadno 9 2" xfId="34"/>
    <cellStyle name="Navadno_.s1720" xfId="25"/>
    <cellStyle name="Navadno_ARREA- koča Ruše-rušitve" xfId="12"/>
    <cellStyle name="Navadno_KALAMAR-PSO GREGORČIČEVA MS-16.11.04" xfId="20"/>
    <cellStyle name="Navadno_KALAMAR-PSO GREGORČIČEVA MS-16.11.04 2" xfId="33"/>
    <cellStyle name="Navadno_KALAMAR-PSO GREGORČIČEVA MS-16.11.04 2 2" xfId="21"/>
    <cellStyle name="Navadno_KALAMAR-PSO GREGORČIČEVA MS-16.11.04 3" xfId="22"/>
    <cellStyle name="Navadno_KALAMAR-PSO GREGORČIČEVA MS-16.11.04 4" xfId="42"/>
    <cellStyle name="Navadno_POPIS OBJEKT SERVIS PREZA 12-041 PZI" xfId="13"/>
    <cellStyle name="Navadno_Popisi - PP Gornja radgona-STROJNE NOVO" xfId="43"/>
    <cellStyle name="Navadno_Varnost ICIT" xfId="14"/>
    <cellStyle name="Normal 2" xfId="27"/>
    <cellStyle name="Normal_Popis" xfId="31"/>
    <cellStyle name="Popis" xfId="15"/>
    <cellStyle name="Popis Evo" xfId="16"/>
    <cellStyle name="Valuta" xfId="17" builtinId="4"/>
    <cellStyle name="Valuta 2" xfId="29"/>
    <cellStyle name="Valuta 2 2" xfId="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342900</xdr:colOff>
      <xdr:row>26</xdr:row>
      <xdr:rowOff>76200</xdr:rowOff>
    </xdr:from>
    <xdr:ext cx="184731" cy="264560"/>
    <xdr:sp macro="" textlink="">
      <xdr:nvSpPr>
        <xdr:cNvPr id="2" name="PoljeZBesedilom 1">
          <a:extLst>
            <a:ext uri="{FF2B5EF4-FFF2-40B4-BE49-F238E27FC236}">
              <a16:creationId xmlns:a16="http://schemas.microsoft.com/office/drawing/2014/main" id="{00000000-0008-0000-0300-000002000000}"/>
            </a:ext>
          </a:extLst>
        </xdr:cNvPr>
        <xdr:cNvSpPr txBox="1"/>
      </xdr:nvSpPr>
      <xdr:spPr>
        <a:xfrm>
          <a:off x="3390900"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695325</xdr:colOff>
      <xdr:row>2</xdr:row>
      <xdr:rowOff>161925</xdr:rowOff>
    </xdr:to>
    <xdr:sp macro="" textlink="">
      <xdr:nvSpPr>
        <xdr:cNvPr id="2" name="Rectangle 5">
          <a:extLst>
            <a:ext uri="{FF2B5EF4-FFF2-40B4-BE49-F238E27FC236}">
              <a16:creationId xmlns:a16="http://schemas.microsoft.com/office/drawing/2014/main" id="{00000000-0008-0000-0C00-000002000000}"/>
            </a:ext>
          </a:extLst>
        </xdr:cNvPr>
        <xdr:cNvSpPr>
          <a:spLocks noChangeArrowheads="1"/>
        </xdr:cNvSpPr>
      </xdr:nvSpPr>
      <xdr:spPr bwMode="auto">
        <a:xfrm>
          <a:off x="85725" y="104775"/>
          <a:ext cx="1133475" cy="38100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clientData/>
  </xdr:twoCellAnchor>
  <xdr:oneCellAnchor>
    <xdr:from>
      <xdr:col>0</xdr:col>
      <xdr:colOff>152400</xdr:colOff>
      <xdr:row>0</xdr:row>
      <xdr:rowOff>76200</xdr:rowOff>
    </xdr:from>
    <xdr:ext cx="914400" cy="457200"/>
    <xdr:pic>
      <xdr:nvPicPr>
        <xdr:cNvPr id="3" name="Slika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9144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695325</xdr:colOff>
      <xdr:row>2</xdr:row>
      <xdr:rowOff>161925</xdr:rowOff>
    </xdr:to>
    <xdr:sp macro="" textlink="">
      <xdr:nvSpPr>
        <xdr:cNvPr id="2" name="Rectangle 5">
          <a:extLst>
            <a:ext uri="{FF2B5EF4-FFF2-40B4-BE49-F238E27FC236}">
              <a16:creationId xmlns:a16="http://schemas.microsoft.com/office/drawing/2014/main" id="{00000000-0008-0000-0D00-000002000000}"/>
            </a:ext>
          </a:extLst>
        </xdr:cNvPr>
        <xdr:cNvSpPr>
          <a:spLocks noChangeArrowheads="1"/>
        </xdr:cNvSpPr>
      </xdr:nvSpPr>
      <xdr:spPr bwMode="auto">
        <a:xfrm>
          <a:off x="85725" y="104775"/>
          <a:ext cx="1133475" cy="38100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clientData/>
  </xdr:twoCellAnchor>
  <xdr:oneCellAnchor>
    <xdr:from>
      <xdr:col>0</xdr:col>
      <xdr:colOff>152400</xdr:colOff>
      <xdr:row>0</xdr:row>
      <xdr:rowOff>76200</xdr:rowOff>
    </xdr:from>
    <xdr:ext cx="847725" cy="457200"/>
    <xdr:pic>
      <xdr:nvPicPr>
        <xdr:cNvPr id="3" name="Slika 4">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847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695325</xdr:colOff>
      <xdr:row>2</xdr:row>
      <xdr:rowOff>161925</xdr:rowOff>
    </xdr:to>
    <xdr:sp macro="" textlink="">
      <xdr:nvSpPr>
        <xdr:cNvPr id="2" name="Rectangle 5">
          <a:extLst>
            <a:ext uri="{FF2B5EF4-FFF2-40B4-BE49-F238E27FC236}">
              <a16:creationId xmlns:a16="http://schemas.microsoft.com/office/drawing/2014/main" id="{00000000-0008-0000-0E00-000002000000}"/>
            </a:ext>
          </a:extLst>
        </xdr:cNvPr>
        <xdr:cNvSpPr>
          <a:spLocks noChangeArrowheads="1"/>
        </xdr:cNvSpPr>
      </xdr:nvSpPr>
      <xdr:spPr bwMode="auto">
        <a:xfrm>
          <a:off x="85725" y="104775"/>
          <a:ext cx="1133475" cy="38100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clientData/>
  </xdr:twoCellAnchor>
  <xdr:oneCellAnchor>
    <xdr:from>
      <xdr:col>0</xdr:col>
      <xdr:colOff>152400</xdr:colOff>
      <xdr:row>0</xdr:row>
      <xdr:rowOff>76200</xdr:rowOff>
    </xdr:from>
    <xdr:ext cx="809625" cy="457200"/>
    <xdr:pic>
      <xdr:nvPicPr>
        <xdr:cNvPr id="3" name="Slika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8096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695325</xdr:colOff>
      <xdr:row>2</xdr:row>
      <xdr:rowOff>161925</xdr:rowOff>
    </xdr:to>
    <xdr:sp macro="" textlink="">
      <xdr:nvSpPr>
        <xdr:cNvPr id="2" name="Rectangle 5">
          <a:extLst>
            <a:ext uri="{FF2B5EF4-FFF2-40B4-BE49-F238E27FC236}">
              <a16:creationId xmlns:a16="http://schemas.microsoft.com/office/drawing/2014/main" id="{00000000-0008-0000-0F00-000002000000}"/>
            </a:ext>
          </a:extLst>
        </xdr:cNvPr>
        <xdr:cNvSpPr>
          <a:spLocks noChangeArrowheads="1"/>
        </xdr:cNvSpPr>
      </xdr:nvSpPr>
      <xdr:spPr bwMode="auto">
        <a:xfrm>
          <a:off x="85725" y="104775"/>
          <a:ext cx="1133475" cy="38100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clientData/>
  </xdr:twoCellAnchor>
  <xdr:oneCellAnchor>
    <xdr:from>
      <xdr:col>0</xdr:col>
      <xdr:colOff>152400</xdr:colOff>
      <xdr:row>0</xdr:row>
      <xdr:rowOff>76200</xdr:rowOff>
    </xdr:from>
    <xdr:ext cx="847725" cy="457200"/>
    <xdr:pic>
      <xdr:nvPicPr>
        <xdr:cNvPr id="3" name="Slika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847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695325</xdr:colOff>
      <xdr:row>2</xdr:row>
      <xdr:rowOff>161925</xdr:rowOff>
    </xdr:to>
    <xdr:sp macro="" textlink="">
      <xdr:nvSpPr>
        <xdr:cNvPr id="2" name="Rectangle 5">
          <a:extLst>
            <a:ext uri="{FF2B5EF4-FFF2-40B4-BE49-F238E27FC236}">
              <a16:creationId xmlns:a16="http://schemas.microsoft.com/office/drawing/2014/main" id="{00000000-0008-0000-1000-000002000000}"/>
            </a:ext>
          </a:extLst>
        </xdr:cNvPr>
        <xdr:cNvSpPr>
          <a:spLocks noChangeArrowheads="1"/>
        </xdr:cNvSpPr>
      </xdr:nvSpPr>
      <xdr:spPr bwMode="auto">
        <a:xfrm>
          <a:off x="85725" y="104775"/>
          <a:ext cx="1133475" cy="38100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clientData/>
  </xdr:twoCellAnchor>
  <xdr:oneCellAnchor>
    <xdr:from>
      <xdr:col>0</xdr:col>
      <xdr:colOff>152400</xdr:colOff>
      <xdr:row>0</xdr:row>
      <xdr:rowOff>76200</xdr:rowOff>
    </xdr:from>
    <xdr:ext cx="847725" cy="457200"/>
    <xdr:pic>
      <xdr:nvPicPr>
        <xdr:cNvPr id="3" name="Slika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847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695325</xdr:colOff>
      <xdr:row>2</xdr:row>
      <xdr:rowOff>161925</xdr:rowOff>
    </xdr:to>
    <xdr:sp macro="" textlink="">
      <xdr:nvSpPr>
        <xdr:cNvPr id="2" name="Rectangle 5">
          <a:extLst>
            <a:ext uri="{FF2B5EF4-FFF2-40B4-BE49-F238E27FC236}">
              <a16:creationId xmlns:a16="http://schemas.microsoft.com/office/drawing/2014/main" id="{00000000-0008-0000-1100-000002000000}"/>
            </a:ext>
          </a:extLst>
        </xdr:cNvPr>
        <xdr:cNvSpPr>
          <a:spLocks noChangeArrowheads="1"/>
        </xdr:cNvSpPr>
      </xdr:nvSpPr>
      <xdr:spPr bwMode="auto">
        <a:xfrm>
          <a:off x="85725" y="104775"/>
          <a:ext cx="1133475" cy="38100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clientData/>
  </xdr:twoCellAnchor>
  <xdr:oneCellAnchor>
    <xdr:from>
      <xdr:col>0</xdr:col>
      <xdr:colOff>152400</xdr:colOff>
      <xdr:row>0</xdr:row>
      <xdr:rowOff>76200</xdr:rowOff>
    </xdr:from>
    <xdr:ext cx="847725" cy="457200"/>
    <xdr:pic>
      <xdr:nvPicPr>
        <xdr:cNvPr id="3" name="Slika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847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695325</xdr:colOff>
      <xdr:row>2</xdr:row>
      <xdr:rowOff>161925</xdr:rowOff>
    </xdr:to>
    <xdr:sp macro="" textlink="">
      <xdr:nvSpPr>
        <xdr:cNvPr id="2" name="Rectangle 5">
          <a:extLst>
            <a:ext uri="{FF2B5EF4-FFF2-40B4-BE49-F238E27FC236}">
              <a16:creationId xmlns:a16="http://schemas.microsoft.com/office/drawing/2014/main" id="{00000000-0008-0000-1200-000002000000}"/>
            </a:ext>
          </a:extLst>
        </xdr:cNvPr>
        <xdr:cNvSpPr>
          <a:spLocks noChangeArrowheads="1"/>
        </xdr:cNvSpPr>
      </xdr:nvSpPr>
      <xdr:spPr bwMode="auto">
        <a:xfrm>
          <a:off x="85725" y="104775"/>
          <a:ext cx="1133475" cy="38100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clientData/>
  </xdr:twoCellAnchor>
  <xdr:oneCellAnchor>
    <xdr:from>
      <xdr:col>0</xdr:col>
      <xdr:colOff>152400</xdr:colOff>
      <xdr:row>0</xdr:row>
      <xdr:rowOff>76200</xdr:rowOff>
    </xdr:from>
    <xdr:ext cx="847725" cy="457200"/>
    <xdr:pic>
      <xdr:nvPicPr>
        <xdr:cNvPr id="3" name="Slika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847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cuments/Popisi/BIPA-&#268;RNU&#352;KI%20BAJER%20kon&#269;ni%20popisi%2030.4.2012/2-crnuski%20bajer_arh_klet_pzi_26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AVNA REKAPITULACIJA"/>
      <sheetName val="REKAPITULACIJA GR.+OB. DELA"/>
      <sheetName val="ZEM.D.+pripr.dela-temeljenje"/>
      <sheetName val="GLOBOKO TEMELJENJE"/>
      <sheetName val="BETONSKA DELA (2)"/>
      <sheetName val="ZIDARSKA DELA (2)"/>
      <sheetName val="TESARSKA DELA (2)"/>
      <sheetName val="ZEM.D.+pripr.dela"/>
      <sheetName val="BETONSKA DELA"/>
      <sheetName val="ZIDARSKA DELA"/>
      <sheetName val="TESARSKA DELA"/>
      <sheetName val="NEPREDVIDENA GR.DELA"/>
      <sheetName val="KLJUČAVNIČARSKA DELA"/>
      <sheetName val="KERAMIČARSKA DELA"/>
      <sheetName val="PODOPOLAGALSKA DELA"/>
      <sheetName val="OKNA,VRATA"/>
      <sheetName val="SLIKOPLESKARSKA DELA"/>
      <sheetName val="NEPREDVIDENA OB. DEL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G37"/>
  <sheetViews>
    <sheetView tabSelected="1" workbookViewId="0">
      <selection activeCell="L36" sqref="L36"/>
    </sheetView>
  </sheetViews>
  <sheetFormatPr defaultRowHeight="12.75" x14ac:dyDescent="0.2"/>
  <cols>
    <col min="7" max="7" width="16.28515625" customWidth="1"/>
  </cols>
  <sheetData>
    <row r="2" spans="1:7" x14ac:dyDescent="0.2">
      <c r="A2" s="12"/>
      <c r="C2" s="1"/>
      <c r="E2" s="4"/>
      <c r="G2" s="4"/>
    </row>
    <row r="3" spans="1:7" x14ac:dyDescent="0.2">
      <c r="A3" s="13" t="s">
        <v>20</v>
      </c>
      <c r="C3" s="9" t="s">
        <v>28</v>
      </c>
      <c r="D3" s="10"/>
      <c r="E3" s="11"/>
      <c r="F3" s="10"/>
      <c r="G3" s="4"/>
    </row>
    <row r="4" spans="1:7" x14ac:dyDescent="0.2">
      <c r="A4" s="12"/>
      <c r="C4" s="9"/>
      <c r="D4" s="10"/>
      <c r="E4" s="11"/>
      <c r="F4" s="10"/>
      <c r="G4" s="4"/>
    </row>
    <row r="5" spans="1:7" x14ac:dyDescent="0.2">
      <c r="A5" s="13" t="s">
        <v>44</v>
      </c>
      <c r="C5" s="14" t="s">
        <v>1195</v>
      </c>
      <c r="D5" s="10"/>
      <c r="E5" s="11"/>
      <c r="F5" s="10"/>
      <c r="G5" s="4"/>
    </row>
    <row r="6" spans="1:7" x14ac:dyDescent="0.2">
      <c r="A6" s="12"/>
      <c r="C6" s="9"/>
      <c r="D6" s="10"/>
      <c r="E6" s="11"/>
      <c r="F6" s="10"/>
      <c r="G6" s="4"/>
    </row>
    <row r="7" spans="1:7" x14ac:dyDescent="0.2">
      <c r="A7" s="12"/>
      <c r="C7" s="9"/>
      <c r="D7" s="10"/>
      <c r="E7" s="11"/>
      <c r="F7" s="10"/>
      <c r="G7" s="4"/>
    </row>
    <row r="8" spans="1:7" x14ac:dyDescent="0.2">
      <c r="A8" s="12"/>
      <c r="C8" s="9"/>
      <c r="D8" s="10"/>
      <c r="E8" s="11"/>
      <c r="F8" s="10"/>
      <c r="G8" s="4"/>
    </row>
    <row r="9" spans="1:7" x14ac:dyDescent="0.2">
      <c r="A9" s="13" t="s">
        <v>21</v>
      </c>
      <c r="C9" s="9" t="s">
        <v>26</v>
      </c>
      <c r="D9" s="10"/>
      <c r="E9" s="11"/>
      <c r="F9" s="10"/>
      <c r="G9" s="4"/>
    </row>
    <row r="10" spans="1:7" x14ac:dyDescent="0.2">
      <c r="A10" s="12"/>
      <c r="C10" s="9" t="s">
        <v>27</v>
      </c>
      <c r="D10" s="10"/>
      <c r="E10" s="11"/>
      <c r="F10" s="10"/>
      <c r="G10" s="4"/>
    </row>
    <row r="11" spans="1:7" x14ac:dyDescent="0.2">
      <c r="A11" s="12"/>
      <c r="C11" s="9"/>
      <c r="D11" s="10"/>
      <c r="E11" s="11"/>
      <c r="F11" s="10"/>
      <c r="G11" s="4"/>
    </row>
    <row r="12" spans="1:7" x14ac:dyDescent="0.2">
      <c r="A12" s="12"/>
      <c r="C12" s="9"/>
      <c r="D12" s="10"/>
      <c r="E12" s="11"/>
      <c r="F12" s="10"/>
      <c r="G12" s="4"/>
    </row>
    <row r="13" spans="1:7" x14ac:dyDescent="0.2">
      <c r="A13" s="12"/>
      <c r="C13" s="9"/>
      <c r="D13" s="10"/>
      <c r="E13" s="11"/>
      <c r="F13" s="10"/>
      <c r="G13" s="4"/>
    </row>
    <row r="14" spans="1:7" x14ac:dyDescent="0.2">
      <c r="A14" s="13" t="s">
        <v>22</v>
      </c>
      <c r="C14" s="9" t="s">
        <v>23</v>
      </c>
      <c r="D14" s="10"/>
      <c r="E14" s="11"/>
      <c r="F14" s="10"/>
      <c r="G14" s="4"/>
    </row>
    <row r="15" spans="1:7" x14ac:dyDescent="0.2">
      <c r="A15" s="12"/>
      <c r="C15" s="9" t="s">
        <v>24</v>
      </c>
      <c r="D15" s="10"/>
      <c r="E15" s="11"/>
      <c r="F15" s="10"/>
      <c r="G15" s="4"/>
    </row>
    <row r="16" spans="1:7" x14ac:dyDescent="0.2">
      <c r="A16" s="12"/>
      <c r="C16" s="9" t="s">
        <v>25</v>
      </c>
      <c r="D16" s="10"/>
      <c r="E16" s="11"/>
      <c r="F16" s="10"/>
      <c r="G16" s="4"/>
    </row>
    <row r="17" spans="1:7" x14ac:dyDescent="0.2">
      <c r="A17" s="12"/>
      <c r="C17" s="9"/>
      <c r="D17" s="10"/>
      <c r="E17" s="11"/>
      <c r="F17" s="10"/>
      <c r="G17" s="4"/>
    </row>
    <row r="18" spans="1:7" x14ac:dyDescent="0.2">
      <c r="A18" s="12"/>
      <c r="C18" s="9"/>
      <c r="D18" s="10"/>
      <c r="E18" s="11"/>
      <c r="F18" s="10"/>
      <c r="G18" s="4"/>
    </row>
    <row r="19" spans="1:7" x14ac:dyDescent="0.2">
      <c r="A19" s="13" t="s">
        <v>1194</v>
      </c>
      <c r="C19" s="9"/>
      <c r="D19" s="10"/>
      <c r="E19" s="11"/>
      <c r="F19" s="10"/>
      <c r="G19" s="4"/>
    </row>
    <row r="20" spans="1:7" x14ac:dyDescent="0.2">
      <c r="A20" s="12"/>
      <c r="C20" s="1248"/>
      <c r="D20" s="1249"/>
      <c r="E20" s="1250"/>
      <c r="F20" s="10"/>
      <c r="G20" s="4"/>
    </row>
    <row r="21" spans="1:7" x14ac:dyDescent="0.2">
      <c r="A21" s="12"/>
      <c r="C21" s="1"/>
      <c r="E21" s="4"/>
      <c r="G21" s="4"/>
    </row>
    <row r="22" spans="1:7" x14ac:dyDescent="0.2">
      <c r="A22" s="12"/>
      <c r="C22" s="1"/>
      <c r="E22" s="4"/>
      <c r="G22" s="4"/>
    </row>
    <row r="23" spans="1:7" ht="15.75" x14ac:dyDescent="0.25">
      <c r="A23" s="1239" t="s">
        <v>34</v>
      </c>
      <c r="B23" s="1240"/>
      <c r="C23" s="1241"/>
      <c r="D23" s="1242"/>
      <c r="E23" s="1243"/>
      <c r="F23" s="1242"/>
      <c r="G23" s="1243"/>
    </row>
    <row r="24" spans="1:7" ht="15" x14ac:dyDescent="0.2">
      <c r="A24" s="1244"/>
      <c r="B24" s="1242"/>
      <c r="C24" s="1241"/>
      <c r="D24" s="1242"/>
      <c r="E24" s="1243"/>
      <c r="F24" s="1242"/>
      <c r="G24" s="1243"/>
    </row>
    <row r="25" spans="1:7" ht="15.75" x14ac:dyDescent="0.25">
      <c r="A25" s="1244"/>
      <c r="B25" s="1242"/>
      <c r="C25" s="1245" t="s">
        <v>41</v>
      </c>
      <c r="D25" s="1240"/>
      <c r="E25" s="1246"/>
      <c r="F25" s="1240"/>
      <c r="G25" s="1247">
        <f>G37</f>
        <v>0</v>
      </c>
    </row>
    <row r="26" spans="1:7" ht="15.75" x14ac:dyDescent="0.25">
      <c r="A26" s="1244"/>
      <c r="B26" s="1242"/>
      <c r="C26" s="1245" t="s">
        <v>42</v>
      </c>
      <c r="D26" s="1240"/>
      <c r="E26" s="1246"/>
      <c r="F26" s="1240"/>
      <c r="G26" s="1247">
        <f>G25*0.22</f>
        <v>0</v>
      </c>
    </row>
    <row r="27" spans="1:7" ht="15.75" x14ac:dyDescent="0.25">
      <c r="A27" s="1244"/>
      <c r="B27" s="1242"/>
      <c r="C27" s="1245"/>
      <c r="D27" s="1240"/>
      <c r="E27" s="1246"/>
      <c r="F27" s="1240"/>
      <c r="G27" s="1247"/>
    </row>
    <row r="28" spans="1:7" ht="15.75" x14ac:dyDescent="0.25">
      <c r="A28" s="1244"/>
      <c r="B28" s="1242"/>
      <c r="C28" s="1245" t="s">
        <v>43</v>
      </c>
      <c r="D28" s="1240"/>
      <c r="E28" s="1246"/>
      <c r="F28" s="1240"/>
      <c r="G28" s="1247">
        <f>SUM(G25:G27)</f>
        <v>0</v>
      </c>
    </row>
    <row r="29" spans="1:7" x14ac:dyDescent="0.2">
      <c r="A29" s="12"/>
      <c r="C29" s="2"/>
      <c r="D29" s="3"/>
      <c r="E29" s="5"/>
      <c r="F29" s="3"/>
      <c r="G29" s="7"/>
    </row>
    <row r="30" spans="1:7" x14ac:dyDescent="0.2">
      <c r="A30" s="12"/>
      <c r="C30" s="1"/>
      <c r="E30" s="4"/>
      <c r="G30" s="8"/>
    </row>
    <row r="31" spans="1:7" ht="15.75" x14ac:dyDescent="0.25">
      <c r="A31" s="12"/>
      <c r="C31" s="6" t="s">
        <v>13</v>
      </c>
      <c r="E31" s="4"/>
      <c r="G31" s="8"/>
    </row>
    <row r="32" spans="1:7" x14ac:dyDescent="0.2">
      <c r="A32" s="12"/>
      <c r="C32" s="1"/>
      <c r="E32" s="4"/>
      <c r="G32" s="8"/>
    </row>
    <row r="33" spans="1:7" x14ac:dyDescent="0.2">
      <c r="A33" s="344" t="s">
        <v>29</v>
      </c>
      <c r="B33" s="345" t="s">
        <v>365</v>
      </c>
      <c r="C33" s="346"/>
      <c r="D33" s="345"/>
      <c r="E33" s="347"/>
      <c r="F33" s="345"/>
      <c r="G33" s="348">
        <f>'OBJEKT IZ MODULARNIH ENOT'!F21</f>
        <v>0</v>
      </c>
    </row>
    <row r="34" spans="1:7" x14ac:dyDescent="0.2">
      <c r="A34" s="349" t="s">
        <v>30</v>
      </c>
      <c r="B34" s="350" t="s">
        <v>646</v>
      </c>
      <c r="C34" s="351"/>
      <c r="D34" s="350"/>
      <c r="E34" s="352"/>
      <c r="F34" s="350"/>
      <c r="G34" s="353">
        <f>'ELEKTRO INST. rekapitulacija'!G39</f>
        <v>0</v>
      </c>
    </row>
    <row r="35" spans="1:7" x14ac:dyDescent="0.2">
      <c r="A35" s="648" t="s">
        <v>31</v>
      </c>
      <c r="B35" s="649" t="s">
        <v>647</v>
      </c>
      <c r="C35" s="650"/>
      <c r="D35" s="649"/>
      <c r="E35" s="651"/>
      <c r="F35" s="649"/>
      <c r="G35" s="652">
        <f>'STROJNE INSTALACIJE Rekapitulac'!D24</f>
        <v>0</v>
      </c>
    </row>
    <row r="36" spans="1:7" x14ac:dyDescent="0.2">
      <c r="A36" s="12"/>
      <c r="B36" s="3"/>
      <c r="C36" s="2"/>
      <c r="D36" s="3"/>
      <c r="E36" s="5"/>
      <c r="F36" s="3"/>
      <c r="G36" s="7"/>
    </row>
    <row r="37" spans="1:7" x14ac:dyDescent="0.2">
      <c r="A37" s="12"/>
      <c r="C37" s="644" t="s">
        <v>9</v>
      </c>
      <c r="D37" s="645"/>
      <c r="E37" s="646"/>
      <c r="F37" s="645"/>
      <c r="G37" s="647">
        <f>SUM(G35,G34,G33)</f>
        <v>0</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L138"/>
  <sheetViews>
    <sheetView view="pageBreakPreview" zoomScaleNormal="100" zoomScaleSheetLayoutView="100" workbookViewId="0">
      <selection activeCell="F18" sqref="F18"/>
    </sheetView>
  </sheetViews>
  <sheetFormatPr defaultRowHeight="15.75" x14ac:dyDescent="0.2"/>
  <cols>
    <col min="1" max="1" width="9.140625" style="535"/>
    <col min="2" max="2" width="4.7109375" style="535" customWidth="1"/>
    <col min="3" max="3" width="58.7109375" style="535" customWidth="1"/>
    <col min="4" max="4" width="6.7109375" style="537" customWidth="1"/>
    <col min="5" max="5" width="6.7109375" style="536" customWidth="1"/>
    <col min="6" max="7" width="11.7109375" style="535" customWidth="1"/>
    <col min="8" max="8" width="9.140625" style="535"/>
    <col min="9" max="9" width="54.7109375" style="535" customWidth="1"/>
    <col min="10" max="10" width="5.28515625" style="535" customWidth="1"/>
    <col min="11" max="11" width="15.42578125" style="535" customWidth="1"/>
    <col min="12" max="12" width="11.42578125" style="535" bestFit="1" customWidth="1"/>
    <col min="13" max="16384" width="9.140625" style="535"/>
  </cols>
  <sheetData>
    <row r="1" spans="2:8" x14ac:dyDescent="0.2">
      <c r="H1" s="540"/>
    </row>
    <row r="2" spans="2:8" x14ac:dyDescent="0.2">
      <c r="H2" s="540"/>
    </row>
    <row r="3" spans="2:8" x14ac:dyDescent="0.25">
      <c r="B3" s="579"/>
      <c r="C3" s="578"/>
      <c r="D3" s="577"/>
      <c r="E3" s="576"/>
      <c r="F3" s="575"/>
      <c r="G3" s="574"/>
      <c r="H3" s="540"/>
    </row>
    <row r="4" spans="2:8" ht="18.75" x14ac:dyDescent="0.25">
      <c r="B4" s="579"/>
      <c r="C4" s="594" t="s">
        <v>605</v>
      </c>
      <c r="D4" s="577"/>
      <c r="E4" s="576"/>
      <c r="F4" s="575"/>
      <c r="G4" s="574"/>
      <c r="H4" s="540"/>
    </row>
    <row r="5" spans="2:8" s="587" customFormat="1" ht="15" customHeight="1" x14ac:dyDescent="0.25">
      <c r="B5" s="593"/>
      <c r="C5" s="592"/>
      <c r="D5" s="591"/>
      <c r="E5" s="590"/>
      <c r="F5" s="589"/>
      <c r="G5" s="588"/>
      <c r="H5" s="540"/>
    </row>
    <row r="6" spans="2:8" s="547" customFormat="1" ht="15" customHeight="1" x14ac:dyDescent="0.25">
      <c r="B6" s="586"/>
      <c r="C6" s="585" t="s">
        <v>434</v>
      </c>
      <c r="D6" s="584" t="s">
        <v>433</v>
      </c>
      <c r="E6" s="583" t="s">
        <v>432</v>
      </c>
      <c r="F6" s="582" t="s">
        <v>431</v>
      </c>
      <c r="G6" s="581" t="s">
        <v>430</v>
      </c>
      <c r="H6" s="540"/>
    </row>
    <row r="7" spans="2:8" ht="9.9499999999999993" customHeight="1" x14ac:dyDescent="0.25">
      <c r="B7" s="579"/>
      <c r="C7" s="578"/>
      <c r="D7" s="577"/>
      <c r="E7" s="576"/>
      <c r="F7" s="575"/>
      <c r="G7" s="574"/>
      <c r="H7" s="540"/>
    </row>
    <row r="8" spans="2:8" ht="9.9499999999999993" customHeight="1" x14ac:dyDescent="0.25">
      <c r="B8" s="579"/>
      <c r="C8" s="578"/>
      <c r="D8" s="577"/>
      <c r="E8" s="576"/>
      <c r="F8" s="575"/>
      <c r="G8" s="574"/>
      <c r="H8" s="540"/>
    </row>
    <row r="9" spans="2:8" s="547" customFormat="1" ht="43.5" x14ac:dyDescent="0.25">
      <c r="B9" s="553"/>
      <c r="C9" s="580" t="s">
        <v>604</v>
      </c>
      <c r="D9" s="551"/>
      <c r="E9" s="561"/>
      <c r="F9" s="549"/>
      <c r="G9" s="548"/>
      <c r="H9" s="540"/>
    </row>
    <row r="10" spans="2:8" ht="9.9499999999999993" customHeight="1" x14ac:dyDescent="0.25">
      <c r="B10" s="579"/>
      <c r="C10" s="578"/>
      <c r="D10" s="577"/>
      <c r="E10" s="576"/>
      <c r="F10" s="575"/>
      <c r="G10" s="574"/>
      <c r="H10" s="540"/>
    </row>
    <row r="11" spans="2:8" s="547" customFormat="1" ht="30" customHeight="1" x14ac:dyDescent="0.25">
      <c r="B11" s="553">
        <f>'Šibki tok'!B149+1</f>
        <v>58</v>
      </c>
      <c r="C11" s="552" t="s">
        <v>603</v>
      </c>
      <c r="D11" s="551" t="s">
        <v>4</v>
      </c>
      <c r="E11" s="549">
        <v>45</v>
      </c>
      <c r="F11" s="548">
        <v>0</v>
      </c>
      <c r="G11" s="548" t="str">
        <f>IF(TYPE(D11)=2,(IF(E11,(IF(F11,(+E11*F11),"")),"")),"")</f>
        <v/>
      </c>
      <c r="H11" s="540"/>
    </row>
    <row r="12" spans="2:8" s="547" customFormat="1" x14ac:dyDescent="0.25">
      <c r="B12" s="553"/>
      <c r="C12" s="552"/>
      <c r="D12" s="551"/>
      <c r="E12" s="549"/>
      <c r="F12" s="548"/>
      <c r="G12" s="548"/>
      <c r="H12" s="540"/>
    </row>
    <row r="13" spans="2:8" s="547" customFormat="1" ht="30" x14ac:dyDescent="0.25">
      <c r="B13" s="553">
        <f>IF(C12="",MAX($B$1:B11)+1,"")</f>
        <v>59</v>
      </c>
      <c r="C13" s="552" t="s">
        <v>602</v>
      </c>
      <c r="D13" s="551"/>
      <c r="E13" s="561"/>
      <c r="F13" s="548"/>
      <c r="G13" s="548"/>
      <c r="H13" s="540"/>
    </row>
    <row r="14" spans="2:8" s="547" customFormat="1" x14ac:dyDescent="0.25">
      <c r="B14" s="553"/>
      <c r="C14" s="552" t="s">
        <v>601</v>
      </c>
      <c r="D14" s="551" t="s">
        <v>4</v>
      </c>
      <c r="E14" s="549">
        <v>4</v>
      </c>
      <c r="F14" s="548">
        <v>0</v>
      </c>
      <c r="G14" s="548" t="str">
        <f>IF(TYPE(D14)=2,(IF(E14,(IF(F14,(+E14*F14),"")),"")),"")</f>
        <v/>
      </c>
      <c r="H14" s="540"/>
    </row>
    <row r="15" spans="2:8" s="547" customFormat="1" x14ac:dyDescent="0.25">
      <c r="B15" s="553"/>
      <c r="C15" s="552" t="s">
        <v>600</v>
      </c>
      <c r="D15" s="551" t="s">
        <v>4</v>
      </c>
      <c r="E15" s="549">
        <v>29</v>
      </c>
      <c r="F15" s="548">
        <v>0</v>
      </c>
      <c r="G15" s="548" t="str">
        <f>IF(TYPE(D15)=2,(IF(E15,(IF(F15,(+E15*F15),"")),"")),"")</f>
        <v/>
      </c>
      <c r="H15" s="540"/>
    </row>
    <row r="16" spans="2:8" s="547" customFormat="1" x14ac:dyDescent="0.25">
      <c r="B16" s="553"/>
      <c r="C16" s="552" t="s">
        <v>599</v>
      </c>
      <c r="D16" s="551" t="s">
        <v>4</v>
      </c>
      <c r="E16" s="549">
        <v>21</v>
      </c>
      <c r="F16" s="548">
        <v>0</v>
      </c>
      <c r="G16" s="548" t="str">
        <f>IF(TYPE(D16)=2,(IF(E16,(IF(F16,(+E16*F16),"")),"")),"")</f>
        <v/>
      </c>
      <c r="H16" s="540"/>
    </row>
    <row r="17" spans="2:8" s="547" customFormat="1" x14ac:dyDescent="0.25">
      <c r="B17" s="553"/>
      <c r="C17" s="552"/>
      <c r="D17" s="551"/>
      <c r="E17" s="549"/>
      <c r="F17" s="548"/>
      <c r="G17" s="548"/>
      <c r="H17" s="540"/>
    </row>
    <row r="18" spans="2:8" s="547" customFormat="1" ht="60" x14ac:dyDescent="0.25">
      <c r="B18" s="553">
        <f>IF(C17="",MAX($B$1:B17)+1,"")</f>
        <v>60</v>
      </c>
      <c r="C18" s="552" t="s">
        <v>598</v>
      </c>
      <c r="D18" s="551"/>
      <c r="E18" s="549"/>
      <c r="F18" s="548"/>
      <c r="G18" s="548"/>
      <c r="H18" s="540"/>
    </row>
    <row r="19" spans="2:8" s="547" customFormat="1" x14ac:dyDescent="0.25">
      <c r="B19" s="553" t="str">
        <f>IF(C18="",MAX($B$1:B18)+1,"")</f>
        <v/>
      </c>
      <c r="C19" s="573" t="s">
        <v>596</v>
      </c>
      <c r="D19" s="572" t="s">
        <v>4</v>
      </c>
      <c r="E19" s="571">
        <v>4</v>
      </c>
      <c r="F19" s="570"/>
      <c r="G19" s="570"/>
      <c r="H19" s="540"/>
    </row>
    <row r="20" spans="2:8" s="547" customFormat="1" x14ac:dyDescent="0.25">
      <c r="B20" s="553" t="str">
        <f>IF(C19="",MAX($B$1:B19)+1,"")</f>
        <v/>
      </c>
      <c r="C20" s="569" t="s">
        <v>402</v>
      </c>
      <c r="D20" s="551" t="s">
        <v>14</v>
      </c>
      <c r="E20" s="549">
        <v>3</v>
      </c>
      <c r="F20" s="548">
        <v>0</v>
      </c>
      <c r="G20" s="548">
        <f>PRODUCT(E20:F20)</f>
        <v>0</v>
      </c>
      <c r="H20" s="540"/>
    </row>
    <row r="21" spans="2:8" s="547" customFormat="1" x14ac:dyDescent="0.25">
      <c r="B21" s="553"/>
      <c r="C21" s="552"/>
      <c r="D21" s="551"/>
      <c r="E21" s="549"/>
      <c r="F21" s="548"/>
      <c r="G21" s="548"/>
      <c r="H21" s="540"/>
    </row>
    <row r="22" spans="2:8" s="547" customFormat="1" ht="60" x14ac:dyDescent="0.25">
      <c r="B22" s="553">
        <f>IF(C21="",MAX($B$1:B21)+1,"")</f>
        <v>61</v>
      </c>
      <c r="C22" s="552" t="s">
        <v>597</v>
      </c>
      <c r="D22" s="551"/>
      <c r="E22" s="549"/>
      <c r="F22" s="548"/>
      <c r="G22" s="548"/>
      <c r="H22" s="540"/>
    </row>
    <row r="23" spans="2:8" s="547" customFormat="1" x14ac:dyDescent="0.25">
      <c r="B23" s="553" t="str">
        <f>IF(C22="",MAX($B$1:B22)+1,"")</f>
        <v/>
      </c>
      <c r="C23" s="573" t="s">
        <v>596</v>
      </c>
      <c r="D23" s="572" t="s">
        <v>4</v>
      </c>
      <c r="E23" s="571">
        <v>5</v>
      </c>
      <c r="F23" s="570"/>
      <c r="G23" s="570"/>
      <c r="H23" s="540"/>
    </row>
    <row r="24" spans="2:8" s="547" customFormat="1" x14ac:dyDescent="0.25">
      <c r="B24" s="553" t="str">
        <f>IF(C23="",MAX($B$1:B23)+1,"")</f>
        <v/>
      </c>
      <c r="C24" s="569" t="s">
        <v>402</v>
      </c>
      <c r="D24" s="551" t="s">
        <v>14</v>
      </c>
      <c r="E24" s="549">
        <v>2</v>
      </c>
      <c r="F24" s="548">
        <v>0</v>
      </c>
      <c r="G24" s="548">
        <f>PRODUCT(E24,F24)</f>
        <v>0</v>
      </c>
      <c r="H24" s="540"/>
    </row>
    <row r="25" spans="2:8" s="547" customFormat="1" ht="14.25" customHeight="1" x14ac:dyDescent="0.25">
      <c r="B25" s="553"/>
      <c r="C25" s="552"/>
      <c r="D25" s="551"/>
      <c r="E25" s="549"/>
      <c r="F25" s="548"/>
      <c r="G25" s="548"/>
      <c r="H25" s="540"/>
    </row>
    <row r="26" spans="2:8" s="547" customFormat="1" ht="30" x14ac:dyDescent="0.25">
      <c r="B26" s="553">
        <f>IF(C25="",MAX($B$1:B25)+1,"")</f>
        <v>62</v>
      </c>
      <c r="C26" s="552" t="s">
        <v>595</v>
      </c>
      <c r="D26" s="551"/>
      <c r="E26" s="549"/>
      <c r="F26" s="548"/>
      <c r="G26" s="548"/>
      <c r="H26" s="540"/>
    </row>
    <row r="27" spans="2:8" s="547" customFormat="1" ht="18" x14ac:dyDescent="0.25">
      <c r="B27" s="553" t="str">
        <f>IF(C26="",MAX($B$1:B26)+1,"")</f>
        <v/>
      </c>
      <c r="C27" s="552" t="s">
        <v>594</v>
      </c>
      <c r="D27" s="551" t="s">
        <v>4</v>
      </c>
      <c r="E27" s="549">
        <v>15</v>
      </c>
      <c r="F27" s="548">
        <v>0</v>
      </c>
      <c r="G27" s="548" t="str">
        <f>IF(TYPE(D27)=2,(IF(E27,(IF(F27,(+E27*F27),"")),"")),"")</f>
        <v/>
      </c>
      <c r="H27" s="540"/>
    </row>
    <row r="28" spans="2:8" s="547" customFormat="1" ht="18" x14ac:dyDescent="0.25">
      <c r="B28" s="553" t="str">
        <f>IF(C27="",MAX($B$1:B27)+1,"")</f>
        <v/>
      </c>
      <c r="C28" s="552" t="s">
        <v>593</v>
      </c>
      <c r="D28" s="551" t="s">
        <v>4</v>
      </c>
      <c r="E28" s="549">
        <v>2</v>
      </c>
      <c r="F28" s="548">
        <v>0</v>
      </c>
      <c r="G28" s="548" t="str">
        <f>IF(TYPE(D28)=2,(IF(E28,(IF(F28,(+E28*F28),"")),"")),"")</f>
        <v/>
      </c>
      <c r="H28" s="540"/>
    </row>
    <row r="29" spans="2:8" s="547" customFormat="1" x14ac:dyDescent="0.25">
      <c r="B29" s="553" t="str">
        <f>IF(C28="",MAX($B$1:B28)+1,"")</f>
        <v/>
      </c>
      <c r="C29" s="552"/>
      <c r="D29" s="551"/>
      <c r="E29" s="549"/>
      <c r="F29" s="548"/>
      <c r="G29" s="548"/>
      <c r="H29" s="540"/>
    </row>
    <row r="30" spans="2:8" s="547" customFormat="1" ht="30" x14ac:dyDescent="0.25">
      <c r="B30" s="553">
        <f>IF(C29="",MAX($B$1:B29)+1,"")</f>
        <v>63</v>
      </c>
      <c r="C30" s="552" t="s">
        <v>592</v>
      </c>
      <c r="D30" s="551" t="s">
        <v>4</v>
      </c>
      <c r="E30" s="549">
        <v>22</v>
      </c>
      <c r="F30" s="548">
        <v>0</v>
      </c>
      <c r="G30" s="548" t="str">
        <f>IF(TYPE(D30)=2,(IF(E30,(IF(F30,(+E30*F30),"")),"")),"")</f>
        <v/>
      </c>
      <c r="H30" s="540"/>
    </row>
    <row r="31" spans="2:8" s="547" customFormat="1" ht="15" x14ac:dyDescent="0.25">
      <c r="B31" s="553"/>
      <c r="C31" s="552"/>
      <c r="D31" s="551"/>
      <c r="E31" s="549"/>
      <c r="F31" s="548"/>
      <c r="G31" s="548"/>
      <c r="H31" s="568"/>
    </row>
    <row r="32" spans="2:8" s="547" customFormat="1" ht="45" x14ac:dyDescent="0.25">
      <c r="B32" s="553">
        <f>IF(C31="",MAX($B$1:B31)+1,"")</f>
        <v>64</v>
      </c>
      <c r="C32" s="552" t="s">
        <v>591</v>
      </c>
      <c r="D32" s="551" t="s">
        <v>4</v>
      </c>
      <c r="E32" s="549">
        <v>29</v>
      </c>
      <c r="F32" s="548">
        <v>0</v>
      </c>
      <c r="G32" s="548" t="str">
        <f>IF(TYPE(D32)=2,(IF(E32,(IF(F32,(+E32*F32),"")),"")),"")</f>
        <v/>
      </c>
      <c r="H32" s="540"/>
    </row>
    <row r="33" spans="2:8" s="547" customFormat="1" ht="15" x14ac:dyDescent="0.25">
      <c r="B33" s="553"/>
      <c r="C33" s="552"/>
      <c r="D33" s="551"/>
      <c r="E33" s="549"/>
      <c r="F33" s="548"/>
      <c r="G33" s="548"/>
      <c r="H33" s="568"/>
    </row>
    <row r="34" spans="2:8" s="547" customFormat="1" ht="60" x14ac:dyDescent="0.25">
      <c r="B34" s="553">
        <f>IF(C33="",MAX($B$1:B33)+1,"")</f>
        <v>65</v>
      </c>
      <c r="C34" s="552" t="s">
        <v>590</v>
      </c>
      <c r="D34" s="551" t="s">
        <v>4</v>
      </c>
      <c r="E34" s="549">
        <v>24</v>
      </c>
      <c r="F34" s="548">
        <v>0</v>
      </c>
      <c r="G34" s="548" t="str">
        <f>IF(TYPE(D34)=2,(IF(E34,(IF(F34,(+E34*F34),"")),"")),"")</f>
        <v/>
      </c>
      <c r="H34" s="540"/>
    </row>
    <row r="35" spans="2:8" s="547" customFormat="1" ht="15.75" customHeight="1" x14ac:dyDescent="0.25">
      <c r="B35" s="553"/>
      <c r="C35" s="552"/>
      <c r="D35" s="551"/>
      <c r="E35" s="549"/>
      <c r="F35" s="548"/>
      <c r="G35" s="548"/>
      <c r="H35" s="568"/>
    </row>
    <row r="36" spans="2:8" s="547" customFormat="1" ht="60" x14ac:dyDescent="0.25">
      <c r="B36" s="553">
        <f>IF(C35="",MAX($B$1:B35)+1,"")</f>
        <v>66</v>
      </c>
      <c r="C36" s="552" t="s">
        <v>589</v>
      </c>
      <c r="D36" s="551" t="s">
        <v>4</v>
      </c>
      <c r="E36" s="549">
        <v>5</v>
      </c>
      <c r="F36" s="548">
        <v>0</v>
      </c>
      <c r="G36" s="548" t="str">
        <f>IF(TYPE(D36)=2,(IF(E36,(IF(F36,(+E36*F36),"")),"")),"")</f>
        <v/>
      </c>
      <c r="H36" s="540"/>
    </row>
    <row r="37" spans="2:8" s="547" customFormat="1" ht="15" x14ac:dyDescent="0.25">
      <c r="B37" s="553"/>
      <c r="C37" s="552"/>
      <c r="D37" s="551"/>
      <c r="E37" s="549"/>
      <c r="F37" s="548"/>
      <c r="G37" s="548"/>
      <c r="H37" s="568"/>
    </row>
    <row r="38" spans="2:8" s="547" customFormat="1" ht="30" x14ac:dyDescent="0.25">
      <c r="B38" s="553">
        <f>IF(C37="",MAX($B$1:B37)+1,"")</f>
        <v>67</v>
      </c>
      <c r="C38" s="552" t="s">
        <v>588</v>
      </c>
      <c r="D38" s="551" t="s">
        <v>4</v>
      </c>
      <c r="E38" s="549">
        <v>3</v>
      </c>
      <c r="F38" s="548">
        <v>0</v>
      </c>
      <c r="G38" s="548" t="str">
        <f>IF(TYPE(D38)=2,(IF(E38,(IF(F38,(+E38*F38),"")),"")),"")</f>
        <v/>
      </c>
      <c r="H38" s="540"/>
    </row>
    <row r="39" spans="2:8" s="547" customFormat="1" x14ac:dyDescent="0.25">
      <c r="B39" s="553" t="str">
        <f>IF(C38="",MAX($B$1:B38)+1,"")</f>
        <v/>
      </c>
      <c r="C39" s="552"/>
      <c r="D39" s="551"/>
      <c r="E39" s="549"/>
      <c r="F39" s="548"/>
      <c r="G39" s="548"/>
      <c r="H39" s="540"/>
    </row>
    <row r="40" spans="2:8" s="547" customFormat="1" ht="45" x14ac:dyDescent="0.25">
      <c r="B40" s="553">
        <f>IF(C39="",MAX($B$1:B39)+1,"")</f>
        <v>68</v>
      </c>
      <c r="C40" s="552" t="s">
        <v>587</v>
      </c>
      <c r="D40" s="551" t="s">
        <v>4</v>
      </c>
      <c r="E40" s="549">
        <v>1</v>
      </c>
      <c r="F40" s="548">
        <v>0</v>
      </c>
      <c r="G40" s="548" t="str">
        <f>IF(TYPE(D40)=2,(IF(E40,(IF(F40,(+E40*F40),"")),"")),"")</f>
        <v/>
      </c>
      <c r="H40" s="540"/>
    </row>
    <row r="41" spans="2:8" s="547" customFormat="1" x14ac:dyDescent="0.25">
      <c r="B41" s="553"/>
      <c r="C41" s="552"/>
      <c r="D41" s="551"/>
      <c r="E41" s="549"/>
      <c r="F41" s="548"/>
      <c r="G41" s="548"/>
      <c r="H41" s="540"/>
    </row>
    <row r="42" spans="2:8" s="329" customFormat="1" ht="45" customHeight="1" x14ac:dyDescent="0.25">
      <c r="B42" s="333">
        <f>IF(C41="",MAX($B$1:B41)+1,"")</f>
        <v>69</v>
      </c>
      <c r="C42" s="332" t="s">
        <v>586</v>
      </c>
      <c r="D42" s="331" t="s">
        <v>4</v>
      </c>
      <c r="E42" s="335">
        <v>1</v>
      </c>
      <c r="F42" s="336">
        <v>0</v>
      </c>
      <c r="G42" s="336" t="str">
        <f>IF(TYPE(D42)=2,(IF(E42,(IF(F42,(+E42*F42),"")),"")),"")</f>
        <v/>
      </c>
      <c r="H42" s="330"/>
    </row>
    <row r="43" spans="2:8" s="547" customFormat="1" x14ac:dyDescent="0.25">
      <c r="B43" s="553"/>
      <c r="C43" s="552"/>
      <c r="D43" s="551"/>
      <c r="E43" s="549"/>
      <c r="F43" s="548"/>
      <c r="G43" s="548"/>
      <c r="H43" s="540"/>
    </row>
    <row r="44" spans="2:8" s="547" customFormat="1" ht="45" x14ac:dyDescent="0.25">
      <c r="B44" s="553">
        <f>IF(C43="",MAX($B$1:B43)+1,"")</f>
        <v>70</v>
      </c>
      <c r="C44" s="552" t="s">
        <v>585</v>
      </c>
      <c r="D44" s="551" t="s">
        <v>4</v>
      </c>
      <c r="E44" s="549">
        <v>8</v>
      </c>
      <c r="F44" s="548">
        <v>0</v>
      </c>
      <c r="G44" s="548" t="str">
        <f>IF(TYPE(D44)=2,(IF(E44,(IF(F44,(+E44*F44),"")),"")),"")</f>
        <v/>
      </c>
      <c r="H44" s="540"/>
    </row>
    <row r="45" spans="2:8" s="547" customFormat="1" x14ac:dyDescent="0.25">
      <c r="B45" s="553"/>
      <c r="C45" s="552"/>
      <c r="D45" s="551"/>
      <c r="E45" s="549"/>
      <c r="F45" s="548"/>
      <c r="G45" s="548"/>
      <c r="H45" s="540"/>
    </row>
    <row r="46" spans="2:8" s="329" customFormat="1" ht="45" x14ac:dyDescent="0.25">
      <c r="B46" s="333">
        <f>IF(C45="",MAX($B$4:B45)+1,"")</f>
        <v>71</v>
      </c>
      <c r="C46" s="332" t="s">
        <v>584</v>
      </c>
      <c r="D46" s="331" t="s">
        <v>4</v>
      </c>
      <c r="E46" s="335">
        <v>1</v>
      </c>
      <c r="F46" s="336">
        <v>0</v>
      </c>
      <c r="G46" s="336" t="str">
        <f>IF(TYPE(D46)=2,(IF(E46,(IF(F46,(+E46*F46),"")),"")),"")</f>
        <v/>
      </c>
    </row>
    <row r="47" spans="2:8" s="547" customFormat="1" x14ac:dyDescent="0.25">
      <c r="B47" s="553"/>
      <c r="C47" s="552"/>
      <c r="D47" s="551"/>
      <c r="E47" s="549"/>
      <c r="F47" s="548"/>
      <c r="G47" s="548"/>
      <c r="H47" s="540"/>
    </row>
    <row r="48" spans="2:8" s="547" customFormat="1" ht="48" x14ac:dyDescent="0.25">
      <c r="B48" s="553">
        <f>IF(C47="",MAX($B$1:B47)+1,"")</f>
        <v>72</v>
      </c>
      <c r="C48" s="552" t="s">
        <v>583</v>
      </c>
      <c r="D48" s="551" t="s">
        <v>14</v>
      </c>
      <c r="E48" s="549">
        <v>21</v>
      </c>
      <c r="F48" s="548">
        <v>0</v>
      </c>
      <c r="G48" s="548" t="str">
        <f>IF(TYPE(D48)=2,(IF(E48,(IF(F48,(+E48*F48),"")),"")),"")</f>
        <v/>
      </c>
      <c r="H48" s="568"/>
    </row>
    <row r="49" spans="2:12" s="547" customFormat="1" x14ac:dyDescent="0.25">
      <c r="B49" s="553"/>
      <c r="C49" s="552"/>
      <c r="D49" s="551"/>
      <c r="E49" s="549"/>
      <c r="F49" s="548"/>
      <c r="G49" s="548"/>
      <c r="H49" s="540"/>
      <c r="L49" s="564"/>
    </row>
    <row r="50" spans="2:12" s="329" customFormat="1" ht="60" x14ac:dyDescent="0.25">
      <c r="B50" s="333">
        <f>IF(C49="",MAX($B$1:B49)+1,"")</f>
        <v>73</v>
      </c>
      <c r="C50" s="332" t="s">
        <v>582</v>
      </c>
      <c r="D50" s="331"/>
      <c r="E50" s="337"/>
      <c r="F50" s="337"/>
      <c r="G50" s="336"/>
      <c r="H50" s="540"/>
    </row>
    <row r="51" spans="2:12" s="547" customFormat="1" x14ac:dyDescent="0.25">
      <c r="B51" s="553"/>
      <c r="C51" s="552" t="s">
        <v>581</v>
      </c>
      <c r="D51" s="331" t="s">
        <v>4</v>
      </c>
      <c r="E51" s="337">
        <v>19</v>
      </c>
      <c r="F51" s="336">
        <v>0</v>
      </c>
      <c r="G51" s="336" t="str">
        <f>IF(TYPE(D51)=2,(IF(E51,(IF(F51,(+E51*F51),"")),"")),"")</f>
        <v/>
      </c>
      <c r="H51" s="540"/>
    </row>
    <row r="52" spans="2:12" s="547" customFormat="1" x14ac:dyDescent="0.25">
      <c r="B52" s="553"/>
      <c r="C52" s="552" t="s">
        <v>580</v>
      </c>
      <c r="D52" s="331" t="s">
        <v>4</v>
      </c>
      <c r="E52" s="337">
        <v>5</v>
      </c>
      <c r="F52" s="336">
        <v>0</v>
      </c>
      <c r="G52" s="336" t="str">
        <f>IF(TYPE(D52)=2,(IF(E52,(IF(F52,(+E52*F52),"")),"")),"")</f>
        <v/>
      </c>
      <c r="H52" s="540"/>
    </row>
    <row r="53" spans="2:12" s="547" customFormat="1" x14ac:dyDescent="0.25">
      <c r="B53" s="553"/>
      <c r="C53" s="552" t="s">
        <v>579</v>
      </c>
      <c r="D53" s="331" t="s">
        <v>4</v>
      </c>
      <c r="E53" s="337">
        <v>7</v>
      </c>
      <c r="F53" s="336">
        <v>0</v>
      </c>
      <c r="G53" s="336" t="str">
        <f>IF(TYPE(D53)=2,(IF(E53,(IF(F53,(+E53*F53),"")),"")),"")</f>
        <v/>
      </c>
      <c r="H53" s="540"/>
    </row>
    <row r="54" spans="2:12" s="547" customFormat="1" x14ac:dyDescent="0.25">
      <c r="B54" s="553"/>
      <c r="C54" s="552" t="s">
        <v>578</v>
      </c>
      <c r="D54" s="331" t="s">
        <v>4</v>
      </c>
      <c r="E54" s="337">
        <v>3</v>
      </c>
      <c r="F54" s="336">
        <v>0</v>
      </c>
      <c r="G54" s="336" t="str">
        <f>IF(TYPE(D54)=2,(IF(E54,(IF(F54,(+E54*F54),"")),"")),"")</f>
        <v/>
      </c>
      <c r="H54" s="540"/>
    </row>
    <row r="55" spans="2:12" s="547" customFormat="1" x14ac:dyDescent="0.25">
      <c r="B55" s="553"/>
      <c r="C55" s="552"/>
      <c r="D55" s="551"/>
      <c r="E55" s="549"/>
      <c r="F55" s="548"/>
      <c r="G55" s="548"/>
      <c r="H55" s="540"/>
    </row>
    <row r="56" spans="2:12" s="329" customFormat="1" ht="60" x14ac:dyDescent="0.25">
      <c r="B56" s="333">
        <f>IF(C55="",MAX(B47:B55)+1,"")</f>
        <v>74</v>
      </c>
      <c r="C56" s="338" t="s">
        <v>577</v>
      </c>
      <c r="D56" s="331" t="s">
        <v>4</v>
      </c>
      <c r="E56" s="335">
        <v>3</v>
      </c>
      <c r="F56" s="336">
        <v>0</v>
      </c>
      <c r="G56" s="336" t="str">
        <f>IF(TYPE(D56)=2,(IF(E56,(IF(F56,(+E56*F56),"")),"")),"")</f>
        <v/>
      </c>
      <c r="H56" s="330"/>
    </row>
    <row r="57" spans="2:12" s="547" customFormat="1" ht="15" x14ac:dyDescent="0.25">
      <c r="B57" s="553"/>
      <c r="C57" s="552"/>
      <c r="D57" s="551"/>
      <c r="E57" s="549"/>
      <c r="F57" s="548"/>
      <c r="G57" s="548"/>
      <c r="H57" s="568"/>
    </row>
    <row r="58" spans="2:12" s="547" customFormat="1" ht="63" x14ac:dyDescent="0.25">
      <c r="B58" s="553">
        <f>IF(C57="",MAX($B$1:B57)+1,"")</f>
        <v>75</v>
      </c>
      <c r="C58" s="552" t="s">
        <v>576</v>
      </c>
      <c r="D58" s="551" t="s">
        <v>14</v>
      </c>
      <c r="E58" s="549">
        <v>7</v>
      </c>
      <c r="F58" s="548">
        <v>0</v>
      </c>
      <c r="G58" s="548" t="str">
        <f>IF(TYPE(D58)=2,(IF(E58,(IF(F58,(+E58*F58),"")),"")),"")</f>
        <v/>
      </c>
      <c r="H58" s="540"/>
    </row>
    <row r="59" spans="2:12" s="547" customFormat="1" ht="15" x14ac:dyDescent="0.25">
      <c r="B59" s="553"/>
      <c r="C59" s="552"/>
      <c r="D59" s="551"/>
      <c r="E59" s="549"/>
      <c r="F59" s="548"/>
      <c r="G59" s="548"/>
      <c r="H59" s="568"/>
    </row>
    <row r="60" spans="2:12" s="547" customFormat="1" ht="30" x14ac:dyDescent="0.25">
      <c r="B60" s="553">
        <f>IF(C59="",MAX($B$1:B59)+1,"")</f>
        <v>76</v>
      </c>
      <c r="C60" s="552" t="s">
        <v>575</v>
      </c>
      <c r="D60" s="551"/>
      <c r="E60" s="549"/>
      <c r="F60" s="548"/>
      <c r="G60" s="548"/>
      <c r="H60" s="540"/>
    </row>
    <row r="61" spans="2:12" s="547" customFormat="1" x14ac:dyDescent="0.25">
      <c r="B61" s="553" t="str">
        <f>IF(C60="",MAX($B$1:B60)+1,"")</f>
        <v/>
      </c>
      <c r="C61" s="552" t="s">
        <v>574</v>
      </c>
      <c r="D61" s="551" t="s">
        <v>252</v>
      </c>
      <c r="E61" s="549">
        <v>22</v>
      </c>
      <c r="F61" s="336">
        <v>0</v>
      </c>
      <c r="G61" s="548" t="str">
        <f>IF(TYPE(D61)=2,(IF(E61,(IF(F61,(+E61*F61),"")),"")),"")</f>
        <v/>
      </c>
      <c r="H61" s="540"/>
    </row>
    <row r="62" spans="2:12" s="547" customFormat="1" x14ac:dyDescent="0.25">
      <c r="B62" s="553" t="str">
        <f>IF(C61="",MAX($B$1:B61)+1,"")</f>
        <v/>
      </c>
      <c r="C62" s="552" t="s">
        <v>573</v>
      </c>
      <c r="D62" s="551" t="s">
        <v>252</v>
      </c>
      <c r="E62" s="549">
        <v>35</v>
      </c>
      <c r="F62" s="336">
        <v>0</v>
      </c>
      <c r="G62" s="548" t="str">
        <f>IF(TYPE(D62)=2,(IF(E62,(IF(F62,(+E62*F62),"")),"")),"")</f>
        <v/>
      </c>
      <c r="H62" s="540"/>
    </row>
    <row r="63" spans="2:12" s="547" customFormat="1" x14ac:dyDescent="0.25">
      <c r="B63" s="553" t="str">
        <f>IF(C62="",MAX($B$1:B62)+1,"")</f>
        <v/>
      </c>
      <c r="C63" s="552" t="s">
        <v>572</v>
      </c>
      <c r="D63" s="551" t="s">
        <v>252</v>
      </c>
      <c r="E63" s="549">
        <v>37</v>
      </c>
      <c r="F63" s="336">
        <v>0</v>
      </c>
      <c r="G63" s="548" t="str">
        <f>IF(TYPE(D63)=2,(IF(E63,(IF(F63,(+E63*F63),"")),"")),"")</f>
        <v/>
      </c>
      <c r="H63" s="540"/>
    </row>
    <row r="64" spans="2:12" s="547" customFormat="1" x14ac:dyDescent="0.25">
      <c r="B64" s="553" t="str">
        <f>IF(C63="",MAX($B$1:B63)+1,"")</f>
        <v/>
      </c>
      <c r="C64" s="552" t="s">
        <v>571</v>
      </c>
      <c r="D64" s="551" t="s">
        <v>252</v>
      </c>
      <c r="E64" s="549">
        <v>30</v>
      </c>
      <c r="F64" s="336">
        <v>0</v>
      </c>
      <c r="G64" s="548" t="str">
        <f>IF(TYPE(D64)=2,(IF(E64,(IF(F64,(+E64*F64),"")),"")),"")</f>
        <v/>
      </c>
      <c r="H64" s="540"/>
    </row>
    <row r="65" spans="2:8" s="547" customFormat="1" x14ac:dyDescent="0.25">
      <c r="B65" s="553" t="str">
        <f>IF(C64="",MAX($B$1:B64)+1,"")</f>
        <v/>
      </c>
      <c r="C65" s="552" t="s">
        <v>570</v>
      </c>
      <c r="D65" s="551" t="s">
        <v>252</v>
      </c>
      <c r="E65" s="549">
        <v>110</v>
      </c>
      <c r="F65" s="548">
        <v>0</v>
      </c>
      <c r="G65" s="548" t="str">
        <f>IF(TYPE(D65)=2,(IF(E65,(IF(F65,(+E65*F65),"")),"")),"")</f>
        <v/>
      </c>
      <c r="H65" s="540"/>
    </row>
    <row r="66" spans="2:8" s="547" customFormat="1" x14ac:dyDescent="0.25">
      <c r="B66" s="553"/>
      <c r="C66" s="552"/>
      <c r="D66" s="551"/>
      <c r="E66" s="549"/>
      <c r="F66" s="548"/>
      <c r="G66" s="548"/>
      <c r="H66" s="540"/>
    </row>
    <row r="67" spans="2:8" s="547" customFormat="1" ht="30" x14ac:dyDescent="0.25">
      <c r="B67" s="553">
        <f>IF(C66="",MAX($B$1:B66)+1,"")</f>
        <v>77</v>
      </c>
      <c r="C67" s="552" t="s">
        <v>569</v>
      </c>
      <c r="D67" s="551"/>
      <c r="E67" s="549"/>
      <c r="F67" s="548"/>
      <c r="G67" s="548"/>
      <c r="H67" s="540"/>
    </row>
    <row r="68" spans="2:8" s="547" customFormat="1" x14ac:dyDescent="0.25">
      <c r="B68" s="553" t="str">
        <f>IF(C67="",MAX($B$1:B67)+1,"")</f>
        <v/>
      </c>
      <c r="C68" s="552" t="s">
        <v>568</v>
      </c>
      <c r="D68" s="551" t="s">
        <v>252</v>
      </c>
      <c r="E68" s="549">
        <v>280</v>
      </c>
      <c r="F68" s="336">
        <v>0</v>
      </c>
      <c r="G68" s="548" t="str">
        <f t="shared" ref="G68:G75" si="0">IF(TYPE(D68)=2,(IF(E68,(IF(F68,(+E68*F68),"")),"")),"")</f>
        <v/>
      </c>
      <c r="H68" s="540"/>
    </row>
    <row r="69" spans="2:8" s="547" customFormat="1" x14ac:dyDescent="0.25">
      <c r="B69" s="553" t="str">
        <f>IF(C68="",MAX($B$1:B68)+1,"")</f>
        <v/>
      </c>
      <c r="C69" s="552" t="s">
        <v>567</v>
      </c>
      <c r="D69" s="551" t="s">
        <v>252</v>
      </c>
      <c r="E69" s="549">
        <v>780</v>
      </c>
      <c r="F69" s="336">
        <v>0</v>
      </c>
      <c r="G69" s="548" t="str">
        <f t="shared" si="0"/>
        <v/>
      </c>
      <c r="H69" s="540"/>
    </row>
    <row r="70" spans="2:8" s="547" customFormat="1" x14ac:dyDescent="0.25">
      <c r="B70" s="553" t="str">
        <f>IF(C69="",MAX($B$1:B69)+1,"")</f>
        <v/>
      </c>
      <c r="C70" s="552" t="s">
        <v>566</v>
      </c>
      <c r="D70" s="551" t="s">
        <v>252</v>
      </c>
      <c r="E70" s="549">
        <v>390</v>
      </c>
      <c r="F70" s="336">
        <v>0</v>
      </c>
      <c r="G70" s="548" t="str">
        <f t="shared" si="0"/>
        <v/>
      </c>
      <c r="H70" s="540"/>
    </row>
    <row r="71" spans="2:8" s="547" customFormat="1" x14ac:dyDescent="0.25">
      <c r="B71" s="553" t="str">
        <f>IF(C70="",MAX($B$1:B70)+1,"")</f>
        <v/>
      </c>
      <c r="C71" s="552" t="s">
        <v>565</v>
      </c>
      <c r="D71" s="551" t="s">
        <v>252</v>
      </c>
      <c r="E71" s="549">
        <v>330</v>
      </c>
      <c r="F71" s="336">
        <v>0</v>
      </c>
      <c r="G71" s="548" t="str">
        <f t="shared" si="0"/>
        <v/>
      </c>
      <c r="H71" s="540"/>
    </row>
    <row r="72" spans="2:8" s="547" customFormat="1" x14ac:dyDescent="0.25">
      <c r="B72" s="553" t="str">
        <f>IF(C71="",MAX($B$1:B71)+1,"")</f>
        <v/>
      </c>
      <c r="C72" s="552" t="s">
        <v>564</v>
      </c>
      <c r="D72" s="551" t="s">
        <v>252</v>
      </c>
      <c r="E72" s="549">
        <v>1390</v>
      </c>
      <c r="F72" s="336">
        <v>0</v>
      </c>
      <c r="G72" s="548" t="str">
        <f t="shared" si="0"/>
        <v/>
      </c>
      <c r="H72" s="540"/>
    </row>
    <row r="73" spans="2:8" s="547" customFormat="1" x14ac:dyDescent="0.25">
      <c r="B73" s="553" t="str">
        <f>IF(C72="",MAX($B$1:B72)+1,"")</f>
        <v/>
      </c>
      <c r="C73" s="552" t="s">
        <v>563</v>
      </c>
      <c r="D73" s="551" t="s">
        <v>252</v>
      </c>
      <c r="E73" s="549">
        <v>20</v>
      </c>
      <c r="F73" s="336">
        <v>0</v>
      </c>
      <c r="G73" s="548" t="str">
        <f t="shared" si="0"/>
        <v/>
      </c>
      <c r="H73" s="540"/>
    </row>
    <row r="74" spans="2:8" s="329" customFormat="1" ht="18" x14ac:dyDescent="0.25">
      <c r="B74" s="333"/>
      <c r="C74" s="332" t="s">
        <v>562</v>
      </c>
      <c r="D74" s="331" t="s">
        <v>252</v>
      </c>
      <c r="E74" s="335">
        <v>20</v>
      </c>
      <c r="F74" s="336">
        <v>0</v>
      </c>
      <c r="G74" s="336" t="str">
        <f t="shared" si="0"/>
        <v/>
      </c>
    </row>
    <row r="75" spans="2:8" s="329" customFormat="1" ht="18" x14ac:dyDescent="0.25">
      <c r="B75" s="333"/>
      <c r="C75" s="332" t="s">
        <v>561</v>
      </c>
      <c r="D75" s="331" t="s">
        <v>252</v>
      </c>
      <c r="E75" s="335">
        <v>140</v>
      </c>
      <c r="F75" s="336">
        <v>0</v>
      </c>
      <c r="G75" s="336" t="str">
        <f t="shared" si="0"/>
        <v/>
      </c>
    </row>
    <row r="76" spans="2:8" s="547" customFormat="1" ht="15" x14ac:dyDescent="0.25">
      <c r="B76" s="553" t="str">
        <f>IF(C67="",MAX($B$1:B67)+1,"")</f>
        <v/>
      </c>
      <c r="C76" s="552"/>
      <c r="D76" s="551"/>
      <c r="E76" s="549"/>
      <c r="F76" s="548"/>
      <c r="G76" s="548"/>
      <c r="H76" s="568"/>
    </row>
    <row r="77" spans="2:8" s="547" customFormat="1" ht="60" x14ac:dyDescent="0.25">
      <c r="B77" s="553">
        <f>IF(C76="",MAX($B$1:B76)+1,"")</f>
        <v>78</v>
      </c>
      <c r="C77" s="552" t="s">
        <v>560</v>
      </c>
      <c r="D77" s="551"/>
      <c r="E77" s="549"/>
      <c r="F77" s="565"/>
      <c r="G77" s="548"/>
      <c r="H77" s="540"/>
    </row>
    <row r="78" spans="2:8" s="547" customFormat="1" x14ac:dyDescent="0.25">
      <c r="B78" s="553"/>
      <c r="C78" s="552" t="s">
        <v>559</v>
      </c>
      <c r="D78" s="551" t="s">
        <v>252</v>
      </c>
      <c r="E78" s="549">
        <v>25</v>
      </c>
      <c r="F78" s="336">
        <v>0</v>
      </c>
      <c r="G78" s="548" t="str">
        <f t="shared" ref="G78:G84" si="1">IF(TYPE(D78)=2,(IF(E78,(IF(F78,(+E78*F78),"")),"")),"")</f>
        <v/>
      </c>
      <c r="H78" s="540"/>
    </row>
    <row r="79" spans="2:8" s="547" customFormat="1" x14ac:dyDescent="0.25">
      <c r="B79" s="553"/>
      <c r="C79" s="552" t="s">
        <v>558</v>
      </c>
      <c r="D79" s="551" t="s">
        <v>252</v>
      </c>
      <c r="E79" s="549">
        <v>505</v>
      </c>
      <c r="F79" s="336">
        <v>0</v>
      </c>
      <c r="G79" s="548" t="str">
        <f t="shared" si="1"/>
        <v/>
      </c>
      <c r="H79" s="540"/>
    </row>
    <row r="80" spans="2:8" s="547" customFormat="1" x14ac:dyDescent="0.25">
      <c r="B80" s="553"/>
      <c r="C80" s="552" t="s">
        <v>557</v>
      </c>
      <c r="D80" s="551" t="s">
        <v>252</v>
      </c>
      <c r="E80" s="549">
        <v>370</v>
      </c>
      <c r="F80" s="336">
        <v>0</v>
      </c>
      <c r="G80" s="548" t="str">
        <f t="shared" si="1"/>
        <v/>
      </c>
      <c r="H80" s="540"/>
    </row>
    <row r="81" spans="2:8" s="547" customFormat="1" x14ac:dyDescent="0.25">
      <c r="B81" s="553"/>
      <c r="C81" s="552" t="s">
        <v>556</v>
      </c>
      <c r="D81" s="551" t="s">
        <v>252</v>
      </c>
      <c r="E81" s="549">
        <v>220</v>
      </c>
      <c r="F81" s="336">
        <v>0</v>
      </c>
      <c r="G81" s="548" t="str">
        <f t="shared" si="1"/>
        <v/>
      </c>
      <c r="H81" s="540"/>
    </row>
    <row r="82" spans="2:8" s="547" customFormat="1" x14ac:dyDescent="0.25">
      <c r="B82" s="553"/>
      <c r="C82" s="552" t="s">
        <v>555</v>
      </c>
      <c r="D82" s="551" t="s">
        <v>252</v>
      </c>
      <c r="E82" s="549">
        <v>110</v>
      </c>
      <c r="F82" s="336">
        <v>0</v>
      </c>
      <c r="G82" s="548" t="str">
        <f t="shared" si="1"/>
        <v/>
      </c>
      <c r="H82" s="540"/>
    </row>
    <row r="83" spans="2:8" s="547" customFormat="1" x14ac:dyDescent="0.25">
      <c r="B83" s="553"/>
      <c r="C83" s="552" t="s">
        <v>554</v>
      </c>
      <c r="D83" s="551" t="s">
        <v>252</v>
      </c>
      <c r="E83" s="549">
        <v>90</v>
      </c>
      <c r="F83" s="336">
        <v>0</v>
      </c>
      <c r="G83" s="548" t="str">
        <f t="shared" si="1"/>
        <v/>
      </c>
      <c r="H83" s="540"/>
    </row>
    <row r="84" spans="2:8" s="547" customFormat="1" x14ac:dyDescent="0.25">
      <c r="B84" s="553"/>
      <c r="C84" s="552" t="s">
        <v>540</v>
      </c>
      <c r="D84" s="551" t="s">
        <v>252</v>
      </c>
      <c r="E84" s="549">
        <v>80</v>
      </c>
      <c r="F84" s="336">
        <v>0</v>
      </c>
      <c r="G84" s="548" t="str">
        <f t="shared" si="1"/>
        <v/>
      </c>
      <c r="H84" s="540"/>
    </row>
    <row r="85" spans="2:8" s="547" customFormat="1" x14ac:dyDescent="0.25">
      <c r="B85" s="553"/>
      <c r="C85" s="552"/>
      <c r="D85" s="551"/>
      <c r="E85" s="549"/>
      <c r="F85" s="548"/>
      <c r="G85" s="548"/>
      <c r="H85" s="540"/>
    </row>
    <row r="86" spans="2:8" s="566" customFormat="1" ht="105" x14ac:dyDescent="0.25">
      <c r="B86" s="553">
        <f>IF(C85="",MAX($B$1:B85)+1,"")</f>
        <v>79</v>
      </c>
      <c r="C86" s="567" t="s">
        <v>553</v>
      </c>
      <c r="D86" s="551"/>
      <c r="E86" s="561"/>
      <c r="F86" s="548"/>
      <c r="G86" s="548"/>
      <c r="H86" s="548"/>
    </row>
    <row r="87" spans="2:8" s="566" customFormat="1" ht="15" x14ac:dyDescent="0.25">
      <c r="B87" s="553"/>
      <c r="C87" s="567" t="s">
        <v>552</v>
      </c>
      <c r="D87" s="551" t="s">
        <v>14</v>
      </c>
      <c r="E87" s="561">
        <v>67</v>
      </c>
      <c r="F87" s="336">
        <v>0</v>
      </c>
      <c r="G87" s="548" t="str">
        <f t="shared" ref="G87:G92" si="2">IF(TYPE(D87)=2,(IF(E87,(IF(F87,(+E87*F87),"")),"")),"")</f>
        <v/>
      </c>
      <c r="H87" s="548"/>
    </row>
    <row r="88" spans="2:8" s="566" customFormat="1" ht="15" x14ac:dyDescent="0.25">
      <c r="B88" s="553"/>
      <c r="C88" s="567" t="s">
        <v>551</v>
      </c>
      <c r="D88" s="551" t="s">
        <v>14</v>
      </c>
      <c r="E88" s="561">
        <v>7</v>
      </c>
      <c r="F88" s="336">
        <v>0</v>
      </c>
      <c r="G88" s="548" t="str">
        <f t="shared" si="2"/>
        <v/>
      </c>
      <c r="H88" s="548"/>
    </row>
    <row r="89" spans="2:8" s="566" customFormat="1" ht="15" x14ac:dyDescent="0.25">
      <c r="B89" s="553"/>
      <c r="C89" s="567" t="s">
        <v>550</v>
      </c>
      <c r="D89" s="551" t="s">
        <v>14</v>
      </c>
      <c r="E89" s="561">
        <v>5</v>
      </c>
      <c r="F89" s="336">
        <v>0</v>
      </c>
      <c r="G89" s="548" t="str">
        <f t="shared" si="2"/>
        <v/>
      </c>
      <c r="H89" s="548"/>
    </row>
    <row r="90" spans="2:8" s="566" customFormat="1" ht="15" x14ac:dyDescent="0.25">
      <c r="B90" s="553"/>
      <c r="C90" s="567" t="s">
        <v>549</v>
      </c>
      <c r="D90" s="551" t="s">
        <v>14</v>
      </c>
      <c r="E90" s="561">
        <v>4</v>
      </c>
      <c r="F90" s="336">
        <v>0</v>
      </c>
      <c r="G90" s="548" t="str">
        <f t="shared" si="2"/>
        <v/>
      </c>
      <c r="H90" s="548"/>
    </row>
    <row r="91" spans="2:8" s="566" customFormat="1" ht="15" x14ac:dyDescent="0.25">
      <c r="B91" s="553"/>
      <c r="C91" s="567" t="s">
        <v>548</v>
      </c>
      <c r="D91" s="551" t="s">
        <v>14</v>
      </c>
      <c r="E91" s="561">
        <v>5</v>
      </c>
      <c r="F91" s="336">
        <v>0</v>
      </c>
      <c r="G91" s="548" t="str">
        <f t="shared" si="2"/>
        <v/>
      </c>
      <c r="H91" s="548"/>
    </row>
    <row r="92" spans="2:8" s="566" customFormat="1" ht="15" x14ac:dyDescent="0.25">
      <c r="B92" s="553"/>
      <c r="C92" s="567" t="s">
        <v>547</v>
      </c>
      <c r="D92" s="551" t="s">
        <v>14</v>
      </c>
      <c r="E92" s="561">
        <v>3</v>
      </c>
      <c r="F92" s="336">
        <v>0</v>
      </c>
      <c r="G92" s="548" t="str">
        <f t="shared" si="2"/>
        <v/>
      </c>
      <c r="H92" s="548"/>
    </row>
    <row r="93" spans="2:8" s="547" customFormat="1" x14ac:dyDescent="0.25">
      <c r="B93" s="553"/>
      <c r="C93" s="552"/>
      <c r="D93" s="551"/>
      <c r="E93" s="549"/>
      <c r="F93" s="336"/>
      <c r="G93" s="548"/>
      <c r="H93" s="540"/>
    </row>
    <row r="94" spans="2:8" s="329" customFormat="1" ht="90" x14ac:dyDescent="0.25">
      <c r="B94" s="333">
        <f>IF(C93="",MAX($B$1:B93)+1,"")</f>
        <v>80</v>
      </c>
      <c r="C94" s="332" t="s">
        <v>546</v>
      </c>
      <c r="D94" s="331" t="s">
        <v>14</v>
      </c>
      <c r="E94" s="337">
        <v>1</v>
      </c>
      <c r="F94" s="336">
        <v>0</v>
      </c>
      <c r="G94" s="336" t="str">
        <f>IF(TYPE(D94)=2,(IF(E94,(IF(F94,(+E94*F94),"")),"")),"")</f>
        <v/>
      </c>
      <c r="H94" s="540"/>
    </row>
    <row r="95" spans="2:8" s="547" customFormat="1" x14ac:dyDescent="0.25">
      <c r="B95" s="553"/>
      <c r="C95" s="552"/>
      <c r="D95" s="551"/>
      <c r="E95" s="549"/>
      <c r="F95" s="548"/>
      <c r="G95" s="548"/>
      <c r="H95" s="540"/>
    </row>
    <row r="96" spans="2:8" s="329" customFormat="1" ht="105" x14ac:dyDescent="0.25">
      <c r="B96" s="333">
        <f>IF(C95="",MAX($B$1:B95)+1,"")</f>
        <v>81</v>
      </c>
      <c r="C96" s="332" t="s">
        <v>545</v>
      </c>
      <c r="D96" s="331" t="s">
        <v>14</v>
      </c>
      <c r="E96" s="337">
        <v>4</v>
      </c>
      <c r="F96" s="336">
        <v>0</v>
      </c>
      <c r="G96" s="336" t="str">
        <f>IF(TYPE(D96)=2,(IF(E96,(IF(F96,(+E96*F96),"")),"")),"")</f>
        <v/>
      </c>
      <c r="H96" s="540"/>
    </row>
    <row r="97" spans="2:12" s="547" customFormat="1" x14ac:dyDescent="0.25">
      <c r="B97" s="553"/>
      <c r="C97" s="552"/>
      <c r="D97" s="551"/>
      <c r="E97" s="549"/>
      <c r="F97" s="548"/>
      <c r="G97" s="548"/>
      <c r="H97" s="540"/>
    </row>
    <row r="98" spans="2:12" s="547" customFormat="1" ht="45" x14ac:dyDescent="0.25">
      <c r="B98" s="553">
        <f>IF(C97="",MAX($B$1:B97)+1,"")</f>
        <v>82</v>
      </c>
      <c r="C98" s="552" t="s">
        <v>544</v>
      </c>
      <c r="D98" s="551"/>
      <c r="E98" s="549"/>
      <c r="F98" s="565"/>
      <c r="G98" s="548"/>
      <c r="H98" s="540"/>
    </row>
    <row r="99" spans="2:12" s="547" customFormat="1" x14ac:dyDescent="0.25">
      <c r="B99" s="553" t="str">
        <f>IF(C98="",MAX($B$1:B98)+1,"")</f>
        <v/>
      </c>
      <c r="C99" s="552" t="s">
        <v>543</v>
      </c>
      <c r="D99" s="551" t="s">
        <v>252</v>
      </c>
      <c r="E99" s="549">
        <v>370</v>
      </c>
      <c r="F99" s="336">
        <v>0</v>
      </c>
      <c r="G99" s="548" t="str">
        <f t="shared" ref="G99:G105" si="3">IF(TYPE(D99)=2,(IF(E99,(IF(F99,(+E99*F99),"")),"")),"")</f>
        <v/>
      </c>
      <c r="H99" s="540"/>
    </row>
    <row r="100" spans="2:12" s="547" customFormat="1" x14ac:dyDescent="0.25">
      <c r="B100" s="553" t="str">
        <f>IF(C99="",MAX($B$1:B99)+1,"")</f>
        <v/>
      </c>
      <c r="C100" s="552" t="s">
        <v>542</v>
      </c>
      <c r="D100" s="551" t="s">
        <v>252</v>
      </c>
      <c r="E100" s="549">
        <v>110</v>
      </c>
      <c r="F100" s="336">
        <v>0</v>
      </c>
      <c r="G100" s="548" t="str">
        <f t="shared" si="3"/>
        <v/>
      </c>
      <c r="H100" s="540"/>
    </row>
    <row r="101" spans="2:12" s="547" customFormat="1" ht="18" x14ac:dyDescent="0.25">
      <c r="B101" s="553" t="str">
        <f>IF(C100="",MAX($B$1:B100)+1,"")</f>
        <v/>
      </c>
      <c r="C101" s="552" t="s">
        <v>541</v>
      </c>
      <c r="D101" s="551" t="s">
        <v>252</v>
      </c>
      <c r="E101" s="549">
        <v>210</v>
      </c>
      <c r="F101" s="336">
        <v>0</v>
      </c>
      <c r="G101" s="548" t="str">
        <f t="shared" si="3"/>
        <v/>
      </c>
      <c r="H101" s="540"/>
    </row>
    <row r="102" spans="2:12" s="547" customFormat="1" x14ac:dyDescent="0.25">
      <c r="B102" s="553" t="str">
        <f>IF(C101="",MAX($B$1:B101)+1,"")</f>
        <v/>
      </c>
      <c r="C102" s="552" t="s">
        <v>540</v>
      </c>
      <c r="D102" s="551" t="s">
        <v>252</v>
      </c>
      <c r="E102" s="549">
        <v>680</v>
      </c>
      <c r="F102" s="336">
        <v>0</v>
      </c>
      <c r="G102" s="548" t="str">
        <f t="shared" si="3"/>
        <v/>
      </c>
      <c r="H102" s="540"/>
    </row>
    <row r="103" spans="2:12" s="547" customFormat="1" x14ac:dyDescent="0.25">
      <c r="B103" s="553" t="str">
        <f>IF(C102="",MAX($B$1:B102)+1,"")</f>
        <v/>
      </c>
      <c r="C103" s="552" t="s">
        <v>539</v>
      </c>
      <c r="D103" s="551" t="s">
        <v>252</v>
      </c>
      <c r="E103" s="549">
        <v>130</v>
      </c>
      <c r="F103" s="336">
        <v>0</v>
      </c>
      <c r="G103" s="548" t="str">
        <f t="shared" si="3"/>
        <v/>
      </c>
      <c r="H103" s="540"/>
    </row>
    <row r="104" spans="2:12" s="547" customFormat="1" x14ac:dyDescent="0.25">
      <c r="B104" s="553" t="str">
        <f>IF(C103="",MAX($B$1:B103)+1,"")</f>
        <v/>
      </c>
      <c r="C104" s="552" t="s">
        <v>538</v>
      </c>
      <c r="D104" s="551" t="s">
        <v>252</v>
      </c>
      <c r="E104" s="549">
        <v>40</v>
      </c>
      <c r="F104" s="336">
        <v>0</v>
      </c>
      <c r="G104" s="548" t="str">
        <f t="shared" si="3"/>
        <v/>
      </c>
      <c r="H104" s="540"/>
    </row>
    <row r="105" spans="2:12" s="547" customFormat="1" x14ac:dyDescent="0.25">
      <c r="B105" s="553"/>
      <c r="C105" s="552" t="s">
        <v>537</v>
      </c>
      <c r="D105" s="551" t="s">
        <v>252</v>
      </c>
      <c r="E105" s="549">
        <v>550</v>
      </c>
      <c r="F105" s="548">
        <v>0</v>
      </c>
      <c r="G105" s="548" t="str">
        <f t="shared" si="3"/>
        <v/>
      </c>
      <c r="H105" s="540"/>
    </row>
    <row r="106" spans="2:12" s="547" customFormat="1" x14ac:dyDescent="0.25">
      <c r="B106" s="553"/>
      <c r="C106" s="552"/>
      <c r="D106" s="551"/>
      <c r="E106" s="549"/>
      <c r="F106" s="548"/>
      <c r="G106" s="548"/>
      <c r="H106" s="540"/>
      <c r="L106" s="564"/>
    </row>
    <row r="107" spans="2:12" s="547" customFormat="1" ht="60" x14ac:dyDescent="0.25">
      <c r="B107" s="553">
        <f>IF(C106="",MAX($B$1:B106)+1,"")</f>
        <v>83</v>
      </c>
      <c r="C107" s="552" t="s">
        <v>536</v>
      </c>
      <c r="D107" s="551"/>
      <c r="E107" s="549"/>
      <c r="F107" s="548"/>
      <c r="G107" s="548"/>
      <c r="H107" s="540"/>
    </row>
    <row r="108" spans="2:12" s="547" customFormat="1" x14ac:dyDescent="0.25">
      <c r="B108" s="553" t="str">
        <f>IF(C107="",MAX($B$1:B107)+1,"")</f>
        <v/>
      </c>
      <c r="C108" s="552" t="s">
        <v>535</v>
      </c>
      <c r="D108" s="551" t="s">
        <v>252</v>
      </c>
      <c r="E108" s="549">
        <v>6</v>
      </c>
      <c r="F108" s="336">
        <v>0</v>
      </c>
      <c r="G108" s="548" t="str">
        <f>IF(TYPE(D108)=2,(IF(E108,(IF(F108,(+E108*F108),"")),"")),"")</f>
        <v/>
      </c>
      <c r="H108" s="540"/>
    </row>
    <row r="109" spans="2:12" s="547" customFormat="1" x14ac:dyDescent="0.25">
      <c r="B109" s="553" t="str">
        <f>IF(C107="",MAX($B$1:B107)+1,"")</f>
        <v/>
      </c>
      <c r="C109" s="552" t="s">
        <v>534</v>
      </c>
      <c r="D109" s="551" t="s">
        <v>252</v>
      </c>
      <c r="E109" s="549">
        <v>55</v>
      </c>
      <c r="F109" s="336">
        <v>0</v>
      </c>
      <c r="G109" s="548" t="str">
        <f>IF(TYPE(D109)=2,(IF(E109,(IF(F109,(+E109*F109),"")),"")),"")</f>
        <v/>
      </c>
      <c r="H109" s="540"/>
    </row>
    <row r="110" spans="2:12" s="547" customFormat="1" x14ac:dyDescent="0.25">
      <c r="B110" s="553" t="str">
        <f>IF(C109="",MAX($B$1:B109)+1,"")</f>
        <v/>
      </c>
      <c r="C110" s="552" t="s">
        <v>533</v>
      </c>
      <c r="D110" s="551" t="s">
        <v>252</v>
      </c>
      <c r="E110" s="549">
        <v>85</v>
      </c>
      <c r="F110" s="336">
        <v>0</v>
      </c>
      <c r="G110" s="548" t="str">
        <f>IF(TYPE(D110)=2,(IF(E110,(IF(F110,(+E110*F110),"")),"")),"")</f>
        <v/>
      </c>
      <c r="H110" s="540"/>
    </row>
    <row r="111" spans="2:12" s="547" customFormat="1" x14ac:dyDescent="0.25">
      <c r="B111" s="553" t="str">
        <f>IF(C110="",MAX($B$1:B110)+1,"")</f>
        <v/>
      </c>
      <c r="C111" s="552" t="s">
        <v>532</v>
      </c>
      <c r="D111" s="551" t="s">
        <v>252</v>
      </c>
      <c r="E111" s="549">
        <v>30</v>
      </c>
      <c r="F111" s="336">
        <v>0</v>
      </c>
      <c r="G111" s="548" t="str">
        <f>IF(TYPE(D111)=2,(IF(E111,(IF(F111,(+E111*F111),"")),"")),"")</f>
        <v/>
      </c>
      <c r="H111" s="540"/>
    </row>
    <row r="112" spans="2:12" s="547" customFormat="1" ht="12" customHeight="1" x14ac:dyDescent="0.25">
      <c r="B112" s="553" t="str">
        <f>IF(C111="",MAX($B$1:B111)+1,"")</f>
        <v/>
      </c>
      <c r="C112" s="552"/>
      <c r="D112" s="551"/>
      <c r="E112" s="549"/>
      <c r="F112" s="548"/>
      <c r="G112" s="548"/>
      <c r="H112" s="540"/>
    </row>
    <row r="113" spans="2:8" s="547" customFormat="1" ht="30" x14ac:dyDescent="0.25">
      <c r="B113" s="553">
        <f>IF(C112="",MAX($B$1:B112)+1,"")</f>
        <v>84</v>
      </c>
      <c r="C113" s="552" t="s">
        <v>531</v>
      </c>
      <c r="D113" s="551"/>
      <c r="E113" s="549"/>
      <c r="F113" s="548"/>
      <c r="G113" s="548"/>
      <c r="H113" s="540"/>
    </row>
    <row r="114" spans="2:8" s="547" customFormat="1" x14ac:dyDescent="0.25">
      <c r="B114" s="553"/>
      <c r="C114" s="552" t="s">
        <v>530</v>
      </c>
      <c r="D114" s="551" t="s">
        <v>252</v>
      </c>
      <c r="E114" s="549">
        <v>15</v>
      </c>
      <c r="F114" s="336">
        <v>0</v>
      </c>
      <c r="G114" s="548" t="str">
        <f>IF(TYPE(D114)=2,(IF(E114,(IF(F114,(+E114*F114),"")),"")),"")</f>
        <v/>
      </c>
      <c r="H114" s="540"/>
    </row>
    <row r="115" spans="2:8" s="547" customFormat="1" x14ac:dyDescent="0.25">
      <c r="B115" s="553"/>
      <c r="C115" s="552" t="s">
        <v>529</v>
      </c>
      <c r="D115" s="551" t="s">
        <v>252</v>
      </c>
      <c r="E115" s="549">
        <v>35</v>
      </c>
      <c r="F115" s="336">
        <v>0</v>
      </c>
      <c r="G115" s="548" t="str">
        <f>IF(TYPE(D115)=2,(IF(E115,(IF(F115,(+E115*F115),"")),"")),"")</f>
        <v/>
      </c>
      <c r="H115" s="540"/>
    </row>
    <row r="116" spans="2:8" s="547" customFormat="1" x14ac:dyDescent="0.25">
      <c r="B116" s="563"/>
      <c r="C116" s="552"/>
      <c r="D116" s="551"/>
      <c r="E116" s="561"/>
      <c r="F116" s="548"/>
      <c r="G116" s="548"/>
      <c r="H116" s="540"/>
    </row>
    <row r="117" spans="2:8" s="547" customFormat="1" ht="30" x14ac:dyDescent="0.25">
      <c r="B117" s="553">
        <f>IF(C116="",MAX($B$1:B116)+1,"")</f>
        <v>85</v>
      </c>
      <c r="C117" s="552" t="s">
        <v>528</v>
      </c>
      <c r="D117" s="551"/>
      <c r="E117" s="549"/>
      <c r="F117" s="548"/>
      <c r="G117" s="548"/>
      <c r="H117" s="540"/>
    </row>
    <row r="118" spans="2:8" s="547" customFormat="1" x14ac:dyDescent="0.25">
      <c r="B118" s="553"/>
      <c r="C118" s="562" t="s">
        <v>527</v>
      </c>
      <c r="D118" s="551" t="s">
        <v>252</v>
      </c>
      <c r="E118" s="549">
        <v>45</v>
      </c>
      <c r="F118" s="336">
        <v>0</v>
      </c>
      <c r="G118" s="548" t="str">
        <f>IF(TYPE(D118)=2,(IF(E118,(IF(F118,(+E118*F118),"")),"")),"")</f>
        <v/>
      </c>
      <c r="H118" s="540"/>
    </row>
    <row r="119" spans="2:8" s="547" customFormat="1" x14ac:dyDescent="0.25">
      <c r="B119" s="553" t="str">
        <f>IF(C117="",MAX($B$1:B117)+1,"")</f>
        <v/>
      </c>
      <c r="C119" s="562" t="s">
        <v>526</v>
      </c>
      <c r="D119" s="551" t="s">
        <v>252</v>
      </c>
      <c r="E119" s="549">
        <v>20</v>
      </c>
      <c r="F119" s="336">
        <v>0</v>
      </c>
      <c r="G119" s="548" t="str">
        <f>IF(TYPE(D119)=2,(IF(E119,(IF(F119,(+E119*F119),"")),"")),"")</f>
        <v/>
      </c>
      <c r="H119" s="540"/>
    </row>
    <row r="120" spans="2:8" s="547" customFormat="1" x14ac:dyDescent="0.25">
      <c r="B120" s="553" t="str">
        <f>IF(C119="",MAX($B$1:B119)+1,"")</f>
        <v/>
      </c>
      <c r="C120" s="562" t="s">
        <v>525</v>
      </c>
      <c r="D120" s="551" t="s">
        <v>252</v>
      </c>
      <c r="E120" s="549">
        <v>50</v>
      </c>
      <c r="F120" s="336">
        <v>0</v>
      </c>
      <c r="G120" s="548" t="str">
        <f>IF(TYPE(D120)=2,(IF(E120,(IF(F120,(+E120*F120),"")),"")),"")</f>
        <v/>
      </c>
      <c r="H120" s="540"/>
    </row>
    <row r="121" spans="2:8" s="547" customFormat="1" x14ac:dyDescent="0.25">
      <c r="B121" s="553" t="str">
        <f>IF(C120="",MAX($B$1:B120)+1,"")</f>
        <v/>
      </c>
      <c r="C121" s="562" t="s">
        <v>524</v>
      </c>
      <c r="D121" s="551" t="s">
        <v>252</v>
      </c>
      <c r="E121" s="549">
        <v>160</v>
      </c>
      <c r="F121" s="336">
        <v>0</v>
      </c>
      <c r="G121" s="548" t="str">
        <f>IF(TYPE(D121)=2,(IF(E121,(IF(F121,(+E121*F121),"")),"")),"")</f>
        <v/>
      </c>
      <c r="H121" s="540"/>
    </row>
    <row r="122" spans="2:8" s="547" customFormat="1" x14ac:dyDescent="0.25">
      <c r="B122" s="553" t="str">
        <f>IF(C121="",MAX($B$1:B121)+1,"")</f>
        <v/>
      </c>
      <c r="C122" s="562" t="s">
        <v>523</v>
      </c>
      <c r="D122" s="551" t="s">
        <v>252</v>
      </c>
      <c r="E122" s="549">
        <v>2450</v>
      </c>
      <c r="F122" s="548">
        <v>0</v>
      </c>
      <c r="G122" s="548" t="str">
        <f>IF(TYPE(D122)=2,(IF(E122,(IF(F122,(+E122*F122),"")),"")),"")</f>
        <v/>
      </c>
      <c r="H122" s="540"/>
    </row>
    <row r="123" spans="2:8" s="547" customFormat="1" x14ac:dyDescent="0.25">
      <c r="B123" s="553" t="str">
        <f>IF(C122="",MAX($B$1:B122)+1,"")</f>
        <v/>
      </c>
      <c r="C123" s="552"/>
      <c r="D123" s="551"/>
      <c r="E123" s="549"/>
      <c r="F123" s="548"/>
      <c r="G123" s="548"/>
      <c r="H123" s="540"/>
    </row>
    <row r="124" spans="2:8" s="547" customFormat="1" ht="30" x14ac:dyDescent="0.25">
      <c r="B124" s="553">
        <f>IF(C123="",MAX($B$1:B123)+1,"")</f>
        <v>86</v>
      </c>
      <c r="C124" s="552" t="s">
        <v>522</v>
      </c>
      <c r="D124" s="551"/>
      <c r="E124" s="549"/>
      <c r="F124" s="548"/>
      <c r="G124" s="548"/>
      <c r="H124" s="540"/>
    </row>
    <row r="125" spans="2:8" s="547" customFormat="1" x14ac:dyDescent="0.25">
      <c r="B125" s="553" t="str">
        <f>IF(C124="",MAX($B$1:B124)+1,"")</f>
        <v/>
      </c>
      <c r="C125" s="562" t="s">
        <v>521</v>
      </c>
      <c r="D125" s="551" t="s">
        <v>252</v>
      </c>
      <c r="E125" s="549">
        <v>30</v>
      </c>
      <c r="F125" s="336">
        <v>0</v>
      </c>
      <c r="G125" s="548" t="str">
        <f>IF(TYPE(D125)=2,(IF(E125,(IF(F125,(+E125*F125),"")),"")),"")</f>
        <v/>
      </c>
      <c r="H125" s="540"/>
    </row>
    <row r="126" spans="2:8" s="547" customFormat="1" x14ac:dyDescent="0.25">
      <c r="B126" s="553" t="str">
        <f>IF(C125="",MAX($B$1:B125)+1,"")</f>
        <v/>
      </c>
      <c r="C126" s="562" t="s">
        <v>520</v>
      </c>
      <c r="D126" s="551" t="s">
        <v>252</v>
      </c>
      <c r="E126" s="549">
        <v>220</v>
      </c>
      <c r="F126" s="336">
        <v>0</v>
      </c>
      <c r="G126" s="548" t="str">
        <f>IF(TYPE(D126)=2,(IF(E126,(IF(F126,(+E126*F126),"")),"")),"")</f>
        <v/>
      </c>
      <c r="H126" s="540"/>
    </row>
    <row r="127" spans="2:8" s="547" customFormat="1" x14ac:dyDescent="0.25">
      <c r="B127" s="553"/>
      <c r="C127" s="552"/>
      <c r="D127" s="551"/>
      <c r="E127" s="549"/>
      <c r="F127" s="548"/>
      <c r="G127" s="548"/>
      <c r="H127" s="540"/>
    </row>
    <row r="128" spans="2:8" s="547" customFormat="1" ht="75" x14ac:dyDescent="0.25">
      <c r="B128" s="553">
        <f>IF(C127="",MAX($B$1:B127)+1,"")</f>
        <v>87</v>
      </c>
      <c r="C128" s="552" t="s">
        <v>519</v>
      </c>
      <c r="D128" s="551" t="s">
        <v>14</v>
      </c>
      <c r="E128" s="549">
        <v>4</v>
      </c>
      <c r="F128" s="548">
        <v>0</v>
      </c>
      <c r="G128" s="548" t="str">
        <f>IF(TYPE(D128)=2,(IF(E128,(IF(F128,(+E128*F128),"")),"")),"")</f>
        <v/>
      </c>
      <c r="H128" s="540"/>
    </row>
    <row r="129" spans="2:8" s="547" customFormat="1" x14ac:dyDescent="0.25">
      <c r="B129" s="553"/>
      <c r="C129" s="552"/>
      <c r="D129" s="551"/>
      <c r="E129" s="561"/>
      <c r="F129" s="549"/>
      <c r="G129" s="548"/>
      <c r="H129" s="540"/>
    </row>
    <row r="130" spans="2:8" s="547" customFormat="1" ht="45" x14ac:dyDescent="0.25">
      <c r="B130" s="553">
        <f>IF(C129="",MAX($B$1:B129)+1,"")</f>
        <v>88</v>
      </c>
      <c r="C130" s="552" t="s">
        <v>401</v>
      </c>
      <c r="D130" s="551"/>
      <c r="E130" s="560">
        <v>0.1</v>
      </c>
      <c r="F130" s="549"/>
      <c r="G130" s="548">
        <f>E130*SUM(G1:G128)</f>
        <v>0</v>
      </c>
      <c r="H130" s="540"/>
    </row>
    <row r="131" spans="2:8" s="547" customFormat="1" x14ac:dyDescent="0.25">
      <c r="B131" s="553" t="str">
        <f>IF(C130="",MAX($B$1:B130)+1,"")</f>
        <v/>
      </c>
      <c r="C131" s="552"/>
      <c r="D131" s="551"/>
      <c r="E131" s="561"/>
      <c r="F131" s="549"/>
      <c r="G131" s="548"/>
      <c r="H131" s="540"/>
    </row>
    <row r="132" spans="2:8" s="547" customFormat="1" ht="30" customHeight="1" x14ac:dyDescent="0.25">
      <c r="B132" s="553">
        <f>IF(C131="",MAX($B$1:B131)+1,"")</f>
        <v>89</v>
      </c>
      <c r="C132" s="552" t="s">
        <v>400</v>
      </c>
      <c r="D132" s="551" t="s">
        <v>399</v>
      </c>
      <c r="E132" s="560">
        <v>0.05</v>
      </c>
      <c r="F132" s="549"/>
      <c r="G132" s="548">
        <f>E132*SUM(G1:G130)</f>
        <v>0</v>
      </c>
      <c r="H132" s="540"/>
    </row>
    <row r="133" spans="2:8" ht="9.9499999999999993" customHeight="1" thickBot="1" x14ac:dyDescent="0.3">
      <c r="B133" s="559"/>
      <c r="C133" s="558"/>
      <c r="D133" s="557"/>
      <c r="E133" s="556"/>
      <c r="F133" s="555"/>
      <c r="G133" s="554"/>
      <c r="H133" s="540"/>
    </row>
    <row r="134" spans="2:8" s="547" customFormat="1" ht="16.5" thickTop="1" x14ac:dyDescent="0.25">
      <c r="B134" s="553"/>
      <c r="C134" s="552"/>
      <c r="D134" s="551"/>
      <c r="E134" s="550"/>
      <c r="F134" s="549"/>
      <c r="G134" s="548"/>
      <c r="H134" s="540"/>
    </row>
    <row r="135" spans="2:8" s="539" customFormat="1" x14ac:dyDescent="0.25">
      <c r="B135" s="546"/>
      <c r="C135" s="545" t="s">
        <v>518</v>
      </c>
      <c r="D135" s="544" t="s">
        <v>385</v>
      </c>
      <c r="E135" s="543"/>
      <c r="F135" s="542"/>
      <c r="G135" s="541">
        <f>SUM((G27:G134),G24,G20,G11:G16)</f>
        <v>0</v>
      </c>
      <c r="H135" s="540"/>
    </row>
    <row r="138" spans="2:8" x14ac:dyDescent="0.2">
      <c r="G138" s="538"/>
    </row>
  </sheetData>
  <pageMargins left="0.39370078740157483" right="7.874015748031496E-2" top="0.39370078740157483" bottom="0.59055118110236227" header="0.15748031496062992" footer="0.15748031496062992"/>
  <pageSetup paperSize="9" orientation="portrait" r:id="rId1"/>
  <headerFooter alignWithMargins="0">
    <oddHeader>&amp;C&amp;9ELGOM 16-034 PZI&amp;R&amp;9Stran &amp;P od &amp;N</oddHeader>
    <oddFooter>&amp;L&amp;A&amp;C&amp;9VRTEC ŠENTLOVRENC</oddFooter>
  </headerFooter>
  <rowBreaks count="2" manualBreakCount="2">
    <brk id="59" min="1" max="6" man="1"/>
    <brk id="123" min="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3:G76"/>
  <sheetViews>
    <sheetView view="pageBreakPreview" topLeftCell="A61" zoomScaleNormal="100" zoomScaleSheetLayoutView="100" workbookViewId="0">
      <selection activeCell="G73" sqref="G73"/>
    </sheetView>
  </sheetViews>
  <sheetFormatPr defaultRowHeight="15.75" x14ac:dyDescent="0.2"/>
  <cols>
    <col min="1" max="1" width="9.140625" style="595"/>
    <col min="2" max="2" width="4.7109375" style="595" customWidth="1"/>
    <col min="3" max="3" width="58.7109375" style="595" customWidth="1"/>
    <col min="4" max="4" width="6.7109375" style="597" customWidth="1"/>
    <col min="5" max="5" width="6.7109375" style="596" customWidth="1"/>
    <col min="6" max="7" width="11.7109375" style="595" customWidth="1"/>
    <col min="8" max="16384" width="9.140625" style="595"/>
  </cols>
  <sheetData>
    <row r="3" spans="2:7" x14ac:dyDescent="0.25">
      <c r="B3" s="628"/>
      <c r="C3" s="627"/>
      <c r="D3" s="626"/>
      <c r="E3" s="625"/>
      <c r="F3" s="624"/>
      <c r="G3" s="623"/>
    </row>
    <row r="4" spans="2:7" ht="20.25" customHeight="1" x14ac:dyDescent="0.25">
      <c r="B4" s="628"/>
      <c r="C4" s="642" t="s">
        <v>638</v>
      </c>
      <c r="D4" s="626"/>
      <c r="E4" s="625"/>
      <c r="F4" s="624"/>
      <c r="G4" s="623"/>
    </row>
    <row r="5" spans="2:7" s="635" customFormat="1" ht="15" customHeight="1" x14ac:dyDescent="0.25">
      <c r="B5" s="641"/>
      <c r="C5" s="640"/>
      <c r="D5" s="639"/>
      <c r="E5" s="638"/>
      <c r="F5" s="637"/>
      <c r="G5" s="636"/>
    </row>
    <row r="6" spans="2:7" s="606" customFormat="1" ht="15" customHeight="1" x14ac:dyDescent="0.25">
      <c r="B6" s="634"/>
      <c r="C6" s="633" t="s">
        <v>434</v>
      </c>
      <c r="D6" s="632" t="s">
        <v>433</v>
      </c>
      <c r="E6" s="631" t="s">
        <v>432</v>
      </c>
      <c r="F6" s="630" t="s">
        <v>431</v>
      </c>
      <c r="G6" s="629" t="s">
        <v>430</v>
      </c>
    </row>
    <row r="7" spans="2:7" ht="9.9499999999999993" customHeight="1" x14ac:dyDescent="0.25">
      <c r="B7" s="628"/>
      <c r="C7" s="627"/>
      <c r="D7" s="626"/>
      <c r="E7" s="625"/>
      <c r="F7" s="624"/>
      <c r="G7" s="623"/>
    </row>
    <row r="8" spans="2:7" ht="9.9499999999999993" customHeight="1" x14ac:dyDescent="0.25">
      <c r="B8" s="628"/>
      <c r="C8" s="627"/>
      <c r="D8" s="626"/>
      <c r="E8" s="625"/>
      <c r="F8" s="624"/>
      <c r="G8" s="623"/>
    </row>
    <row r="9" spans="2:7" s="606" customFormat="1" ht="60" x14ac:dyDescent="0.25">
      <c r="B9" s="612">
        <f>'Inštalacijski material'!$B$132+1</f>
        <v>90</v>
      </c>
      <c r="C9" s="611" t="s">
        <v>637</v>
      </c>
      <c r="D9" s="610" t="s">
        <v>252</v>
      </c>
      <c r="E9" s="620">
        <v>150</v>
      </c>
      <c r="F9" s="607">
        <v>0</v>
      </c>
      <c r="G9" s="607" t="str">
        <f>IF(TYPE(D9)=2,(IF(E9,(IF(F9,(+E9*F9),"")),"")),"")</f>
        <v/>
      </c>
    </row>
    <row r="10" spans="2:7" s="606" customFormat="1" ht="15" x14ac:dyDescent="0.25">
      <c r="B10" s="612"/>
      <c r="C10" s="611"/>
      <c r="D10" s="610"/>
      <c r="E10" s="620"/>
      <c r="F10" s="607"/>
      <c r="G10" s="607"/>
    </row>
    <row r="11" spans="2:7" s="606" customFormat="1" ht="45" x14ac:dyDescent="0.25">
      <c r="B11" s="612">
        <f>IF(C10="",MAX($B$1:B10)+1,"")</f>
        <v>91</v>
      </c>
      <c r="C11" s="611" t="s">
        <v>636</v>
      </c>
      <c r="D11" s="610" t="s">
        <v>252</v>
      </c>
      <c r="E11" s="620">
        <v>95</v>
      </c>
      <c r="F11" s="607">
        <v>0</v>
      </c>
      <c r="G11" s="607" t="str">
        <f>IF(TYPE(D11)=2,(IF(E11,(IF(F11,(+E11*F11),"")),"")),"")</f>
        <v/>
      </c>
    </row>
    <row r="12" spans="2:7" s="606" customFormat="1" ht="15" x14ac:dyDescent="0.25">
      <c r="B12" s="612"/>
      <c r="C12" s="611"/>
      <c r="D12" s="610"/>
      <c r="E12" s="620"/>
      <c r="F12" s="607"/>
      <c r="G12" s="607"/>
    </row>
    <row r="13" spans="2:7" s="606" customFormat="1" ht="45" x14ac:dyDescent="0.25">
      <c r="B13" s="612">
        <f>IF(C12="",MAX($B$1:B12)+1,"")</f>
        <v>92</v>
      </c>
      <c r="C13" s="611" t="s">
        <v>635</v>
      </c>
      <c r="D13" s="610" t="s">
        <v>4</v>
      </c>
      <c r="E13" s="620">
        <v>8</v>
      </c>
      <c r="F13" s="607">
        <v>0</v>
      </c>
      <c r="G13" s="607" t="str">
        <f>IF(TYPE(D13)=2,(IF(E13,(IF(F13,(+E13*F13),"")),"")),"")</f>
        <v/>
      </c>
    </row>
    <row r="14" spans="2:7" s="606" customFormat="1" ht="15" x14ac:dyDescent="0.25">
      <c r="B14" s="612"/>
      <c r="C14" s="611"/>
      <c r="D14" s="610"/>
      <c r="E14" s="620"/>
      <c r="F14" s="607"/>
      <c r="G14" s="607"/>
    </row>
    <row r="15" spans="2:7" s="606" customFormat="1" ht="45" x14ac:dyDescent="0.25">
      <c r="B15" s="622">
        <f>IF(C14="",MAX(B7:B13)+1,"")</f>
        <v>93</v>
      </c>
      <c r="C15" s="611" t="s">
        <v>634</v>
      </c>
      <c r="D15" s="610" t="s">
        <v>252</v>
      </c>
      <c r="E15" s="620">
        <v>130</v>
      </c>
      <c r="F15" s="607">
        <v>0</v>
      </c>
      <c r="G15" s="607" t="str">
        <f>IF(TYPE(D15)=2,(IF(E15,(IF(F15,(+E15*F15),"")),"")),"")</f>
        <v/>
      </c>
    </row>
    <row r="16" spans="2:7" s="606" customFormat="1" ht="15" x14ac:dyDescent="0.25">
      <c r="B16" s="612"/>
      <c r="C16" s="611"/>
      <c r="D16" s="610"/>
      <c r="E16" s="620"/>
      <c r="F16" s="607"/>
      <c r="G16" s="607"/>
    </row>
    <row r="17" spans="2:7" s="606" customFormat="1" ht="45" x14ac:dyDescent="0.25">
      <c r="B17" s="612">
        <f>IF(C16="",MAX($B$4:B16)+1,"")</f>
        <v>94</v>
      </c>
      <c r="C17" s="611" t="s">
        <v>633</v>
      </c>
      <c r="D17" s="610" t="s">
        <v>252</v>
      </c>
      <c r="E17" s="620">
        <v>35</v>
      </c>
      <c r="F17" s="607">
        <v>0</v>
      </c>
      <c r="G17" s="607" t="str">
        <f>IF(TYPE(D17)=2,(IF(E17,(IF(F17,(+E17*F17),"")),"")),"")</f>
        <v/>
      </c>
    </row>
    <row r="18" spans="2:7" s="606" customFormat="1" ht="15" x14ac:dyDescent="0.25">
      <c r="B18" s="612"/>
      <c r="C18" s="611"/>
      <c r="D18" s="610"/>
      <c r="E18" s="620"/>
      <c r="F18" s="607"/>
      <c r="G18" s="607"/>
    </row>
    <row r="19" spans="2:7" s="606" customFormat="1" ht="45" x14ac:dyDescent="0.25">
      <c r="B19" s="612">
        <f>IF(C18="",MAX($B$4:B18)+1,"")</f>
        <v>95</v>
      </c>
      <c r="C19" s="611" t="s">
        <v>632</v>
      </c>
      <c r="D19" s="610" t="s">
        <v>4</v>
      </c>
      <c r="E19" s="620">
        <v>8</v>
      </c>
      <c r="F19" s="607">
        <v>0</v>
      </c>
      <c r="G19" s="607" t="str">
        <f>IF(TYPE(D19)=2,(IF(E19,(IF(F19,(+E19*F19),"")),"")),"")</f>
        <v/>
      </c>
    </row>
    <row r="20" spans="2:7" s="606" customFormat="1" ht="15" x14ac:dyDescent="0.25">
      <c r="B20" s="612" t="str">
        <f>IF(C19="",MAX($B$4:B19)+1,"")</f>
        <v/>
      </c>
      <c r="C20" s="611"/>
      <c r="D20" s="610"/>
      <c r="E20" s="620"/>
      <c r="F20" s="607"/>
      <c r="G20" s="607"/>
    </row>
    <row r="21" spans="2:7" s="606" customFormat="1" ht="45" x14ac:dyDescent="0.25">
      <c r="B21" s="612">
        <f>IF(C20="",MAX($B$4:B20)+1,"")</f>
        <v>96</v>
      </c>
      <c r="C21" s="611" t="s">
        <v>631</v>
      </c>
      <c r="D21" s="610" t="s">
        <v>4</v>
      </c>
      <c r="E21" s="620">
        <v>8</v>
      </c>
      <c r="F21" s="607">
        <v>0</v>
      </c>
      <c r="G21" s="607" t="str">
        <f>IF(TYPE(D21)=2,(IF(E21,(IF(F21,(+E21*F21),"")),"")),"")</f>
        <v/>
      </c>
    </row>
    <row r="22" spans="2:7" s="606" customFormat="1" ht="15" x14ac:dyDescent="0.25">
      <c r="B22" s="612"/>
      <c r="C22" s="611"/>
      <c r="D22" s="610"/>
      <c r="E22" s="620"/>
      <c r="F22" s="607"/>
      <c r="G22" s="607"/>
    </row>
    <row r="23" spans="2:7" s="606" customFormat="1" ht="30" x14ac:dyDescent="0.25">
      <c r="B23" s="612">
        <f>IF(C22="",MAX($B$4:B22)+1,"")</f>
        <v>97</v>
      </c>
      <c r="C23" s="611" t="s">
        <v>630</v>
      </c>
      <c r="D23" s="610" t="s">
        <v>4</v>
      </c>
      <c r="E23" s="620">
        <v>32</v>
      </c>
      <c r="F23" s="607">
        <v>0</v>
      </c>
      <c r="G23" s="607" t="str">
        <f>IF(TYPE(D23)=2,(IF(E23,(IF(F23,(+E23*F23),"")),"")),"")</f>
        <v/>
      </c>
    </row>
    <row r="24" spans="2:7" s="606" customFormat="1" ht="15" x14ac:dyDescent="0.25">
      <c r="B24" s="612"/>
      <c r="C24" s="611"/>
      <c r="D24" s="610"/>
      <c r="E24" s="620"/>
      <c r="F24" s="621"/>
      <c r="G24" s="607"/>
    </row>
    <row r="25" spans="2:7" s="606" customFormat="1" ht="90" x14ac:dyDescent="0.25">
      <c r="B25" s="612">
        <f>IF(C24="",MAX(B18:B23)+1,"")</f>
        <v>98</v>
      </c>
      <c r="C25" s="611" t="s">
        <v>629</v>
      </c>
      <c r="D25" s="610" t="s">
        <v>14</v>
      </c>
      <c r="E25" s="620">
        <v>2</v>
      </c>
      <c r="F25" s="607">
        <v>0</v>
      </c>
      <c r="G25" s="607" t="str">
        <f>IF(TYPE(D25)=2,(IF(E25,(IF(F25,(+E25*F25),"")),"")),"")</f>
        <v/>
      </c>
    </row>
    <row r="26" spans="2:7" s="606" customFormat="1" ht="15" x14ac:dyDescent="0.25">
      <c r="B26" s="612"/>
      <c r="C26" s="611"/>
      <c r="D26" s="610"/>
      <c r="E26" s="620"/>
      <c r="F26" s="607"/>
      <c r="G26" s="607"/>
    </row>
    <row r="27" spans="2:7" s="606" customFormat="1" ht="30" x14ac:dyDescent="0.25">
      <c r="B27" s="612">
        <f>IF(C26="",MAX($B$4:B26)+1,"")</f>
        <v>99</v>
      </c>
      <c r="C27" s="611" t="s">
        <v>628</v>
      </c>
      <c r="D27" s="610" t="s">
        <v>4</v>
      </c>
      <c r="E27" s="620">
        <v>8</v>
      </c>
      <c r="F27" s="607">
        <v>0</v>
      </c>
      <c r="G27" s="607" t="str">
        <f>IF(TYPE(D27)=2,(IF(E27,(IF(F27,(+E27*F27),"")),"")),"")</f>
        <v/>
      </c>
    </row>
    <row r="28" spans="2:7" s="606" customFormat="1" ht="15" x14ac:dyDescent="0.25">
      <c r="B28" s="612" t="str">
        <f>IF(C27="",MAX($B$4:B27)+1,"")</f>
        <v/>
      </c>
      <c r="C28" s="611"/>
      <c r="D28" s="610"/>
      <c r="E28" s="620"/>
      <c r="F28" s="607"/>
      <c r="G28" s="607"/>
    </row>
    <row r="29" spans="2:7" s="606" customFormat="1" ht="30" x14ac:dyDescent="0.25">
      <c r="B29" s="612">
        <f>IF(C28="",MAX($B$4:B28)+1,"")</f>
        <v>100</v>
      </c>
      <c r="C29" s="611" t="s">
        <v>627</v>
      </c>
      <c r="D29" s="610" t="s">
        <v>4</v>
      </c>
      <c r="E29" s="620">
        <v>4</v>
      </c>
      <c r="F29" s="607">
        <v>0</v>
      </c>
      <c r="G29" s="607" t="str">
        <f>IF(TYPE(D29)=2,(IF(E29,(IF(F29,(+E29*F29),"")),"")),"")</f>
        <v/>
      </c>
    </row>
    <row r="30" spans="2:7" s="606" customFormat="1" ht="15" x14ac:dyDescent="0.25">
      <c r="B30" s="612" t="str">
        <f>IF(C29="",MAX($B$4:B29)+1,"")</f>
        <v/>
      </c>
      <c r="C30" s="611"/>
      <c r="D30" s="610"/>
      <c r="E30" s="620"/>
      <c r="F30" s="607"/>
      <c r="G30" s="607"/>
    </row>
    <row r="31" spans="2:7" s="606" customFormat="1" ht="30" x14ac:dyDescent="0.25">
      <c r="B31" s="612">
        <f>IF(C30="",MAX($B$4:B30)+1,"")</f>
        <v>101</v>
      </c>
      <c r="C31" s="611" t="s">
        <v>626</v>
      </c>
      <c r="D31" s="610" t="s">
        <v>4</v>
      </c>
      <c r="E31" s="620">
        <v>8</v>
      </c>
      <c r="F31" s="607">
        <v>0</v>
      </c>
      <c r="G31" s="607" t="str">
        <f>IF(TYPE(D31)=2,(IF(E31,(IF(F31,(+E31*F31),"")),"")),"")</f>
        <v/>
      </c>
    </row>
    <row r="32" spans="2:7" s="606" customFormat="1" ht="15" x14ac:dyDescent="0.25">
      <c r="B32" s="612" t="str">
        <f>IF(C31="",MAX($B$4:B31)+1,"")</f>
        <v/>
      </c>
      <c r="C32" s="611"/>
      <c r="D32" s="610"/>
      <c r="E32" s="620"/>
      <c r="F32" s="607"/>
      <c r="G32" s="607"/>
    </row>
    <row r="33" spans="2:7" s="606" customFormat="1" ht="75" x14ac:dyDescent="0.25">
      <c r="B33" s="612">
        <f>IF(C32="",MAX($B$4:B32)+1,"")</f>
        <v>102</v>
      </c>
      <c r="C33" s="611" t="s">
        <v>625</v>
      </c>
      <c r="D33" s="610" t="s">
        <v>14</v>
      </c>
      <c r="E33" s="620">
        <v>35</v>
      </c>
      <c r="F33" s="607">
        <v>0</v>
      </c>
      <c r="G33" s="607" t="str">
        <f>IF(TYPE(D33)=2,(IF(E33,(IF(F33,(+E33*F33),"")),"")),"")</f>
        <v/>
      </c>
    </row>
    <row r="34" spans="2:7" s="606" customFormat="1" ht="15" x14ac:dyDescent="0.25">
      <c r="B34" s="612" t="str">
        <f>IF(C33="",MAX($B$4:B33)+1,"")</f>
        <v/>
      </c>
      <c r="C34" s="611"/>
      <c r="D34" s="610"/>
      <c r="E34" s="620"/>
      <c r="F34" s="607"/>
      <c r="G34" s="607"/>
    </row>
    <row r="35" spans="2:7" s="606" customFormat="1" ht="60" x14ac:dyDescent="0.25">
      <c r="B35" s="612">
        <f>IF(C34="",MAX($B$4:B34)+1,"")</f>
        <v>103</v>
      </c>
      <c r="C35" s="611" t="s">
        <v>624</v>
      </c>
      <c r="D35" s="610" t="s">
        <v>14</v>
      </c>
      <c r="E35" s="620">
        <v>9</v>
      </c>
      <c r="F35" s="607">
        <v>0</v>
      </c>
      <c r="G35" s="607" t="str">
        <f>IF(TYPE(D35)=2,(IF(E35,(IF(F35,(+E35*F35),"")),"")),"")</f>
        <v/>
      </c>
    </row>
    <row r="36" spans="2:7" s="606" customFormat="1" ht="15" x14ac:dyDescent="0.25">
      <c r="B36" s="612" t="str">
        <f>IF(C35="",MAX($B$4:B35)+1,"")</f>
        <v/>
      </c>
      <c r="C36" s="611"/>
      <c r="D36" s="610"/>
      <c r="E36" s="620"/>
      <c r="F36" s="607"/>
      <c r="G36" s="607"/>
    </row>
    <row r="37" spans="2:7" s="606" customFormat="1" ht="45" x14ac:dyDescent="0.25">
      <c r="B37" s="612">
        <f>IF(C36="",MAX($B$4:B36)+1,"")</f>
        <v>104</v>
      </c>
      <c r="C37" s="611" t="s">
        <v>623</v>
      </c>
      <c r="D37" s="610" t="s">
        <v>14</v>
      </c>
      <c r="E37" s="620">
        <v>5</v>
      </c>
      <c r="F37" s="607">
        <v>0</v>
      </c>
      <c r="G37" s="607" t="str">
        <f>IF(TYPE(D37)=2,(IF(E37,(IF(F37,(+E37*F37),"")),"")),"")</f>
        <v/>
      </c>
    </row>
    <row r="38" spans="2:7" s="606" customFormat="1" ht="15" x14ac:dyDescent="0.25">
      <c r="B38" s="612" t="str">
        <f>IF(C37="",MAX($B$4:B37)+1,"")</f>
        <v/>
      </c>
      <c r="C38" s="611"/>
      <c r="D38" s="610"/>
      <c r="E38" s="620"/>
      <c r="F38" s="607"/>
      <c r="G38" s="607"/>
    </row>
    <row r="39" spans="2:7" s="606" customFormat="1" ht="60" x14ac:dyDescent="0.25">
      <c r="B39" s="612">
        <f>IF(C38="",MAX($B$4:B38)+1,"")</f>
        <v>105</v>
      </c>
      <c r="C39" s="611" t="s">
        <v>622</v>
      </c>
      <c r="D39" s="610" t="s">
        <v>252</v>
      </c>
      <c r="E39" s="620">
        <v>15</v>
      </c>
      <c r="F39" s="607">
        <v>0</v>
      </c>
      <c r="G39" s="607" t="str">
        <f>IF(TYPE(D39)=2,(IF(E39,(IF(F39,(+E39*F39),"")),"")),"")</f>
        <v/>
      </c>
    </row>
    <row r="40" spans="2:7" s="606" customFormat="1" ht="15" x14ac:dyDescent="0.25">
      <c r="B40" s="612" t="str">
        <f>IF(C39="",MAX($B$4:B39)+1,"")</f>
        <v/>
      </c>
      <c r="C40" s="611"/>
      <c r="D40" s="610"/>
      <c r="E40" s="620"/>
      <c r="F40" s="607"/>
      <c r="G40" s="607"/>
    </row>
    <row r="41" spans="2:7" s="606" customFormat="1" ht="75" x14ac:dyDescent="0.25">
      <c r="B41" s="612">
        <f>IF(C40="",MAX($B$4:B40)+1,"")</f>
        <v>106</v>
      </c>
      <c r="C41" s="611" t="s">
        <v>621</v>
      </c>
      <c r="D41" s="610" t="s">
        <v>252</v>
      </c>
      <c r="E41" s="620">
        <v>155</v>
      </c>
      <c r="F41" s="607">
        <v>0</v>
      </c>
      <c r="G41" s="607" t="str">
        <f>IF(TYPE(D41)=2,(IF(E41,(IF(F41,(+E41*F41),"")),"")),"")</f>
        <v/>
      </c>
    </row>
    <row r="42" spans="2:7" s="606" customFormat="1" ht="15" x14ac:dyDescent="0.25">
      <c r="B42" s="612" t="str">
        <f>IF(C41="",MAX($B$4:B41)+1,"")</f>
        <v/>
      </c>
      <c r="C42" s="611"/>
      <c r="D42" s="610"/>
      <c r="E42" s="620"/>
      <c r="F42" s="607"/>
      <c r="G42" s="607"/>
    </row>
    <row r="43" spans="2:7" s="606" customFormat="1" ht="63" x14ac:dyDescent="0.25">
      <c r="B43" s="612">
        <f>IF(C42="",MAX($B$4:B42)+1,"")</f>
        <v>107</v>
      </c>
      <c r="C43" s="611" t="s">
        <v>620</v>
      </c>
      <c r="D43" s="610" t="s">
        <v>14</v>
      </c>
      <c r="E43" s="620">
        <v>1</v>
      </c>
      <c r="F43" s="607">
        <v>0</v>
      </c>
      <c r="G43" s="607" t="str">
        <f>IF(TYPE(D43)=2,(IF(E43,(IF(F43,(+E43*F43),"")),"")),"")</f>
        <v/>
      </c>
    </row>
    <row r="44" spans="2:7" s="606" customFormat="1" ht="15" x14ac:dyDescent="0.25">
      <c r="B44" s="612" t="str">
        <f>IF(C43="",MAX($B$4:B43)+1,"")</f>
        <v/>
      </c>
      <c r="C44" s="611"/>
      <c r="D44" s="610"/>
      <c r="E44" s="620"/>
      <c r="F44" s="607"/>
      <c r="G44" s="607"/>
    </row>
    <row r="45" spans="2:7" s="606" customFormat="1" ht="48" x14ac:dyDescent="0.25">
      <c r="B45" s="612">
        <f>IF(C44="",MAX($B$4:B44)+1,"")</f>
        <v>108</v>
      </c>
      <c r="C45" s="611" t="s">
        <v>619</v>
      </c>
      <c r="D45" s="610" t="s">
        <v>14</v>
      </c>
      <c r="E45" s="620">
        <f>1+1</f>
        <v>2</v>
      </c>
      <c r="F45" s="607">
        <v>0</v>
      </c>
      <c r="G45" s="607" t="str">
        <f>IF(TYPE(D45)=2,(IF(E45,(IF(F45,(+E45*F45),"")),"")),"")</f>
        <v/>
      </c>
    </row>
    <row r="46" spans="2:7" s="606" customFormat="1" ht="15" x14ac:dyDescent="0.25">
      <c r="B46" s="612" t="str">
        <f>IF(C45="",MAX($B$4:B45)+1,"")</f>
        <v/>
      </c>
      <c r="C46" s="611"/>
      <c r="D46" s="610"/>
      <c r="E46" s="620"/>
      <c r="F46" s="607"/>
      <c r="G46" s="607"/>
    </row>
    <row r="47" spans="2:7" s="606" customFormat="1" ht="60" x14ac:dyDescent="0.25">
      <c r="B47" s="612">
        <f>IF(C46="",MAX($B$4:B46)+1,"")</f>
        <v>109</v>
      </c>
      <c r="C47" s="611" t="s">
        <v>618</v>
      </c>
      <c r="D47" s="610" t="s">
        <v>14</v>
      </c>
      <c r="E47" s="620">
        <v>6</v>
      </c>
      <c r="F47" s="607">
        <v>0</v>
      </c>
      <c r="G47" s="607" t="str">
        <f>IF(TYPE(D47)=2,(IF(E47,(IF(F47,(+E47*F47),"")),"")),"")</f>
        <v/>
      </c>
    </row>
    <row r="48" spans="2:7" s="606" customFormat="1" ht="15" x14ac:dyDescent="0.25">
      <c r="B48" s="612" t="str">
        <f>IF(C47="",MAX($B$4:B47)+1,"")</f>
        <v/>
      </c>
      <c r="C48" s="611"/>
      <c r="D48" s="610"/>
      <c r="E48" s="620"/>
      <c r="F48" s="621"/>
      <c r="G48" s="607" t="str">
        <f>IF(TYPE(D48)=2,(IF(E48,(IF(F48,(+E48*F48),"")),"")),"")</f>
        <v/>
      </c>
    </row>
    <row r="49" spans="2:7" s="606" customFormat="1" ht="78" x14ac:dyDescent="0.25">
      <c r="B49" s="612">
        <f>IF(C48="",MAX($B$4:B48)+1,"")</f>
        <v>110</v>
      </c>
      <c r="C49" s="611" t="s">
        <v>617</v>
      </c>
      <c r="D49" s="610" t="s">
        <v>4</v>
      </c>
      <c r="E49" s="620">
        <v>1</v>
      </c>
      <c r="F49" s="607">
        <v>0</v>
      </c>
      <c r="G49" s="607" t="str">
        <f>IF(TYPE(D49)=2,(IF(E49,(IF(F49,(+E49*F49),"")),"")),"")</f>
        <v/>
      </c>
    </row>
    <row r="50" spans="2:7" s="606" customFormat="1" ht="15" x14ac:dyDescent="0.25">
      <c r="B50" s="612"/>
      <c r="C50" s="611"/>
      <c r="D50" s="610"/>
      <c r="E50" s="620"/>
      <c r="F50" s="607"/>
      <c r="G50" s="607"/>
    </row>
    <row r="51" spans="2:7" s="606" customFormat="1" ht="78" x14ac:dyDescent="0.25">
      <c r="B51" s="612">
        <f>IF(C50="",MAX($B$4:B50)+1,"")</f>
        <v>111</v>
      </c>
      <c r="C51" s="611" t="s">
        <v>616</v>
      </c>
      <c r="D51" s="610" t="s">
        <v>4</v>
      </c>
      <c r="E51" s="620">
        <v>2</v>
      </c>
      <c r="F51" s="607">
        <v>0</v>
      </c>
      <c r="G51" s="607" t="str">
        <f>IF(TYPE(D51)=2,(IF(E51,(IF(F51,(+E51*F51),"")),"")),"")</f>
        <v/>
      </c>
    </row>
    <row r="52" spans="2:7" s="606" customFormat="1" ht="15" x14ac:dyDescent="0.25">
      <c r="B52" s="612" t="str">
        <f>IF(C51="",MAX($B$4:B51)+1,"")</f>
        <v/>
      </c>
      <c r="C52" s="611"/>
      <c r="D52" s="610"/>
      <c r="E52" s="620"/>
      <c r="F52" s="607"/>
      <c r="G52" s="607"/>
    </row>
    <row r="53" spans="2:7" s="606" customFormat="1" ht="93" x14ac:dyDescent="0.25">
      <c r="B53" s="612">
        <f>IF(C52="",MAX($B$4:B52)+1,"")</f>
        <v>112</v>
      </c>
      <c r="C53" s="611" t="s">
        <v>615</v>
      </c>
      <c r="D53" s="610" t="s">
        <v>4</v>
      </c>
      <c r="E53" s="620">
        <v>4</v>
      </c>
      <c r="F53" s="607">
        <v>0</v>
      </c>
      <c r="G53" s="607" t="str">
        <f>IF(TYPE(D53)=2,(IF(E53,(IF(F53,(+E53*F53),"")),"")),"")</f>
        <v/>
      </c>
    </row>
    <row r="54" spans="2:7" s="606" customFormat="1" ht="15" x14ac:dyDescent="0.25">
      <c r="B54" s="612" t="str">
        <f>IF(C53="",MAX($B$4:B53)+1,"")</f>
        <v/>
      </c>
      <c r="C54" s="611"/>
      <c r="D54" s="610"/>
      <c r="E54" s="620"/>
      <c r="F54" s="607"/>
      <c r="G54" s="607"/>
    </row>
    <row r="55" spans="2:7" s="606" customFormat="1" ht="93" x14ac:dyDescent="0.25">
      <c r="B55" s="612">
        <f>IF(C54="",MAX($B$4:B54)+1,"")</f>
        <v>113</v>
      </c>
      <c r="C55" s="611" t="s">
        <v>614</v>
      </c>
      <c r="D55" s="610" t="s">
        <v>4</v>
      </c>
      <c r="E55" s="620">
        <v>10</v>
      </c>
      <c r="F55" s="607">
        <v>0</v>
      </c>
      <c r="G55" s="607" t="str">
        <f>IF(TYPE(D55)=2,(IF(E55,(IF(F55,(+E55*F55),"")),"")),"")</f>
        <v/>
      </c>
    </row>
    <row r="56" spans="2:7" s="606" customFormat="1" ht="15" x14ac:dyDescent="0.25">
      <c r="B56" s="612" t="str">
        <f>IF(C53="",MAX($B$4:B53)+1,"")</f>
        <v/>
      </c>
      <c r="C56" s="611"/>
      <c r="D56" s="610"/>
      <c r="E56" s="620"/>
      <c r="F56" s="621"/>
      <c r="G56" s="607" t="str">
        <f>IF(TYPE(D56)=2,(IF(E56,(IF(F56,(+E56*F56),"")),"")),"")</f>
        <v/>
      </c>
    </row>
    <row r="57" spans="2:7" s="606" customFormat="1" ht="93" x14ac:dyDescent="0.25">
      <c r="B57" s="612">
        <f>IF(C56="",MAX($B$4:B56)+1,"")</f>
        <v>114</v>
      </c>
      <c r="C57" s="611" t="s">
        <v>613</v>
      </c>
      <c r="D57" s="610" t="s">
        <v>4</v>
      </c>
      <c r="E57" s="620">
        <v>16</v>
      </c>
      <c r="F57" s="621">
        <v>0</v>
      </c>
      <c r="G57" s="607" t="str">
        <f>IF(TYPE(D57)=2,(IF(E57,(IF(F57,(+E57*F57),"")),"")),"")</f>
        <v/>
      </c>
    </row>
    <row r="58" spans="2:7" s="606" customFormat="1" ht="15" x14ac:dyDescent="0.25">
      <c r="B58" s="612" t="str">
        <f>IF(C57="",MAX($B$4:B57)+1,"")</f>
        <v/>
      </c>
      <c r="C58" s="611"/>
      <c r="D58" s="610"/>
      <c r="E58" s="620"/>
      <c r="F58" s="621"/>
      <c r="G58" s="607"/>
    </row>
    <row r="59" spans="2:7" s="606" customFormat="1" ht="93" x14ac:dyDescent="0.25">
      <c r="B59" s="612">
        <f>IF(C58="",MAX($B$4:B58)+1,"")</f>
        <v>115</v>
      </c>
      <c r="C59" s="611" t="s">
        <v>612</v>
      </c>
      <c r="D59" s="610" t="s">
        <v>4</v>
      </c>
      <c r="E59" s="620">
        <v>45</v>
      </c>
      <c r="F59" s="621">
        <v>0</v>
      </c>
      <c r="G59" s="607" t="str">
        <f>IF(TYPE(D59)=2,(IF(E59,(IF(F59,(+E59*F59),"")),"")),"")</f>
        <v/>
      </c>
    </row>
    <row r="60" spans="2:7" s="606" customFormat="1" ht="15" x14ac:dyDescent="0.25">
      <c r="B60" s="612" t="str">
        <f>IF(C59="",MAX($B$4:B59)+1,"")</f>
        <v/>
      </c>
      <c r="C60" s="611"/>
      <c r="D60" s="610"/>
      <c r="E60" s="620"/>
      <c r="F60" s="621"/>
      <c r="G60" s="607"/>
    </row>
    <row r="61" spans="2:7" s="606" customFormat="1" ht="93" x14ac:dyDescent="0.25">
      <c r="B61" s="612">
        <f>IF(C60="",MAX($B$4:B60)+1,"")</f>
        <v>116</v>
      </c>
      <c r="C61" s="611" t="s">
        <v>611</v>
      </c>
      <c r="D61" s="610" t="s">
        <v>4</v>
      </c>
      <c r="E61" s="620">
        <v>110</v>
      </c>
      <c r="F61" s="621">
        <v>0</v>
      </c>
      <c r="G61" s="607" t="str">
        <f>IF(TYPE(D61)=2,(IF(E61,(IF(F61,(+E61*F61),"")),"")),"")</f>
        <v/>
      </c>
    </row>
    <row r="62" spans="2:7" s="606" customFormat="1" ht="15" x14ac:dyDescent="0.25">
      <c r="B62" s="612" t="str">
        <f>IF(C61="",MAX($B$4:B61)+1,"")</f>
        <v/>
      </c>
      <c r="C62" s="611"/>
      <c r="D62" s="610"/>
      <c r="E62" s="620"/>
      <c r="F62" s="607"/>
      <c r="G62" s="607"/>
    </row>
    <row r="63" spans="2:7" s="606" customFormat="1" ht="45" x14ac:dyDescent="0.25">
      <c r="B63" s="612">
        <f>IF(C62="",MAX($B$4:B62)+1,"")</f>
        <v>117</v>
      </c>
      <c r="C63" s="611" t="s">
        <v>610</v>
      </c>
      <c r="D63" s="610"/>
      <c r="E63" s="620"/>
      <c r="F63" s="607"/>
      <c r="G63" s="607" t="str">
        <f>IF(TYPE(D63)=2,(IF(E63,(IF(F63,(+E63*F63),"")),"")),"")</f>
        <v/>
      </c>
    </row>
    <row r="64" spans="2:7" s="606" customFormat="1" ht="18" x14ac:dyDescent="0.25">
      <c r="B64" s="612" t="str">
        <f>IF(C63="",MAX($B$4:B63)+1,"")</f>
        <v/>
      </c>
      <c r="C64" s="611" t="s">
        <v>609</v>
      </c>
      <c r="D64" s="610" t="s">
        <v>252</v>
      </c>
      <c r="E64" s="608">
        <v>60</v>
      </c>
      <c r="F64" s="607">
        <v>0</v>
      </c>
      <c r="G64" s="607" t="str">
        <f>IF(TYPE(D64)=2,(IF(E64,(IF(F64,(+E64*F64),"")),"")),"")</f>
        <v/>
      </c>
    </row>
    <row r="65" spans="2:7" s="606" customFormat="1" ht="18" x14ac:dyDescent="0.25">
      <c r="B65" s="612" t="str">
        <f>IF(C64="",MAX($B$4:B64)+1,"")</f>
        <v/>
      </c>
      <c r="C65" s="611" t="s">
        <v>608</v>
      </c>
      <c r="D65" s="610" t="s">
        <v>252</v>
      </c>
      <c r="E65" s="608">
        <v>80</v>
      </c>
      <c r="F65" s="607">
        <v>0</v>
      </c>
      <c r="G65" s="607" t="str">
        <f>IF(TYPE(D65)=2,(IF(E65,(IF(F65,(+E65*F65),"")),"")),"")</f>
        <v/>
      </c>
    </row>
    <row r="66" spans="2:7" s="606" customFormat="1" ht="18" x14ac:dyDescent="0.25">
      <c r="B66" s="612" t="str">
        <f>IF(C65="",MAX($B$4:B65)+1,"")</f>
        <v/>
      </c>
      <c r="C66" s="611" t="s">
        <v>607</v>
      </c>
      <c r="D66" s="610" t="s">
        <v>252</v>
      </c>
      <c r="E66" s="608">
        <v>650</v>
      </c>
      <c r="F66" s="607">
        <v>0</v>
      </c>
      <c r="G66" s="607" t="str">
        <f>IF(TYPE(D66)=2,(IF(E66,(IF(F66,(+E66*F66),"")),"")),"")</f>
        <v/>
      </c>
    </row>
    <row r="67" spans="2:7" s="606" customFormat="1" ht="15" x14ac:dyDescent="0.25">
      <c r="B67" s="612" t="str">
        <f>IF(C66="",MAX($B$4:B66)+1,"")</f>
        <v/>
      </c>
      <c r="C67" s="611"/>
      <c r="D67" s="610"/>
      <c r="E67" s="620"/>
      <c r="F67" s="608"/>
      <c r="G67" s="607"/>
    </row>
    <row r="68" spans="2:7" s="606" customFormat="1" ht="45" x14ac:dyDescent="0.25">
      <c r="B68" s="612">
        <f>IF(C67="",MAX($B$4:B67)+1,"")</f>
        <v>118</v>
      </c>
      <c r="C68" s="611" t="s">
        <v>401</v>
      </c>
      <c r="D68" s="610"/>
      <c r="E68" s="619">
        <v>0.1</v>
      </c>
      <c r="F68" s="608"/>
      <c r="G68" s="607">
        <f>E68*SUM(G1:G67)</f>
        <v>0</v>
      </c>
    </row>
    <row r="69" spans="2:7" s="606" customFormat="1" ht="15" x14ac:dyDescent="0.25">
      <c r="B69" s="612" t="str">
        <f>IF(C68="",MAX($B$4:B68)+1,"")</f>
        <v/>
      </c>
      <c r="C69" s="611"/>
      <c r="D69" s="610"/>
      <c r="E69" s="620"/>
      <c r="F69" s="608"/>
      <c r="G69" s="607"/>
    </row>
    <row r="70" spans="2:7" s="606" customFormat="1" ht="30" customHeight="1" x14ac:dyDescent="0.25">
      <c r="B70" s="612">
        <f>IF(C69="",MAX($B$4:B69)+1,"")</f>
        <v>119</v>
      </c>
      <c r="C70" s="611" t="s">
        <v>400</v>
      </c>
      <c r="D70" s="610" t="s">
        <v>399</v>
      </c>
      <c r="E70" s="619">
        <v>0.05</v>
      </c>
      <c r="F70" s="608"/>
      <c r="G70" s="607">
        <f>E70*SUM(G1:G68)</f>
        <v>0</v>
      </c>
    </row>
    <row r="71" spans="2:7" ht="9.9499999999999993" customHeight="1" thickBot="1" x14ac:dyDescent="0.3">
      <c r="B71" s="618"/>
      <c r="C71" s="617"/>
      <c r="D71" s="616"/>
      <c r="E71" s="615"/>
      <c r="F71" s="614"/>
      <c r="G71" s="613"/>
    </row>
    <row r="72" spans="2:7" s="606" customFormat="1" thickTop="1" x14ac:dyDescent="0.25">
      <c r="B72" s="612"/>
      <c r="C72" s="611"/>
      <c r="D72" s="610"/>
      <c r="E72" s="609"/>
      <c r="F72" s="608"/>
      <c r="G72" s="607"/>
    </row>
    <row r="73" spans="2:7" s="599" customFormat="1" x14ac:dyDescent="0.25">
      <c r="B73" s="605"/>
      <c r="C73" s="604" t="s">
        <v>606</v>
      </c>
      <c r="D73" s="603" t="s">
        <v>385</v>
      </c>
      <c r="E73" s="602"/>
      <c r="F73" s="601"/>
      <c r="G73" s="600">
        <f>SUM(G9:G72)</f>
        <v>0</v>
      </c>
    </row>
    <row r="76" spans="2:7" x14ac:dyDescent="0.2">
      <c r="G76" s="598"/>
    </row>
  </sheetData>
  <pageMargins left="0.39370078740157483" right="7.874015748031496E-2" top="0.39370078740157483" bottom="0.59055118110236227" header="0.15748031496062992" footer="0.15748031496062992"/>
  <pageSetup paperSize="9" orientation="portrait" r:id="rId1"/>
  <headerFooter alignWithMargins="0">
    <oddHeader>&amp;C&amp;9ELGOM 16-034 PZI&amp;R&amp;9Stran &amp;P od &amp;N</oddHeader>
    <oddFooter>&amp;L&amp;A&amp;C&amp;9VRTEC ŠENTLOVRENC</oddFooter>
  </headerFooter>
  <rowBreaks count="2" manualBreakCount="2">
    <brk id="48" min="1" max="6" man="1"/>
    <brk id="62" min="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H23"/>
  <sheetViews>
    <sheetView view="pageBreakPreview" zoomScaleNormal="100" zoomScaleSheetLayoutView="100" workbookViewId="0">
      <selection activeCell="G15" sqref="G15"/>
    </sheetView>
  </sheetViews>
  <sheetFormatPr defaultRowHeight="15.75" x14ac:dyDescent="0.2"/>
  <cols>
    <col min="1" max="1" width="9.140625" style="211"/>
    <col min="2" max="2" width="4.7109375" style="211" customWidth="1"/>
    <col min="3" max="3" width="58.7109375" style="211" customWidth="1"/>
    <col min="4" max="4" width="6.7109375" style="213" customWidth="1"/>
    <col min="5" max="5" width="6.7109375" style="212" customWidth="1"/>
    <col min="6" max="7" width="11.7109375" style="211" customWidth="1"/>
    <col min="8" max="9" width="9.140625" style="211"/>
    <col min="10" max="10" width="5.28515625" style="211" customWidth="1"/>
    <col min="11" max="11" width="15.42578125" style="211" customWidth="1"/>
    <col min="12" max="12" width="9.7109375" style="211" bestFit="1" customWidth="1"/>
    <col min="13" max="16384" width="9.140625" style="211"/>
  </cols>
  <sheetData>
    <row r="1" spans="2:8" x14ac:dyDescent="0.2">
      <c r="H1" s="340"/>
    </row>
    <row r="2" spans="2:8" x14ac:dyDescent="0.2">
      <c r="H2" s="340"/>
    </row>
    <row r="3" spans="2:8" x14ac:dyDescent="0.25">
      <c r="B3" s="295"/>
      <c r="C3" s="294"/>
      <c r="D3" s="313"/>
      <c r="E3" s="342"/>
      <c r="F3" s="315"/>
      <c r="G3" s="321"/>
      <c r="H3" s="340"/>
    </row>
    <row r="4" spans="2:8" ht="18.75" x14ac:dyDescent="0.25">
      <c r="B4" s="295"/>
      <c r="C4" s="343" t="s">
        <v>645</v>
      </c>
      <c r="D4" s="313"/>
      <c r="E4" s="342"/>
      <c r="F4" s="315"/>
      <c r="G4" s="321"/>
      <c r="H4" s="340"/>
    </row>
    <row r="5" spans="2:8" s="635" customFormat="1" ht="15" customHeight="1" x14ac:dyDescent="0.25">
      <c r="B5" s="641"/>
      <c r="C5" s="640"/>
      <c r="D5" s="639"/>
      <c r="E5" s="638"/>
      <c r="F5" s="637"/>
      <c r="G5" s="636"/>
      <c r="H5" s="340"/>
    </row>
    <row r="6" spans="2:8" s="606" customFormat="1" ht="15" customHeight="1" x14ac:dyDescent="0.25">
      <c r="B6" s="634"/>
      <c r="C6" s="633" t="s">
        <v>434</v>
      </c>
      <c r="D6" s="632" t="s">
        <v>433</v>
      </c>
      <c r="E6" s="631" t="s">
        <v>432</v>
      </c>
      <c r="F6" s="630" t="s">
        <v>431</v>
      </c>
      <c r="G6" s="629" t="s">
        <v>430</v>
      </c>
      <c r="H6" s="340"/>
    </row>
    <row r="7" spans="2:8" ht="9.9499999999999993" customHeight="1" x14ac:dyDescent="0.25">
      <c r="B7" s="295"/>
      <c r="C7" s="294"/>
      <c r="D7" s="313"/>
      <c r="E7" s="342"/>
      <c r="F7" s="315"/>
      <c r="G7" s="321"/>
      <c r="H7" s="340"/>
    </row>
    <row r="8" spans="2:8" ht="9.9499999999999993" customHeight="1" x14ac:dyDescent="0.25">
      <c r="B8" s="295"/>
      <c r="C8" s="294"/>
      <c r="D8" s="313"/>
      <c r="E8" s="342"/>
      <c r="F8" s="315"/>
      <c r="G8" s="321"/>
      <c r="H8" s="340"/>
    </row>
    <row r="9" spans="2:8" s="606" customFormat="1" ht="75" x14ac:dyDescent="0.25">
      <c r="B9" s="612">
        <f>'Strelovod, pot izenač'!B70+1</f>
        <v>120</v>
      </c>
      <c r="C9" s="611" t="s">
        <v>644</v>
      </c>
      <c r="D9" s="610" t="s">
        <v>14</v>
      </c>
      <c r="E9" s="620">
        <v>1</v>
      </c>
      <c r="F9" s="315">
        <v>0</v>
      </c>
      <c r="G9" s="607" t="str">
        <f>IF(TYPE(D9)=2,(IF(E9,(IF(F9,(+E9*F9),"")),"")),"")</f>
        <v/>
      </c>
      <c r="H9" s="340"/>
    </row>
    <row r="10" spans="2:8" s="606" customFormat="1" x14ac:dyDescent="0.25">
      <c r="B10" s="612"/>
      <c r="C10" s="611"/>
      <c r="D10" s="610"/>
      <c r="E10" s="620"/>
      <c r="F10" s="315"/>
      <c r="G10" s="607"/>
      <c r="H10" s="340"/>
    </row>
    <row r="11" spans="2:8" s="606" customFormat="1" ht="45" x14ac:dyDescent="0.25">
      <c r="B11" s="612">
        <f>IF(C10="",MAX(B2:B9)+1,"")</f>
        <v>121</v>
      </c>
      <c r="C11" s="611" t="s">
        <v>643</v>
      </c>
      <c r="D11" s="610" t="s">
        <v>14</v>
      </c>
      <c r="E11" s="620">
        <v>1</v>
      </c>
      <c r="F11" s="315">
        <v>0</v>
      </c>
      <c r="G11" s="607" t="str">
        <f>IF(TYPE(D11)=2,(IF(E11,(IF(F11,(+E11*F11),"")),"")),"")</f>
        <v/>
      </c>
      <c r="H11" s="340"/>
    </row>
    <row r="12" spans="2:8" s="606" customFormat="1" x14ac:dyDescent="0.25">
      <c r="B12" s="612"/>
      <c r="C12" s="611"/>
      <c r="D12" s="610"/>
      <c r="E12" s="620"/>
      <c r="F12" s="315"/>
      <c r="G12" s="607"/>
      <c r="H12" s="340"/>
    </row>
    <row r="13" spans="2:8" s="606" customFormat="1" ht="45" x14ac:dyDescent="0.25">
      <c r="B13" s="612">
        <f>IF(C12="",MAX(B4:B11)+1,"")</f>
        <v>122</v>
      </c>
      <c r="C13" s="611" t="s">
        <v>642</v>
      </c>
      <c r="D13" s="610" t="s">
        <v>14</v>
      </c>
      <c r="E13" s="620">
        <v>1</v>
      </c>
      <c r="F13" s="315">
        <v>0</v>
      </c>
      <c r="G13" s="607" t="str">
        <f>IF(TYPE(D13)=2,(IF(E13,(IF(F13,(+E13*F13),"")),"")),"")</f>
        <v/>
      </c>
      <c r="H13" s="340"/>
    </row>
    <row r="14" spans="2:8" s="606" customFormat="1" ht="15" x14ac:dyDescent="0.25">
      <c r="B14" s="612"/>
      <c r="C14" s="611"/>
      <c r="D14" s="610"/>
      <c r="E14" s="620"/>
      <c r="F14" s="315"/>
      <c r="G14" s="607"/>
      <c r="H14" s="643"/>
    </row>
    <row r="15" spans="2:8" s="606" customFormat="1" ht="30" x14ac:dyDescent="0.25">
      <c r="B15" s="612">
        <f>IF(C14="",MAX(B2:B14)+1,"")</f>
        <v>123</v>
      </c>
      <c r="C15" s="611" t="s">
        <v>641</v>
      </c>
      <c r="D15" s="610" t="s">
        <v>14</v>
      </c>
      <c r="E15" s="620">
        <v>1</v>
      </c>
      <c r="F15" s="315">
        <v>0</v>
      </c>
      <c r="G15" s="607" t="str">
        <f>IF(TYPE(D15)=2,(IF(E15,(IF(F15,(+E15*F15),"")),"")),"")</f>
        <v/>
      </c>
      <c r="H15" s="643"/>
    </row>
    <row r="16" spans="2:8" s="606" customFormat="1" ht="15" x14ac:dyDescent="0.25">
      <c r="B16" s="612"/>
      <c r="C16" s="611"/>
      <c r="D16" s="610"/>
      <c r="E16" s="620"/>
      <c r="F16" s="315"/>
      <c r="G16" s="607"/>
      <c r="H16" s="643"/>
    </row>
    <row r="17" spans="2:8" s="606" customFormat="1" ht="30" x14ac:dyDescent="0.25">
      <c r="B17" s="612">
        <f>IF(C16="",MAX(B5:B16)+1,"")</f>
        <v>124</v>
      </c>
      <c r="C17" s="611" t="s">
        <v>640</v>
      </c>
      <c r="D17" s="610" t="s">
        <v>14</v>
      </c>
      <c r="E17" s="620">
        <v>1</v>
      </c>
      <c r="F17" s="315">
        <v>0</v>
      </c>
      <c r="G17" s="607" t="str">
        <f>IF(TYPE(D17)=2,(IF(E17,(IF(F17,(+E17*F17),"")),"")),"")</f>
        <v/>
      </c>
      <c r="H17" s="643"/>
    </row>
    <row r="18" spans="2:8" ht="9.9499999999999993" customHeight="1" thickBot="1" x14ac:dyDescent="0.3">
      <c r="B18" s="341"/>
      <c r="C18" s="286"/>
      <c r="D18" s="285"/>
      <c r="E18" s="284"/>
      <c r="F18" s="283"/>
      <c r="G18" s="282"/>
      <c r="H18" s="340"/>
    </row>
    <row r="19" spans="2:8" s="606" customFormat="1" ht="16.5" thickTop="1" x14ac:dyDescent="0.25">
      <c r="B19" s="612"/>
      <c r="C19" s="611"/>
      <c r="D19" s="610"/>
      <c r="E19" s="609"/>
      <c r="F19" s="608"/>
      <c r="G19" s="607"/>
      <c r="H19" s="340"/>
    </row>
    <row r="20" spans="2:8" s="599" customFormat="1" x14ac:dyDescent="0.25">
      <c r="B20" s="605"/>
      <c r="C20" s="604" t="s">
        <v>639</v>
      </c>
      <c r="D20" s="603" t="s">
        <v>385</v>
      </c>
      <c r="E20" s="602"/>
      <c r="F20" s="601"/>
      <c r="G20" s="600">
        <f>SUM(G9:G19)</f>
        <v>0</v>
      </c>
      <c r="H20" s="340"/>
    </row>
    <row r="23" spans="2:8" x14ac:dyDescent="0.2">
      <c r="G23" s="339"/>
    </row>
  </sheetData>
  <pageMargins left="0.39370078740157483" right="7.874015748031496E-2" top="0.39370078740157483" bottom="0.59055118110236227" header="0.15748031496062992" footer="0.15748031496062992"/>
  <pageSetup paperSize="9" orientation="portrait" r:id="rId1"/>
  <headerFooter alignWithMargins="0">
    <oddHeader>&amp;C&amp;9ELGOM 16-034 PZI&amp;R&amp;9Stran &amp;P od &amp;N</oddHeader>
    <oddFooter>&amp;L&amp;A&amp;C&amp;9VRTEC ŠENTLOVRENC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26"/>
  <sheetViews>
    <sheetView view="pageBreakPreview" zoomScaleNormal="100" zoomScaleSheetLayoutView="100" workbookViewId="0">
      <selection activeCell="D23" sqref="D23"/>
    </sheetView>
  </sheetViews>
  <sheetFormatPr defaultRowHeight="12.75" x14ac:dyDescent="0.2"/>
  <cols>
    <col min="1" max="1" width="4.42578125" style="654" bestFit="1" customWidth="1"/>
    <col min="2" max="2" width="40.7109375" style="655" customWidth="1"/>
    <col min="3" max="3" width="9.140625" style="654"/>
    <col min="4" max="4" width="14.5703125" style="654" customWidth="1"/>
    <col min="5" max="5" width="10.28515625" style="653" bestFit="1" customWidth="1"/>
    <col min="6" max="6" width="9.5703125" style="653" bestFit="1" customWidth="1"/>
    <col min="7" max="16384" width="9.140625" style="653"/>
  </cols>
  <sheetData>
    <row r="1" spans="1:8" s="694" customFormat="1" ht="15.75" x14ac:dyDescent="0.2">
      <c r="A1" s="698"/>
      <c r="B1" s="696"/>
      <c r="C1" s="695"/>
      <c r="D1" s="695"/>
      <c r="E1" s="680"/>
      <c r="F1" s="680"/>
    </row>
    <row r="2" spans="1:8" s="694" customFormat="1" ht="15" x14ac:dyDescent="0.2">
      <c r="A2" s="697"/>
      <c r="B2" s="696"/>
      <c r="C2" s="695"/>
      <c r="D2" s="695"/>
      <c r="E2" s="680"/>
      <c r="F2" s="680"/>
    </row>
    <row r="3" spans="1:8" s="692" customFormat="1" ht="15" x14ac:dyDescent="0.2">
      <c r="A3" s="1653" t="s">
        <v>657</v>
      </c>
      <c r="B3" s="1653"/>
      <c r="C3" s="1653"/>
      <c r="D3" s="1653"/>
      <c r="E3" s="1653"/>
      <c r="F3" s="1653"/>
      <c r="G3" s="693"/>
      <c r="H3" s="693"/>
    </row>
    <row r="4" spans="1:8" s="679" customFormat="1" ht="16.5" thickBot="1" x14ac:dyDescent="0.3">
      <c r="A4" s="691"/>
      <c r="B4" s="690"/>
      <c r="C4" s="689"/>
      <c r="D4" s="688"/>
      <c r="E4" s="687"/>
      <c r="F4" s="687"/>
      <c r="G4" s="686"/>
      <c r="H4" s="686"/>
    </row>
    <row r="5" spans="1:8" s="685" customFormat="1" x14ac:dyDescent="0.2">
      <c r="A5" s="1652" t="s">
        <v>656</v>
      </c>
      <c r="B5" s="1652"/>
      <c r="C5" s="1652"/>
      <c r="D5" s="1652"/>
      <c r="E5" s="1652"/>
      <c r="F5" s="1652"/>
    </row>
    <row r="6" spans="1:8" s="679" customFormat="1" ht="15.75" x14ac:dyDescent="0.25">
      <c r="A6" s="684" t="s">
        <v>655</v>
      </c>
      <c r="B6" s="683"/>
      <c r="C6" s="682"/>
      <c r="D6" s="681"/>
      <c r="E6" s="680"/>
      <c r="F6" s="680"/>
    </row>
    <row r="7" spans="1:8" s="677" customFormat="1" ht="15.75" x14ac:dyDescent="0.25">
      <c r="A7" s="678"/>
    </row>
    <row r="8" spans="1:8" s="677" customFormat="1" ht="18" x14ac:dyDescent="0.25">
      <c r="A8" s="678"/>
      <c r="B8" s="1651" t="s">
        <v>654</v>
      </c>
      <c r="C8" s="1651"/>
      <c r="D8" s="1651"/>
      <c r="E8" s="1651"/>
      <c r="F8" s="1651"/>
    </row>
    <row r="9" spans="1:8" s="676" customFormat="1" x14ac:dyDescent="0.2">
      <c r="B9" s="655"/>
    </row>
    <row r="10" spans="1:8" s="671" customFormat="1" x14ac:dyDescent="0.2">
      <c r="G10" s="675"/>
    </row>
    <row r="11" spans="1:8" s="671" customFormat="1" x14ac:dyDescent="0.2">
      <c r="B11" s="674"/>
    </row>
    <row r="12" spans="1:8" ht="14.25" x14ac:dyDescent="0.2">
      <c r="A12" s="653"/>
      <c r="B12" s="670" t="s">
        <v>653</v>
      </c>
      <c r="C12" s="667"/>
      <c r="D12" s="669">
        <f>'I. Ogrevanje_radiator'!F68</f>
        <v>0</v>
      </c>
    </row>
    <row r="13" spans="1:8" s="671" customFormat="1" ht="16.5" x14ac:dyDescent="0.3">
      <c r="B13" s="673"/>
      <c r="C13" s="672"/>
      <c r="D13" s="672"/>
    </row>
    <row r="14" spans="1:8" ht="14.25" x14ac:dyDescent="0.2">
      <c r="A14" s="653"/>
      <c r="B14" s="670" t="s">
        <v>652</v>
      </c>
      <c r="C14" s="667"/>
      <c r="D14" s="669">
        <f>'II. Hlajenje '!F97</f>
        <v>0</v>
      </c>
    </row>
    <row r="15" spans="1:8" ht="14.25" x14ac:dyDescent="0.2">
      <c r="A15" s="653"/>
      <c r="B15" s="670"/>
      <c r="C15" s="667"/>
      <c r="D15" s="669"/>
    </row>
    <row r="16" spans="1:8" ht="14.25" x14ac:dyDescent="0.2">
      <c r="A16" s="653"/>
      <c r="B16" s="670" t="s">
        <v>651</v>
      </c>
      <c r="C16" s="667"/>
      <c r="D16" s="669">
        <f>'III. Kotlovnica '!F233</f>
        <v>0</v>
      </c>
    </row>
    <row r="17" spans="1:6" ht="14.25" x14ac:dyDescent="0.2">
      <c r="A17" s="653"/>
      <c r="B17" s="670"/>
      <c r="C17" s="667"/>
      <c r="D17" s="669"/>
    </row>
    <row r="18" spans="1:6" ht="14.25" x14ac:dyDescent="0.2">
      <c r="A18" s="653"/>
      <c r="B18" s="670" t="s">
        <v>650</v>
      </c>
      <c r="C18" s="667"/>
      <c r="D18" s="669">
        <f>'IV. VO_KA_pritličje'!F217</f>
        <v>0</v>
      </c>
    </row>
    <row r="19" spans="1:6" ht="14.25" x14ac:dyDescent="0.2">
      <c r="A19" s="653"/>
      <c r="B19" s="670"/>
      <c r="C19" s="667"/>
      <c r="D19" s="669"/>
    </row>
    <row r="20" spans="1:6" ht="14.25" x14ac:dyDescent="0.2">
      <c r="A20" s="653"/>
      <c r="B20" s="670" t="s">
        <v>649</v>
      </c>
      <c r="C20" s="667"/>
      <c r="D20" s="669">
        <f>'V. Prezracevanje '!F186</f>
        <v>0</v>
      </c>
    </row>
    <row r="21" spans="1:6" ht="14.25" x14ac:dyDescent="0.2">
      <c r="A21" s="653"/>
      <c r="B21" s="670"/>
      <c r="C21" s="667"/>
      <c r="D21" s="669"/>
    </row>
    <row r="22" spans="1:6" ht="14.25" x14ac:dyDescent="0.2">
      <c r="A22" s="653"/>
      <c r="B22" s="670" t="s">
        <v>648</v>
      </c>
      <c r="C22" s="667"/>
      <c r="D22" s="669">
        <f>'VI. Prezracevanje Kuhinja '!H223</f>
        <v>0</v>
      </c>
    </row>
    <row r="23" spans="1:6" ht="15" thickBot="1" x14ac:dyDescent="0.25">
      <c r="A23" s="653"/>
      <c r="B23" s="668"/>
      <c r="C23" s="667"/>
      <c r="D23" s="667"/>
    </row>
    <row r="24" spans="1:6" ht="15" thickTop="1" x14ac:dyDescent="0.2">
      <c r="A24" s="666"/>
      <c r="B24" s="665" t="s">
        <v>142</v>
      </c>
      <c r="C24" s="664"/>
      <c r="D24" s="663">
        <f>SUM(D12:D22)</f>
        <v>0</v>
      </c>
      <c r="E24" s="662"/>
      <c r="F24" s="662"/>
    </row>
    <row r="25" spans="1:6" s="658" customFormat="1" ht="16.5" x14ac:dyDescent="0.3">
      <c r="A25" s="660"/>
      <c r="B25" s="661"/>
      <c r="C25" s="660"/>
      <c r="D25" s="659"/>
    </row>
    <row r="26" spans="1:6" ht="15.75" x14ac:dyDescent="0.25">
      <c r="A26" s="656"/>
      <c r="B26" s="657"/>
      <c r="C26" s="656"/>
      <c r="D26" s="656"/>
    </row>
  </sheetData>
  <mergeCells count="3">
    <mergeCell ref="B8:F8"/>
    <mergeCell ref="A5:F5"/>
    <mergeCell ref="A3:F3"/>
  </mergeCells>
  <printOptions horizontalCentered="1"/>
  <pageMargins left="0.51181102362204722" right="0.39370078740157483" top="0.78740157480314965" bottom="0.78740157480314965" header="0.31496062992125984" footer="0.31496062992125984"/>
  <pageSetup paperSize="9" orientation="portrait" r:id="rId1"/>
  <headerFooter alignWithMargins="0">
    <oddFooter xml:space="preserve">&amp;C&amp;8&amp;A&amp;R&amp;8&amp;P   od   &amp;N &amp;10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76"/>
  <sheetViews>
    <sheetView view="pageBreakPreview" topLeftCell="A40" zoomScaleNormal="100" zoomScaleSheetLayoutView="100" workbookViewId="0">
      <selection activeCell="F66" sqref="F66"/>
    </sheetView>
  </sheetViews>
  <sheetFormatPr defaultRowHeight="12.75" x14ac:dyDescent="0.2"/>
  <cols>
    <col min="1" max="1" width="3.42578125" style="727" customWidth="1"/>
    <col min="2" max="2" width="39.140625" style="726" customWidth="1"/>
    <col min="3" max="3" width="4.7109375" style="725" customWidth="1"/>
    <col min="4" max="4" width="12.140625" style="724" customWidth="1"/>
    <col min="5" max="5" width="10.28515625" style="724" bestFit="1" customWidth="1"/>
    <col min="6" max="6" width="17.28515625" style="723" customWidth="1"/>
    <col min="7" max="11" width="9.140625" style="722"/>
    <col min="12" max="16384" width="9.140625" style="721"/>
  </cols>
  <sheetData>
    <row r="1" spans="1:11" s="1310" customFormat="1" ht="15.75" x14ac:dyDescent="0.2">
      <c r="A1" s="1314"/>
      <c r="B1" s="1312"/>
      <c r="C1" s="1311"/>
      <c r="D1" s="1311"/>
      <c r="E1" s="1296"/>
      <c r="F1" s="1296"/>
    </row>
    <row r="2" spans="1:11" s="1310" customFormat="1" ht="15" x14ac:dyDescent="0.2">
      <c r="A2" s="1313"/>
      <c r="B2" s="1312"/>
      <c r="C2" s="1311"/>
      <c r="D2" s="1311"/>
      <c r="E2" s="1296"/>
      <c r="F2" s="1296"/>
    </row>
    <row r="3" spans="1:11" s="1308" customFormat="1" ht="15" x14ac:dyDescent="0.2">
      <c r="A3" s="1656" t="s">
        <v>657</v>
      </c>
      <c r="B3" s="1656"/>
      <c r="C3" s="1656"/>
      <c r="D3" s="1656"/>
      <c r="E3" s="1656"/>
      <c r="F3" s="1656"/>
      <c r="G3" s="1309"/>
      <c r="H3" s="1309"/>
    </row>
    <row r="4" spans="1:11" s="1295" customFormat="1" ht="16.5" thickBot="1" x14ac:dyDescent="0.3">
      <c r="A4" s="1307"/>
      <c r="B4" s="1306"/>
      <c r="C4" s="1305"/>
      <c r="D4" s="1304"/>
      <c r="E4" s="1303"/>
      <c r="F4" s="1303"/>
      <c r="G4" s="1302"/>
      <c r="H4" s="1302"/>
    </row>
    <row r="5" spans="1:11" s="1301" customFormat="1" x14ac:dyDescent="0.2">
      <c r="A5" s="1655" t="s">
        <v>656</v>
      </c>
      <c r="B5" s="1655"/>
      <c r="C5" s="1655"/>
      <c r="D5" s="1655"/>
      <c r="E5" s="1655"/>
      <c r="F5" s="1655"/>
    </row>
    <row r="6" spans="1:11" s="1295" customFormat="1" ht="15.75" x14ac:dyDescent="0.25">
      <c r="A6" s="1300" t="s">
        <v>737</v>
      </c>
      <c r="B6" s="1299"/>
      <c r="C6" s="1298"/>
      <c r="D6" s="1297"/>
      <c r="E6" s="1296"/>
      <c r="F6" s="1296"/>
    </row>
    <row r="7" spans="1:11" s="735" customFormat="1" x14ac:dyDescent="0.2">
      <c r="A7" s="805"/>
      <c r="B7" s="768"/>
      <c r="C7" s="767"/>
      <c r="D7" s="793"/>
      <c r="E7" s="793"/>
      <c r="F7" s="792"/>
      <c r="G7" s="736"/>
      <c r="H7" s="736"/>
      <c r="I7" s="736"/>
      <c r="J7" s="736"/>
      <c r="K7" s="736"/>
    </row>
    <row r="8" spans="1:11" s="799" customFormat="1" ht="15.75" x14ac:dyDescent="0.25">
      <c r="A8" s="794"/>
      <c r="B8" s="807" t="s">
        <v>736</v>
      </c>
      <c r="C8" s="803"/>
      <c r="D8" s="806"/>
      <c r="E8" s="806"/>
      <c r="F8" s="801"/>
      <c r="G8" s="800"/>
      <c r="H8" s="800"/>
      <c r="I8" s="800"/>
      <c r="J8" s="800"/>
      <c r="K8" s="800"/>
    </row>
    <row r="9" spans="1:11" s="799" customFormat="1" x14ac:dyDescent="0.2">
      <c r="A9" s="805"/>
      <c r="B9" s="804"/>
      <c r="C9" s="803"/>
      <c r="D9" s="802"/>
      <c r="E9" s="802"/>
      <c r="F9" s="801"/>
      <c r="G9" s="800"/>
      <c r="H9" s="800"/>
      <c r="I9" s="800"/>
      <c r="J9" s="800"/>
      <c r="K9" s="800"/>
    </row>
    <row r="10" spans="1:11" s="735" customFormat="1" x14ac:dyDescent="0.2">
      <c r="A10" s="798"/>
      <c r="B10" s="797" t="s">
        <v>735</v>
      </c>
      <c r="C10" s="796" t="s">
        <v>734</v>
      </c>
      <c r="D10" s="795" t="s">
        <v>733</v>
      </c>
      <c r="E10" s="795" t="s">
        <v>732</v>
      </c>
      <c r="F10" s="795" t="s">
        <v>402</v>
      </c>
      <c r="G10" s="736"/>
      <c r="H10" s="736"/>
      <c r="I10" s="736"/>
      <c r="J10" s="736"/>
      <c r="K10" s="736"/>
    </row>
    <row r="11" spans="1:11" s="735" customFormat="1" x14ac:dyDescent="0.2">
      <c r="A11" s="794"/>
      <c r="B11" s="768"/>
      <c r="C11" s="767"/>
      <c r="D11" s="793"/>
      <c r="E11" s="793"/>
      <c r="F11" s="792"/>
      <c r="G11" s="736"/>
      <c r="H11" s="736"/>
      <c r="I11" s="736"/>
      <c r="J11" s="736"/>
      <c r="K11" s="736"/>
    </row>
    <row r="12" spans="1:11" s="735" customFormat="1" ht="211.5" customHeight="1" x14ac:dyDescent="0.2">
      <c r="A12" s="769">
        <f>COUNT("1")</f>
        <v>1</v>
      </c>
      <c r="B12" s="787" t="s">
        <v>731</v>
      </c>
      <c r="C12" s="767"/>
      <c r="D12" s="766"/>
      <c r="E12" s="792"/>
      <c r="F12" s="765"/>
      <c r="G12" s="736"/>
      <c r="H12" s="736"/>
      <c r="I12" s="736"/>
      <c r="J12" s="736"/>
      <c r="K12" s="736"/>
    </row>
    <row r="13" spans="1:11" s="744" customFormat="1" ht="12.75" customHeight="1" x14ac:dyDescent="0.2">
      <c r="A13" s="754"/>
      <c r="B13" s="775" t="s">
        <v>730</v>
      </c>
      <c r="C13" s="756"/>
      <c r="D13" s="752"/>
      <c r="E13" s="791"/>
      <c r="F13" s="759"/>
      <c r="G13" s="745"/>
      <c r="H13" s="745"/>
      <c r="I13" s="745"/>
      <c r="J13" s="745"/>
      <c r="K13" s="745"/>
    </row>
    <row r="14" spans="1:11" s="744" customFormat="1" ht="12.75" customHeight="1" x14ac:dyDescent="0.2">
      <c r="A14" s="754"/>
      <c r="B14" s="775" t="s">
        <v>712</v>
      </c>
      <c r="C14" s="756"/>
      <c r="D14" s="752"/>
      <c r="E14" s="791"/>
      <c r="F14" s="759"/>
      <c r="G14" s="745"/>
      <c r="H14" s="745"/>
      <c r="I14" s="745"/>
      <c r="J14" s="745"/>
      <c r="K14" s="745"/>
    </row>
    <row r="15" spans="1:11" s="744" customFormat="1" ht="12.75" customHeight="1" x14ac:dyDescent="0.2">
      <c r="A15" s="754"/>
      <c r="B15" s="774" t="s">
        <v>711</v>
      </c>
      <c r="C15" s="756"/>
      <c r="D15" s="752"/>
      <c r="E15" s="791"/>
      <c r="F15" s="759"/>
      <c r="G15" s="745"/>
      <c r="H15" s="745"/>
      <c r="I15" s="745"/>
      <c r="J15" s="745"/>
      <c r="K15" s="745"/>
    </row>
    <row r="16" spans="1:11" s="744" customFormat="1" ht="12.75" customHeight="1" x14ac:dyDescent="0.2">
      <c r="A16" s="783"/>
      <c r="B16" s="772"/>
      <c r="C16" s="781"/>
      <c r="D16" s="780"/>
      <c r="E16" s="790"/>
      <c r="F16" s="759"/>
      <c r="G16" s="745"/>
      <c r="H16" s="745"/>
      <c r="I16" s="745"/>
      <c r="J16" s="745"/>
      <c r="K16" s="745"/>
    </row>
    <row r="17" spans="1:11" s="784" customFormat="1" ht="12.75" customHeight="1" x14ac:dyDescent="0.2">
      <c r="A17" s="786"/>
      <c r="B17" s="782" t="s">
        <v>729</v>
      </c>
      <c r="C17" s="781" t="s">
        <v>4</v>
      </c>
      <c r="D17" s="780">
        <v>2</v>
      </c>
      <c r="E17" s="779"/>
      <c r="F17" s="759">
        <f>E17*D17</f>
        <v>0</v>
      </c>
      <c r="G17" s="785"/>
      <c r="H17" s="785"/>
      <c r="I17" s="785"/>
      <c r="J17" s="785"/>
      <c r="K17" s="785"/>
    </row>
    <row r="18" spans="1:11" s="784" customFormat="1" ht="12.75" customHeight="1" x14ac:dyDescent="0.2">
      <c r="A18" s="786"/>
      <c r="B18" s="782"/>
      <c r="C18" s="781"/>
      <c r="D18" s="780"/>
      <c r="E18" s="779"/>
      <c r="F18" s="759"/>
      <c r="G18" s="785"/>
      <c r="H18" s="785"/>
      <c r="I18" s="785"/>
      <c r="J18" s="785"/>
      <c r="K18" s="785"/>
    </row>
    <row r="19" spans="1:11" s="784" customFormat="1" ht="12.75" customHeight="1" x14ac:dyDescent="0.2">
      <c r="A19" s="786"/>
      <c r="B19" s="782" t="s">
        <v>728</v>
      </c>
      <c r="C19" s="781" t="s">
        <v>4</v>
      </c>
      <c r="D19" s="780">
        <v>1</v>
      </c>
      <c r="E19" s="779"/>
      <c r="F19" s="759">
        <f>E19*D19</f>
        <v>0</v>
      </c>
      <c r="G19" s="785"/>
      <c r="H19" s="785"/>
      <c r="I19" s="785"/>
      <c r="J19" s="785"/>
      <c r="K19" s="785"/>
    </row>
    <row r="20" spans="1:11" s="744" customFormat="1" ht="12.75" customHeight="1" x14ac:dyDescent="0.2">
      <c r="A20" s="783"/>
      <c r="B20" s="772"/>
      <c r="C20" s="781"/>
      <c r="D20" s="780"/>
      <c r="E20" s="779"/>
      <c r="F20" s="759"/>
      <c r="G20" s="745"/>
      <c r="H20" s="745"/>
      <c r="I20" s="745"/>
      <c r="J20" s="745"/>
      <c r="K20" s="745"/>
    </row>
    <row r="21" spans="1:11" s="784" customFormat="1" ht="12.75" customHeight="1" x14ac:dyDescent="0.2">
      <c r="A21" s="786"/>
      <c r="B21" s="782" t="s">
        <v>727</v>
      </c>
      <c r="C21" s="781" t="s">
        <v>4</v>
      </c>
      <c r="D21" s="780">
        <v>2</v>
      </c>
      <c r="E21" s="779"/>
      <c r="F21" s="759">
        <f>E21*D21</f>
        <v>0</v>
      </c>
      <c r="G21" s="785"/>
      <c r="H21" s="785"/>
      <c r="I21" s="785"/>
      <c r="J21" s="785"/>
      <c r="K21" s="785"/>
    </row>
    <row r="22" spans="1:11" s="784" customFormat="1" ht="12.75" customHeight="1" x14ac:dyDescent="0.2">
      <c r="A22" s="789"/>
      <c r="B22" s="782" t="s">
        <v>726</v>
      </c>
      <c r="C22" s="756" t="s">
        <v>4</v>
      </c>
      <c r="D22" s="752">
        <v>3</v>
      </c>
      <c r="E22" s="770"/>
      <c r="F22" s="759">
        <f>E22*D22</f>
        <v>0</v>
      </c>
      <c r="G22" s="785"/>
      <c r="H22" s="785"/>
      <c r="I22" s="785"/>
      <c r="J22" s="785"/>
      <c r="K22" s="785"/>
    </row>
    <row r="23" spans="1:11" s="784" customFormat="1" ht="12.75" customHeight="1" x14ac:dyDescent="0.2">
      <c r="A23" s="789"/>
      <c r="B23" s="782" t="s">
        <v>725</v>
      </c>
      <c r="C23" s="756" t="s">
        <v>4</v>
      </c>
      <c r="D23" s="752">
        <v>2</v>
      </c>
      <c r="E23" s="770"/>
      <c r="F23" s="759">
        <f>E23*D23</f>
        <v>0</v>
      </c>
      <c r="G23" s="785"/>
      <c r="H23" s="785"/>
      <c r="I23" s="785"/>
      <c r="J23" s="785"/>
      <c r="K23" s="785"/>
    </row>
    <row r="24" spans="1:11" s="784" customFormat="1" ht="12.75" customHeight="1" x14ac:dyDescent="0.2">
      <c r="A24" s="789"/>
      <c r="B24" s="787"/>
      <c r="C24" s="756"/>
      <c r="D24" s="752"/>
      <c r="E24" s="770"/>
      <c r="F24" s="759"/>
      <c r="G24" s="785"/>
      <c r="H24" s="785"/>
      <c r="I24" s="785"/>
      <c r="J24" s="785"/>
      <c r="K24" s="785"/>
    </row>
    <row r="25" spans="1:11" s="784" customFormat="1" ht="12.75" customHeight="1" x14ac:dyDescent="0.2">
      <c r="A25" s="786"/>
      <c r="B25" s="782" t="s">
        <v>724</v>
      </c>
      <c r="C25" s="781" t="s">
        <v>4</v>
      </c>
      <c r="D25" s="780">
        <v>1</v>
      </c>
      <c r="E25" s="779"/>
      <c r="F25" s="759">
        <f>E25*D25</f>
        <v>0</v>
      </c>
      <c r="G25" s="785"/>
      <c r="H25" s="785"/>
      <c r="I25" s="785"/>
      <c r="J25" s="785"/>
      <c r="K25" s="785"/>
    </row>
    <row r="26" spans="1:11" s="784" customFormat="1" ht="12.75" customHeight="1" x14ac:dyDescent="0.2">
      <c r="A26" s="789"/>
      <c r="B26" s="782" t="s">
        <v>723</v>
      </c>
      <c r="C26" s="756" t="s">
        <v>4</v>
      </c>
      <c r="D26" s="752">
        <v>2</v>
      </c>
      <c r="E26" s="770"/>
      <c r="F26" s="759">
        <f>E26*D26</f>
        <v>0</v>
      </c>
      <c r="G26" s="785"/>
      <c r="H26" s="785"/>
      <c r="I26" s="785"/>
      <c r="J26" s="785"/>
      <c r="K26" s="785"/>
    </row>
    <row r="27" spans="1:11" s="784" customFormat="1" ht="12.75" customHeight="1" x14ac:dyDescent="0.2">
      <c r="A27" s="789"/>
      <c r="B27" s="782"/>
      <c r="C27" s="756"/>
      <c r="D27" s="752"/>
      <c r="E27" s="770"/>
      <c r="F27" s="759"/>
      <c r="G27" s="785"/>
      <c r="H27" s="785"/>
      <c r="I27" s="785"/>
      <c r="J27" s="785"/>
      <c r="K27" s="785"/>
    </row>
    <row r="28" spans="1:11" s="784" customFormat="1" ht="12.75" customHeight="1" x14ac:dyDescent="0.2">
      <c r="A28" s="786"/>
      <c r="B28" s="782" t="s">
        <v>722</v>
      </c>
      <c r="C28" s="781" t="s">
        <v>4</v>
      </c>
      <c r="D28" s="780">
        <v>2</v>
      </c>
      <c r="E28" s="779"/>
      <c r="F28" s="759">
        <f>E28*D28</f>
        <v>0</v>
      </c>
      <c r="G28" s="785"/>
      <c r="H28" s="785"/>
      <c r="I28" s="785"/>
      <c r="J28" s="785"/>
      <c r="K28" s="785"/>
    </row>
    <row r="29" spans="1:11" s="784" customFormat="1" ht="12.75" customHeight="1" x14ac:dyDescent="0.2">
      <c r="A29" s="789"/>
      <c r="B29" s="787" t="s">
        <v>721</v>
      </c>
      <c r="C29" s="756" t="s">
        <v>4</v>
      </c>
      <c r="D29" s="752">
        <v>3</v>
      </c>
      <c r="E29" s="770"/>
      <c r="F29" s="759">
        <f>E29*D29</f>
        <v>0</v>
      </c>
      <c r="G29" s="785"/>
      <c r="H29" s="785"/>
      <c r="I29" s="785"/>
      <c r="J29" s="785"/>
      <c r="K29" s="785"/>
    </row>
    <row r="30" spans="1:11" s="784" customFormat="1" ht="12.75" customHeight="1" x14ac:dyDescent="0.2">
      <c r="A30" s="789"/>
      <c r="B30" s="787" t="s">
        <v>720</v>
      </c>
      <c r="C30" s="756" t="s">
        <v>4</v>
      </c>
      <c r="D30" s="752">
        <v>1</v>
      </c>
      <c r="E30" s="770"/>
      <c r="F30" s="759">
        <f>E30*D30</f>
        <v>0</v>
      </c>
      <c r="G30" s="785"/>
      <c r="H30" s="785"/>
      <c r="I30" s="785"/>
      <c r="J30" s="785"/>
      <c r="K30" s="785"/>
    </row>
    <row r="31" spans="1:11" s="784" customFormat="1" ht="12.75" customHeight="1" x14ac:dyDescent="0.2">
      <c r="A31" s="789"/>
      <c r="B31" s="787" t="s">
        <v>719</v>
      </c>
      <c r="C31" s="756" t="s">
        <v>4</v>
      </c>
      <c r="D31" s="752">
        <v>1</v>
      </c>
      <c r="E31" s="770"/>
      <c r="F31" s="759">
        <f>E31*D31</f>
        <v>0</v>
      </c>
      <c r="G31" s="785"/>
      <c r="H31" s="785"/>
      <c r="I31" s="785"/>
      <c r="J31" s="785"/>
      <c r="K31" s="785"/>
    </row>
    <row r="32" spans="1:11" s="784" customFormat="1" ht="12.75" customHeight="1" x14ac:dyDescent="0.2">
      <c r="A32" s="789"/>
      <c r="B32" s="787"/>
      <c r="C32" s="756"/>
      <c r="D32" s="752"/>
      <c r="E32" s="770"/>
      <c r="F32" s="759"/>
      <c r="G32" s="785"/>
      <c r="H32" s="785"/>
      <c r="I32" s="785"/>
      <c r="J32" s="785"/>
      <c r="K32" s="785"/>
    </row>
    <row r="33" spans="1:11" s="784" customFormat="1" ht="12.75" customHeight="1" x14ac:dyDescent="0.2">
      <c r="A33" s="786"/>
      <c r="B33" s="782" t="s">
        <v>718</v>
      </c>
      <c r="C33" s="781" t="s">
        <v>4</v>
      </c>
      <c r="D33" s="780">
        <v>8</v>
      </c>
      <c r="E33" s="779"/>
      <c r="F33" s="759">
        <f>E33*D33</f>
        <v>0</v>
      </c>
      <c r="G33" s="785"/>
      <c r="H33" s="785"/>
      <c r="I33" s="785"/>
      <c r="J33" s="785"/>
      <c r="K33" s="785"/>
    </row>
    <row r="34" spans="1:11" s="784" customFormat="1" ht="12.75" customHeight="1" x14ac:dyDescent="0.2">
      <c r="A34" s="786"/>
      <c r="B34" s="782"/>
      <c r="C34" s="781"/>
      <c r="D34" s="788">
        <f>SUM(D17:D33)</f>
        <v>28</v>
      </c>
      <c r="E34" s="779"/>
      <c r="F34" s="759"/>
      <c r="G34" s="785"/>
      <c r="H34" s="785"/>
      <c r="I34" s="785"/>
      <c r="J34" s="785"/>
      <c r="K34" s="785"/>
    </row>
    <row r="35" spans="1:11" s="784" customFormat="1" ht="12.75" customHeight="1" x14ac:dyDescent="0.2">
      <c r="A35" s="786"/>
      <c r="B35" s="782"/>
      <c r="C35" s="781"/>
      <c r="D35" s="780"/>
      <c r="E35" s="779"/>
      <c r="F35" s="759"/>
      <c r="G35" s="785"/>
      <c r="H35" s="785"/>
      <c r="I35" s="785"/>
      <c r="J35" s="785"/>
      <c r="K35" s="785"/>
    </row>
    <row r="36" spans="1:11" s="735" customFormat="1" ht="104.25" customHeight="1" x14ac:dyDescent="0.2">
      <c r="A36" s="769">
        <v>2</v>
      </c>
      <c r="B36" s="787" t="s">
        <v>717</v>
      </c>
      <c r="C36" s="767"/>
      <c r="D36" s="766"/>
      <c r="E36" s="765"/>
      <c r="F36" s="765"/>
      <c r="G36" s="736"/>
      <c r="H36" s="736"/>
      <c r="I36" s="736"/>
      <c r="J36" s="736"/>
      <c r="K36" s="736"/>
    </row>
    <row r="37" spans="1:11" s="744" customFormat="1" ht="12.75" customHeight="1" x14ac:dyDescent="0.2">
      <c r="A37" s="754"/>
      <c r="B37" s="775" t="s">
        <v>716</v>
      </c>
      <c r="C37" s="756"/>
      <c r="D37" s="752"/>
      <c r="E37" s="770"/>
      <c r="F37" s="759"/>
      <c r="G37" s="745"/>
      <c r="H37" s="745"/>
      <c r="I37" s="745"/>
      <c r="J37" s="745"/>
      <c r="K37" s="745"/>
    </row>
    <row r="38" spans="1:11" s="744" customFormat="1" ht="16.5" x14ac:dyDescent="0.2">
      <c r="A38" s="754"/>
      <c r="B38" s="775" t="s">
        <v>712</v>
      </c>
      <c r="C38" s="756"/>
      <c r="D38" s="752"/>
      <c r="E38" s="770"/>
      <c r="F38" s="759"/>
      <c r="G38" s="745"/>
      <c r="H38" s="745"/>
      <c r="I38" s="745"/>
      <c r="J38" s="745"/>
      <c r="K38" s="745"/>
    </row>
    <row r="39" spans="1:11" s="744" customFormat="1" ht="16.5" x14ac:dyDescent="0.2">
      <c r="A39" s="754"/>
      <c r="B39" s="774" t="s">
        <v>711</v>
      </c>
      <c r="C39" s="756"/>
      <c r="D39" s="752"/>
      <c r="E39" s="770"/>
      <c r="F39" s="759"/>
      <c r="G39" s="745"/>
      <c r="H39" s="745"/>
      <c r="I39" s="745"/>
      <c r="J39" s="745"/>
      <c r="K39" s="745"/>
    </row>
    <row r="40" spans="1:11" s="784" customFormat="1" ht="16.5" x14ac:dyDescent="0.2">
      <c r="A40" s="786"/>
      <c r="B40" s="782" t="s">
        <v>715</v>
      </c>
      <c r="C40" s="781" t="s">
        <v>4</v>
      </c>
      <c r="D40" s="780">
        <v>2</v>
      </c>
      <c r="E40" s="779"/>
      <c r="F40" s="759">
        <f>E40*D40</f>
        <v>0</v>
      </c>
      <c r="G40" s="785"/>
      <c r="H40" s="785"/>
      <c r="I40" s="785"/>
      <c r="J40" s="785"/>
      <c r="K40" s="785"/>
    </row>
    <row r="41" spans="1:11" s="784" customFormat="1" ht="12.75" customHeight="1" x14ac:dyDescent="0.2">
      <c r="A41" s="786"/>
      <c r="B41" s="782"/>
      <c r="C41" s="781"/>
      <c r="D41" s="780"/>
      <c r="E41" s="779"/>
      <c r="F41" s="759"/>
      <c r="G41" s="785"/>
      <c r="H41" s="785"/>
      <c r="I41" s="785"/>
      <c r="J41" s="785"/>
      <c r="K41" s="785"/>
    </row>
    <row r="42" spans="1:11" s="744" customFormat="1" ht="12.75" customHeight="1" x14ac:dyDescent="0.2">
      <c r="A42" s="783"/>
      <c r="B42" s="782"/>
      <c r="C42" s="781"/>
      <c r="D42" s="780"/>
      <c r="E42" s="779"/>
      <c r="F42" s="759"/>
      <c r="G42" s="745"/>
      <c r="H42" s="745"/>
      <c r="I42" s="745"/>
      <c r="J42" s="745"/>
      <c r="K42" s="745"/>
    </row>
    <row r="43" spans="1:11" s="735" customFormat="1" ht="51" x14ac:dyDescent="0.2">
      <c r="A43" s="743">
        <v>3</v>
      </c>
      <c r="B43" s="778" t="s">
        <v>714</v>
      </c>
      <c r="C43" s="739"/>
      <c r="D43" s="777"/>
      <c r="E43" s="776"/>
      <c r="F43" s="776"/>
      <c r="G43" s="736"/>
      <c r="H43" s="736"/>
      <c r="I43" s="736"/>
      <c r="J43" s="736"/>
      <c r="K43" s="736"/>
    </row>
    <row r="44" spans="1:11" s="744" customFormat="1" ht="12.75" customHeight="1" x14ac:dyDescent="0.2">
      <c r="A44" s="754"/>
      <c r="B44" s="775" t="s">
        <v>713</v>
      </c>
      <c r="C44" s="756"/>
      <c r="D44" s="752"/>
      <c r="E44" s="770"/>
      <c r="F44" s="759"/>
      <c r="G44" s="745"/>
      <c r="H44" s="745"/>
      <c r="I44" s="745"/>
      <c r="J44" s="745"/>
      <c r="K44" s="745"/>
    </row>
    <row r="45" spans="1:11" s="744" customFormat="1" ht="12.75" customHeight="1" x14ac:dyDescent="0.2">
      <c r="A45" s="754"/>
      <c r="B45" s="775" t="s">
        <v>712</v>
      </c>
      <c r="C45" s="756"/>
      <c r="D45" s="752"/>
      <c r="E45" s="770"/>
      <c r="F45" s="759"/>
      <c r="G45" s="745"/>
      <c r="H45" s="745"/>
      <c r="I45" s="745"/>
      <c r="J45" s="745"/>
      <c r="K45" s="745"/>
    </row>
    <row r="46" spans="1:11" s="744" customFormat="1" ht="12.75" customHeight="1" x14ac:dyDescent="0.2">
      <c r="A46" s="754"/>
      <c r="B46" s="774" t="s">
        <v>711</v>
      </c>
      <c r="C46" s="773"/>
      <c r="D46" s="752"/>
      <c r="E46" s="770"/>
      <c r="F46" s="759"/>
      <c r="G46" s="745"/>
      <c r="H46" s="745"/>
      <c r="I46" s="745"/>
      <c r="J46" s="745"/>
      <c r="K46" s="745"/>
    </row>
    <row r="47" spans="1:11" s="744" customFormat="1" ht="12.75" customHeight="1" x14ac:dyDescent="0.2">
      <c r="A47" s="754"/>
      <c r="B47" s="772"/>
      <c r="C47" s="756" t="s">
        <v>14</v>
      </c>
      <c r="D47" s="771">
        <v>30</v>
      </c>
      <c r="E47" s="770"/>
      <c r="F47" s="759">
        <f>E47*D47</f>
        <v>0</v>
      </c>
      <c r="G47" s="745"/>
      <c r="H47" s="745"/>
      <c r="I47" s="745"/>
      <c r="J47" s="745"/>
      <c r="K47" s="745"/>
    </row>
    <row r="48" spans="1:11" s="735" customFormat="1" x14ac:dyDescent="0.2">
      <c r="A48" s="769"/>
      <c r="B48" s="768"/>
      <c r="C48" s="767"/>
      <c r="D48" s="766"/>
      <c r="E48" s="765"/>
      <c r="F48" s="765"/>
      <c r="G48" s="736"/>
      <c r="H48" s="736"/>
      <c r="I48" s="736"/>
      <c r="J48" s="736"/>
      <c r="K48" s="736"/>
    </row>
    <row r="49" spans="1:16" s="1276" customFormat="1" ht="51" x14ac:dyDescent="0.2">
      <c r="A49" s="743">
        <v>4</v>
      </c>
      <c r="B49" s="1294" t="s">
        <v>710</v>
      </c>
      <c r="C49" s="1293"/>
      <c r="D49" s="1286"/>
      <c r="E49" s="1292"/>
      <c r="F49" s="1291"/>
      <c r="G49" s="1278"/>
      <c r="H49" s="1278"/>
      <c r="I49" s="1277"/>
      <c r="J49" s="1277"/>
      <c r="K49" s="1277"/>
      <c r="L49" s="1277"/>
      <c r="M49" s="1277"/>
    </row>
    <row r="50" spans="1:16" s="1280" customFormat="1" ht="16.5" x14ac:dyDescent="0.3">
      <c r="A50" s="1288"/>
      <c r="B50" s="1290" t="s">
        <v>709</v>
      </c>
      <c r="C50" s="1289" t="s">
        <v>252</v>
      </c>
      <c r="D50" s="1285">
        <v>346</v>
      </c>
      <c r="E50" s="1284"/>
      <c r="F50" s="751">
        <f>E50*D50</f>
        <v>0</v>
      </c>
      <c r="G50" s="1283"/>
      <c r="H50" s="1283"/>
      <c r="I50" s="1282"/>
      <c r="J50" s="1282"/>
      <c r="K50" s="1282"/>
      <c r="L50" s="1282"/>
      <c r="M50" s="1282"/>
      <c r="P50" s="1281"/>
    </row>
    <row r="51" spans="1:16" s="1280" customFormat="1" ht="16.5" x14ac:dyDescent="0.3">
      <c r="A51" s="1288"/>
      <c r="B51" s="1290" t="s">
        <v>708</v>
      </c>
      <c r="C51" s="1289" t="s">
        <v>252</v>
      </c>
      <c r="D51" s="1285">
        <v>80</v>
      </c>
      <c r="E51" s="1284"/>
      <c r="F51" s="751">
        <f>E51*D51</f>
        <v>0</v>
      </c>
      <c r="G51" s="1283"/>
      <c r="H51" s="1283"/>
      <c r="I51" s="1282"/>
      <c r="J51" s="1282"/>
      <c r="K51" s="1282"/>
      <c r="L51" s="1282"/>
      <c r="M51" s="1282"/>
      <c r="P51" s="1281"/>
    </row>
    <row r="52" spans="1:16" s="1280" customFormat="1" ht="16.5" x14ac:dyDescent="0.3">
      <c r="A52" s="1288"/>
      <c r="B52" s="1287" t="s">
        <v>707</v>
      </c>
      <c r="C52" s="1286" t="s">
        <v>252</v>
      </c>
      <c r="D52" s="1285">
        <v>75</v>
      </c>
      <c r="E52" s="1284"/>
      <c r="F52" s="751">
        <f>E52*D52</f>
        <v>0</v>
      </c>
      <c r="G52" s="1283"/>
      <c r="H52" s="1283"/>
      <c r="I52" s="1282"/>
      <c r="J52" s="1282"/>
      <c r="K52" s="1282"/>
      <c r="L52" s="1282"/>
      <c r="M52" s="1282"/>
      <c r="P52" s="1281"/>
    </row>
    <row r="53" spans="1:16" s="1280" customFormat="1" ht="16.5" x14ac:dyDescent="0.3">
      <c r="A53" s="1288"/>
      <c r="B53" s="1287" t="s">
        <v>706</v>
      </c>
      <c r="C53" s="1286" t="s">
        <v>252</v>
      </c>
      <c r="D53" s="1285">
        <v>30</v>
      </c>
      <c r="E53" s="763"/>
      <c r="F53" s="751">
        <f>E53*D53</f>
        <v>0</v>
      </c>
      <c r="G53" s="1283"/>
      <c r="H53" s="1283"/>
      <c r="I53" s="1282"/>
      <c r="J53" s="1282"/>
      <c r="K53" s="1282"/>
      <c r="L53" s="1282"/>
      <c r="M53" s="1282"/>
      <c r="P53" s="1281"/>
    </row>
    <row r="54" spans="1:16" s="1280" customFormat="1" ht="16.5" x14ac:dyDescent="0.3">
      <c r="A54" s="1288"/>
      <c r="B54" s="1287" t="s">
        <v>705</v>
      </c>
      <c r="C54" s="1286" t="s">
        <v>252</v>
      </c>
      <c r="D54" s="1285">
        <v>6</v>
      </c>
      <c r="E54" s="1284"/>
      <c r="F54" s="751">
        <f>E54*D54</f>
        <v>0</v>
      </c>
      <c r="G54" s="1283"/>
      <c r="H54" s="1283"/>
      <c r="I54" s="1282"/>
      <c r="J54" s="1282"/>
      <c r="K54" s="1282"/>
      <c r="L54" s="1282"/>
      <c r="M54" s="1282"/>
      <c r="P54" s="1281"/>
    </row>
    <row r="55" spans="1:16" s="1276" customFormat="1" ht="12.75" customHeight="1" x14ac:dyDescent="0.2">
      <c r="A55" s="1279"/>
      <c r="B55" s="764"/>
      <c r="C55" s="758"/>
      <c r="D55" s="757"/>
      <c r="E55" s="763"/>
      <c r="F55" s="762"/>
      <c r="G55" s="1278"/>
      <c r="H55" s="1278"/>
      <c r="I55" s="1277"/>
      <c r="J55" s="1277"/>
      <c r="K55" s="1277"/>
      <c r="L55" s="1277"/>
      <c r="M55" s="1277"/>
    </row>
    <row r="56" spans="1:16" s="1265" customFormat="1" ht="63.75" x14ac:dyDescent="0.2">
      <c r="A56" s="743">
        <v>5</v>
      </c>
      <c r="B56" s="1275" t="s">
        <v>704</v>
      </c>
      <c r="C56" s="1274"/>
      <c r="D56" s="1274"/>
      <c r="E56" s="1273"/>
      <c r="F56" s="1273"/>
    </row>
    <row r="57" spans="1:16" s="1265" customFormat="1" ht="17.25" customHeight="1" x14ac:dyDescent="0.2">
      <c r="A57" s="1268"/>
      <c r="B57" s="761" t="s">
        <v>703</v>
      </c>
      <c r="C57" s="1274"/>
      <c r="D57" s="1274"/>
      <c r="E57" s="1273"/>
      <c r="F57" s="1273"/>
    </row>
    <row r="58" spans="1:16" s="1269" customFormat="1" ht="16.5" x14ac:dyDescent="0.2">
      <c r="A58" s="1268"/>
      <c r="B58" s="1272" t="s">
        <v>702</v>
      </c>
      <c r="C58" s="760" t="s">
        <v>252</v>
      </c>
      <c r="D58" s="757">
        <v>140</v>
      </c>
      <c r="E58" s="1271"/>
      <c r="F58" s="759">
        <f>E58*D58</f>
        <v>0</v>
      </c>
      <c r="P58" s="1270"/>
    </row>
    <row r="59" spans="1:16" s="1269" customFormat="1" ht="16.5" x14ac:dyDescent="0.2">
      <c r="A59" s="1268"/>
      <c r="B59" s="1272" t="s">
        <v>701</v>
      </c>
      <c r="C59" s="760" t="s">
        <v>252</v>
      </c>
      <c r="D59" s="757">
        <v>80</v>
      </c>
      <c r="E59" s="1271"/>
      <c r="F59" s="759">
        <f>E59*D59</f>
        <v>0</v>
      </c>
      <c r="P59" s="1270"/>
    </row>
    <row r="60" spans="1:16" s="1269" customFormat="1" ht="16.5" x14ac:dyDescent="0.2">
      <c r="A60" s="1268"/>
      <c r="B60" s="1272" t="s">
        <v>700</v>
      </c>
      <c r="C60" s="760" t="s">
        <v>252</v>
      </c>
      <c r="D60" s="757">
        <v>75</v>
      </c>
      <c r="E60" s="1271"/>
      <c r="F60" s="759">
        <f>E60*D60</f>
        <v>0</v>
      </c>
      <c r="P60" s="1270"/>
    </row>
    <row r="61" spans="1:16" s="1269" customFormat="1" ht="16.5" x14ac:dyDescent="0.2">
      <c r="A61" s="1268"/>
      <c r="B61" s="1272" t="s">
        <v>699</v>
      </c>
      <c r="C61" s="760" t="s">
        <v>252</v>
      </c>
      <c r="D61" s="757">
        <v>30</v>
      </c>
      <c r="E61" s="1271"/>
      <c r="F61" s="759">
        <f>E61*D61</f>
        <v>0</v>
      </c>
      <c r="P61" s="1270"/>
    </row>
    <row r="62" spans="1:16" s="1269" customFormat="1" ht="16.5" x14ac:dyDescent="0.2">
      <c r="A62" s="1268"/>
      <c r="B62" s="1267" t="s">
        <v>698</v>
      </c>
      <c r="C62" s="760" t="s">
        <v>252</v>
      </c>
      <c r="D62" s="757">
        <v>6</v>
      </c>
      <c r="E62" s="1271"/>
      <c r="F62" s="759">
        <f>E62*D62</f>
        <v>0</v>
      </c>
      <c r="P62" s="1270"/>
    </row>
    <row r="63" spans="1:16" s="1265" customFormat="1" x14ac:dyDescent="0.2">
      <c r="A63" s="1268"/>
      <c r="B63" s="1267"/>
      <c r="C63" s="758"/>
      <c r="D63" s="757"/>
      <c r="E63" s="1266"/>
      <c r="F63" s="1266"/>
    </row>
    <row r="64" spans="1:16" s="749" customFormat="1" ht="25.5" x14ac:dyDescent="0.2">
      <c r="A64" s="754">
        <v>6</v>
      </c>
      <c r="B64" s="753" t="s">
        <v>697</v>
      </c>
      <c r="C64" s="752" t="s">
        <v>14</v>
      </c>
      <c r="D64" s="752">
        <v>1</v>
      </c>
      <c r="E64" s="751"/>
      <c r="F64" s="751">
        <f>E64*D64</f>
        <v>0</v>
      </c>
      <c r="G64" s="750"/>
      <c r="H64" s="750"/>
      <c r="I64" s="750"/>
      <c r="J64" s="750"/>
      <c r="K64" s="750"/>
      <c r="L64" s="750"/>
      <c r="M64" s="750"/>
      <c r="N64" s="750"/>
      <c r="O64" s="750"/>
      <c r="P64" s="750"/>
    </row>
    <row r="65" spans="1:16" s="749" customFormat="1" x14ac:dyDescent="0.2">
      <c r="A65" s="756"/>
      <c r="B65" s="755"/>
      <c r="C65" s="752"/>
      <c r="D65" s="752"/>
      <c r="E65" s="751"/>
      <c r="F65" s="751"/>
      <c r="G65" s="750"/>
      <c r="H65" s="750"/>
      <c r="I65" s="750"/>
      <c r="J65" s="750"/>
      <c r="K65" s="750"/>
      <c r="L65" s="750"/>
      <c r="M65" s="750"/>
      <c r="N65" s="750"/>
      <c r="O65" s="750"/>
      <c r="P65" s="750"/>
    </row>
    <row r="66" spans="1:16" s="749" customFormat="1" ht="25.5" x14ac:dyDescent="0.2">
      <c r="A66" s="754">
        <v>7</v>
      </c>
      <c r="B66" s="753" t="s">
        <v>696</v>
      </c>
      <c r="C66" s="752" t="s">
        <v>695</v>
      </c>
      <c r="D66" s="752">
        <v>1</v>
      </c>
      <c r="E66" s="751"/>
      <c r="F66" s="751">
        <f>E66*D66</f>
        <v>0</v>
      </c>
      <c r="G66" s="750"/>
      <c r="H66" s="750"/>
      <c r="I66" s="750"/>
      <c r="J66" s="750"/>
      <c r="K66" s="750"/>
      <c r="L66" s="750"/>
      <c r="M66" s="750"/>
      <c r="N66" s="750"/>
      <c r="O66" s="750"/>
      <c r="P66" s="750"/>
    </row>
    <row r="67" spans="1:16" s="744" customFormat="1" ht="12.75" customHeight="1" thickBot="1" x14ac:dyDescent="0.25">
      <c r="A67" s="1264"/>
      <c r="B67" s="1263"/>
      <c r="C67" s="748"/>
      <c r="D67" s="747"/>
      <c r="E67" s="1262"/>
      <c r="F67" s="746"/>
      <c r="G67" s="745"/>
      <c r="H67" s="745"/>
      <c r="I67" s="745"/>
      <c r="J67" s="745"/>
      <c r="K67" s="745"/>
    </row>
    <row r="68" spans="1:16" s="735" customFormat="1" ht="17.25" thickTop="1" x14ac:dyDescent="0.2">
      <c r="A68" s="1260"/>
      <c r="B68" s="1261" t="s">
        <v>694</v>
      </c>
      <c r="C68" s="1260"/>
      <c r="D68" s="1260"/>
      <c r="E68" s="1259"/>
      <c r="F68" s="1258">
        <f>SUM(F12:F66)</f>
        <v>0</v>
      </c>
      <c r="G68" s="736"/>
      <c r="H68" s="736"/>
      <c r="I68" s="736"/>
      <c r="J68" s="736"/>
      <c r="K68" s="736"/>
    </row>
    <row r="69" spans="1:16" s="735" customFormat="1" ht="15" customHeight="1" x14ac:dyDescent="0.2">
      <c r="A69" s="743"/>
      <c r="B69" s="1654"/>
      <c r="C69" s="1654"/>
      <c r="D69" s="738"/>
      <c r="E69" s="738"/>
      <c r="F69" s="742"/>
      <c r="G69" s="736"/>
      <c r="H69" s="736"/>
      <c r="I69" s="736"/>
      <c r="J69" s="736"/>
      <c r="K69" s="736"/>
    </row>
    <row r="70" spans="1:16" s="735" customFormat="1" x14ac:dyDescent="0.2">
      <c r="A70" s="741"/>
      <c r="B70" s="740"/>
      <c r="C70" s="739"/>
      <c r="D70" s="738"/>
      <c r="E70" s="738"/>
      <c r="F70" s="737"/>
      <c r="G70" s="736"/>
      <c r="H70" s="736"/>
      <c r="I70" s="736"/>
      <c r="J70" s="736"/>
      <c r="K70" s="736"/>
    </row>
    <row r="71" spans="1:16" ht="16.5" customHeight="1" x14ac:dyDescent="0.2">
      <c r="A71" s="734"/>
      <c r="B71" s="733"/>
      <c r="C71" s="732"/>
      <c r="D71" s="731"/>
      <c r="E71" s="731"/>
      <c r="F71" s="730"/>
    </row>
    <row r="72" spans="1:16" ht="16.5" customHeight="1" x14ac:dyDescent="0.2">
      <c r="B72" s="729"/>
      <c r="C72" s="732"/>
      <c r="D72" s="731"/>
      <c r="E72" s="731"/>
      <c r="F72" s="730"/>
    </row>
    <row r="73" spans="1:16" ht="16.5" customHeight="1" x14ac:dyDescent="0.2">
      <c r="B73" s="729"/>
    </row>
    <row r="74" spans="1:16" ht="16.5" customHeight="1" x14ac:dyDescent="0.2"/>
    <row r="75" spans="1:16" x14ac:dyDescent="0.2">
      <c r="B75" s="728"/>
    </row>
    <row r="76" spans="1:16" ht="25.15" customHeight="1" x14ac:dyDescent="0.2">
      <c r="B76" s="728"/>
    </row>
  </sheetData>
  <mergeCells count="3">
    <mergeCell ref="B69:C69"/>
    <mergeCell ref="A5:F5"/>
    <mergeCell ref="A3:F3"/>
  </mergeCells>
  <printOptions horizontalCentered="1"/>
  <pageMargins left="0.511811023622047" right="0.39370078740157499" top="0.78740157480314998" bottom="0.78740157480314998" header="0.31496062992126" footer="0.31496062992126"/>
  <pageSetup paperSize="9" orientation="portrait" r:id="rId1"/>
  <headerFooter alignWithMargins="0">
    <oddFooter xml:space="preserve">&amp;C&amp;8&amp;A&amp;R&amp;8&amp;P   od   &amp;N &amp;10 </oddFooter>
  </headerFooter>
  <rowBreaks count="1" manualBreakCount="1">
    <brk id="55"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117"/>
  <sheetViews>
    <sheetView view="pageBreakPreview" topLeftCell="A67" zoomScaleNormal="100" zoomScaleSheetLayoutView="100" workbookViewId="0">
      <selection activeCell="F94" sqref="F94"/>
    </sheetView>
  </sheetViews>
  <sheetFormatPr defaultRowHeight="12.75" x14ac:dyDescent="0.2"/>
  <cols>
    <col min="1" max="1" width="2.85546875" style="814" customWidth="1"/>
    <col min="2" max="2" width="39.140625" style="813" customWidth="1"/>
    <col min="3" max="3" width="4.7109375" style="812" customWidth="1"/>
    <col min="4" max="4" width="12.140625" style="811" customWidth="1"/>
    <col min="5" max="5" width="10.42578125" style="810" customWidth="1"/>
    <col min="6" max="6" width="17.28515625" style="810" customWidth="1"/>
    <col min="7" max="11" width="9.140625" style="809"/>
    <col min="12" max="16384" width="9.140625" style="808"/>
  </cols>
  <sheetData>
    <row r="1" spans="1:22" s="1310" customFormat="1" ht="15.75" x14ac:dyDescent="0.2">
      <c r="A1" s="1314"/>
      <c r="B1" s="1312"/>
      <c r="C1" s="1311"/>
      <c r="D1" s="1311"/>
      <c r="E1" s="1362"/>
      <c r="F1" s="1362"/>
    </row>
    <row r="2" spans="1:22" s="1310" customFormat="1" ht="15" x14ac:dyDescent="0.2">
      <c r="A2" s="1313"/>
      <c r="B2" s="1312"/>
      <c r="C2" s="1311"/>
      <c r="D2" s="1311"/>
      <c r="E2" s="1362"/>
      <c r="F2" s="1362"/>
    </row>
    <row r="3" spans="1:22" s="1308" customFormat="1" ht="15" x14ac:dyDescent="0.2">
      <c r="A3" s="1656" t="s">
        <v>657</v>
      </c>
      <c r="B3" s="1656"/>
      <c r="C3" s="1656"/>
      <c r="D3" s="1656"/>
      <c r="E3" s="1656"/>
      <c r="F3" s="1656"/>
    </row>
    <row r="4" spans="1:22" s="1295" customFormat="1" ht="16.5" thickBot="1" x14ac:dyDescent="0.3">
      <c r="A4" s="1307"/>
      <c r="B4" s="1306"/>
      <c r="C4" s="1305"/>
      <c r="D4" s="1304"/>
      <c r="E4" s="1361"/>
      <c r="F4" s="1361"/>
    </row>
    <row r="5" spans="1:22" s="1301" customFormat="1" ht="12.75" customHeight="1" x14ac:dyDescent="0.2">
      <c r="A5" s="1655" t="s">
        <v>656</v>
      </c>
      <c r="B5" s="1655"/>
      <c r="C5" s="1655"/>
      <c r="D5" s="1655"/>
      <c r="E5" s="1655"/>
      <c r="F5" s="1655"/>
    </row>
    <row r="6" spans="1:22" s="1295" customFormat="1" ht="15.75" x14ac:dyDescent="0.25">
      <c r="A6" s="1300" t="s">
        <v>737</v>
      </c>
      <c r="B6" s="1299"/>
      <c r="C6" s="1298"/>
      <c r="D6" s="1297"/>
    </row>
    <row r="7" spans="1:22" s="749" customFormat="1" x14ac:dyDescent="0.2">
      <c r="A7" s="910"/>
      <c r="B7" s="896"/>
      <c r="C7" s="895"/>
      <c r="D7" s="894"/>
      <c r="E7" s="893"/>
      <c r="F7" s="893"/>
      <c r="G7" s="892"/>
      <c r="H7" s="892"/>
      <c r="I7" s="892"/>
      <c r="J7" s="892"/>
      <c r="K7" s="892"/>
    </row>
    <row r="8" spans="1:22" s="904" customFormat="1" ht="15.75" x14ac:dyDescent="0.25">
      <c r="A8" s="897"/>
      <c r="B8" s="912" t="s">
        <v>783</v>
      </c>
      <c r="C8" s="908"/>
      <c r="D8" s="911"/>
      <c r="E8" s="906"/>
      <c r="F8" s="906"/>
      <c r="G8" s="905"/>
      <c r="H8" s="905"/>
      <c r="I8" s="905"/>
      <c r="J8" s="905"/>
      <c r="K8" s="905"/>
    </row>
    <row r="9" spans="1:22" s="904" customFormat="1" x14ac:dyDescent="0.2">
      <c r="A9" s="910"/>
      <c r="B9" s="909"/>
      <c r="C9" s="908"/>
      <c r="D9" s="907"/>
      <c r="E9" s="906"/>
      <c r="F9" s="906"/>
      <c r="G9" s="905"/>
      <c r="H9" s="905"/>
      <c r="I9" s="905"/>
      <c r="J9" s="905"/>
      <c r="K9" s="905"/>
    </row>
    <row r="10" spans="1:22" s="898" customFormat="1" x14ac:dyDescent="0.2">
      <c r="A10" s="903"/>
      <c r="B10" s="902" t="s">
        <v>735</v>
      </c>
      <c r="C10" s="901" t="s">
        <v>734</v>
      </c>
      <c r="D10" s="900" t="s">
        <v>733</v>
      </c>
      <c r="E10" s="900" t="s">
        <v>143</v>
      </c>
      <c r="F10" s="900" t="s">
        <v>402</v>
      </c>
      <c r="G10" s="899"/>
      <c r="H10" s="899"/>
      <c r="I10" s="899"/>
      <c r="J10" s="899"/>
      <c r="K10" s="899"/>
    </row>
    <row r="11" spans="1:22" s="749" customFormat="1" x14ac:dyDescent="0.2">
      <c r="A11" s="897"/>
      <c r="B11" s="896"/>
      <c r="C11" s="895"/>
      <c r="D11" s="894"/>
      <c r="E11" s="893"/>
      <c r="F11" s="893"/>
      <c r="G11" s="892"/>
      <c r="H11" s="892"/>
      <c r="I11" s="892"/>
      <c r="J11" s="892"/>
      <c r="K11" s="892"/>
    </row>
    <row r="12" spans="1:22" s="1315" customFormat="1" ht="306" x14ac:dyDescent="0.3">
      <c r="A12" s="1322" t="s">
        <v>0</v>
      </c>
      <c r="B12" s="1359" t="s">
        <v>782</v>
      </c>
      <c r="C12" s="1321"/>
      <c r="D12" s="1320"/>
      <c r="E12" s="1331"/>
      <c r="F12" s="1323"/>
      <c r="G12" s="1317"/>
      <c r="H12" s="1316"/>
      <c r="I12" s="1316"/>
      <c r="J12" s="1316"/>
      <c r="K12" s="1316"/>
      <c r="L12" s="1316"/>
      <c r="M12" s="1316"/>
      <c r="N12" s="1316"/>
      <c r="O12" s="1316"/>
      <c r="P12" s="1316"/>
      <c r="Q12" s="1316"/>
      <c r="R12" s="1316"/>
      <c r="S12" s="1316"/>
      <c r="T12" s="1316"/>
      <c r="U12" s="1316"/>
      <c r="V12" s="1316"/>
    </row>
    <row r="13" spans="1:22" s="1315" customFormat="1" ht="16.5" x14ac:dyDescent="0.3">
      <c r="A13" s="1322"/>
      <c r="B13" s="1359" t="s">
        <v>781</v>
      </c>
      <c r="C13" s="1321"/>
      <c r="D13" s="1320"/>
      <c r="E13" s="1331"/>
      <c r="F13" s="1323"/>
      <c r="G13" s="1317"/>
      <c r="H13" s="1316"/>
      <c r="I13" s="1316"/>
      <c r="J13" s="1316"/>
      <c r="K13" s="1316"/>
      <c r="L13" s="1316"/>
      <c r="M13" s="1316"/>
      <c r="N13" s="1316"/>
      <c r="O13" s="1316"/>
      <c r="P13" s="1316"/>
      <c r="Q13" s="1316"/>
      <c r="R13" s="1316"/>
      <c r="S13" s="1316"/>
      <c r="T13" s="1316"/>
      <c r="U13" s="1316"/>
      <c r="V13" s="1316"/>
    </row>
    <row r="14" spans="1:22" s="1315" customFormat="1" ht="25.5" x14ac:dyDescent="0.3">
      <c r="A14" s="1322"/>
      <c r="B14" s="1359" t="s">
        <v>780</v>
      </c>
      <c r="C14" s="1321"/>
      <c r="D14" s="1320"/>
      <c r="E14" s="1331"/>
      <c r="F14" s="1323"/>
      <c r="G14" s="1317"/>
      <c r="H14" s="1316"/>
      <c r="I14" s="1316"/>
      <c r="J14" s="1316"/>
      <c r="K14" s="1316"/>
      <c r="L14" s="1316"/>
      <c r="M14" s="1316"/>
      <c r="N14" s="1316"/>
      <c r="O14" s="1316"/>
      <c r="P14" s="1316"/>
      <c r="Q14" s="1316"/>
      <c r="R14" s="1316"/>
      <c r="S14" s="1316"/>
      <c r="T14" s="1316"/>
      <c r="U14" s="1316"/>
      <c r="V14" s="1316"/>
    </row>
    <row r="15" spans="1:22" s="1315" customFormat="1" ht="16.5" x14ac:dyDescent="0.3">
      <c r="A15" s="1322"/>
      <c r="B15" s="1359" t="s">
        <v>772</v>
      </c>
      <c r="C15" s="1321"/>
      <c r="D15" s="1320"/>
      <c r="E15" s="1331"/>
      <c r="F15" s="1323"/>
      <c r="G15" s="1317"/>
      <c r="H15" s="1316"/>
      <c r="I15" s="1316"/>
      <c r="J15" s="1316"/>
      <c r="K15" s="1316"/>
      <c r="L15" s="1316"/>
      <c r="M15" s="1316"/>
      <c r="N15" s="1316"/>
      <c r="O15" s="1316"/>
      <c r="P15" s="1316"/>
      <c r="Q15" s="1316"/>
      <c r="R15" s="1316"/>
      <c r="S15" s="1316"/>
      <c r="T15" s="1316"/>
      <c r="U15" s="1316"/>
      <c r="V15" s="1316"/>
    </row>
    <row r="16" spans="1:22" s="890" customFormat="1" x14ac:dyDescent="0.2">
      <c r="A16" s="1322"/>
      <c r="B16" s="1358" t="s">
        <v>779</v>
      </c>
      <c r="C16" s="1357"/>
      <c r="D16" s="1357"/>
      <c r="E16" s="891"/>
      <c r="F16" s="762"/>
    </row>
    <row r="17" spans="1:22" s="884" customFormat="1" x14ac:dyDescent="0.2">
      <c r="A17" s="789"/>
      <c r="B17" s="889" t="s">
        <v>711</v>
      </c>
      <c r="C17" s="888"/>
      <c r="D17" s="887"/>
      <c r="E17" s="886"/>
      <c r="F17" s="886"/>
      <c r="G17" s="885"/>
      <c r="H17" s="885"/>
      <c r="I17" s="885"/>
      <c r="J17" s="885"/>
      <c r="K17" s="885"/>
    </row>
    <row r="18" spans="1:22" s="884" customFormat="1" x14ac:dyDescent="0.2">
      <c r="A18" s="789"/>
      <c r="B18" s="889"/>
      <c r="C18" s="888"/>
      <c r="D18" s="887"/>
      <c r="E18" s="886"/>
      <c r="F18" s="886"/>
      <c r="G18" s="885"/>
      <c r="H18" s="885"/>
      <c r="I18" s="885"/>
      <c r="J18" s="885"/>
      <c r="K18" s="885"/>
    </row>
    <row r="19" spans="1:22" s="1315" customFormat="1" ht="16.5" x14ac:dyDescent="0.3">
      <c r="A19" s="1322"/>
      <c r="B19" s="1359" t="s">
        <v>778</v>
      </c>
      <c r="C19" s="1321"/>
      <c r="D19" s="1320"/>
      <c r="E19" s="1331"/>
      <c r="F19" s="1323"/>
      <c r="G19" s="1317"/>
      <c r="H19" s="1316"/>
      <c r="I19" s="1316"/>
      <c r="J19" s="1316"/>
      <c r="K19" s="1316"/>
      <c r="L19" s="1316"/>
      <c r="M19" s="1316"/>
      <c r="N19" s="1316"/>
      <c r="O19" s="1316"/>
      <c r="P19" s="1316"/>
      <c r="Q19" s="1316"/>
      <c r="R19" s="1316"/>
      <c r="S19" s="1316"/>
      <c r="T19" s="1316"/>
      <c r="U19" s="1316"/>
      <c r="V19" s="1316"/>
    </row>
    <row r="20" spans="1:22" s="1315" customFormat="1" ht="16.5" x14ac:dyDescent="0.3">
      <c r="A20" s="1322"/>
      <c r="B20" s="1359" t="s">
        <v>769</v>
      </c>
      <c r="C20" s="1321"/>
      <c r="D20" s="1320"/>
      <c r="E20" s="1331"/>
      <c r="F20" s="1323"/>
      <c r="G20" s="1317"/>
      <c r="H20" s="1316"/>
      <c r="I20" s="1316"/>
      <c r="J20" s="1316"/>
      <c r="K20" s="1316"/>
      <c r="L20" s="1316"/>
      <c r="M20" s="1316"/>
      <c r="N20" s="1316"/>
      <c r="O20" s="1316"/>
      <c r="P20" s="1316"/>
      <c r="Q20" s="1316"/>
      <c r="R20" s="1316"/>
      <c r="S20" s="1316"/>
      <c r="T20" s="1316"/>
      <c r="U20" s="1316"/>
      <c r="V20" s="1316"/>
    </row>
    <row r="21" spans="1:22" s="1315" customFormat="1" ht="16.5" x14ac:dyDescent="0.3">
      <c r="A21" s="1322"/>
      <c r="B21" s="1359" t="s">
        <v>768</v>
      </c>
      <c r="C21" s="1321"/>
      <c r="D21" s="1320"/>
      <c r="E21" s="1331"/>
      <c r="F21" s="1323"/>
      <c r="G21" s="1317"/>
      <c r="H21" s="1316"/>
      <c r="I21" s="1316"/>
      <c r="J21" s="1316"/>
      <c r="K21" s="1316"/>
      <c r="L21" s="1316"/>
      <c r="M21" s="1316"/>
      <c r="N21" s="1316"/>
      <c r="O21" s="1316"/>
      <c r="P21" s="1316"/>
      <c r="Q21" s="1316"/>
      <c r="R21" s="1316"/>
      <c r="S21" s="1316"/>
      <c r="T21" s="1316"/>
      <c r="U21" s="1316"/>
      <c r="V21" s="1316"/>
    </row>
    <row r="22" spans="1:22" s="1315" customFormat="1" ht="16.5" x14ac:dyDescent="0.3">
      <c r="A22" s="1322"/>
      <c r="B22" s="1359" t="s">
        <v>767</v>
      </c>
      <c r="C22" s="1321"/>
      <c r="D22" s="1320"/>
      <c r="E22" s="1331"/>
      <c r="F22" s="1323"/>
      <c r="G22" s="1317"/>
      <c r="H22" s="1316"/>
      <c r="I22" s="1316"/>
      <c r="J22" s="1316"/>
      <c r="K22" s="1316"/>
      <c r="L22" s="1316"/>
      <c r="M22" s="1316"/>
      <c r="N22" s="1316"/>
      <c r="O22" s="1316"/>
      <c r="P22" s="1316"/>
      <c r="Q22" s="1316"/>
      <c r="R22" s="1316"/>
      <c r="S22" s="1316"/>
      <c r="T22" s="1316"/>
      <c r="U22" s="1316"/>
      <c r="V22" s="1316"/>
    </row>
    <row r="23" spans="1:22" s="1315" customFormat="1" ht="16.5" x14ac:dyDescent="0.3">
      <c r="A23" s="1322"/>
      <c r="B23" s="1359" t="s">
        <v>777</v>
      </c>
      <c r="C23" s="1321"/>
      <c r="D23" s="1320"/>
      <c r="E23" s="1331"/>
      <c r="F23" s="1323"/>
      <c r="G23" s="1317"/>
      <c r="H23" s="1316"/>
      <c r="I23" s="1316"/>
      <c r="J23" s="1316"/>
      <c r="K23" s="1316"/>
      <c r="L23" s="1316"/>
      <c r="M23" s="1316"/>
      <c r="N23" s="1316"/>
      <c r="O23" s="1316"/>
      <c r="P23" s="1316"/>
      <c r="Q23" s="1316"/>
      <c r="R23" s="1316"/>
      <c r="S23" s="1316"/>
      <c r="T23" s="1316"/>
      <c r="U23" s="1316"/>
      <c r="V23" s="1316"/>
    </row>
    <row r="24" spans="1:22" s="1315" customFormat="1" ht="16.5" x14ac:dyDescent="0.3">
      <c r="A24" s="1322"/>
      <c r="B24" s="1359" t="s">
        <v>776</v>
      </c>
      <c r="C24" s="1321"/>
      <c r="D24" s="1320"/>
      <c r="E24" s="1331"/>
      <c r="F24" s="1323"/>
      <c r="G24" s="1317"/>
      <c r="H24" s="1316"/>
      <c r="I24" s="1316"/>
      <c r="J24" s="1316"/>
      <c r="K24" s="1316"/>
      <c r="L24" s="1316"/>
      <c r="M24" s="1316"/>
      <c r="N24" s="1316"/>
      <c r="O24" s="1316"/>
      <c r="P24" s="1316"/>
      <c r="Q24" s="1316"/>
      <c r="R24" s="1316"/>
      <c r="S24" s="1316"/>
      <c r="T24" s="1316"/>
      <c r="U24" s="1316"/>
      <c r="V24" s="1316"/>
    </row>
    <row r="25" spans="1:22" s="1315" customFormat="1" ht="16.5" x14ac:dyDescent="0.3">
      <c r="A25" s="1322"/>
      <c r="B25" s="1359"/>
      <c r="C25" s="1321" t="s">
        <v>14</v>
      </c>
      <c r="D25" s="1320">
        <v>7</v>
      </c>
      <c r="E25" s="1325"/>
      <c r="F25" s="1323">
        <f>E25*D25</f>
        <v>0</v>
      </c>
      <c r="G25" s="1317"/>
      <c r="H25" s="1316"/>
      <c r="I25" s="1316"/>
      <c r="J25" s="1316"/>
      <c r="K25" s="1316"/>
      <c r="L25" s="1316"/>
      <c r="M25" s="1316"/>
      <c r="N25" s="1360"/>
      <c r="O25" s="1316"/>
      <c r="P25" s="1316"/>
      <c r="Q25" s="1316"/>
      <c r="R25" s="1316"/>
      <c r="S25" s="1316"/>
      <c r="T25" s="1316"/>
      <c r="U25" s="1316"/>
      <c r="V25" s="1316"/>
    </row>
    <row r="26" spans="1:22" s="1315" customFormat="1" ht="16.5" x14ac:dyDescent="0.3">
      <c r="A26" s="1322"/>
      <c r="B26" s="1359"/>
      <c r="C26" s="1321"/>
      <c r="D26" s="1320"/>
      <c r="E26" s="1331"/>
      <c r="F26" s="1323"/>
      <c r="G26" s="1317"/>
      <c r="H26" s="1316"/>
      <c r="I26" s="1316"/>
      <c r="J26" s="1316"/>
      <c r="K26" s="1316"/>
      <c r="L26" s="1316"/>
      <c r="M26" s="1316"/>
      <c r="N26" s="1360"/>
      <c r="O26" s="1316"/>
      <c r="P26" s="1316"/>
      <c r="Q26" s="1316"/>
      <c r="R26" s="1316"/>
      <c r="S26" s="1316"/>
      <c r="T26" s="1316"/>
      <c r="U26" s="1316"/>
      <c r="V26" s="1316"/>
    </row>
    <row r="27" spans="1:22" s="1315" customFormat="1" ht="306" x14ac:dyDescent="0.3">
      <c r="A27" s="1322" t="s">
        <v>2</v>
      </c>
      <c r="B27" s="1359" t="s">
        <v>775</v>
      </c>
      <c r="C27" s="1321"/>
      <c r="D27" s="1320"/>
      <c r="E27" s="1331"/>
      <c r="F27" s="1323"/>
      <c r="G27" s="1317"/>
      <c r="H27" s="1316"/>
      <c r="I27" s="1316"/>
      <c r="J27" s="1316"/>
      <c r="K27" s="1316"/>
      <c r="L27" s="1316"/>
      <c r="M27" s="1316"/>
      <c r="N27" s="1316"/>
      <c r="O27" s="1316"/>
      <c r="P27" s="1316"/>
      <c r="Q27" s="1316"/>
      <c r="R27" s="1316"/>
      <c r="S27" s="1316"/>
      <c r="T27" s="1316"/>
      <c r="U27" s="1316"/>
      <c r="V27" s="1316"/>
    </row>
    <row r="28" spans="1:22" s="1315" customFormat="1" ht="16.5" x14ac:dyDescent="0.3">
      <c r="A28" s="1322"/>
      <c r="B28" s="1359" t="s">
        <v>774</v>
      </c>
      <c r="C28" s="1321"/>
      <c r="D28" s="1320"/>
      <c r="E28" s="1331"/>
      <c r="F28" s="1323"/>
      <c r="G28" s="1317"/>
      <c r="H28" s="1316"/>
      <c r="I28" s="1316"/>
      <c r="J28" s="1316"/>
      <c r="K28" s="1316"/>
      <c r="L28" s="1316"/>
      <c r="M28" s="1316"/>
      <c r="N28" s="1316"/>
      <c r="O28" s="1316"/>
      <c r="P28" s="1316"/>
      <c r="Q28" s="1316"/>
      <c r="R28" s="1316"/>
      <c r="S28" s="1316"/>
      <c r="T28" s="1316"/>
      <c r="U28" s="1316"/>
      <c r="V28" s="1316"/>
    </row>
    <row r="29" spans="1:22" s="1315" customFormat="1" ht="25.5" x14ac:dyDescent="0.3">
      <c r="A29" s="1322"/>
      <c r="B29" s="1359" t="s">
        <v>773</v>
      </c>
      <c r="C29" s="1321"/>
      <c r="D29" s="1320"/>
      <c r="E29" s="1331"/>
      <c r="F29" s="1323"/>
      <c r="G29" s="1317"/>
      <c r="H29" s="1316"/>
      <c r="I29" s="1316"/>
      <c r="J29" s="1316"/>
      <c r="K29" s="1316"/>
      <c r="L29" s="1316"/>
      <c r="M29" s="1316"/>
      <c r="N29" s="1316"/>
      <c r="O29" s="1316"/>
      <c r="P29" s="1316"/>
      <c r="Q29" s="1316"/>
      <c r="R29" s="1316"/>
      <c r="S29" s="1316"/>
      <c r="T29" s="1316"/>
      <c r="U29" s="1316"/>
      <c r="V29" s="1316"/>
    </row>
    <row r="30" spans="1:22" s="1315" customFormat="1" ht="16.5" x14ac:dyDescent="0.3">
      <c r="A30" s="1322"/>
      <c r="B30" s="1359" t="s">
        <v>772</v>
      </c>
      <c r="C30" s="1321"/>
      <c r="D30" s="1320"/>
      <c r="E30" s="1331"/>
      <c r="F30" s="1323"/>
      <c r="G30" s="1317"/>
      <c r="H30" s="1316"/>
      <c r="I30" s="1316"/>
      <c r="J30" s="1316"/>
      <c r="K30" s="1316"/>
      <c r="L30" s="1316"/>
      <c r="M30" s="1316"/>
      <c r="N30" s="1316"/>
      <c r="O30" s="1316"/>
      <c r="P30" s="1316"/>
      <c r="Q30" s="1316"/>
      <c r="R30" s="1316"/>
      <c r="S30" s="1316"/>
      <c r="T30" s="1316"/>
      <c r="U30" s="1316"/>
      <c r="V30" s="1316"/>
    </row>
    <row r="31" spans="1:22" s="890" customFormat="1" x14ac:dyDescent="0.2">
      <c r="A31" s="1322"/>
      <c r="B31" s="1358" t="s">
        <v>771</v>
      </c>
      <c r="C31" s="1357"/>
      <c r="D31" s="1357"/>
      <c r="E31" s="891"/>
      <c r="F31" s="762"/>
    </row>
    <row r="32" spans="1:22" s="884" customFormat="1" x14ac:dyDescent="0.2">
      <c r="A32" s="789"/>
      <c r="B32" s="889" t="s">
        <v>711</v>
      </c>
      <c r="C32" s="888"/>
      <c r="D32" s="887"/>
      <c r="E32" s="886"/>
      <c r="F32" s="886"/>
      <c r="G32" s="885"/>
      <c r="H32" s="885"/>
      <c r="I32" s="885"/>
      <c r="J32" s="885"/>
      <c r="K32" s="885"/>
    </row>
    <row r="33" spans="1:22" s="884" customFormat="1" x14ac:dyDescent="0.2">
      <c r="A33" s="789"/>
      <c r="B33" s="889"/>
      <c r="C33" s="888"/>
      <c r="D33" s="887"/>
      <c r="E33" s="886"/>
      <c r="F33" s="886"/>
      <c r="G33" s="885"/>
      <c r="H33" s="885"/>
      <c r="I33" s="885"/>
      <c r="J33" s="885"/>
      <c r="K33" s="885"/>
    </row>
    <row r="34" spans="1:22" s="1315" customFormat="1" ht="16.5" x14ac:dyDescent="0.3">
      <c r="A34" s="1322"/>
      <c r="B34" s="1359" t="s">
        <v>770</v>
      </c>
      <c r="C34" s="1321"/>
      <c r="D34" s="1320"/>
      <c r="E34" s="1331"/>
      <c r="F34" s="1323"/>
      <c r="G34" s="1317"/>
      <c r="H34" s="1316"/>
      <c r="I34" s="1316"/>
      <c r="J34" s="1316"/>
      <c r="K34" s="1316"/>
      <c r="L34" s="1316"/>
      <c r="M34" s="1316"/>
      <c r="N34" s="1316"/>
      <c r="O34" s="1316"/>
      <c r="P34" s="1316"/>
      <c r="Q34" s="1316"/>
      <c r="R34" s="1316"/>
      <c r="S34" s="1316"/>
      <c r="T34" s="1316"/>
      <c r="U34" s="1316"/>
      <c r="V34" s="1316"/>
    </row>
    <row r="35" spans="1:22" s="1315" customFormat="1" ht="16.5" x14ac:dyDescent="0.3">
      <c r="A35" s="1322"/>
      <c r="B35" s="1359" t="s">
        <v>769</v>
      </c>
      <c r="C35" s="1321"/>
      <c r="D35" s="1320"/>
      <c r="E35" s="1331"/>
      <c r="F35" s="1323"/>
      <c r="G35" s="1317"/>
      <c r="H35" s="1316"/>
      <c r="I35" s="1316"/>
      <c r="J35" s="1316"/>
      <c r="K35" s="1316"/>
      <c r="L35" s="1316"/>
      <c r="M35" s="1316"/>
      <c r="N35" s="1316"/>
      <c r="O35" s="1316"/>
      <c r="P35" s="1316"/>
      <c r="Q35" s="1316"/>
      <c r="R35" s="1316"/>
      <c r="S35" s="1316"/>
      <c r="T35" s="1316"/>
      <c r="U35" s="1316"/>
      <c r="V35" s="1316"/>
    </row>
    <row r="36" spans="1:22" s="1315" customFormat="1" ht="16.5" x14ac:dyDescent="0.3">
      <c r="A36" s="1322"/>
      <c r="B36" s="1359" t="s">
        <v>768</v>
      </c>
      <c r="C36" s="1321"/>
      <c r="D36" s="1320"/>
      <c r="E36" s="1331"/>
      <c r="F36" s="1323"/>
      <c r="G36" s="1317"/>
      <c r="H36" s="1316"/>
      <c r="I36" s="1316"/>
      <c r="J36" s="1316"/>
      <c r="K36" s="1316"/>
      <c r="L36" s="1316"/>
      <c r="M36" s="1316"/>
      <c r="N36" s="1316"/>
      <c r="O36" s="1316"/>
      <c r="P36" s="1316"/>
      <c r="Q36" s="1316"/>
      <c r="R36" s="1316"/>
      <c r="S36" s="1316"/>
      <c r="T36" s="1316"/>
      <c r="U36" s="1316"/>
      <c r="V36" s="1316"/>
    </row>
    <row r="37" spans="1:22" s="1315" customFormat="1" ht="16.5" x14ac:dyDescent="0.3">
      <c r="A37" s="1322"/>
      <c r="B37" s="1359" t="s">
        <v>767</v>
      </c>
      <c r="C37" s="1321"/>
      <c r="D37" s="1320"/>
      <c r="E37" s="1331"/>
      <c r="F37" s="1323"/>
      <c r="G37" s="1317"/>
      <c r="H37" s="1316"/>
      <c r="I37" s="1316"/>
      <c r="J37" s="1316"/>
      <c r="K37" s="1316"/>
      <c r="L37" s="1316"/>
      <c r="M37" s="1316"/>
      <c r="N37" s="1316"/>
      <c r="O37" s="1316"/>
      <c r="P37" s="1316"/>
      <c r="Q37" s="1316"/>
      <c r="R37" s="1316"/>
      <c r="S37" s="1316"/>
      <c r="T37" s="1316"/>
      <c r="U37" s="1316"/>
      <c r="V37" s="1316"/>
    </row>
    <row r="38" spans="1:22" s="1315" customFormat="1" ht="16.5" x14ac:dyDescent="0.3">
      <c r="A38" s="1322"/>
      <c r="B38" s="1359" t="s">
        <v>766</v>
      </c>
      <c r="C38" s="1321"/>
      <c r="D38" s="1320"/>
      <c r="E38" s="1331"/>
      <c r="F38" s="1323"/>
      <c r="G38" s="1317"/>
      <c r="H38" s="1316"/>
      <c r="I38" s="1316"/>
      <c r="J38" s="1316"/>
      <c r="K38" s="1316"/>
      <c r="L38" s="1316"/>
      <c r="M38" s="1316"/>
      <c r="N38" s="1316"/>
      <c r="O38" s="1316"/>
      <c r="P38" s="1316"/>
      <c r="Q38" s="1316"/>
      <c r="R38" s="1316"/>
      <c r="S38" s="1316"/>
      <c r="T38" s="1316"/>
      <c r="U38" s="1316"/>
      <c r="V38" s="1316"/>
    </row>
    <row r="39" spans="1:22" s="1315" customFormat="1" ht="16.5" x14ac:dyDescent="0.3">
      <c r="A39" s="1322"/>
      <c r="B39" s="1359" t="s">
        <v>765</v>
      </c>
      <c r="C39" s="1321"/>
      <c r="D39" s="1320"/>
      <c r="E39" s="1331"/>
      <c r="F39" s="1323"/>
      <c r="G39" s="1317"/>
      <c r="H39" s="1316"/>
      <c r="I39" s="1316"/>
      <c r="J39" s="1316"/>
      <c r="K39" s="1316"/>
      <c r="L39" s="1316"/>
      <c r="M39" s="1316"/>
      <c r="N39" s="1316"/>
      <c r="O39" s="1316"/>
      <c r="P39" s="1316"/>
      <c r="Q39" s="1316"/>
      <c r="R39" s="1316"/>
      <c r="S39" s="1316"/>
      <c r="T39" s="1316"/>
      <c r="U39" s="1316"/>
      <c r="V39" s="1316"/>
    </row>
    <row r="40" spans="1:22" s="1315" customFormat="1" ht="16.5" x14ac:dyDescent="0.3">
      <c r="A40" s="1322"/>
      <c r="B40" s="1359"/>
      <c r="C40" s="1321" t="s">
        <v>14</v>
      </c>
      <c r="D40" s="1320">
        <v>1</v>
      </c>
      <c r="E40" s="1325"/>
      <c r="F40" s="1323">
        <f>E40*D40</f>
        <v>0</v>
      </c>
      <c r="G40" s="1317"/>
      <c r="H40" s="1316"/>
      <c r="I40" s="1316"/>
      <c r="J40" s="1316"/>
      <c r="K40" s="1316"/>
      <c r="L40" s="1316"/>
      <c r="M40" s="1316"/>
      <c r="N40" s="1360"/>
      <c r="O40" s="1316"/>
      <c r="P40" s="1316"/>
      <c r="Q40" s="1316"/>
      <c r="R40" s="1316"/>
      <c r="S40" s="1316"/>
      <c r="T40" s="1316"/>
      <c r="U40" s="1316"/>
      <c r="V40" s="1316"/>
    </row>
    <row r="41" spans="1:22" s="1315" customFormat="1" ht="16.5" x14ac:dyDescent="0.3">
      <c r="A41" s="1322"/>
      <c r="B41" s="1359"/>
      <c r="C41" s="1321"/>
      <c r="D41" s="1320"/>
      <c r="E41" s="1331"/>
      <c r="F41" s="1323"/>
      <c r="G41" s="1317"/>
      <c r="H41" s="1316"/>
      <c r="I41" s="1316"/>
      <c r="J41" s="1316"/>
      <c r="K41" s="1316"/>
      <c r="L41" s="1316"/>
      <c r="M41" s="1316"/>
      <c r="N41" s="1360"/>
      <c r="O41" s="1316"/>
      <c r="P41" s="1316"/>
      <c r="Q41" s="1316"/>
      <c r="R41" s="1316"/>
      <c r="S41" s="1316"/>
      <c r="T41" s="1316"/>
      <c r="U41" s="1316"/>
      <c r="V41" s="1316"/>
    </row>
    <row r="42" spans="1:22" s="1315" customFormat="1" ht="127.5" x14ac:dyDescent="0.3">
      <c r="A42" s="1322">
        <v>3</v>
      </c>
      <c r="B42" s="1359" t="s">
        <v>764</v>
      </c>
      <c r="C42" s="1321"/>
      <c r="D42" s="1320"/>
      <c r="E42" s="1331"/>
      <c r="F42" s="1323"/>
      <c r="G42" s="1317"/>
      <c r="H42" s="1316"/>
      <c r="I42" s="1316"/>
      <c r="J42" s="1316"/>
      <c r="K42" s="1316"/>
      <c r="L42" s="1316"/>
      <c r="M42" s="1316"/>
      <c r="N42" s="1316"/>
      <c r="O42" s="1316"/>
      <c r="P42" s="1316"/>
      <c r="Q42" s="1316"/>
      <c r="R42" s="1316"/>
      <c r="S42" s="1316"/>
      <c r="T42" s="1316"/>
      <c r="U42" s="1316"/>
      <c r="V42" s="1316"/>
    </row>
    <row r="43" spans="1:22" s="890" customFormat="1" x14ac:dyDescent="0.2">
      <c r="A43" s="1322"/>
      <c r="B43" s="1358" t="s">
        <v>763</v>
      </c>
      <c r="C43" s="1357"/>
      <c r="D43" s="1357"/>
      <c r="E43" s="891"/>
      <c r="F43" s="762"/>
    </row>
    <row r="44" spans="1:22" s="890" customFormat="1" x14ac:dyDescent="0.2">
      <c r="A44" s="1322"/>
      <c r="B44" s="1358" t="s">
        <v>712</v>
      </c>
      <c r="C44" s="1357"/>
      <c r="D44" s="1357"/>
      <c r="E44" s="891"/>
      <c r="F44" s="762"/>
    </row>
    <row r="45" spans="1:22" s="884" customFormat="1" ht="12.75" customHeight="1" x14ac:dyDescent="0.2">
      <c r="A45" s="789"/>
      <c r="B45" s="889" t="s">
        <v>711</v>
      </c>
      <c r="C45" s="888"/>
      <c r="D45" s="887"/>
      <c r="E45" s="886"/>
      <c r="F45" s="886"/>
      <c r="G45" s="885"/>
      <c r="H45" s="885"/>
      <c r="I45" s="885"/>
      <c r="J45" s="885"/>
      <c r="K45" s="885"/>
    </row>
    <row r="46" spans="1:22" s="1315" customFormat="1" ht="12.75" customHeight="1" x14ac:dyDescent="0.3">
      <c r="A46" s="1322"/>
      <c r="B46" s="871" t="s">
        <v>762</v>
      </c>
      <c r="C46" s="1321" t="s">
        <v>14</v>
      </c>
      <c r="D46" s="1356">
        <v>6</v>
      </c>
      <c r="E46" s="1325"/>
      <c r="F46" s="1323">
        <f>E46*D46</f>
        <v>0</v>
      </c>
      <c r="G46" s="1317"/>
      <c r="H46" s="1316"/>
      <c r="I46" s="1316"/>
      <c r="J46" s="1316"/>
      <c r="K46" s="1316"/>
      <c r="L46" s="1316"/>
      <c r="M46" s="1316"/>
      <c r="N46" s="1316"/>
      <c r="O46" s="1316"/>
      <c r="P46" s="1316"/>
      <c r="Q46" s="1316"/>
      <c r="R46" s="1316"/>
      <c r="S46" s="1316"/>
      <c r="T46" s="1316"/>
      <c r="U46" s="1316"/>
      <c r="V46" s="1316"/>
    </row>
    <row r="47" spans="1:22" s="1315" customFormat="1" ht="12.75" customHeight="1" x14ac:dyDescent="0.3">
      <c r="A47" s="1322"/>
      <c r="B47" s="871" t="s">
        <v>761</v>
      </c>
      <c r="C47" s="1321" t="s">
        <v>14</v>
      </c>
      <c r="D47" s="1356">
        <v>1</v>
      </c>
      <c r="E47" s="1325"/>
      <c r="F47" s="1323">
        <f>E47*D47</f>
        <v>0</v>
      </c>
      <c r="G47" s="1317"/>
      <c r="H47" s="1316"/>
      <c r="I47" s="1316"/>
      <c r="J47" s="1316"/>
      <c r="K47" s="1316"/>
      <c r="L47" s="1316"/>
      <c r="M47" s="1316"/>
      <c r="N47" s="1316"/>
      <c r="O47" s="1316"/>
      <c r="P47" s="1316"/>
      <c r="Q47" s="1316"/>
      <c r="R47" s="1316"/>
      <c r="S47" s="1316"/>
      <c r="T47" s="1316"/>
      <c r="U47" s="1316"/>
      <c r="V47" s="1316"/>
    </row>
    <row r="48" spans="1:22" s="1315" customFormat="1" ht="12.75" customHeight="1" x14ac:dyDescent="0.3">
      <c r="A48" s="1322"/>
      <c r="B48" s="871"/>
      <c r="C48" s="1321"/>
      <c r="D48" s="1320"/>
      <c r="E48" s="1331"/>
      <c r="F48" s="1323"/>
      <c r="G48" s="1317"/>
      <c r="H48" s="1316"/>
      <c r="I48" s="1316"/>
      <c r="J48" s="1316"/>
      <c r="K48" s="1316"/>
      <c r="L48" s="1316"/>
      <c r="M48" s="1316"/>
      <c r="N48" s="1316"/>
      <c r="O48" s="1316"/>
      <c r="P48" s="1316"/>
      <c r="Q48" s="1316"/>
      <c r="R48" s="1316"/>
      <c r="S48" s="1316"/>
      <c r="T48" s="1316"/>
      <c r="U48" s="1316"/>
      <c r="V48" s="1316"/>
    </row>
    <row r="49" spans="1:22" s="1332" customFormat="1" ht="153" x14ac:dyDescent="0.3">
      <c r="A49" s="1337">
        <v>4</v>
      </c>
      <c r="B49" s="1340" t="s">
        <v>760</v>
      </c>
      <c r="C49" s="1336"/>
      <c r="D49" s="1335"/>
      <c r="E49" s="1339"/>
      <c r="F49" s="1338"/>
      <c r="G49" s="1334"/>
      <c r="H49" s="1333"/>
      <c r="I49" s="1333"/>
      <c r="J49" s="1333"/>
      <c r="K49" s="1333"/>
      <c r="L49" s="1333"/>
      <c r="M49" s="1333"/>
      <c r="N49" s="1333"/>
      <c r="O49" s="1333"/>
      <c r="P49" s="1333"/>
      <c r="Q49" s="1333"/>
      <c r="R49" s="1333"/>
      <c r="S49" s="1333"/>
      <c r="T49" s="1333"/>
      <c r="U49" s="1333"/>
      <c r="V49" s="1333"/>
    </row>
    <row r="50" spans="1:22" s="736" customFormat="1" x14ac:dyDescent="0.2">
      <c r="A50" s="1343"/>
      <c r="B50" s="1342" t="s">
        <v>759</v>
      </c>
      <c r="C50" s="1341"/>
      <c r="D50" s="1341"/>
      <c r="E50" s="880"/>
      <c r="F50" s="879"/>
    </row>
    <row r="51" spans="1:22" s="736" customFormat="1" x14ac:dyDescent="0.2">
      <c r="A51" s="1343"/>
      <c r="B51" s="1342" t="s">
        <v>712</v>
      </c>
      <c r="C51" s="1341"/>
      <c r="D51" s="1341"/>
      <c r="E51" s="880"/>
      <c r="F51" s="879"/>
    </row>
    <row r="52" spans="1:22" s="860" customFormat="1" ht="12.75" customHeight="1" x14ac:dyDescent="0.2">
      <c r="A52" s="878"/>
      <c r="B52" s="877" t="s">
        <v>711</v>
      </c>
      <c r="C52" s="876"/>
      <c r="D52" s="875"/>
      <c r="E52" s="874"/>
      <c r="F52" s="874"/>
      <c r="G52" s="861"/>
      <c r="H52" s="861"/>
      <c r="I52" s="861"/>
      <c r="J52" s="861"/>
      <c r="K52" s="861"/>
    </row>
    <row r="53" spans="1:22" s="1332" customFormat="1" ht="12.75" customHeight="1" x14ac:dyDescent="0.3">
      <c r="A53" s="1337"/>
      <c r="B53" s="882" t="s">
        <v>758</v>
      </c>
      <c r="C53" s="1336" t="s">
        <v>14</v>
      </c>
      <c r="D53" s="1335">
        <v>1</v>
      </c>
      <c r="E53" s="1325"/>
      <c r="F53" s="1323">
        <f>E53*D53</f>
        <v>0</v>
      </c>
      <c r="G53" s="1334"/>
      <c r="H53" s="1333"/>
      <c r="I53" s="1333"/>
      <c r="J53" s="1333"/>
      <c r="K53" s="1333"/>
      <c r="L53" s="1333"/>
      <c r="M53" s="1333"/>
      <c r="N53" s="1333"/>
      <c r="O53" s="1333"/>
      <c r="P53" s="1333"/>
      <c r="Q53" s="1333"/>
      <c r="R53" s="1333"/>
      <c r="S53" s="1333"/>
      <c r="T53" s="1333"/>
      <c r="U53" s="1333"/>
      <c r="V53" s="1333"/>
    </row>
    <row r="54" spans="1:22" s="1332" customFormat="1" ht="12.75" customHeight="1" x14ac:dyDescent="0.3">
      <c r="A54" s="1337"/>
      <c r="B54" s="882" t="s">
        <v>753</v>
      </c>
      <c r="C54" s="1336" t="s">
        <v>14</v>
      </c>
      <c r="D54" s="1335">
        <v>7</v>
      </c>
      <c r="E54" s="1325"/>
      <c r="F54" s="1323">
        <f>E54*D54</f>
        <v>0</v>
      </c>
      <c r="G54" s="1334"/>
      <c r="H54" s="1333"/>
      <c r="I54" s="1333"/>
      <c r="J54" s="1333"/>
      <c r="K54" s="1333"/>
      <c r="L54" s="1333"/>
      <c r="M54" s="1333"/>
      <c r="N54" s="1333"/>
      <c r="O54" s="1333"/>
      <c r="P54" s="1333"/>
      <c r="Q54" s="1333"/>
      <c r="R54" s="1333"/>
      <c r="S54" s="1333"/>
      <c r="T54" s="1333"/>
      <c r="U54" s="1333"/>
      <c r="V54" s="1333"/>
    </row>
    <row r="55" spans="1:22" s="1332" customFormat="1" ht="12.75" customHeight="1" x14ac:dyDescent="0.3">
      <c r="A55" s="1337"/>
      <c r="B55" s="1340"/>
      <c r="C55" s="1336"/>
      <c r="D55" s="1335"/>
      <c r="E55" s="1339"/>
      <c r="F55" s="1338"/>
      <c r="G55" s="1334"/>
      <c r="H55" s="1333"/>
      <c r="I55" s="1333"/>
      <c r="J55" s="1333"/>
      <c r="K55" s="1333"/>
      <c r="L55" s="1333"/>
      <c r="M55" s="1333"/>
      <c r="N55" s="1333"/>
      <c r="O55" s="1333"/>
      <c r="P55" s="1333"/>
      <c r="Q55" s="1333"/>
      <c r="R55" s="1333"/>
      <c r="S55" s="1333"/>
      <c r="T55" s="1333"/>
      <c r="U55" s="1333"/>
      <c r="V55" s="1333"/>
    </row>
    <row r="56" spans="1:22" s="1332" customFormat="1" ht="13.5" customHeight="1" x14ac:dyDescent="0.3">
      <c r="A56" s="1337"/>
      <c r="B56" s="1340"/>
      <c r="C56" s="1336"/>
      <c r="D56" s="1335"/>
      <c r="E56" s="1339"/>
      <c r="F56" s="1338"/>
      <c r="G56" s="1334"/>
      <c r="H56" s="1333"/>
      <c r="I56" s="1333"/>
      <c r="J56" s="1333"/>
      <c r="K56" s="1333"/>
      <c r="L56" s="1333"/>
      <c r="M56" s="1333"/>
      <c r="N56" s="1333"/>
      <c r="O56" s="1333"/>
      <c r="P56" s="1333"/>
      <c r="Q56" s="1333"/>
      <c r="R56" s="1333"/>
      <c r="S56" s="1333"/>
      <c r="T56" s="1333"/>
      <c r="U56" s="1333"/>
      <c r="V56" s="1333"/>
    </row>
    <row r="57" spans="1:22" s="1332" customFormat="1" ht="38.25" x14ac:dyDescent="0.3">
      <c r="A57" s="1337">
        <v>5</v>
      </c>
      <c r="B57" s="1340" t="s">
        <v>757</v>
      </c>
      <c r="C57" s="1336"/>
      <c r="D57" s="1335"/>
      <c r="E57" s="1339"/>
      <c r="F57" s="1338"/>
      <c r="G57" s="1334"/>
      <c r="H57" s="1333"/>
      <c r="I57" s="1333"/>
      <c r="J57" s="1333"/>
      <c r="K57" s="1333"/>
      <c r="L57" s="1333"/>
      <c r="M57" s="1333"/>
      <c r="N57" s="1333"/>
      <c r="O57" s="1333"/>
      <c r="P57" s="1333"/>
      <c r="Q57" s="1333"/>
      <c r="R57" s="1333"/>
      <c r="S57" s="1333"/>
      <c r="T57" s="1333"/>
      <c r="U57" s="1333"/>
      <c r="V57" s="1333"/>
    </row>
    <row r="58" spans="1:22" s="1332" customFormat="1" ht="16.5" x14ac:dyDescent="0.3">
      <c r="A58" s="1337"/>
      <c r="B58" s="882" t="s">
        <v>754</v>
      </c>
      <c r="C58" s="1336" t="s">
        <v>14</v>
      </c>
      <c r="D58" s="1335">
        <v>2</v>
      </c>
      <c r="E58" s="1325"/>
      <c r="F58" s="1323">
        <f>E58*D58</f>
        <v>0</v>
      </c>
      <c r="G58" s="1334"/>
      <c r="H58" s="1333"/>
      <c r="I58" s="1333"/>
      <c r="J58" s="1333"/>
      <c r="K58" s="1333"/>
      <c r="L58" s="1333"/>
      <c r="M58" s="1333"/>
      <c r="N58" s="1333"/>
      <c r="O58" s="1333"/>
      <c r="P58" s="1333"/>
      <c r="Q58" s="1333"/>
      <c r="R58" s="1333"/>
      <c r="S58" s="1333"/>
      <c r="T58" s="1333"/>
      <c r="U58" s="1333"/>
      <c r="V58" s="1333"/>
    </row>
    <row r="59" spans="1:22" s="1332" customFormat="1" ht="12.75" customHeight="1" x14ac:dyDescent="0.3">
      <c r="A59" s="1337"/>
      <c r="B59" s="882" t="s">
        <v>753</v>
      </c>
      <c r="C59" s="1336" t="s">
        <v>14</v>
      </c>
      <c r="D59" s="1335">
        <v>14</v>
      </c>
      <c r="E59" s="1325"/>
      <c r="F59" s="1323">
        <f>E59*D59</f>
        <v>0</v>
      </c>
      <c r="G59" s="1334"/>
      <c r="H59" s="1333"/>
      <c r="I59" s="1333"/>
      <c r="J59" s="1333"/>
      <c r="K59" s="1333"/>
      <c r="L59" s="1333"/>
      <c r="M59" s="1333"/>
      <c r="N59" s="1333"/>
      <c r="O59" s="1333"/>
      <c r="P59" s="1333"/>
      <c r="Q59" s="1333"/>
      <c r="R59" s="1333"/>
      <c r="S59" s="1333"/>
      <c r="T59" s="1333"/>
      <c r="U59" s="1333"/>
      <c r="V59" s="1333"/>
    </row>
    <row r="60" spans="1:22" s="1315" customFormat="1" ht="12.75" customHeight="1" x14ac:dyDescent="0.3">
      <c r="A60" s="1322"/>
      <c r="B60" s="871"/>
      <c r="C60" s="1321"/>
      <c r="D60" s="1320"/>
      <c r="E60" s="1331"/>
      <c r="F60" s="1323"/>
      <c r="G60" s="1317"/>
      <c r="H60" s="1316"/>
      <c r="I60" s="1316"/>
      <c r="J60" s="1316"/>
      <c r="K60" s="1316"/>
      <c r="L60" s="1316"/>
      <c r="M60" s="1316"/>
      <c r="N60" s="1316"/>
      <c r="O60" s="1316"/>
      <c r="P60" s="1316"/>
      <c r="Q60" s="1316"/>
      <c r="R60" s="1316"/>
      <c r="S60" s="1316"/>
      <c r="T60" s="1316"/>
      <c r="U60" s="1316"/>
      <c r="V60" s="1316"/>
    </row>
    <row r="61" spans="1:22" s="1346" customFormat="1" ht="63" customHeight="1" x14ac:dyDescent="0.2">
      <c r="A61" s="1343">
        <v>6</v>
      </c>
      <c r="B61" s="883" t="s">
        <v>756</v>
      </c>
      <c r="C61" s="1341"/>
      <c r="D61" s="1341"/>
      <c r="E61" s="1351"/>
      <c r="F61" s="1355"/>
      <c r="G61" s="1354"/>
      <c r="H61" s="1347"/>
      <c r="I61" s="1347"/>
      <c r="J61" s="1347"/>
      <c r="K61" s="1347"/>
    </row>
    <row r="62" spans="1:22" s="1346" customFormat="1" ht="12.75" customHeight="1" x14ac:dyDescent="0.2">
      <c r="A62" s="1343"/>
      <c r="B62" s="1342" t="s">
        <v>755</v>
      </c>
      <c r="C62" s="1341"/>
      <c r="D62" s="1341"/>
      <c r="E62" s="1351"/>
      <c r="F62" s="1350"/>
      <c r="G62" s="1347"/>
      <c r="H62" s="1347"/>
      <c r="I62" s="1347"/>
      <c r="J62" s="1347"/>
      <c r="K62" s="1347"/>
    </row>
    <row r="63" spans="1:22" s="1346" customFormat="1" ht="12.75" customHeight="1" x14ac:dyDescent="0.2">
      <c r="A63" s="1343"/>
      <c r="B63" s="1342" t="s">
        <v>712</v>
      </c>
      <c r="C63" s="1341"/>
      <c r="D63" s="1341"/>
      <c r="E63" s="1351"/>
      <c r="F63" s="1350"/>
      <c r="G63" s="1347"/>
      <c r="H63" s="1347"/>
      <c r="I63" s="1347"/>
      <c r="J63" s="1347"/>
      <c r="K63" s="1347"/>
    </row>
    <row r="64" spans="1:22" s="1348" customFormat="1" ht="12.75" customHeight="1" x14ac:dyDescent="0.2">
      <c r="A64" s="1343"/>
      <c r="B64" s="1353" t="s">
        <v>711</v>
      </c>
      <c r="C64" s="1352"/>
      <c r="D64" s="1341"/>
      <c r="E64" s="1351"/>
      <c r="F64" s="1350"/>
      <c r="G64" s="1349"/>
      <c r="H64" s="1349"/>
      <c r="I64" s="1349"/>
      <c r="J64" s="1349"/>
      <c r="K64" s="1349"/>
    </row>
    <row r="65" spans="1:22" s="1348" customFormat="1" ht="12.75" customHeight="1" x14ac:dyDescent="0.2">
      <c r="A65" s="1343"/>
      <c r="B65" s="882" t="s">
        <v>754</v>
      </c>
      <c r="C65" s="881" t="s">
        <v>14</v>
      </c>
      <c r="D65" s="881">
        <v>2</v>
      </c>
      <c r="E65" s="1325"/>
      <c r="F65" s="1323">
        <f>E65*D65</f>
        <v>0</v>
      </c>
      <c r="G65" s="1349"/>
      <c r="H65" s="1349"/>
      <c r="I65" s="1349"/>
      <c r="J65" s="1349"/>
      <c r="K65" s="1349"/>
    </row>
    <row r="66" spans="1:22" s="1346" customFormat="1" ht="12.75" customHeight="1" x14ac:dyDescent="0.2">
      <c r="A66" s="1343"/>
      <c r="B66" s="882" t="s">
        <v>753</v>
      </c>
      <c r="C66" s="881" t="s">
        <v>14</v>
      </c>
      <c r="D66" s="881">
        <v>14</v>
      </c>
      <c r="E66" s="1325"/>
      <c r="F66" s="1323">
        <f>E66*D66</f>
        <v>0</v>
      </c>
      <c r="G66" s="1347"/>
      <c r="H66" s="1347"/>
      <c r="I66" s="1347"/>
      <c r="J66" s="1347"/>
      <c r="K66" s="1347"/>
    </row>
    <row r="67" spans="1:22" s="1332" customFormat="1" ht="12.75" customHeight="1" x14ac:dyDescent="0.3">
      <c r="A67" s="1337"/>
      <c r="B67" s="882" t="s">
        <v>752</v>
      </c>
      <c r="C67" s="881" t="s">
        <v>14</v>
      </c>
      <c r="D67" s="881">
        <v>2</v>
      </c>
      <c r="E67" s="1325"/>
      <c r="F67" s="1323">
        <f>E67*D67</f>
        <v>0</v>
      </c>
      <c r="G67" s="1334"/>
      <c r="H67" s="1333"/>
      <c r="I67" s="1333"/>
      <c r="J67" s="1333"/>
      <c r="K67" s="1333"/>
      <c r="L67" s="1333"/>
      <c r="M67" s="1333"/>
      <c r="N67" s="1333"/>
      <c r="O67" s="1333"/>
      <c r="P67" s="1333"/>
      <c r="Q67" s="1333"/>
      <c r="R67" s="1333"/>
      <c r="S67" s="1333"/>
      <c r="T67" s="1333"/>
      <c r="U67" s="1333"/>
      <c r="V67" s="1333"/>
    </row>
    <row r="68" spans="1:22" s="735" customFormat="1" x14ac:dyDescent="0.2">
      <c r="A68" s="1343"/>
      <c r="B68" s="1345"/>
      <c r="C68" s="1341"/>
      <c r="D68" s="1341"/>
      <c r="E68" s="1344"/>
      <c r="F68" s="879"/>
      <c r="G68" s="736"/>
      <c r="H68" s="736"/>
      <c r="I68" s="736"/>
      <c r="J68" s="736"/>
      <c r="K68" s="736"/>
    </row>
    <row r="69" spans="1:22" s="1332" customFormat="1" ht="38.25" customHeight="1" x14ac:dyDescent="0.3">
      <c r="A69" s="1337">
        <v>7</v>
      </c>
      <c r="B69" s="764" t="s">
        <v>710</v>
      </c>
      <c r="C69" s="1336"/>
      <c r="D69" s="1335"/>
      <c r="E69" s="1339"/>
      <c r="F69" s="1338"/>
      <c r="G69" s="1334"/>
      <c r="H69" s="1333"/>
      <c r="I69" s="1333"/>
      <c r="J69" s="1333"/>
      <c r="K69" s="1333"/>
      <c r="L69" s="1333"/>
      <c r="M69" s="1333"/>
      <c r="N69" s="1333"/>
      <c r="O69" s="1333"/>
      <c r="P69" s="1333"/>
      <c r="Q69" s="1333"/>
      <c r="R69" s="1333"/>
      <c r="S69" s="1333"/>
      <c r="T69" s="1333"/>
      <c r="U69" s="1333"/>
      <c r="V69" s="1333"/>
    </row>
    <row r="70" spans="1:22" s="1332" customFormat="1" ht="12.75" customHeight="1" x14ac:dyDescent="0.3">
      <c r="A70" s="1337"/>
      <c r="B70" s="1272" t="s">
        <v>709</v>
      </c>
      <c r="C70" s="1336" t="s">
        <v>252</v>
      </c>
      <c r="D70" s="1335">
        <v>19</v>
      </c>
      <c r="E70" s="1325"/>
      <c r="F70" s="1323">
        <f>E70*D70</f>
        <v>0</v>
      </c>
      <c r="G70" s="1334"/>
      <c r="H70" s="1333"/>
      <c r="I70" s="1333"/>
      <c r="J70" s="1333"/>
      <c r="K70" s="1333"/>
      <c r="L70" s="1333"/>
      <c r="M70" s="1333"/>
      <c r="N70" s="1333"/>
      <c r="O70" s="1333"/>
      <c r="P70" s="1333"/>
      <c r="Q70" s="1333"/>
      <c r="R70" s="1333"/>
      <c r="S70" s="1333"/>
      <c r="T70" s="1333"/>
      <c r="U70" s="1333"/>
      <c r="V70" s="1333"/>
    </row>
    <row r="71" spans="1:22" s="1332" customFormat="1" ht="12.75" customHeight="1" x14ac:dyDescent="0.3">
      <c r="A71" s="1337"/>
      <c r="B71" s="1272" t="s">
        <v>751</v>
      </c>
      <c r="C71" s="1336" t="s">
        <v>252</v>
      </c>
      <c r="D71" s="1335">
        <v>21</v>
      </c>
      <c r="E71" s="1325"/>
      <c r="F71" s="1323">
        <f>E71*D71</f>
        <v>0</v>
      </c>
      <c r="G71" s="1334"/>
      <c r="H71" s="1333"/>
      <c r="I71" s="1333"/>
      <c r="J71" s="1333"/>
      <c r="K71" s="1333"/>
      <c r="L71" s="1333"/>
      <c r="M71" s="1333"/>
      <c r="N71" s="1333"/>
      <c r="O71" s="1333"/>
      <c r="P71" s="1333"/>
      <c r="Q71" s="1333"/>
      <c r="R71" s="1333"/>
      <c r="S71" s="1333"/>
      <c r="T71" s="1333"/>
      <c r="U71" s="1333"/>
      <c r="V71" s="1333"/>
    </row>
    <row r="72" spans="1:22" s="1332" customFormat="1" ht="12.75" customHeight="1" x14ac:dyDescent="0.3">
      <c r="A72" s="1337"/>
      <c r="B72" s="1272" t="s">
        <v>750</v>
      </c>
      <c r="C72" s="1336" t="s">
        <v>252</v>
      </c>
      <c r="D72" s="1335">
        <v>11</v>
      </c>
      <c r="E72" s="1325"/>
      <c r="F72" s="1323">
        <f>E72*D72</f>
        <v>0</v>
      </c>
      <c r="G72" s="1334"/>
      <c r="H72" s="1333"/>
      <c r="I72" s="1333"/>
      <c r="J72" s="1333"/>
      <c r="K72" s="1333"/>
      <c r="L72" s="1333"/>
      <c r="M72" s="1333"/>
      <c r="N72" s="1333"/>
      <c r="O72" s="1333"/>
      <c r="P72" s="1333"/>
      <c r="Q72" s="1333"/>
      <c r="R72" s="1333"/>
      <c r="S72" s="1333"/>
      <c r="T72" s="1333"/>
      <c r="U72" s="1333"/>
      <c r="V72" s="1333"/>
    </row>
    <row r="73" spans="1:22" s="1332" customFormat="1" ht="12.75" customHeight="1" x14ac:dyDescent="0.3">
      <c r="A73" s="1337"/>
      <c r="B73" s="1272" t="s">
        <v>749</v>
      </c>
      <c r="C73" s="1336" t="s">
        <v>252</v>
      </c>
      <c r="D73" s="1335">
        <v>23</v>
      </c>
      <c r="E73" s="1325"/>
      <c r="F73" s="1323">
        <f>E73*D73</f>
        <v>0</v>
      </c>
      <c r="G73" s="1334"/>
      <c r="H73" s="1333"/>
      <c r="I73" s="1333"/>
      <c r="J73" s="1333"/>
      <c r="K73" s="1333"/>
      <c r="L73" s="1333"/>
      <c r="M73" s="1333"/>
      <c r="N73" s="1333"/>
      <c r="O73" s="1333"/>
      <c r="P73" s="1333"/>
      <c r="Q73" s="1333"/>
      <c r="R73" s="1333"/>
      <c r="S73" s="1333"/>
      <c r="T73" s="1333"/>
      <c r="U73" s="1333"/>
      <c r="V73" s="1333"/>
    </row>
    <row r="74" spans="1:22" s="1332" customFormat="1" ht="12.75" customHeight="1" x14ac:dyDescent="0.3">
      <c r="A74" s="1337"/>
      <c r="B74" s="1272" t="s">
        <v>748</v>
      </c>
      <c r="C74" s="1336" t="s">
        <v>252</v>
      </c>
      <c r="D74" s="1335">
        <v>23</v>
      </c>
      <c r="E74" s="1325"/>
      <c r="F74" s="1323">
        <f>E74*D74</f>
        <v>0</v>
      </c>
      <c r="G74" s="1334"/>
      <c r="H74" s="1333"/>
      <c r="I74" s="1333"/>
      <c r="J74" s="1333"/>
      <c r="K74" s="1333"/>
      <c r="L74" s="1333"/>
      <c r="M74" s="1333"/>
      <c r="N74" s="1333"/>
      <c r="O74" s="1333"/>
      <c r="P74" s="1333"/>
      <c r="Q74" s="1333"/>
      <c r="R74" s="1333"/>
      <c r="S74" s="1333"/>
      <c r="T74" s="1333"/>
      <c r="U74" s="1333"/>
      <c r="V74" s="1333"/>
    </row>
    <row r="75" spans="1:22" s="1332" customFormat="1" ht="13.5" customHeight="1" x14ac:dyDescent="0.3">
      <c r="A75" s="1337"/>
      <c r="B75" s="1340"/>
      <c r="C75" s="1336"/>
      <c r="D75" s="1335"/>
      <c r="E75" s="1339"/>
      <c r="F75" s="1338"/>
      <c r="G75" s="1334"/>
      <c r="H75" s="1333"/>
      <c r="I75" s="1333"/>
      <c r="J75" s="1333"/>
      <c r="K75" s="1333"/>
      <c r="L75" s="1333"/>
      <c r="M75" s="1333"/>
      <c r="N75" s="1333"/>
      <c r="O75" s="1333"/>
      <c r="P75" s="1333"/>
      <c r="Q75" s="1333"/>
      <c r="R75" s="1333"/>
      <c r="S75" s="1333"/>
      <c r="T75" s="1333"/>
      <c r="U75" s="1333"/>
      <c r="V75" s="1333"/>
    </row>
    <row r="76" spans="1:22" s="1332" customFormat="1" ht="89.25" x14ac:dyDescent="0.3">
      <c r="A76" s="1337">
        <v>8</v>
      </c>
      <c r="B76" s="1340" t="s">
        <v>747</v>
      </c>
      <c r="C76" s="1336"/>
      <c r="D76" s="1335"/>
      <c r="E76" s="1339"/>
      <c r="F76" s="1338"/>
      <c r="G76" s="1334"/>
      <c r="H76" s="1333"/>
      <c r="I76" s="1333"/>
      <c r="J76" s="1333"/>
      <c r="K76" s="1333"/>
      <c r="L76" s="1333"/>
      <c r="M76" s="1333"/>
      <c r="N76" s="1333"/>
      <c r="O76" s="1333"/>
      <c r="P76" s="1333"/>
      <c r="Q76" s="1333"/>
      <c r="R76" s="1333"/>
      <c r="S76" s="1333"/>
      <c r="T76" s="1333"/>
      <c r="U76" s="1333"/>
      <c r="V76" s="1333"/>
    </row>
    <row r="77" spans="1:22" s="736" customFormat="1" x14ac:dyDescent="0.2">
      <c r="A77" s="1343"/>
      <c r="B77" s="1342" t="s">
        <v>746</v>
      </c>
      <c r="C77" s="1341"/>
      <c r="D77" s="1341"/>
      <c r="E77" s="880"/>
      <c r="F77" s="879"/>
    </row>
    <row r="78" spans="1:22" s="736" customFormat="1" x14ac:dyDescent="0.2">
      <c r="A78" s="1343"/>
      <c r="B78" s="1342" t="s">
        <v>712</v>
      </c>
      <c r="C78" s="1341"/>
      <c r="D78" s="1341"/>
      <c r="E78" s="880"/>
      <c r="F78" s="879"/>
    </row>
    <row r="79" spans="1:22" s="860" customFormat="1" ht="12.75" customHeight="1" x14ac:dyDescent="0.2">
      <c r="A79" s="878"/>
      <c r="B79" s="877" t="s">
        <v>711</v>
      </c>
      <c r="C79" s="876"/>
      <c r="D79" s="875"/>
      <c r="E79" s="874"/>
      <c r="F79" s="874"/>
      <c r="G79" s="861"/>
      <c r="H79" s="861"/>
      <c r="I79" s="861"/>
      <c r="J79" s="861"/>
      <c r="K79" s="861"/>
    </row>
    <row r="80" spans="1:22" s="1332" customFormat="1" ht="12.75" customHeight="1" x14ac:dyDescent="0.3">
      <c r="A80" s="1337"/>
      <c r="B80" s="1340" t="s">
        <v>745</v>
      </c>
      <c r="C80" s="1336" t="s">
        <v>252</v>
      </c>
      <c r="D80" s="1335">
        <f>D70</f>
        <v>19</v>
      </c>
      <c r="E80" s="1325"/>
      <c r="F80" s="1323">
        <f>E80*D80</f>
        <v>0</v>
      </c>
      <c r="G80" s="1334"/>
      <c r="H80" s="1333"/>
      <c r="I80" s="1333"/>
      <c r="J80" s="1333"/>
      <c r="K80" s="1333"/>
      <c r="L80" s="1333"/>
      <c r="M80" s="1333"/>
      <c r="N80" s="1333"/>
      <c r="O80" s="1333"/>
      <c r="P80" s="1333"/>
      <c r="Q80" s="1333"/>
      <c r="R80" s="1333"/>
      <c r="S80" s="1333"/>
      <c r="T80" s="1333"/>
      <c r="U80" s="1333"/>
      <c r="V80" s="1333"/>
    </row>
    <row r="81" spans="1:22" s="1332" customFormat="1" ht="12.75" customHeight="1" x14ac:dyDescent="0.3">
      <c r="A81" s="1337"/>
      <c r="B81" s="1340" t="s">
        <v>744</v>
      </c>
      <c r="C81" s="1336" t="s">
        <v>252</v>
      </c>
      <c r="D81" s="1335">
        <f>D71</f>
        <v>21</v>
      </c>
      <c r="E81" s="1325"/>
      <c r="F81" s="1323">
        <f>E81*D81</f>
        <v>0</v>
      </c>
      <c r="G81" s="1334"/>
      <c r="H81" s="1333"/>
      <c r="I81" s="1333"/>
      <c r="J81" s="1333"/>
      <c r="K81" s="1333"/>
      <c r="L81" s="1333"/>
      <c r="M81" s="1333"/>
      <c r="N81" s="1333"/>
      <c r="O81" s="1333"/>
      <c r="P81" s="1333"/>
      <c r="Q81" s="1333"/>
      <c r="R81" s="1333"/>
      <c r="S81" s="1333"/>
      <c r="T81" s="1333"/>
      <c r="U81" s="1333"/>
      <c r="V81" s="1333"/>
    </row>
    <row r="82" spans="1:22" s="1332" customFormat="1" ht="12.75" customHeight="1" x14ac:dyDescent="0.3">
      <c r="A82" s="1337"/>
      <c r="B82" s="1340" t="s">
        <v>743</v>
      </c>
      <c r="C82" s="1336" t="s">
        <v>252</v>
      </c>
      <c r="D82" s="1335">
        <f>D72</f>
        <v>11</v>
      </c>
      <c r="E82" s="1325"/>
      <c r="F82" s="1323">
        <f>E82*D82</f>
        <v>0</v>
      </c>
      <c r="G82" s="1334"/>
      <c r="H82" s="1333"/>
      <c r="I82" s="1333"/>
      <c r="J82" s="1333"/>
      <c r="K82" s="1333"/>
      <c r="L82" s="1333"/>
      <c r="M82" s="1333"/>
      <c r="N82" s="1333"/>
      <c r="O82" s="1333"/>
      <c r="P82" s="1333"/>
      <c r="Q82" s="1333"/>
      <c r="R82" s="1333"/>
      <c r="S82" s="1333"/>
      <c r="T82" s="1333"/>
      <c r="U82" s="1333"/>
      <c r="V82" s="1333"/>
    </row>
    <row r="83" spans="1:22" s="1332" customFormat="1" ht="12.75" customHeight="1" x14ac:dyDescent="0.3">
      <c r="A83" s="1337"/>
      <c r="B83" s="1340" t="s">
        <v>742</v>
      </c>
      <c r="C83" s="1336" t="s">
        <v>252</v>
      </c>
      <c r="D83" s="1335">
        <f>D73</f>
        <v>23</v>
      </c>
      <c r="E83" s="1325"/>
      <c r="F83" s="1323">
        <f>E83*D83</f>
        <v>0</v>
      </c>
      <c r="G83" s="1334"/>
      <c r="H83" s="1333"/>
      <c r="I83" s="1333"/>
      <c r="J83" s="1333"/>
      <c r="K83" s="1333"/>
      <c r="L83" s="1333"/>
      <c r="M83" s="1333"/>
      <c r="N83" s="1333"/>
      <c r="O83" s="1333"/>
      <c r="P83" s="1333"/>
      <c r="Q83" s="1333"/>
      <c r="R83" s="1333"/>
      <c r="S83" s="1333"/>
      <c r="T83" s="1333"/>
      <c r="U83" s="1333"/>
      <c r="V83" s="1333"/>
    </row>
    <row r="84" spans="1:22" s="1332" customFormat="1" ht="12.75" customHeight="1" x14ac:dyDescent="0.3">
      <c r="A84" s="1337"/>
      <c r="B84" s="1340" t="s">
        <v>741</v>
      </c>
      <c r="C84" s="1336" t="s">
        <v>252</v>
      </c>
      <c r="D84" s="1335">
        <f>D74</f>
        <v>23</v>
      </c>
      <c r="E84" s="1325"/>
      <c r="F84" s="1323">
        <f>E84*D84</f>
        <v>0</v>
      </c>
      <c r="G84" s="1334"/>
      <c r="H84" s="1333"/>
      <c r="I84" s="1333"/>
      <c r="J84" s="1333"/>
      <c r="K84" s="1333"/>
      <c r="L84" s="1333"/>
      <c r="M84" s="1333"/>
      <c r="N84" s="1333"/>
      <c r="O84" s="1333"/>
      <c r="P84" s="1333"/>
      <c r="Q84" s="1333"/>
      <c r="R84" s="1333"/>
      <c r="S84" s="1333"/>
      <c r="T84" s="1333"/>
      <c r="U84" s="1333"/>
      <c r="V84" s="1333"/>
    </row>
    <row r="85" spans="1:22" s="1315" customFormat="1" ht="12.75" customHeight="1" x14ac:dyDescent="0.3">
      <c r="A85" s="1322"/>
      <c r="B85" s="871"/>
      <c r="C85" s="1321"/>
      <c r="D85" s="1320"/>
      <c r="E85" s="1331"/>
      <c r="F85" s="1323"/>
      <c r="G85" s="1317"/>
      <c r="H85" s="1316"/>
      <c r="I85" s="1316"/>
      <c r="J85" s="1316"/>
      <c r="K85" s="1316"/>
      <c r="L85" s="1316"/>
      <c r="M85" s="1316"/>
      <c r="N85" s="1316"/>
      <c r="O85" s="1316"/>
      <c r="P85" s="1316"/>
      <c r="Q85" s="1316"/>
      <c r="R85" s="1316"/>
      <c r="S85" s="1316"/>
      <c r="T85" s="1316"/>
      <c r="U85" s="1316"/>
      <c r="V85" s="1316"/>
    </row>
    <row r="86" spans="1:22" s="1332" customFormat="1" ht="89.25" x14ac:dyDescent="0.3">
      <c r="A86" s="1337">
        <v>9</v>
      </c>
      <c r="B86" s="1340" t="s">
        <v>740</v>
      </c>
      <c r="C86" s="1336"/>
      <c r="D86" s="1335"/>
      <c r="E86" s="1339"/>
      <c r="F86" s="1338"/>
      <c r="G86" s="1334"/>
      <c r="H86" s="1333"/>
      <c r="I86" s="1333"/>
      <c r="J86" s="1333"/>
      <c r="K86" s="1333"/>
      <c r="L86" s="1333"/>
      <c r="M86" s="1333"/>
      <c r="N86" s="1333"/>
      <c r="O86" s="1333"/>
      <c r="P86" s="1333"/>
      <c r="Q86" s="1333"/>
      <c r="R86" s="1333"/>
      <c r="S86" s="1333"/>
      <c r="T86" s="1333"/>
      <c r="U86" s="1333"/>
      <c r="V86" s="1333"/>
    </row>
    <row r="87" spans="1:22" s="860" customFormat="1" ht="12.75" customHeight="1" x14ac:dyDescent="0.2">
      <c r="A87" s="878"/>
      <c r="B87" s="877" t="s">
        <v>711</v>
      </c>
      <c r="C87" s="876"/>
      <c r="D87" s="875"/>
      <c r="E87" s="874"/>
      <c r="F87" s="874"/>
      <c r="G87" s="861"/>
      <c r="H87" s="861"/>
      <c r="I87" s="861"/>
      <c r="J87" s="861"/>
      <c r="K87" s="861"/>
    </row>
    <row r="88" spans="1:22" s="1332" customFormat="1" ht="12.75" customHeight="1" x14ac:dyDescent="0.3">
      <c r="A88" s="1337"/>
      <c r="B88" s="1272" t="s">
        <v>708</v>
      </c>
      <c r="C88" s="1336" t="s">
        <v>252</v>
      </c>
      <c r="D88" s="1335">
        <v>32</v>
      </c>
      <c r="E88" s="1325"/>
      <c r="F88" s="1323">
        <f>E88*D88</f>
        <v>0</v>
      </c>
      <c r="G88" s="1334"/>
      <c r="H88" s="1333"/>
      <c r="I88" s="1333"/>
      <c r="J88" s="1333"/>
      <c r="K88" s="1333"/>
      <c r="L88" s="1333"/>
      <c r="M88" s="1333"/>
      <c r="N88" s="1333"/>
      <c r="O88" s="1333"/>
      <c r="P88" s="1333"/>
      <c r="Q88" s="1333"/>
      <c r="R88" s="1333"/>
      <c r="S88" s="1333"/>
      <c r="T88" s="1333"/>
      <c r="U88" s="1333"/>
      <c r="V88" s="1333"/>
    </row>
    <row r="89" spans="1:22" s="1315" customFormat="1" ht="12.75" customHeight="1" x14ac:dyDescent="0.3">
      <c r="A89" s="1322"/>
      <c r="B89" s="871"/>
      <c r="C89" s="1321"/>
      <c r="D89" s="1320"/>
      <c r="E89" s="1331"/>
      <c r="F89" s="1323"/>
      <c r="G89" s="1317"/>
      <c r="H89" s="1316"/>
      <c r="I89" s="1316"/>
      <c r="J89" s="1316"/>
      <c r="K89" s="1316"/>
      <c r="L89" s="1316"/>
      <c r="M89" s="1316"/>
      <c r="N89" s="1316"/>
      <c r="O89" s="1316"/>
      <c r="P89" s="1316"/>
      <c r="Q89" s="1316"/>
      <c r="R89" s="1316"/>
      <c r="S89" s="1316"/>
      <c r="T89" s="1316"/>
      <c r="U89" s="1316"/>
      <c r="V89" s="1316"/>
    </row>
    <row r="90" spans="1:22" s="749" customFormat="1" ht="25.5" x14ac:dyDescent="0.2">
      <c r="A90" s="754">
        <v>10</v>
      </c>
      <c r="B90" s="753" t="s">
        <v>739</v>
      </c>
      <c r="C90" s="752" t="s">
        <v>14</v>
      </c>
      <c r="D90" s="752">
        <v>1</v>
      </c>
      <c r="E90" s="1325"/>
      <c r="F90" s="1323">
        <f>E90*D90</f>
        <v>0</v>
      </c>
      <c r="G90" s="1328"/>
      <c r="H90" s="1327"/>
      <c r="I90" s="1326"/>
      <c r="J90" s="1326"/>
      <c r="K90" s="1326"/>
      <c r="L90" s="1326"/>
      <c r="M90" s="1326"/>
      <c r="N90" s="1326"/>
    </row>
    <row r="91" spans="1:22" s="749" customFormat="1" x14ac:dyDescent="0.2">
      <c r="A91" s="754"/>
      <c r="B91" s="753"/>
      <c r="C91" s="752"/>
      <c r="D91" s="752"/>
      <c r="E91" s="1330"/>
      <c r="F91" s="1329"/>
      <c r="G91" s="1328"/>
      <c r="H91" s="1327"/>
      <c r="I91" s="1326"/>
      <c r="J91" s="1326"/>
      <c r="K91" s="1326"/>
      <c r="L91" s="1326"/>
      <c r="M91" s="1326"/>
      <c r="N91" s="1326"/>
    </row>
    <row r="92" spans="1:22" s="749" customFormat="1" ht="25.5" x14ac:dyDescent="0.2">
      <c r="A92" s="754">
        <v>11</v>
      </c>
      <c r="B92" s="753" t="s">
        <v>697</v>
      </c>
      <c r="C92" s="756" t="s">
        <v>14</v>
      </c>
      <c r="D92" s="752">
        <v>1</v>
      </c>
      <c r="E92" s="1325"/>
      <c r="F92" s="1323">
        <f>E92*D92</f>
        <v>0</v>
      </c>
      <c r="G92" s="750"/>
      <c r="H92" s="750"/>
      <c r="I92" s="750"/>
      <c r="J92" s="750"/>
      <c r="K92" s="750"/>
      <c r="L92" s="750"/>
      <c r="M92" s="750"/>
      <c r="N92" s="750"/>
    </row>
    <row r="93" spans="1:22" s="749" customFormat="1" x14ac:dyDescent="0.2">
      <c r="A93" s="756"/>
      <c r="B93" s="755"/>
      <c r="C93" s="756"/>
      <c r="D93" s="752"/>
      <c r="E93" s="873"/>
      <c r="F93" s="872"/>
      <c r="G93" s="750"/>
      <c r="H93" s="750"/>
      <c r="I93" s="750"/>
      <c r="J93" s="750"/>
      <c r="K93" s="750"/>
      <c r="L93" s="750"/>
      <c r="M93" s="750"/>
      <c r="N93" s="750"/>
    </row>
    <row r="94" spans="1:22" s="749" customFormat="1" ht="25.5" x14ac:dyDescent="0.2">
      <c r="A94" s="754">
        <v>12</v>
      </c>
      <c r="B94" s="753" t="s">
        <v>696</v>
      </c>
      <c r="C94" s="756" t="s">
        <v>695</v>
      </c>
      <c r="D94" s="752">
        <v>1</v>
      </c>
      <c r="E94" s="1324"/>
      <c r="F94" s="1323">
        <f>E94*D94</f>
        <v>0</v>
      </c>
      <c r="G94" s="750"/>
      <c r="H94" s="750"/>
      <c r="I94" s="750"/>
      <c r="J94" s="750"/>
      <c r="K94" s="750"/>
      <c r="L94" s="750"/>
      <c r="M94" s="750"/>
      <c r="N94" s="750"/>
    </row>
    <row r="95" spans="1:22" s="1315" customFormat="1" ht="12.75" customHeight="1" x14ac:dyDescent="0.3">
      <c r="A95" s="1322"/>
      <c r="B95" s="871"/>
      <c r="C95" s="1321"/>
      <c r="D95" s="1320"/>
      <c r="E95" s="1319"/>
      <c r="F95" s="1318"/>
      <c r="G95" s="1317"/>
      <c r="H95" s="1316"/>
      <c r="I95" s="1316"/>
      <c r="J95" s="1316"/>
      <c r="K95" s="1316"/>
      <c r="L95" s="1316"/>
      <c r="M95" s="1316"/>
      <c r="N95" s="1316"/>
      <c r="O95" s="1316"/>
      <c r="P95" s="1316"/>
      <c r="Q95" s="1316"/>
      <c r="R95" s="1316"/>
      <c r="S95" s="1316"/>
      <c r="T95" s="1316"/>
      <c r="U95" s="1316"/>
      <c r="V95" s="1316"/>
    </row>
    <row r="96" spans="1:22" s="860" customFormat="1" ht="12.75" customHeight="1" thickBot="1" x14ac:dyDescent="0.35">
      <c r="A96" s="870"/>
      <c r="B96" s="869"/>
      <c r="C96" s="868"/>
      <c r="D96" s="867"/>
      <c r="E96" s="866"/>
      <c r="F96" s="866"/>
      <c r="G96" s="861"/>
      <c r="H96" s="861"/>
      <c r="I96" s="861"/>
      <c r="J96" s="861"/>
      <c r="K96" s="861"/>
    </row>
    <row r="97" spans="1:11" s="860" customFormat="1" ht="12.75" customHeight="1" thickTop="1" x14ac:dyDescent="0.2">
      <c r="A97" s="864"/>
      <c r="B97" s="865" t="s">
        <v>738</v>
      </c>
      <c r="C97" s="864"/>
      <c r="D97" s="864"/>
      <c r="E97" s="863"/>
      <c r="F97" s="862">
        <f>SUM(F12:F95)</f>
        <v>0</v>
      </c>
      <c r="G97" s="861"/>
      <c r="H97" s="861"/>
      <c r="I97" s="861"/>
      <c r="J97" s="861"/>
      <c r="K97" s="861"/>
    </row>
    <row r="98" spans="1:11" s="855" customFormat="1" ht="12.75" customHeight="1" x14ac:dyDescent="0.2">
      <c r="A98" s="859"/>
      <c r="B98" s="1657"/>
      <c r="C98" s="1657"/>
      <c r="D98" s="858"/>
      <c r="E98" s="857"/>
      <c r="F98" s="857"/>
      <c r="G98" s="856"/>
      <c r="H98" s="856"/>
      <c r="I98" s="856"/>
      <c r="J98" s="856"/>
      <c r="K98" s="856"/>
    </row>
    <row r="99" spans="1:11" s="835" customFormat="1" ht="12.75" customHeight="1" x14ac:dyDescent="0.2">
      <c r="A99" s="845"/>
      <c r="B99" s="854"/>
      <c r="C99" s="843"/>
      <c r="D99" s="842"/>
      <c r="E99" s="838"/>
      <c r="F99" s="838"/>
      <c r="G99" s="836"/>
      <c r="H99" s="836"/>
      <c r="I99" s="836"/>
      <c r="J99" s="836"/>
      <c r="K99" s="836"/>
    </row>
    <row r="100" spans="1:11" s="835" customFormat="1" ht="12.75" customHeight="1" x14ac:dyDescent="0.2">
      <c r="A100" s="845"/>
      <c r="B100" s="854"/>
      <c r="C100" s="843"/>
      <c r="D100" s="842"/>
      <c r="E100" s="838"/>
      <c r="F100" s="838"/>
      <c r="G100" s="836"/>
      <c r="H100" s="836"/>
      <c r="I100" s="836"/>
      <c r="J100" s="836"/>
      <c r="K100" s="836"/>
    </row>
    <row r="101" spans="1:11" s="835" customFormat="1" ht="12.75" customHeight="1" x14ac:dyDescent="0.2">
      <c r="A101" s="845"/>
      <c r="B101" s="851"/>
      <c r="C101" s="843"/>
      <c r="D101" s="842"/>
      <c r="E101" s="838"/>
      <c r="F101" s="838"/>
      <c r="G101" s="836"/>
      <c r="H101" s="836"/>
      <c r="I101" s="836"/>
      <c r="J101" s="836"/>
      <c r="K101" s="836"/>
    </row>
    <row r="102" spans="1:11" s="835" customFormat="1" ht="12.75" customHeight="1" x14ac:dyDescent="0.2">
      <c r="A102" s="845"/>
      <c r="B102" s="851"/>
      <c r="C102" s="853"/>
      <c r="D102" s="852"/>
      <c r="E102" s="838"/>
      <c r="F102" s="838"/>
      <c r="G102" s="836"/>
      <c r="H102" s="836"/>
      <c r="I102" s="836"/>
      <c r="J102" s="836"/>
      <c r="K102" s="836"/>
    </row>
    <row r="103" spans="1:11" s="835" customFormat="1" ht="12.75" customHeight="1" x14ac:dyDescent="0.2">
      <c r="A103" s="845"/>
      <c r="B103" s="851"/>
      <c r="C103" s="843"/>
      <c r="D103" s="842"/>
      <c r="E103" s="838"/>
      <c r="F103" s="838"/>
      <c r="G103" s="836"/>
      <c r="H103" s="836"/>
      <c r="I103" s="836"/>
      <c r="J103" s="836"/>
      <c r="K103" s="836"/>
    </row>
    <row r="104" spans="1:11" ht="194.25" customHeight="1" x14ac:dyDescent="0.2">
      <c r="A104" s="850"/>
      <c r="B104" s="849"/>
      <c r="C104" s="848"/>
      <c r="D104" s="847"/>
      <c r="E104" s="846"/>
      <c r="F104" s="846"/>
    </row>
    <row r="105" spans="1:11" s="835" customFormat="1" ht="27" customHeight="1" x14ac:dyDescent="0.2">
      <c r="A105" s="845"/>
      <c r="B105" s="844"/>
      <c r="C105" s="843"/>
      <c r="D105" s="842"/>
      <c r="E105" s="838"/>
      <c r="F105" s="838"/>
      <c r="G105" s="836"/>
      <c r="H105" s="836"/>
      <c r="I105" s="836"/>
      <c r="J105" s="836"/>
      <c r="K105" s="836"/>
    </row>
    <row r="106" spans="1:11" s="835" customFormat="1" ht="12.75" customHeight="1" x14ac:dyDescent="0.2">
      <c r="A106" s="845"/>
      <c r="B106" s="844"/>
      <c r="C106" s="843"/>
      <c r="D106" s="842"/>
      <c r="E106" s="838"/>
      <c r="F106" s="838"/>
      <c r="G106" s="836"/>
      <c r="H106" s="836"/>
      <c r="I106" s="836"/>
      <c r="J106" s="836"/>
      <c r="K106" s="836"/>
    </row>
    <row r="107" spans="1:11" s="835" customFormat="1" ht="12.75" customHeight="1" x14ac:dyDescent="0.2">
      <c r="A107" s="841"/>
      <c r="B107" s="840"/>
      <c r="C107" s="839"/>
      <c r="D107" s="830"/>
      <c r="E107" s="838"/>
      <c r="F107" s="838"/>
      <c r="G107" s="837"/>
      <c r="H107" s="836"/>
      <c r="I107" s="836"/>
      <c r="J107" s="836"/>
      <c r="K107" s="836"/>
    </row>
    <row r="108" spans="1:11" s="826" customFormat="1" ht="12.75" customHeight="1" x14ac:dyDescent="0.3">
      <c r="A108" s="833"/>
      <c r="B108" s="834"/>
      <c r="C108" s="831"/>
      <c r="D108" s="830"/>
      <c r="E108" s="829"/>
      <c r="F108" s="829"/>
      <c r="G108" s="828"/>
      <c r="H108" s="827"/>
      <c r="I108" s="827"/>
      <c r="J108" s="827"/>
      <c r="K108" s="827"/>
    </row>
    <row r="109" spans="1:11" s="826" customFormat="1" ht="12.75" customHeight="1" x14ac:dyDescent="0.3">
      <c r="A109" s="833"/>
      <c r="B109" s="832"/>
      <c r="C109" s="831"/>
      <c r="D109" s="830"/>
      <c r="E109" s="829"/>
      <c r="F109" s="829"/>
      <c r="G109" s="828"/>
      <c r="H109" s="827"/>
      <c r="I109" s="827"/>
      <c r="J109" s="827"/>
      <c r="K109" s="827"/>
    </row>
    <row r="110" spans="1:11" x14ac:dyDescent="0.2">
      <c r="A110" s="821"/>
      <c r="B110" s="825"/>
      <c r="C110" s="819"/>
      <c r="D110" s="818"/>
      <c r="E110" s="817"/>
      <c r="F110" s="817"/>
      <c r="G110" s="816"/>
    </row>
    <row r="111" spans="1:11" ht="15" customHeight="1" x14ac:dyDescent="0.2">
      <c r="A111" s="821"/>
      <c r="B111" s="1658"/>
      <c r="C111" s="1658"/>
      <c r="D111" s="818"/>
      <c r="E111" s="824"/>
      <c r="F111" s="824"/>
      <c r="G111" s="816"/>
    </row>
    <row r="112" spans="1:11" ht="16.5" customHeight="1" x14ac:dyDescent="0.2">
      <c r="A112" s="821"/>
      <c r="B112" s="823"/>
      <c r="C112" s="819"/>
      <c r="D112" s="818"/>
      <c r="E112" s="817"/>
      <c r="F112" s="817"/>
      <c r="G112" s="816"/>
    </row>
    <row r="113" spans="1:7" s="809" customFormat="1" ht="16.5" customHeight="1" x14ac:dyDescent="0.2">
      <c r="A113" s="821"/>
      <c r="B113" s="822"/>
      <c r="C113" s="819"/>
      <c r="D113" s="818"/>
      <c r="E113" s="817"/>
      <c r="F113" s="817"/>
      <c r="G113" s="816"/>
    </row>
    <row r="114" spans="1:7" s="809" customFormat="1" ht="16.5" customHeight="1" x14ac:dyDescent="0.2">
      <c r="A114" s="821"/>
      <c r="B114" s="822"/>
      <c r="C114" s="819"/>
      <c r="D114" s="818"/>
      <c r="E114" s="817"/>
      <c r="F114" s="817"/>
      <c r="G114" s="816"/>
    </row>
    <row r="115" spans="1:7" s="809" customFormat="1" ht="16.5" customHeight="1" x14ac:dyDescent="0.2">
      <c r="A115" s="821"/>
      <c r="B115" s="820"/>
      <c r="C115" s="819"/>
      <c r="D115" s="818"/>
      <c r="E115" s="817"/>
      <c r="F115" s="817"/>
      <c r="G115" s="816"/>
    </row>
    <row r="116" spans="1:7" s="809" customFormat="1" x14ac:dyDescent="0.2">
      <c r="A116" s="814"/>
      <c r="B116" s="815"/>
      <c r="C116" s="812"/>
      <c r="D116" s="811"/>
      <c r="E116" s="810"/>
      <c r="F116" s="810"/>
    </row>
    <row r="117" spans="1:7" s="809" customFormat="1" ht="25.15" customHeight="1" x14ac:dyDescent="0.2">
      <c r="A117" s="814"/>
      <c r="B117" s="815"/>
      <c r="C117" s="812"/>
      <c r="D117" s="811"/>
      <c r="E117" s="810"/>
      <c r="F117" s="810"/>
    </row>
  </sheetData>
  <mergeCells count="4">
    <mergeCell ref="B98:C98"/>
    <mergeCell ref="B111:C111"/>
    <mergeCell ref="A5:F5"/>
    <mergeCell ref="A3:F3"/>
  </mergeCells>
  <printOptions horizontalCentered="1"/>
  <pageMargins left="0.511811023622047" right="0.39370078740157499" top="0.78740157480314998" bottom="0.78740157480314998" header="0.31496062992126" footer="0.31496062992126"/>
  <pageSetup paperSize="9" orientation="portrait" r:id="rId1"/>
  <headerFooter alignWithMargins="0">
    <oddFooter xml:space="preserve">&amp;C&amp;8&amp;A&amp;R&amp;8&amp;P   od   &amp;N &amp;10 </oddFooter>
  </headerFooter>
  <rowBreaks count="2" manualBreakCount="2">
    <brk id="60" max="7" man="1"/>
    <brk id="85"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X233"/>
  <sheetViews>
    <sheetView view="pageBreakPreview" topLeftCell="A214" zoomScaleNormal="100" zoomScaleSheetLayoutView="100" workbookViewId="0">
      <selection activeCell="F64" sqref="F64"/>
    </sheetView>
  </sheetViews>
  <sheetFormatPr defaultRowHeight="12.75" x14ac:dyDescent="0.2"/>
  <cols>
    <col min="1" max="1" width="3.42578125" style="727" customWidth="1"/>
    <col min="2" max="2" width="39.140625" style="726" customWidth="1"/>
    <col min="3" max="3" width="4.7109375" style="725" customWidth="1"/>
    <col min="4" max="4" width="12.140625" style="724" customWidth="1"/>
    <col min="5" max="5" width="10.28515625" style="913" bestFit="1" customWidth="1"/>
    <col min="6" max="6" width="17.28515625" style="724" customWidth="1"/>
    <col min="7" max="11" width="9.140625" style="722"/>
    <col min="12" max="16384" width="9.140625" style="721"/>
  </cols>
  <sheetData>
    <row r="1" spans="1:24" s="1310" customFormat="1" ht="15.75" x14ac:dyDescent="0.2">
      <c r="A1" s="1314"/>
      <c r="B1" s="1312"/>
      <c r="C1" s="1311"/>
      <c r="D1" s="1311"/>
      <c r="E1" s="1489"/>
      <c r="F1" s="1488"/>
    </row>
    <row r="2" spans="1:24" s="1310" customFormat="1" ht="15" x14ac:dyDescent="0.2">
      <c r="A2" s="1313"/>
      <c r="B2" s="1312"/>
      <c r="C2" s="1311"/>
      <c r="D2" s="1311"/>
      <c r="E2" s="1489"/>
      <c r="F2" s="1488"/>
    </row>
    <row r="3" spans="1:24" s="1308" customFormat="1" ht="15" x14ac:dyDescent="0.2">
      <c r="A3" s="1656" t="s">
        <v>657</v>
      </c>
      <c r="B3" s="1656"/>
      <c r="C3" s="1656"/>
      <c r="D3" s="1656"/>
      <c r="E3" s="1656"/>
      <c r="F3" s="1656"/>
      <c r="G3" s="1309"/>
      <c r="H3" s="1309"/>
    </row>
    <row r="4" spans="1:24" s="1295" customFormat="1" ht="16.5" thickBot="1" x14ac:dyDescent="0.3">
      <c r="A4" s="1307"/>
      <c r="B4" s="1306"/>
      <c r="C4" s="1305"/>
      <c r="D4" s="1304"/>
      <c r="E4" s="1491"/>
      <c r="F4" s="1490"/>
      <c r="G4" s="1302"/>
      <c r="H4" s="1302"/>
    </row>
    <row r="5" spans="1:24" s="1301" customFormat="1" ht="12.75" customHeight="1" x14ac:dyDescent="0.2">
      <c r="A5" s="1655" t="s">
        <v>656</v>
      </c>
      <c r="B5" s="1655"/>
      <c r="C5" s="1655"/>
      <c r="D5" s="1655"/>
      <c r="E5" s="1655"/>
      <c r="F5" s="1655"/>
    </row>
    <row r="6" spans="1:24" s="1295" customFormat="1" ht="15.75" x14ac:dyDescent="0.25">
      <c r="A6" s="1300" t="s">
        <v>737</v>
      </c>
      <c r="B6" s="1299"/>
      <c r="C6" s="1298"/>
      <c r="D6" s="1297"/>
      <c r="E6" s="1489"/>
      <c r="F6" s="1488"/>
    </row>
    <row r="7" spans="1:24" s="735" customFormat="1" x14ac:dyDescent="0.2">
      <c r="A7" s="805"/>
      <c r="B7" s="768"/>
      <c r="C7" s="767"/>
      <c r="D7" s="793"/>
      <c r="E7" s="986"/>
      <c r="F7" s="793"/>
      <c r="G7" s="736"/>
      <c r="H7" s="736"/>
      <c r="I7" s="736"/>
      <c r="J7" s="736"/>
      <c r="K7" s="736"/>
    </row>
    <row r="8" spans="1:24" s="799" customFormat="1" ht="15.75" x14ac:dyDescent="0.25">
      <c r="A8" s="794"/>
      <c r="B8" s="807" t="s">
        <v>889</v>
      </c>
      <c r="C8" s="803"/>
      <c r="D8" s="806"/>
      <c r="E8" s="991"/>
      <c r="F8" s="989"/>
      <c r="G8" s="800"/>
      <c r="H8" s="800"/>
      <c r="I8" s="800"/>
      <c r="J8" s="800"/>
      <c r="K8" s="800"/>
    </row>
    <row r="9" spans="1:24" s="799" customFormat="1" x14ac:dyDescent="0.2">
      <c r="A9" s="805"/>
      <c r="B9" s="804"/>
      <c r="C9" s="803"/>
      <c r="D9" s="802"/>
      <c r="E9" s="990"/>
      <c r="F9" s="989"/>
      <c r="G9" s="800"/>
      <c r="H9" s="800"/>
      <c r="I9" s="800"/>
      <c r="J9" s="800"/>
      <c r="K9" s="800"/>
    </row>
    <row r="10" spans="1:24" s="735" customFormat="1" x14ac:dyDescent="0.2">
      <c r="A10" s="798"/>
      <c r="B10" s="797" t="s">
        <v>735</v>
      </c>
      <c r="C10" s="796" t="s">
        <v>734</v>
      </c>
      <c r="D10" s="795" t="s">
        <v>733</v>
      </c>
      <c r="E10" s="988" t="s">
        <v>732</v>
      </c>
      <c r="F10" s="987" t="s">
        <v>402</v>
      </c>
      <c r="G10" s="736"/>
      <c r="H10" s="736"/>
      <c r="I10" s="736"/>
      <c r="J10" s="736"/>
      <c r="K10" s="736"/>
    </row>
    <row r="11" spans="1:24" s="735" customFormat="1" x14ac:dyDescent="0.2">
      <c r="A11" s="794"/>
      <c r="B11" s="768"/>
      <c r="C11" s="767"/>
      <c r="D11" s="793"/>
      <c r="E11" s="986"/>
      <c r="F11" s="793"/>
      <c r="G11" s="736"/>
      <c r="H11" s="736"/>
      <c r="I11" s="736"/>
      <c r="J11" s="736"/>
      <c r="K11" s="736"/>
    </row>
    <row r="12" spans="1:24" s="1485" customFormat="1" ht="280.5" x14ac:dyDescent="0.2">
      <c r="A12" s="970">
        <v>1</v>
      </c>
      <c r="B12" s="1487" t="s">
        <v>888</v>
      </c>
      <c r="C12" s="985"/>
      <c r="D12" s="982"/>
      <c r="E12" s="984"/>
      <c r="F12" s="983"/>
      <c r="G12" s="982"/>
      <c r="H12" s="982"/>
      <c r="I12" s="1486"/>
      <c r="J12" s="1486"/>
      <c r="K12" s="1486"/>
      <c r="L12" s="1486"/>
      <c r="M12" s="1486"/>
    </row>
    <row r="13" spans="1:24" s="1485" customFormat="1" ht="204" x14ac:dyDescent="0.2">
      <c r="A13" s="970"/>
      <c r="B13" s="740" t="s">
        <v>887</v>
      </c>
      <c r="C13" s="985"/>
      <c r="D13" s="982"/>
      <c r="E13" s="984"/>
      <c r="F13" s="983"/>
      <c r="G13" s="982"/>
      <c r="H13" s="982"/>
      <c r="I13" s="1486"/>
      <c r="J13" s="1486"/>
      <c r="K13" s="1486"/>
      <c r="L13" s="1486"/>
      <c r="M13" s="1486"/>
    </row>
    <row r="14" spans="1:24" s="1485" customFormat="1" ht="38.25" x14ac:dyDescent="0.2">
      <c r="A14" s="970"/>
      <c r="B14" s="740" t="s">
        <v>886</v>
      </c>
      <c r="C14" s="985"/>
      <c r="D14" s="982"/>
      <c r="E14" s="984"/>
      <c r="F14" s="983"/>
      <c r="G14" s="982"/>
      <c r="H14" s="982"/>
      <c r="I14" s="1486"/>
      <c r="J14" s="1486"/>
      <c r="K14" s="1486"/>
      <c r="L14" s="1486"/>
      <c r="M14" s="1486"/>
    </row>
    <row r="15" spans="1:24" s="975" customFormat="1" x14ac:dyDescent="0.2">
      <c r="A15" s="981"/>
      <c r="B15" s="980" t="s">
        <v>885</v>
      </c>
      <c r="C15" s="979"/>
      <c r="D15" s="976"/>
      <c r="E15" s="978"/>
      <c r="F15" s="977"/>
      <c r="G15" s="976"/>
      <c r="H15" s="976"/>
      <c r="I15" s="890"/>
      <c r="J15" s="890"/>
      <c r="K15" s="890"/>
      <c r="L15" s="890"/>
      <c r="M15" s="890"/>
    </row>
    <row r="16" spans="1:24" s="971" customFormat="1" x14ac:dyDescent="0.2">
      <c r="A16" s="970"/>
      <c r="B16" s="1483" t="s">
        <v>884</v>
      </c>
      <c r="C16" s="968"/>
      <c r="D16" s="967"/>
      <c r="E16" s="1367"/>
      <c r="F16" s="1366"/>
      <c r="G16" s="972"/>
      <c r="H16" s="972"/>
      <c r="I16" s="973"/>
      <c r="J16" s="972"/>
      <c r="K16" s="972"/>
      <c r="L16" s="972"/>
      <c r="M16" s="972"/>
      <c r="N16" s="972"/>
      <c r="O16" s="972"/>
      <c r="P16" s="972"/>
      <c r="Q16" s="972"/>
      <c r="R16" s="972"/>
      <c r="S16" s="972"/>
      <c r="T16" s="972"/>
      <c r="U16" s="972"/>
      <c r="V16" s="972"/>
      <c r="W16" s="972"/>
      <c r="X16" s="972"/>
    </row>
    <row r="17" spans="1:24" s="971" customFormat="1" x14ac:dyDescent="0.2">
      <c r="A17" s="970"/>
      <c r="B17" s="1483" t="s">
        <v>883</v>
      </c>
      <c r="C17" s="968"/>
      <c r="D17" s="967"/>
      <c r="E17" s="1367"/>
      <c r="F17" s="1366"/>
      <c r="G17" s="972"/>
      <c r="H17" s="972"/>
      <c r="I17" s="973"/>
      <c r="J17" s="972"/>
      <c r="K17" s="972"/>
      <c r="L17" s="972"/>
      <c r="M17" s="972"/>
      <c r="N17" s="972"/>
      <c r="O17" s="972"/>
      <c r="P17" s="972"/>
      <c r="Q17" s="972"/>
      <c r="R17" s="972"/>
      <c r="S17" s="972"/>
      <c r="T17" s="972"/>
      <c r="U17" s="972"/>
      <c r="V17" s="972"/>
      <c r="W17" s="972"/>
      <c r="X17" s="972"/>
    </row>
    <row r="18" spans="1:24" s="971" customFormat="1" x14ac:dyDescent="0.2">
      <c r="A18" s="970"/>
      <c r="B18" s="1483" t="s">
        <v>882</v>
      </c>
      <c r="C18" s="968"/>
      <c r="D18" s="967"/>
      <c r="E18" s="1367"/>
      <c r="F18" s="1366"/>
      <c r="G18" s="972"/>
      <c r="H18" s="972"/>
      <c r="I18" s="973"/>
      <c r="J18" s="972"/>
      <c r="K18" s="972"/>
      <c r="L18" s="972"/>
      <c r="M18" s="972"/>
      <c r="N18" s="972"/>
      <c r="O18" s="972"/>
      <c r="P18" s="972"/>
      <c r="Q18" s="972"/>
      <c r="R18" s="972"/>
      <c r="S18" s="972"/>
      <c r="T18" s="972"/>
      <c r="U18" s="972"/>
      <c r="V18" s="972"/>
      <c r="W18" s="972"/>
      <c r="X18" s="972"/>
    </row>
    <row r="19" spans="1:24" s="971" customFormat="1" x14ac:dyDescent="0.2">
      <c r="A19" s="970"/>
      <c r="B19" s="1483" t="s">
        <v>881</v>
      </c>
      <c r="C19" s="968"/>
      <c r="D19" s="967"/>
      <c r="E19" s="1367"/>
      <c r="F19" s="1366"/>
      <c r="G19" s="972"/>
      <c r="H19" s="972"/>
      <c r="I19" s="973"/>
      <c r="J19" s="972"/>
      <c r="K19" s="972"/>
      <c r="L19" s="972"/>
      <c r="M19" s="972"/>
      <c r="N19" s="972"/>
      <c r="O19" s="972"/>
      <c r="P19" s="972"/>
      <c r="Q19" s="972"/>
      <c r="R19" s="972"/>
      <c r="S19" s="972"/>
      <c r="T19" s="972"/>
      <c r="U19" s="972"/>
      <c r="V19" s="972"/>
      <c r="W19" s="972"/>
      <c r="X19" s="972"/>
    </row>
    <row r="20" spans="1:24" s="971" customFormat="1" x14ac:dyDescent="0.2">
      <c r="A20" s="970"/>
      <c r="B20" s="1483" t="s">
        <v>880</v>
      </c>
      <c r="C20" s="968"/>
      <c r="D20" s="967"/>
      <c r="E20" s="1367"/>
      <c r="F20" s="1366"/>
      <c r="G20" s="972"/>
      <c r="H20" s="972"/>
      <c r="I20" s="973"/>
      <c r="J20" s="972"/>
      <c r="K20" s="972"/>
      <c r="L20" s="972"/>
      <c r="M20" s="972"/>
      <c r="N20" s="972"/>
      <c r="O20" s="972"/>
      <c r="P20" s="972"/>
      <c r="Q20" s="972"/>
      <c r="R20" s="972"/>
      <c r="S20" s="972"/>
      <c r="T20" s="972"/>
      <c r="U20" s="972"/>
      <c r="V20" s="972"/>
      <c r="W20" s="972"/>
      <c r="X20" s="972"/>
    </row>
    <row r="21" spans="1:24" s="971" customFormat="1" x14ac:dyDescent="0.2">
      <c r="A21" s="970"/>
      <c r="B21" s="1455" t="s">
        <v>879</v>
      </c>
      <c r="C21" s="968"/>
      <c r="D21" s="967"/>
      <c r="E21" s="1367"/>
      <c r="F21" s="1366"/>
      <c r="G21" s="972"/>
      <c r="H21" s="972"/>
      <c r="I21" s="973"/>
      <c r="J21" s="972"/>
      <c r="K21" s="972"/>
      <c r="L21" s="972"/>
      <c r="M21" s="972"/>
      <c r="N21" s="972"/>
      <c r="O21" s="972"/>
      <c r="P21" s="972"/>
      <c r="Q21" s="972"/>
      <c r="R21" s="972"/>
      <c r="S21" s="972"/>
      <c r="T21" s="972"/>
      <c r="U21" s="972"/>
      <c r="V21" s="972"/>
      <c r="W21" s="972"/>
      <c r="X21" s="972"/>
    </row>
    <row r="22" spans="1:24" s="971" customFormat="1" x14ac:dyDescent="0.2">
      <c r="A22" s="970"/>
      <c r="B22" s="974" t="s">
        <v>878</v>
      </c>
      <c r="C22" s="968"/>
      <c r="D22" s="967"/>
      <c r="E22" s="1367"/>
      <c r="F22" s="1366"/>
      <c r="G22" s="972"/>
      <c r="H22" s="972"/>
      <c r="I22" s="973"/>
      <c r="J22" s="972"/>
      <c r="K22" s="972"/>
      <c r="L22" s="972"/>
      <c r="M22" s="972"/>
      <c r="N22" s="972"/>
      <c r="O22" s="972"/>
      <c r="P22" s="972"/>
      <c r="Q22" s="972"/>
      <c r="R22" s="972"/>
      <c r="S22" s="972"/>
      <c r="T22" s="972"/>
      <c r="U22" s="972"/>
      <c r="V22" s="972"/>
      <c r="W22" s="972"/>
      <c r="X22" s="972"/>
    </row>
    <row r="23" spans="1:24" s="971" customFormat="1" x14ac:dyDescent="0.2">
      <c r="A23" s="970"/>
      <c r="B23" s="1483" t="s">
        <v>877</v>
      </c>
      <c r="C23" s="968"/>
      <c r="D23" s="967"/>
      <c r="E23" s="1367"/>
      <c r="F23" s="1366"/>
      <c r="G23" s="972"/>
      <c r="H23" s="972"/>
      <c r="I23" s="973"/>
      <c r="J23" s="972"/>
      <c r="K23" s="972"/>
      <c r="L23" s="972"/>
      <c r="M23" s="972"/>
      <c r="N23" s="972"/>
      <c r="O23" s="972"/>
      <c r="P23" s="972"/>
      <c r="Q23" s="972"/>
      <c r="R23" s="972"/>
      <c r="S23" s="972"/>
      <c r="T23" s="972"/>
      <c r="U23" s="972"/>
      <c r="V23" s="972"/>
      <c r="W23" s="972"/>
      <c r="X23" s="972"/>
    </row>
    <row r="24" spans="1:24" s="971" customFormat="1" x14ac:dyDescent="0.2">
      <c r="A24" s="970"/>
      <c r="B24" s="1483" t="s">
        <v>876</v>
      </c>
      <c r="C24" s="968"/>
      <c r="D24" s="967"/>
      <c r="E24" s="1367"/>
      <c r="F24" s="1366"/>
      <c r="G24" s="972"/>
      <c r="H24" s="972"/>
      <c r="I24" s="973"/>
      <c r="J24" s="972"/>
      <c r="K24" s="972"/>
      <c r="L24" s="972"/>
      <c r="M24" s="972"/>
      <c r="N24" s="972"/>
      <c r="O24" s="972"/>
      <c r="P24" s="972"/>
      <c r="Q24" s="972"/>
      <c r="R24" s="972"/>
      <c r="S24" s="972"/>
      <c r="T24" s="972"/>
      <c r="U24" s="972"/>
      <c r="V24" s="972"/>
      <c r="W24" s="972"/>
      <c r="X24" s="972"/>
    </row>
    <row r="25" spans="1:24" s="971" customFormat="1" ht="38.25" x14ac:dyDescent="0.2">
      <c r="A25" s="970"/>
      <c r="B25" s="1484" t="s">
        <v>875</v>
      </c>
      <c r="C25" s="968"/>
      <c r="D25" s="967"/>
      <c r="E25" s="1367"/>
      <c r="F25" s="1366"/>
      <c r="G25" s="972"/>
      <c r="H25" s="972"/>
      <c r="I25" s="973"/>
      <c r="J25" s="972"/>
      <c r="K25" s="972"/>
      <c r="L25" s="972"/>
      <c r="M25" s="972"/>
      <c r="N25" s="972"/>
      <c r="O25" s="972"/>
      <c r="P25" s="972"/>
      <c r="Q25" s="972"/>
      <c r="R25" s="972"/>
      <c r="S25" s="972"/>
      <c r="T25" s="972"/>
      <c r="U25" s="972"/>
      <c r="V25" s="972"/>
      <c r="W25" s="972"/>
      <c r="X25" s="972"/>
    </row>
    <row r="26" spans="1:24" s="971" customFormat="1" ht="25.5" x14ac:dyDescent="0.2">
      <c r="A26" s="970"/>
      <c r="B26" s="1484" t="s">
        <v>874</v>
      </c>
      <c r="C26" s="968"/>
      <c r="D26" s="967"/>
      <c r="E26" s="1367"/>
      <c r="F26" s="1366"/>
      <c r="G26" s="972"/>
      <c r="H26" s="972"/>
      <c r="I26" s="973"/>
      <c r="J26" s="972"/>
      <c r="K26" s="972"/>
      <c r="L26" s="972"/>
      <c r="M26" s="972"/>
      <c r="N26" s="972"/>
      <c r="O26" s="972"/>
      <c r="P26" s="972"/>
      <c r="Q26" s="972"/>
      <c r="R26" s="972"/>
      <c r="S26" s="972"/>
      <c r="T26" s="972"/>
      <c r="U26" s="972"/>
      <c r="V26" s="972"/>
      <c r="W26" s="972"/>
      <c r="X26" s="972"/>
    </row>
    <row r="27" spans="1:24" s="971" customFormat="1" x14ac:dyDescent="0.2">
      <c r="A27" s="970"/>
      <c r="B27" s="1483" t="s">
        <v>873</v>
      </c>
      <c r="C27" s="968"/>
      <c r="D27" s="967"/>
      <c r="E27" s="1367"/>
      <c r="F27" s="1366"/>
      <c r="G27" s="972"/>
      <c r="H27" s="972"/>
      <c r="I27" s="973"/>
      <c r="J27" s="972"/>
      <c r="K27" s="972"/>
      <c r="L27" s="972"/>
      <c r="M27" s="972"/>
      <c r="N27" s="972"/>
      <c r="O27" s="972"/>
      <c r="P27" s="972"/>
      <c r="Q27" s="972"/>
      <c r="R27" s="972"/>
      <c r="S27" s="972"/>
      <c r="T27" s="972"/>
      <c r="U27" s="972"/>
      <c r="V27" s="972"/>
      <c r="W27" s="972"/>
      <c r="X27" s="972"/>
    </row>
    <row r="28" spans="1:24" s="971" customFormat="1" x14ac:dyDescent="0.2">
      <c r="A28" s="970"/>
      <c r="B28" s="1483" t="s">
        <v>872</v>
      </c>
      <c r="C28" s="968"/>
      <c r="D28" s="967"/>
      <c r="E28" s="1367"/>
      <c r="F28" s="1366"/>
      <c r="G28" s="972"/>
      <c r="H28" s="972"/>
      <c r="I28" s="973"/>
      <c r="J28" s="972"/>
      <c r="K28" s="972"/>
      <c r="L28" s="972"/>
      <c r="M28" s="972"/>
      <c r="N28" s="972"/>
      <c r="O28" s="972"/>
      <c r="P28" s="972"/>
      <c r="Q28" s="972"/>
      <c r="R28" s="972"/>
      <c r="S28" s="972"/>
      <c r="T28" s="972"/>
      <c r="U28" s="972"/>
      <c r="V28" s="972"/>
      <c r="W28" s="972"/>
      <c r="X28" s="972"/>
    </row>
    <row r="29" spans="1:24" s="971" customFormat="1" x14ac:dyDescent="0.2">
      <c r="A29" s="970"/>
      <c r="B29" s="1483" t="s">
        <v>871</v>
      </c>
      <c r="C29" s="968"/>
      <c r="D29" s="967"/>
      <c r="E29" s="1367"/>
      <c r="F29" s="1366"/>
      <c r="G29" s="972"/>
      <c r="H29" s="972"/>
      <c r="I29" s="973"/>
      <c r="J29" s="972"/>
      <c r="K29" s="972"/>
      <c r="L29" s="972"/>
      <c r="M29" s="972"/>
      <c r="N29" s="972"/>
      <c r="O29" s="972"/>
      <c r="P29" s="972"/>
      <c r="Q29" s="972"/>
      <c r="R29" s="972"/>
      <c r="S29" s="972"/>
      <c r="T29" s="972"/>
      <c r="U29" s="972"/>
      <c r="V29" s="972"/>
      <c r="W29" s="972"/>
      <c r="X29" s="972"/>
    </row>
    <row r="30" spans="1:24" s="971" customFormat="1" x14ac:dyDescent="0.2">
      <c r="A30" s="970"/>
      <c r="B30" s="1483" t="s">
        <v>870</v>
      </c>
      <c r="C30" s="968"/>
      <c r="D30" s="967"/>
      <c r="E30" s="1367"/>
      <c r="F30" s="1366"/>
      <c r="G30" s="972"/>
      <c r="H30" s="972"/>
      <c r="I30" s="973"/>
      <c r="J30" s="972"/>
      <c r="K30" s="972"/>
      <c r="L30" s="972"/>
      <c r="M30" s="972"/>
      <c r="N30" s="972"/>
      <c r="O30" s="972"/>
      <c r="P30" s="972"/>
      <c r="Q30" s="972"/>
      <c r="R30" s="972"/>
      <c r="S30" s="972"/>
      <c r="T30" s="972"/>
      <c r="U30" s="972"/>
      <c r="V30" s="972"/>
      <c r="W30" s="972"/>
      <c r="X30" s="972"/>
    </row>
    <row r="31" spans="1:24" s="971" customFormat="1" x14ac:dyDescent="0.2">
      <c r="A31" s="970"/>
      <c r="B31" s="1483" t="s">
        <v>869</v>
      </c>
      <c r="C31" s="968"/>
      <c r="D31" s="967"/>
      <c r="E31" s="1367"/>
      <c r="F31" s="1366"/>
      <c r="G31" s="972"/>
      <c r="H31" s="972"/>
      <c r="I31" s="973"/>
      <c r="J31" s="972"/>
      <c r="K31" s="972"/>
      <c r="L31" s="972"/>
      <c r="M31" s="972"/>
      <c r="N31" s="972"/>
      <c r="O31" s="972"/>
      <c r="P31" s="972"/>
      <c r="Q31" s="972"/>
      <c r="R31" s="972"/>
      <c r="S31" s="972"/>
      <c r="T31" s="972"/>
      <c r="U31" s="972"/>
      <c r="V31" s="972"/>
      <c r="W31" s="972"/>
      <c r="X31" s="972"/>
    </row>
    <row r="32" spans="1:24" s="971" customFormat="1" ht="76.5" x14ac:dyDescent="0.2">
      <c r="A32" s="970"/>
      <c r="B32" s="1381" t="s">
        <v>868</v>
      </c>
      <c r="C32" s="968"/>
      <c r="D32" s="967"/>
      <c r="E32" s="1367"/>
      <c r="F32" s="1366"/>
      <c r="G32" s="972"/>
      <c r="H32" s="972"/>
      <c r="I32" s="973"/>
      <c r="J32" s="972"/>
      <c r="K32" s="972"/>
      <c r="L32" s="972"/>
      <c r="M32" s="972"/>
      <c r="N32" s="972"/>
      <c r="O32" s="972"/>
      <c r="P32" s="972"/>
      <c r="Q32" s="972"/>
      <c r="R32" s="972"/>
      <c r="S32" s="972"/>
      <c r="T32" s="972"/>
      <c r="U32" s="972"/>
      <c r="V32" s="972"/>
      <c r="W32" s="972"/>
      <c r="X32" s="972"/>
    </row>
    <row r="33" spans="1:24" s="964" customFormat="1" ht="25.5" x14ac:dyDescent="0.3">
      <c r="A33" s="970"/>
      <c r="B33" s="956" t="s">
        <v>867</v>
      </c>
      <c r="C33" s="968"/>
      <c r="D33" s="967"/>
      <c r="E33" s="1367"/>
      <c r="F33" s="1366"/>
      <c r="G33" s="965"/>
      <c r="H33" s="965"/>
      <c r="I33" s="966"/>
      <c r="J33" s="965"/>
      <c r="K33" s="965"/>
      <c r="L33" s="965"/>
      <c r="M33" s="965"/>
      <c r="N33" s="965"/>
      <c r="O33" s="965"/>
      <c r="P33" s="965"/>
      <c r="Q33" s="965"/>
      <c r="R33" s="965"/>
      <c r="S33" s="965"/>
      <c r="T33" s="965"/>
      <c r="U33" s="965"/>
      <c r="V33" s="965"/>
      <c r="W33" s="965"/>
      <c r="X33" s="965"/>
    </row>
    <row r="34" spans="1:24" s="964" customFormat="1" ht="13.5" customHeight="1" x14ac:dyDescent="0.3">
      <c r="A34" s="970"/>
      <c r="B34" s="877" t="s">
        <v>711</v>
      </c>
      <c r="C34" s="968"/>
      <c r="D34" s="967"/>
      <c r="E34" s="1367"/>
      <c r="F34" s="1366"/>
      <c r="G34" s="965"/>
      <c r="H34" s="965"/>
      <c r="I34" s="966"/>
      <c r="J34" s="965"/>
      <c r="K34" s="965"/>
      <c r="L34" s="965"/>
      <c r="M34" s="965"/>
      <c r="N34" s="965"/>
      <c r="O34" s="965"/>
      <c r="P34" s="965"/>
      <c r="Q34" s="965"/>
      <c r="R34" s="965"/>
      <c r="S34" s="965"/>
      <c r="T34" s="965"/>
      <c r="U34" s="965"/>
      <c r="V34" s="965"/>
      <c r="W34" s="965"/>
      <c r="X34" s="965"/>
    </row>
    <row r="35" spans="1:24" s="964" customFormat="1" ht="13.5" customHeight="1" x14ac:dyDescent="0.3">
      <c r="A35" s="970"/>
      <c r="B35" s="969"/>
      <c r="C35" s="968" t="s">
        <v>14</v>
      </c>
      <c r="D35" s="967">
        <v>2</v>
      </c>
      <c r="E35" s="1367"/>
      <c r="F35" s="1366">
        <f>D35*E35</f>
        <v>0</v>
      </c>
      <c r="G35" s="965"/>
      <c r="H35" s="965"/>
      <c r="I35" s="966"/>
      <c r="J35" s="965"/>
      <c r="K35" s="965"/>
      <c r="L35" s="965"/>
      <c r="M35" s="965"/>
      <c r="N35" s="965"/>
      <c r="O35" s="965"/>
      <c r="P35" s="965"/>
      <c r="Q35" s="965"/>
      <c r="R35" s="965"/>
      <c r="S35" s="965"/>
      <c r="T35" s="965"/>
      <c r="U35" s="965"/>
      <c r="V35" s="965"/>
      <c r="W35" s="965"/>
      <c r="X35" s="965"/>
    </row>
    <row r="36" spans="1:24" s="1479" customFormat="1" ht="12.75" customHeight="1" x14ac:dyDescent="0.25">
      <c r="A36" s="963"/>
      <c r="B36" s="1482"/>
      <c r="C36" s="962"/>
      <c r="D36" s="961"/>
      <c r="E36" s="960"/>
      <c r="F36" s="959"/>
      <c r="G36" s="1481"/>
      <c r="H36" s="1481"/>
      <c r="I36" s="1480"/>
      <c r="J36" s="1480"/>
      <c r="K36" s="1480"/>
      <c r="L36" s="1480"/>
      <c r="M36" s="1480"/>
      <c r="N36" s="1480"/>
      <c r="O36" s="1480"/>
      <c r="P36" s="1480"/>
      <c r="Q36" s="1480"/>
      <c r="R36" s="1480"/>
      <c r="S36" s="1480"/>
      <c r="T36" s="1480"/>
      <c r="U36" s="1480"/>
      <c r="V36" s="1480"/>
      <c r="W36" s="1480"/>
      <c r="X36" s="1480"/>
    </row>
    <row r="37" spans="1:24" s="735" customFormat="1" ht="63.75" x14ac:dyDescent="0.2">
      <c r="A37" s="769">
        <v>2</v>
      </c>
      <c r="B37" s="958" t="s">
        <v>866</v>
      </c>
      <c r="C37" s="767"/>
      <c r="D37" s="934"/>
      <c r="E37" s="933"/>
      <c r="F37" s="932"/>
      <c r="G37" s="949"/>
      <c r="H37" s="792"/>
      <c r="I37" s="736"/>
      <c r="J37" s="736"/>
      <c r="K37" s="736"/>
      <c r="L37" s="736"/>
      <c r="M37" s="736"/>
    </row>
    <row r="38" spans="1:24" s="735" customFormat="1" x14ac:dyDescent="0.2">
      <c r="A38" s="957"/>
      <c r="B38" s="1418" t="s">
        <v>865</v>
      </c>
      <c r="D38" s="955"/>
      <c r="E38" s="933"/>
      <c r="F38" s="932"/>
      <c r="G38" s="949"/>
      <c r="H38" s="792"/>
      <c r="I38" s="736"/>
      <c r="J38" s="736"/>
      <c r="K38" s="736"/>
      <c r="L38" s="736"/>
      <c r="M38" s="736"/>
    </row>
    <row r="39" spans="1:24" s="735" customFormat="1" x14ac:dyDescent="0.2">
      <c r="A39" s="769"/>
      <c r="B39" s="956" t="s">
        <v>712</v>
      </c>
      <c r="C39" s="767"/>
      <c r="D39" s="934"/>
      <c r="E39" s="933"/>
      <c r="F39" s="932"/>
      <c r="G39" s="949"/>
      <c r="H39" s="792"/>
      <c r="I39" s="736"/>
      <c r="J39" s="736"/>
      <c r="K39" s="736"/>
      <c r="L39" s="736"/>
      <c r="M39" s="736"/>
    </row>
    <row r="40" spans="1:24" s="735" customFormat="1" x14ac:dyDescent="0.2">
      <c r="A40" s="769"/>
      <c r="B40" s="953" t="s">
        <v>711</v>
      </c>
      <c r="D40" s="955"/>
      <c r="E40" s="954"/>
      <c r="F40" s="736"/>
      <c r="G40" s="949"/>
      <c r="H40" s="792"/>
      <c r="I40" s="736"/>
      <c r="J40" s="736"/>
      <c r="K40" s="736"/>
      <c r="L40" s="736"/>
      <c r="M40" s="736"/>
    </row>
    <row r="41" spans="1:24" s="735" customFormat="1" x14ac:dyDescent="0.2">
      <c r="A41" s="769"/>
      <c r="B41" s="953"/>
      <c r="C41" s="952" t="s">
        <v>14</v>
      </c>
      <c r="D41" s="951">
        <v>1</v>
      </c>
      <c r="E41" s="950"/>
      <c r="F41" s="1366">
        <f>D41*E41</f>
        <v>0</v>
      </c>
      <c r="G41" s="949"/>
      <c r="H41" s="792"/>
      <c r="I41" s="736"/>
      <c r="J41" s="736"/>
      <c r="K41" s="736"/>
      <c r="L41" s="736"/>
      <c r="M41" s="736"/>
    </row>
    <row r="42" spans="1:24" s="735" customFormat="1" x14ac:dyDescent="0.2">
      <c r="A42" s="769"/>
      <c r="B42" s="953"/>
      <c r="C42" s="952"/>
      <c r="D42" s="951"/>
      <c r="E42" s="950"/>
      <c r="F42" s="1366"/>
      <c r="G42" s="949"/>
      <c r="H42" s="792"/>
      <c r="I42" s="736"/>
      <c r="J42" s="736"/>
      <c r="K42" s="736"/>
      <c r="L42" s="736"/>
      <c r="M42" s="736"/>
    </row>
    <row r="43" spans="1:24" s="1446" customFormat="1" ht="76.5" x14ac:dyDescent="0.2">
      <c r="A43" s="1337">
        <v>3</v>
      </c>
      <c r="B43" s="1380" t="s">
        <v>864</v>
      </c>
      <c r="C43" s="1450"/>
      <c r="D43" s="1450"/>
      <c r="E43" s="1453"/>
      <c r="F43" s="1453"/>
      <c r="I43" s="1457"/>
    </row>
    <row r="44" spans="1:24" s="1455" customFormat="1" x14ac:dyDescent="0.2">
      <c r="A44" s="1337"/>
      <c r="B44" s="1418" t="s">
        <v>863</v>
      </c>
      <c r="C44" s="1450"/>
      <c r="D44" s="1450"/>
      <c r="E44" s="1459"/>
      <c r="F44" s="1463"/>
      <c r="I44" s="1458"/>
    </row>
    <row r="45" spans="1:24" s="1455" customFormat="1" x14ac:dyDescent="0.2">
      <c r="A45" s="1337"/>
      <c r="B45" s="1379" t="s">
        <v>711</v>
      </c>
      <c r="C45" s="1450"/>
      <c r="D45" s="1450"/>
      <c r="E45" s="1459"/>
      <c r="F45" s="1463"/>
      <c r="I45" s="1458"/>
    </row>
    <row r="46" spans="1:24" s="1455" customFormat="1" x14ac:dyDescent="0.2">
      <c r="A46" s="1337"/>
      <c r="B46" s="1380" t="s">
        <v>862</v>
      </c>
      <c r="C46" s="1450" t="s">
        <v>4</v>
      </c>
      <c r="D46" s="1450">
        <v>1</v>
      </c>
      <c r="E46" s="1449"/>
      <c r="F46" s="1449">
        <f>E46*D46</f>
        <v>0</v>
      </c>
      <c r="I46" s="1456"/>
    </row>
    <row r="47" spans="1:24" s="1455" customFormat="1" x14ac:dyDescent="0.2">
      <c r="A47" s="1337"/>
      <c r="B47" s="1380"/>
      <c r="C47" s="1450"/>
      <c r="D47" s="1450"/>
      <c r="E47" s="1449"/>
      <c r="F47" s="1449"/>
      <c r="I47" s="1456"/>
    </row>
    <row r="48" spans="1:24" s="1446" customFormat="1" ht="102" x14ac:dyDescent="0.2">
      <c r="A48" s="1337">
        <v>4</v>
      </c>
      <c r="B48" s="1380" t="s">
        <v>861</v>
      </c>
      <c r="C48" s="1450"/>
      <c r="D48" s="1450"/>
      <c r="E48" s="1453"/>
      <c r="F48" s="1453"/>
      <c r="I48" s="1457"/>
    </row>
    <row r="49" spans="1:9" s="1446" customFormat="1" x14ac:dyDescent="0.2">
      <c r="A49" s="1337"/>
      <c r="B49" s="1380" t="s">
        <v>860</v>
      </c>
      <c r="C49" s="1450"/>
      <c r="D49" s="1450"/>
      <c r="E49" s="1453"/>
      <c r="F49" s="1453"/>
      <c r="I49" s="1457"/>
    </row>
    <row r="50" spans="1:9" s="1446" customFormat="1" x14ac:dyDescent="0.2">
      <c r="A50" s="1337"/>
      <c r="B50" s="1379" t="s">
        <v>711</v>
      </c>
      <c r="D50" s="1451"/>
      <c r="E50" s="1459"/>
      <c r="F50" s="1459"/>
    </row>
    <row r="51" spans="1:9" s="1455" customFormat="1" x14ac:dyDescent="0.2">
      <c r="A51" s="1337"/>
      <c r="B51" s="1380"/>
      <c r="C51" s="1450" t="s">
        <v>4</v>
      </c>
      <c r="D51" s="1450">
        <v>1</v>
      </c>
      <c r="E51" s="1449"/>
      <c r="F51" s="1449">
        <f>E51*D51</f>
        <v>0</v>
      </c>
      <c r="I51" s="1456"/>
    </row>
    <row r="52" spans="1:9" s="1455" customFormat="1" x14ac:dyDescent="0.2">
      <c r="A52" s="1337"/>
      <c r="B52" s="1380"/>
      <c r="C52" s="1450"/>
      <c r="D52" s="1450"/>
      <c r="E52" s="1449"/>
      <c r="F52" s="1449"/>
      <c r="I52" s="1456"/>
    </row>
    <row r="53" spans="1:9" s="1446" customFormat="1" ht="38.25" x14ac:dyDescent="0.2">
      <c r="A53" s="1337">
        <v>5</v>
      </c>
      <c r="B53" s="1380" t="s">
        <v>859</v>
      </c>
      <c r="C53" s="1450"/>
      <c r="D53" s="1450"/>
      <c r="E53" s="1453"/>
      <c r="F53" s="1453"/>
      <c r="I53" s="1457"/>
    </row>
    <row r="54" spans="1:9" s="1446" customFormat="1" x14ac:dyDescent="0.2">
      <c r="A54" s="1337"/>
      <c r="B54" s="1380" t="s">
        <v>858</v>
      </c>
      <c r="C54" s="1450"/>
      <c r="D54" s="1450"/>
      <c r="E54" s="1453"/>
      <c r="F54" s="1453"/>
      <c r="I54" s="1457"/>
    </row>
    <row r="55" spans="1:9" s="1446" customFormat="1" x14ac:dyDescent="0.2">
      <c r="A55" s="1337"/>
      <c r="B55" s="1379" t="s">
        <v>711</v>
      </c>
      <c r="D55" s="1451"/>
      <c r="E55" s="1459"/>
      <c r="F55" s="1459"/>
    </row>
    <row r="56" spans="1:9" s="1455" customFormat="1" x14ac:dyDescent="0.2">
      <c r="A56" s="1337"/>
      <c r="B56" s="1380"/>
      <c r="C56" s="1450" t="s">
        <v>4</v>
      </c>
      <c r="D56" s="1450">
        <v>1</v>
      </c>
      <c r="E56" s="1449"/>
      <c r="F56" s="1449">
        <f>E56*D56</f>
        <v>0</v>
      </c>
      <c r="I56" s="1456"/>
    </row>
    <row r="57" spans="1:9" s="1455" customFormat="1" x14ac:dyDescent="0.2">
      <c r="A57" s="1337"/>
      <c r="B57" s="1380"/>
      <c r="C57" s="1450"/>
      <c r="D57" s="1450"/>
      <c r="E57" s="1459"/>
      <c r="F57" s="1463"/>
      <c r="I57" s="1458"/>
    </row>
    <row r="58" spans="1:9" s="1446" customFormat="1" ht="102" x14ac:dyDescent="0.2">
      <c r="A58" s="1337">
        <v>6</v>
      </c>
      <c r="B58" s="1345" t="s">
        <v>857</v>
      </c>
      <c r="C58" s="1450"/>
      <c r="D58" s="1450"/>
      <c r="E58" s="1453"/>
      <c r="F58" s="1453"/>
      <c r="I58" s="1457"/>
    </row>
    <row r="59" spans="1:9" s="1455" customFormat="1" x14ac:dyDescent="0.2">
      <c r="A59" s="1337"/>
      <c r="B59" s="1380" t="s">
        <v>753</v>
      </c>
      <c r="C59" s="1450" t="s">
        <v>14</v>
      </c>
      <c r="D59" s="1450">
        <v>1</v>
      </c>
      <c r="E59" s="1449"/>
      <c r="F59" s="1449">
        <f>E59*D59</f>
        <v>0</v>
      </c>
      <c r="I59" s="1456"/>
    </row>
    <row r="60" spans="1:9" s="1455" customFormat="1" x14ac:dyDescent="0.2">
      <c r="A60" s="1337"/>
      <c r="B60" s="1380"/>
      <c r="C60" s="1450"/>
      <c r="D60" s="1450"/>
      <c r="E60" s="1449"/>
      <c r="F60" s="1449"/>
      <c r="I60" s="1456"/>
    </row>
    <row r="61" spans="1:9" s="1446" customFormat="1" ht="38.25" x14ac:dyDescent="0.2">
      <c r="A61" s="1337">
        <v>7</v>
      </c>
      <c r="B61" s="1380" t="s">
        <v>856</v>
      </c>
      <c r="C61" s="1450"/>
      <c r="D61" s="1450"/>
      <c r="E61" s="1453"/>
      <c r="F61" s="1453"/>
      <c r="I61" s="1457"/>
    </row>
    <row r="62" spans="1:9" s="1446" customFormat="1" x14ac:dyDescent="0.2">
      <c r="A62" s="1337"/>
      <c r="B62" s="1380" t="s">
        <v>855</v>
      </c>
      <c r="C62" s="1450"/>
      <c r="D62" s="1450"/>
      <c r="E62" s="1453"/>
      <c r="F62" s="1453"/>
      <c r="I62" s="1457"/>
    </row>
    <row r="63" spans="1:9" s="1446" customFormat="1" x14ac:dyDescent="0.2">
      <c r="A63" s="1337"/>
      <c r="B63" s="1379" t="s">
        <v>711</v>
      </c>
      <c r="D63" s="1451"/>
      <c r="E63" s="1459"/>
      <c r="F63" s="1459"/>
    </row>
    <row r="64" spans="1:9" s="1455" customFormat="1" x14ac:dyDescent="0.2">
      <c r="A64" s="1337"/>
      <c r="B64" s="1380"/>
      <c r="C64" s="1450" t="s">
        <v>4</v>
      </c>
      <c r="D64" s="1450">
        <v>1</v>
      </c>
      <c r="E64" s="1449"/>
      <c r="F64" s="1449">
        <f>E64*D64</f>
        <v>0</v>
      </c>
      <c r="I64" s="1456"/>
    </row>
    <row r="65" spans="1:13" s="735" customFormat="1" x14ac:dyDescent="0.2">
      <c r="A65" s="769"/>
      <c r="B65" s="953"/>
      <c r="C65" s="952"/>
      <c r="D65" s="951"/>
      <c r="E65" s="950"/>
      <c r="F65" s="1366"/>
      <c r="G65" s="949"/>
      <c r="H65" s="792"/>
      <c r="I65" s="736"/>
      <c r="J65" s="736"/>
      <c r="K65" s="736"/>
      <c r="L65" s="736"/>
      <c r="M65" s="736"/>
    </row>
    <row r="66" spans="1:13" s="1446" customFormat="1" ht="165.75" x14ac:dyDescent="0.2">
      <c r="A66" s="1337">
        <v>8</v>
      </c>
      <c r="B66" s="1380" t="s">
        <v>854</v>
      </c>
      <c r="C66" s="1450"/>
      <c r="D66" s="1450"/>
      <c r="E66" s="1453"/>
      <c r="F66" s="1453"/>
      <c r="I66" s="1457"/>
    </row>
    <row r="67" spans="1:13" s="1455" customFormat="1" x14ac:dyDescent="0.2">
      <c r="A67" s="1337"/>
      <c r="B67" s="1381" t="s">
        <v>853</v>
      </c>
      <c r="D67" s="1458"/>
      <c r="E67" s="1459"/>
      <c r="F67" s="1462"/>
    </row>
    <row r="68" spans="1:13" s="1455" customFormat="1" ht="15" customHeight="1" x14ac:dyDescent="0.2">
      <c r="A68" s="1461"/>
      <c r="B68" s="1381" t="s">
        <v>852</v>
      </c>
      <c r="C68" s="1450"/>
      <c r="D68" s="1450"/>
      <c r="E68" s="1449"/>
      <c r="F68" s="1449"/>
      <c r="I68" s="1456"/>
    </row>
    <row r="69" spans="1:13" s="1455" customFormat="1" x14ac:dyDescent="0.2">
      <c r="A69" s="1337"/>
      <c r="B69" s="1381" t="s">
        <v>851</v>
      </c>
      <c r="C69" s="1450"/>
      <c r="D69" s="1450"/>
      <c r="E69" s="1459"/>
      <c r="F69" s="1463"/>
      <c r="I69" s="1478"/>
      <c r="J69" s="1467"/>
    </row>
    <row r="70" spans="1:13" s="1455" customFormat="1" x14ac:dyDescent="0.2">
      <c r="A70" s="1458"/>
      <c r="B70" s="1380" t="s">
        <v>850</v>
      </c>
      <c r="C70" s="1450"/>
      <c r="D70" s="1450"/>
      <c r="E70" s="1459"/>
      <c r="F70" s="1463"/>
      <c r="I70" s="1458"/>
    </row>
    <row r="71" spans="1:13" s="1455" customFormat="1" ht="15" customHeight="1" x14ac:dyDescent="0.2">
      <c r="A71" s="1337"/>
      <c r="B71" s="1379" t="s">
        <v>711</v>
      </c>
      <c r="D71" s="1458"/>
      <c r="E71" s="1459"/>
      <c r="F71" s="1462"/>
    </row>
    <row r="72" spans="1:13" s="1455" customFormat="1" ht="15" customHeight="1" x14ac:dyDescent="0.2">
      <c r="A72" s="1337"/>
      <c r="B72" s="1379"/>
      <c r="C72" s="1450" t="s">
        <v>4</v>
      </c>
      <c r="D72" s="1450">
        <v>1</v>
      </c>
      <c r="E72" s="1449"/>
      <c r="F72" s="1449">
        <f>E72*D72</f>
        <v>0</v>
      </c>
      <c r="I72" s="1456"/>
    </row>
    <row r="73" spans="1:13" s="735" customFormat="1" x14ac:dyDescent="0.2">
      <c r="A73" s="769"/>
      <c r="B73" s="953"/>
      <c r="C73" s="952"/>
      <c r="D73" s="951"/>
      <c r="E73" s="950"/>
      <c r="F73" s="1366"/>
      <c r="G73" s="949"/>
      <c r="H73" s="792"/>
      <c r="I73" s="736"/>
      <c r="J73" s="736"/>
      <c r="K73" s="736"/>
      <c r="L73" s="736"/>
      <c r="M73" s="736"/>
    </row>
    <row r="74" spans="1:13" s="1446" customFormat="1" ht="51" x14ac:dyDescent="0.2">
      <c r="A74" s="1337">
        <v>9</v>
      </c>
      <c r="B74" s="1380" t="s">
        <v>849</v>
      </c>
      <c r="C74" s="1450"/>
      <c r="D74" s="1450"/>
      <c r="E74" s="1453"/>
      <c r="F74" s="1453"/>
      <c r="I74" s="1452"/>
      <c r="J74" s="1447"/>
    </row>
    <row r="75" spans="1:13" s="1446" customFormat="1" ht="25.5" x14ac:dyDescent="0.2">
      <c r="A75" s="1337"/>
      <c r="B75" s="1380" t="s">
        <v>848</v>
      </c>
      <c r="C75" s="1450"/>
      <c r="D75" s="1450"/>
      <c r="E75" s="1453"/>
      <c r="F75" s="1453"/>
      <c r="I75" s="1452"/>
      <c r="J75" s="1447"/>
    </row>
    <row r="76" spans="1:13" s="1446" customFormat="1" x14ac:dyDescent="0.2">
      <c r="A76" s="1337"/>
      <c r="B76" s="1379" t="s">
        <v>711</v>
      </c>
      <c r="C76" s="1450"/>
      <c r="D76" s="1450"/>
      <c r="E76" s="1453"/>
      <c r="F76" s="1453"/>
      <c r="I76" s="1452"/>
      <c r="J76" s="1447"/>
    </row>
    <row r="77" spans="1:13" s="1446" customFormat="1" x14ac:dyDescent="0.2">
      <c r="A77" s="1337"/>
      <c r="B77" s="1380" t="s">
        <v>754</v>
      </c>
      <c r="C77" s="1450" t="s">
        <v>14</v>
      </c>
      <c r="D77" s="1450">
        <v>9</v>
      </c>
      <c r="E77" s="1449"/>
      <c r="F77" s="1449">
        <f>E77*D77</f>
        <v>0</v>
      </c>
      <c r="G77" s="1455"/>
      <c r="H77" s="1455"/>
      <c r="I77" s="1448"/>
      <c r="J77" s="1447"/>
    </row>
    <row r="78" spans="1:13" s="1455" customFormat="1" x14ac:dyDescent="0.2">
      <c r="A78" s="1461"/>
      <c r="D78" s="1458"/>
      <c r="E78" s="1459"/>
      <c r="F78" s="1462"/>
      <c r="I78" s="1467"/>
      <c r="J78" s="1467"/>
    </row>
    <row r="79" spans="1:13" s="1446" customFormat="1" ht="51" x14ac:dyDescent="0.2">
      <c r="A79" s="1337">
        <v>10</v>
      </c>
      <c r="B79" s="1380" t="s">
        <v>847</v>
      </c>
      <c r="C79" s="1450"/>
      <c r="D79" s="1450"/>
      <c r="E79" s="1453"/>
      <c r="F79" s="1453"/>
      <c r="I79" s="1452"/>
      <c r="J79" s="1447"/>
    </row>
    <row r="80" spans="1:13" s="1446" customFormat="1" ht="25.5" x14ac:dyDescent="0.2">
      <c r="A80" s="1337"/>
      <c r="B80" s="1380" t="s">
        <v>846</v>
      </c>
      <c r="C80" s="1450"/>
      <c r="D80" s="1450"/>
      <c r="E80" s="1453"/>
      <c r="F80" s="1453"/>
      <c r="I80" s="1452"/>
      <c r="J80" s="1447"/>
    </row>
    <row r="81" spans="1:13" s="1446" customFormat="1" x14ac:dyDescent="0.2">
      <c r="A81" s="1337"/>
      <c r="B81" s="1379" t="s">
        <v>711</v>
      </c>
      <c r="D81" s="1451"/>
      <c r="E81" s="1459"/>
      <c r="F81" s="1459"/>
      <c r="I81" s="1447"/>
      <c r="J81" s="1447"/>
    </row>
    <row r="82" spans="1:13" s="1446" customFormat="1" x14ac:dyDescent="0.2">
      <c r="A82" s="1337"/>
      <c r="B82" s="1380" t="s">
        <v>754</v>
      </c>
      <c r="C82" s="1450" t="s">
        <v>14</v>
      </c>
      <c r="D82" s="1450">
        <v>11</v>
      </c>
      <c r="E82" s="1449"/>
      <c r="F82" s="1449">
        <f>E82*D82</f>
        <v>0</v>
      </c>
      <c r="G82" s="1455"/>
      <c r="H82" s="1455"/>
      <c r="I82" s="1448"/>
      <c r="J82" s="1447"/>
    </row>
    <row r="83" spans="1:13" s="1455" customFormat="1" x14ac:dyDescent="0.2">
      <c r="A83" s="1461"/>
      <c r="D83" s="1458"/>
      <c r="E83" s="1459"/>
      <c r="F83" s="1462"/>
      <c r="I83" s="1467"/>
      <c r="J83" s="1467"/>
    </row>
    <row r="84" spans="1:13" s="1446" customFormat="1" ht="63.75" x14ac:dyDescent="0.2">
      <c r="A84" s="1337">
        <v>11</v>
      </c>
      <c r="B84" s="1380" t="s">
        <v>845</v>
      </c>
      <c r="C84" s="1450"/>
      <c r="D84" s="1450"/>
      <c r="E84" s="1453"/>
      <c r="F84" s="1453"/>
      <c r="I84" s="1452"/>
      <c r="J84" s="1447"/>
    </row>
    <row r="85" spans="1:13" s="1446" customFormat="1" x14ac:dyDescent="0.2">
      <c r="A85" s="1337"/>
      <c r="B85" s="1380" t="s">
        <v>844</v>
      </c>
      <c r="C85" s="1450" t="s">
        <v>14</v>
      </c>
      <c r="D85" s="1450">
        <v>1</v>
      </c>
      <c r="E85" s="1449"/>
      <c r="F85" s="1449">
        <f>E85*D85</f>
        <v>0</v>
      </c>
      <c r="G85" s="1455"/>
      <c r="H85" s="1455"/>
      <c r="I85" s="1448"/>
      <c r="J85" s="1447"/>
    </row>
    <row r="86" spans="1:13" s="1455" customFormat="1" x14ac:dyDescent="0.2">
      <c r="A86" s="1337"/>
      <c r="B86" s="1379"/>
      <c r="C86" s="1450"/>
      <c r="D86" s="1450"/>
      <c r="E86" s="1459"/>
      <c r="F86" s="1463"/>
      <c r="I86" s="1478"/>
      <c r="J86" s="1467"/>
    </row>
    <row r="87" spans="1:13" s="1446" customFormat="1" ht="63.75" x14ac:dyDescent="0.2">
      <c r="A87" s="1337">
        <v>12</v>
      </c>
      <c r="B87" s="1380" t="s">
        <v>843</v>
      </c>
      <c r="C87" s="1450"/>
      <c r="D87" s="1450"/>
      <c r="E87" s="1453"/>
      <c r="F87" s="1453"/>
      <c r="I87" s="1452"/>
      <c r="J87" s="1447"/>
    </row>
    <row r="88" spans="1:13" s="1446" customFormat="1" x14ac:dyDescent="0.2">
      <c r="A88" s="1337"/>
      <c r="B88" s="1380"/>
      <c r="C88" s="1450" t="s">
        <v>14</v>
      </c>
      <c r="D88" s="1450">
        <v>12</v>
      </c>
      <c r="E88" s="1449"/>
      <c r="F88" s="1449">
        <f>E88*D88</f>
        <v>0</v>
      </c>
      <c r="G88" s="1455"/>
      <c r="H88" s="1455"/>
      <c r="I88" s="1448"/>
      <c r="J88" s="1447"/>
    </row>
    <row r="89" spans="1:13" s="735" customFormat="1" x14ac:dyDescent="0.2">
      <c r="A89" s="769"/>
      <c r="B89" s="953"/>
      <c r="C89" s="952"/>
      <c r="D89" s="951"/>
      <c r="E89" s="950"/>
      <c r="F89" s="1366"/>
      <c r="G89" s="949"/>
      <c r="H89" s="792"/>
      <c r="I89" s="736"/>
      <c r="J89" s="736"/>
      <c r="K89" s="736"/>
      <c r="L89" s="736"/>
      <c r="M89" s="736"/>
    </row>
    <row r="90" spans="1:13" s="1431" customFormat="1" ht="63" customHeight="1" x14ac:dyDescent="0.2">
      <c r="A90" s="1414">
        <v>13</v>
      </c>
      <c r="B90" s="948" t="s">
        <v>756</v>
      </c>
      <c r="C90" s="1417"/>
      <c r="D90" s="1417"/>
      <c r="E90" s="1416"/>
      <c r="F90" s="1415"/>
      <c r="G90" s="1433"/>
      <c r="H90" s="1477"/>
      <c r="I90" s="1476"/>
      <c r="J90" s="1432"/>
      <c r="K90" s="1432"/>
      <c r="L90" s="1432"/>
      <c r="M90" s="1432"/>
    </row>
    <row r="91" spans="1:13" s="1431" customFormat="1" ht="12.75" customHeight="1" x14ac:dyDescent="0.2">
      <c r="A91" s="1414"/>
      <c r="B91" s="1418" t="s">
        <v>755</v>
      </c>
      <c r="C91" s="1417"/>
      <c r="D91" s="1417"/>
      <c r="E91" s="1416"/>
      <c r="F91" s="1415"/>
      <c r="G91" s="1433"/>
      <c r="H91" s="1433"/>
      <c r="I91" s="1432"/>
      <c r="J91" s="1432"/>
      <c r="K91" s="1432"/>
      <c r="L91" s="1432"/>
      <c r="M91" s="1432"/>
    </row>
    <row r="92" spans="1:13" s="1431" customFormat="1" ht="12.75" customHeight="1" x14ac:dyDescent="0.2">
      <c r="A92" s="1414"/>
      <c r="B92" s="1418" t="s">
        <v>712</v>
      </c>
      <c r="C92" s="1417"/>
      <c r="D92" s="1417"/>
      <c r="E92" s="1416"/>
      <c r="F92" s="1415"/>
      <c r="G92" s="1433"/>
      <c r="H92" s="1433"/>
      <c r="I92" s="1432"/>
      <c r="J92" s="1432"/>
      <c r="K92" s="1432"/>
      <c r="L92" s="1432"/>
      <c r="M92" s="1432"/>
    </row>
    <row r="93" spans="1:13" s="1474" customFormat="1" ht="12.75" customHeight="1" x14ac:dyDescent="0.2">
      <c r="A93" s="1414"/>
      <c r="B93" s="1475" t="s">
        <v>711</v>
      </c>
      <c r="C93" s="1411"/>
      <c r="D93" s="1417"/>
      <c r="E93" s="1416"/>
      <c r="F93" s="1415"/>
      <c r="G93" s="1433"/>
      <c r="H93" s="1433"/>
      <c r="I93" s="1386"/>
      <c r="J93" s="1386"/>
      <c r="K93" s="1386"/>
      <c r="L93" s="1386"/>
      <c r="M93" s="1386"/>
    </row>
    <row r="94" spans="1:13" s="1431" customFormat="1" ht="12.75" customHeight="1" x14ac:dyDescent="0.2">
      <c r="A94" s="1414"/>
      <c r="B94" s="787" t="s">
        <v>754</v>
      </c>
      <c r="C94" s="947" t="s">
        <v>14</v>
      </c>
      <c r="D94" s="947">
        <v>18</v>
      </c>
      <c r="E94" s="946"/>
      <c r="F94" s="1402">
        <f>E94*D94</f>
        <v>0</v>
      </c>
      <c r="G94" s="1433"/>
      <c r="H94" s="1433"/>
      <c r="I94" s="1432"/>
      <c r="J94" s="1432"/>
      <c r="K94" s="1432"/>
      <c r="L94" s="1432"/>
      <c r="M94" s="1432"/>
    </row>
    <row r="95" spans="1:13" s="1431" customFormat="1" ht="12.75" customHeight="1" x14ac:dyDescent="0.2">
      <c r="A95" s="1414"/>
      <c r="B95" s="787" t="s">
        <v>753</v>
      </c>
      <c r="C95" s="947" t="s">
        <v>14</v>
      </c>
      <c r="D95" s="947">
        <v>2</v>
      </c>
      <c r="E95" s="946"/>
      <c r="F95" s="1402">
        <f>E95*D95</f>
        <v>0</v>
      </c>
      <c r="G95" s="1433"/>
      <c r="H95" s="1433"/>
      <c r="I95" s="1432"/>
      <c r="J95" s="1432"/>
      <c r="K95" s="1432"/>
      <c r="L95" s="1432"/>
      <c r="M95" s="1432"/>
    </row>
    <row r="96" spans="1:13" s="1431" customFormat="1" ht="12.75" customHeight="1" x14ac:dyDescent="0.2">
      <c r="A96" s="1414"/>
      <c r="B96" s="787" t="s">
        <v>840</v>
      </c>
      <c r="C96" s="947" t="s">
        <v>14</v>
      </c>
      <c r="D96" s="947">
        <v>19</v>
      </c>
      <c r="E96" s="946"/>
      <c r="F96" s="1402">
        <f>E96*D96</f>
        <v>0</v>
      </c>
      <c r="G96" s="1433"/>
      <c r="H96" s="1433"/>
      <c r="I96" s="1432"/>
      <c r="J96" s="1432"/>
      <c r="K96" s="1432"/>
      <c r="L96" s="1432"/>
      <c r="M96" s="1432"/>
    </row>
    <row r="97" spans="1:13" s="1431" customFormat="1" ht="12.75" customHeight="1" x14ac:dyDescent="0.2">
      <c r="A97" s="1414"/>
      <c r="B97" s="787" t="s">
        <v>752</v>
      </c>
      <c r="C97" s="947" t="s">
        <v>14</v>
      </c>
      <c r="D97" s="947">
        <v>14</v>
      </c>
      <c r="E97" s="946"/>
      <c r="F97" s="1402">
        <f>E97*D97</f>
        <v>0</v>
      </c>
      <c r="G97" s="1433"/>
      <c r="H97" s="1433"/>
      <c r="I97" s="1432"/>
      <c r="J97" s="1432"/>
      <c r="K97" s="1432"/>
      <c r="L97" s="1432"/>
      <c r="M97" s="1432"/>
    </row>
    <row r="98" spans="1:13" s="1431" customFormat="1" ht="12.75" customHeight="1" x14ac:dyDescent="0.2">
      <c r="A98" s="1414"/>
      <c r="B98" s="787" t="s">
        <v>839</v>
      </c>
      <c r="C98" s="947" t="s">
        <v>14</v>
      </c>
      <c r="D98" s="947">
        <v>3</v>
      </c>
      <c r="E98" s="946"/>
      <c r="F98" s="1402">
        <f>E98*D98</f>
        <v>0</v>
      </c>
      <c r="G98" s="1433"/>
      <c r="H98" s="1433"/>
      <c r="I98" s="1432"/>
      <c r="J98" s="1432"/>
      <c r="K98" s="1432"/>
      <c r="L98" s="1432"/>
      <c r="M98" s="1432"/>
    </row>
    <row r="99" spans="1:13" s="1431" customFormat="1" ht="12.75" customHeight="1" x14ac:dyDescent="0.2">
      <c r="A99" s="1414"/>
      <c r="B99" s="787"/>
      <c r="C99" s="947"/>
      <c r="D99" s="947"/>
      <c r="E99" s="946"/>
      <c r="F99" s="1402"/>
      <c r="G99" s="1433"/>
      <c r="H99" s="1433"/>
      <c r="I99" s="1432"/>
      <c r="J99" s="1432"/>
      <c r="K99" s="1432"/>
      <c r="L99" s="1432"/>
      <c r="M99" s="1432"/>
    </row>
    <row r="100" spans="1:13" s="1446" customFormat="1" ht="63.75" x14ac:dyDescent="0.2">
      <c r="A100" s="1337">
        <v>14</v>
      </c>
      <c r="B100" s="1380" t="s">
        <v>842</v>
      </c>
      <c r="C100" s="1450"/>
      <c r="D100" s="1450"/>
      <c r="E100" s="1453"/>
      <c r="F100" s="1453"/>
      <c r="I100" s="1452"/>
      <c r="J100" s="1447"/>
    </row>
    <row r="101" spans="1:13" s="1455" customFormat="1" x14ac:dyDescent="0.2">
      <c r="A101" s="1461"/>
      <c r="B101" s="1380" t="s">
        <v>841</v>
      </c>
      <c r="C101" s="1450"/>
      <c r="D101" s="1450"/>
      <c r="E101" s="1449"/>
      <c r="F101" s="1449"/>
      <c r="I101" s="1456"/>
    </row>
    <row r="102" spans="1:13" s="1455" customFormat="1" x14ac:dyDescent="0.2">
      <c r="A102" s="1461"/>
      <c r="B102" s="1379" t="s">
        <v>711</v>
      </c>
      <c r="C102" s="1450"/>
      <c r="D102" s="1450"/>
      <c r="E102" s="1449"/>
      <c r="F102" s="1449"/>
      <c r="I102" s="1456"/>
    </row>
    <row r="103" spans="1:13" s="1455" customFormat="1" x14ac:dyDescent="0.2">
      <c r="A103" s="1337"/>
      <c r="B103" s="1381" t="s">
        <v>753</v>
      </c>
      <c r="C103" s="1450" t="s">
        <v>14</v>
      </c>
      <c r="D103" s="1450">
        <v>1</v>
      </c>
      <c r="E103" s="1449"/>
      <c r="F103" s="1449">
        <f>E103*D103</f>
        <v>0</v>
      </c>
      <c r="I103" s="1456"/>
    </row>
    <row r="104" spans="1:13" s="1455" customFormat="1" x14ac:dyDescent="0.2">
      <c r="A104" s="1337"/>
      <c r="B104" s="1381" t="s">
        <v>840</v>
      </c>
      <c r="C104" s="1450" t="s">
        <v>14</v>
      </c>
      <c r="D104" s="1450">
        <v>5</v>
      </c>
      <c r="E104" s="1449"/>
      <c r="F104" s="1449">
        <f>E104*D104</f>
        <v>0</v>
      </c>
      <c r="I104" s="1456"/>
    </row>
    <row r="105" spans="1:13" s="1455" customFormat="1" x14ac:dyDescent="0.2">
      <c r="A105" s="1337"/>
      <c r="B105" s="1381" t="s">
        <v>752</v>
      </c>
      <c r="C105" s="1450" t="s">
        <v>14</v>
      </c>
      <c r="D105" s="1450">
        <v>3</v>
      </c>
      <c r="E105" s="1449"/>
      <c r="F105" s="1449">
        <f>E105*D105</f>
        <v>0</v>
      </c>
      <c r="I105" s="1456"/>
    </row>
    <row r="106" spans="1:13" s="1455" customFormat="1" x14ac:dyDescent="0.2">
      <c r="A106" s="1337"/>
      <c r="B106" s="1381" t="s">
        <v>839</v>
      </c>
      <c r="C106" s="1450" t="s">
        <v>14</v>
      </c>
      <c r="D106" s="1450">
        <v>1</v>
      </c>
      <c r="E106" s="1449"/>
      <c r="F106" s="1449">
        <f>E106*D106</f>
        <v>0</v>
      </c>
      <c r="I106" s="1456"/>
    </row>
    <row r="107" spans="1:13" s="1455" customFormat="1" x14ac:dyDescent="0.2">
      <c r="A107" s="1337"/>
      <c r="B107" s="1381"/>
      <c r="C107" s="1450"/>
      <c r="D107" s="1450"/>
      <c r="E107" s="1449"/>
      <c r="F107" s="1449"/>
      <c r="I107" s="1456"/>
    </row>
    <row r="108" spans="1:13" s="735" customFormat="1" ht="127.5" x14ac:dyDescent="0.2">
      <c r="A108" s="769">
        <v>15</v>
      </c>
      <c r="B108" s="1400" t="s">
        <v>838</v>
      </c>
      <c r="C108" s="767"/>
      <c r="D108" s="934"/>
      <c r="E108" s="933"/>
      <c r="F108" s="932"/>
      <c r="G108" s="1395"/>
      <c r="H108" s="792"/>
      <c r="I108" s="736"/>
      <c r="J108" s="736"/>
      <c r="K108" s="736"/>
      <c r="L108" s="736"/>
      <c r="M108" s="736"/>
    </row>
    <row r="109" spans="1:13" s="1346" customFormat="1" ht="12.75" customHeight="1" x14ac:dyDescent="0.2">
      <c r="A109" s="1343"/>
      <c r="B109" s="1345" t="s">
        <v>837</v>
      </c>
      <c r="C109" s="1397" t="s">
        <v>14</v>
      </c>
      <c r="D109" s="1341">
        <v>1</v>
      </c>
      <c r="E109" s="1396"/>
      <c r="F109" s="1366">
        <f>D109*E109</f>
        <v>0</v>
      </c>
      <c r="G109" s="1395"/>
      <c r="H109" s="920"/>
      <c r="I109" s="1347"/>
      <c r="J109" s="1347"/>
      <c r="K109" s="1347"/>
      <c r="L109" s="1347"/>
      <c r="M109" s="1347"/>
    </row>
    <row r="110" spans="1:13" s="1384" customFormat="1" ht="16.5" x14ac:dyDescent="0.3">
      <c r="A110" s="1405"/>
      <c r="B110" s="1404"/>
      <c r="C110" s="1403"/>
      <c r="D110" s="1387"/>
      <c r="E110" s="1402"/>
      <c r="F110" s="1401"/>
    </row>
    <row r="111" spans="1:13" s="735" customFormat="1" x14ac:dyDescent="0.2">
      <c r="A111" s="769"/>
      <c r="C111" s="767"/>
      <c r="D111" s="934"/>
      <c r="E111" s="933"/>
      <c r="F111" s="932"/>
      <c r="G111" s="1395"/>
      <c r="H111" s="792"/>
      <c r="I111" s="736"/>
      <c r="J111" s="736"/>
      <c r="K111" s="736"/>
      <c r="L111" s="736"/>
      <c r="M111" s="736"/>
    </row>
    <row r="112" spans="1:13" s="735" customFormat="1" ht="51" x14ac:dyDescent="0.2">
      <c r="A112" s="769">
        <v>16</v>
      </c>
      <c r="B112" s="1400" t="s">
        <v>830</v>
      </c>
      <c r="C112" s="767"/>
      <c r="D112" s="934"/>
      <c r="E112" s="933"/>
      <c r="F112" s="932"/>
      <c r="G112" s="1395"/>
      <c r="H112" s="792"/>
      <c r="I112" s="736"/>
      <c r="J112" s="736"/>
      <c r="K112" s="736"/>
      <c r="L112" s="736"/>
      <c r="M112" s="736"/>
    </row>
    <row r="113" spans="1:13" s="735" customFormat="1" ht="25.5" x14ac:dyDescent="0.2">
      <c r="A113" s="1343"/>
      <c r="B113" s="1468" t="s">
        <v>836</v>
      </c>
      <c r="C113" s="1397"/>
      <c r="D113" s="1341"/>
      <c r="E113" s="1396"/>
      <c r="F113" s="1351"/>
      <c r="G113" s="1395"/>
      <c r="H113" s="920"/>
      <c r="I113" s="736"/>
      <c r="J113" s="736"/>
      <c r="K113" s="736"/>
      <c r="L113" s="736"/>
      <c r="M113" s="736"/>
    </row>
    <row r="114" spans="1:13" s="735" customFormat="1" x14ac:dyDescent="0.2">
      <c r="A114" s="1343"/>
      <c r="B114" s="1468" t="s">
        <v>835</v>
      </c>
      <c r="C114" s="1397"/>
      <c r="D114" s="1341"/>
      <c r="E114" s="1396"/>
      <c r="F114" s="1351"/>
      <c r="G114" s="1395"/>
      <c r="H114" s="920"/>
      <c r="I114" s="736"/>
      <c r="J114" s="736"/>
      <c r="K114" s="736"/>
      <c r="L114" s="736"/>
      <c r="M114" s="736"/>
    </row>
    <row r="115" spans="1:13" s="735" customFormat="1" x14ac:dyDescent="0.2">
      <c r="A115" s="1343"/>
      <c r="B115" s="1468" t="s">
        <v>834</v>
      </c>
      <c r="C115" s="1397"/>
      <c r="D115" s="1341"/>
      <c r="E115" s="1396"/>
      <c r="F115" s="1351"/>
      <c r="G115" s="1395"/>
      <c r="H115" s="920"/>
      <c r="I115" s="736"/>
      <c r="J115" s="736"/>
      <c r="K115" s="736"/>
      <c r="L115" s="736"/>
      <c r="M115" s="736"/>
    </row>
    <row r="116" spans="1:13" s="735" customFormat="1" x14ac:dyDescent="0.2">
      <c r="A116" s="1343"/>
      <c r="B116" s="1468" t="s">
        <v>826</v>
      </c>
      <c r="C116" s="1397"/>
      <c r="D116" s="1341"/>
      <c r="E116" s="1396"/>
      <c r="F116" s="1351"/>
      <c r="G116" s="1395"/>
      <c r="H116" s="920"/>
      <c r="I116" s="736"/>
      <c r="J116" s="736"/>
      <c r="K116" s="736"/>
      <c r="L116" s="736"/>
      <c r="M116" s="736"/>
    </row>
    <row r="117" spans="1:13" s="735" customFormat="1" x14ac:dyDescent="0.2">
      <c r="A117" s="1343"/>
      <c r="B117" s="1342" t="s">
        <v>712</v>
      </c>
      <c r="C117" s="1397"/>
      <c r="D117" s="1341"/>
      <c r="E117" s="1396"/>
      <c r="F117" s="1351"/>
      <c r="G117" s="1395"/>
      <c r="H117" s="920"/>
      <c r="I117" s="736"/>
      <c r="J117" s="736"/>
      <c r="K117" s="736"/>
      <c r="L117" s="736"/>
      <c r="M117" s="736"/>
    </row>
    <row r="118" spans="1:13" s="735" customFormat="1" x14ac:dyDescent="0.2">
      <c r="A118" s="1343"/>
      <c r="B118" s="1353" t="s">
        <v>711</v>
      </c>
      <c r="C118" s="1348"/>
      <c r="D118" s="1341"/>
      <c r="E118" s="1396"/>
      <c r="F118" s="1351"/>
      <c r="G118" s="1395"/>
      <c r="H118" s="920"/>
      <c r="I118" s="736"/>
      <c r="J118" s="736"/>
      <c r="K118" s="736"/>
      <c r="L118" s="736"/>
      <c r="M118" s="736"/>
    </row>
    <row r="119" spans="1:13" s="1348" customFormat="1" x14ac:dyDescent="0.2">
      <c r="A119" s="1343"/>
      <c r="B119" s="1345"/>
      <c r="C119" s="1397" t="s">
        <v>14</v>
      </c>
      <c r="D119" s="1341">
        <v>1</v>
      </c>
      <c r="E119" s="1396"/>
      <c r="F119" s="1388">
        <f>D119*E119</f>
        <v>0</v>
      </c>
      <c r="G119" s="1395"/>
      <c r="H119" s="920"/>
      <c r="I119" s="1349"/>
      <c r="J119" s="1349"/>
      <c r="K119" s="1349"/>
      <c r="L119" s="1349"/>
      <c r="M119" s="1349"/>
    </row>
    <row r="120" spans="1:13" s="1439" customFormat="1" ht="16.5" x14ac:dyDescent="0.3">
      <c r="A120" s="1473"/>
      <c r="B120" s="1472"/>
      <c r="C120" s="1471"/>
      <c r="D120" s="1470"/>
      <c r="E120" s="1469"/>
      <c r="F120" s="1440"/>
    </row>
    <row r="121" spans="1:13" s="1454" customFormat="1" ht="51" x14ac:dyDescent="0.3">
      <c r="A121" s="769">
        <v>17</v>
      </c>
      <c r="B121" s="1400" t="s">
        <v>830</v>
      </c>
      <c r="C121" s="767"/>
      <c r="D121" s="934"/>
      <c r="E121" s="933"/>
      <c r="F121" s="932"/>
    </row>
    <row r="122" spans="1:13" s="1454" customFormat="1" ht="25.5" x14ac:dyDescent="0.3">
      <c r="A122" s="1343"/>
      <c r="B122" s="1468" t="s">
        <v>833</v>
      </c>
      <c r="C122" s="1397"/>
      <c r="D122" s="1341"/>
      <c r="E122" s="1396"/>
      <c r="F122" s="1351"/>
    </row>
    <row r="123" spans="1:13" s="1454" customFormat="1" ht="16.5" x14ac:dyDescent="0.3">
      <c r="A123" s="1343"/>
      <c r="B123" s="1468" t="s">
        <v>832</v>
      </c>
      <c r="C123" s="1397"/>
      <c r="D123" s="1341"/>
      <c r="E123" s="1396"/>
      <c r="F123" s="1351"/>
    </row>
    <row r="124" spans="1:13" s="1454" customFormat="1" ht="16.5" x14ac:dyDescent="0.3">
      <c r="A124" s="1343"/>
      <c r="B124" s="1468" t="s">
        <v>831</v>
      </c>
      <c r="C124" s="1397"/>
      <c r="D124" s="1341"/>
      <c r="E124" s="1396"/>
      <c r="F124" s="1351"/>
    </row>
    <row r="125" spans="1:13" s="1454" customFormat="1" ht="16.5" x14ac:dyDescent="0.3">
      <c r="A125" s="1343"/>
      <c r="B125" s="1468" t="s">
        <v>826</v>
      </c>
      <c r="C125" s="1397"/>
      <c r="D125" s="1341"/>
      <c r="E125" s="1396"/>
      <c r="F125" s="1351"/>
    </row>
    <row r="126" spans="1:13" s="1454" customFormat="1" ht="16.5" x14ac:dyDescent="0.3">
      <c r="A126" s="1343"/>
      <c r="B126" s="1342" t="s">
        <v>712</v>
      </c>
      <c r="C126" s="1397"/>
      <c r="D126" s="1341"/>
      <c r="E126" s="1396"/>
      <c r="F126" s="1351"/>
    </row>
    <row r="127" spans="1:13" s="1454" customFormat="1" ht="16.5" x14ac:dyDescent="0.3">
      <c r="A127" s="1343"/>
      <c r="B127" s="1353" t="s">
        <v>711</v>
      </c>
      <c r="C127" s="1348"/>
      <c r="D127" s="1341"/>
      <c r="E127" s="1396"/>
      <c r="F127" s="1351"/>
    </row>
    <row r="128" spans="1:13" s="1454" customFormat="1" ht="16.5" x14ac:dyDescent="0.3">
      <c r="A128" s="1343"/>
      <c r="B128" s="1345"/>
      <c r="C128" s="1397" t="s">
        <v>14</v>
      </c>
      <c r="D128" s="1341">
        <v>1</v>
      </c>
      <c r="E128" s="1396"/>
      <c r="F128" s="1388">
        <f>D128*E128</f>
        <v>0</v>
      </c>
    </row>
    <row r="129" spans="1:13" s="1454" customFormat="1" ht="16.5" x14ac:dyDescent="0.3">
      <c r="A129" s="1343"/>
      <c r="B129" s="1345"/>
      <c r="C129" s="1397"/>
      <c r="D129" s="1341"/>
      <c r="E129" s="1396"/>
      <c r="F129" s="1388"/>
    </row>
    <row r="130" spans="1:13" s="735" customFormat="1" ht="51" x14ac:dyDescent="0.2">
      <c r="A130" s="769">
        <v>18</v>
      </c>
      <c r="B130" s="1400" t="s">
        <v>830</v>
      </c>
      <c r="C130" s="767"/>
      <c r="D130" s="934"/>
      <c r="E130" s="933"/>
      <c r="F130" s="932"/>
      <c r="G130" s="1395"/>
      <c r="H130" s="792"/>
      <c r="I130" s="736"/>
      <c r="J130" s="736"/>
      <c r="K130" s="736"/>
      <c r="L130" s="736"/>
      <c r="M130" s="736"/>
    </row>
    <row r="131" spans="1:13" s="735" customFormat="1" ht="25.5" x14ac:dyDescent="0.2">
      <c r="A131" s="1343"/>
      <c r="B131" s="1468" t="s">
        <v>829</v>
      </c>
      <c r="C131" s="1397"/>
      <c r="D131" s="1341"/>
      <c r="E131" s="1396"/>
      <c r="F131" s="1351"/>
      <c r="G131" s="1395"/>
      <c r="H131" s="920"/>
      <c r="I131" s="736"/>
      <c r="J131" s="736"/>
      <c r="K131" s="736"/>
      <c r="L131" s="736"/>
      <c r="M131" s="736"/>
    </row>
    <row r="132" spans="1:13" s="735" customFormat="1" x14ac:dyDescent="0.2">
      <c r="A132" s="1343"/>
      <c r="B132" s="1468" t="s">
        <v>828</v>
      </c>
      <c r="C132" s="1397"/>
      <c r="D132" s="1341"/>
      <c r="E132" s="1396"/>
      <c r="F132" s="1351"/>
      <c r="G132" s="1395"/>
      <c r="H132" s="920"/>
      <c r="I132" s="736"/>
      <c r="J132" s="736"/>
      <c r="K132" s="736"/>
      <c r="L132" s="736"/>
      <c r="M132" s="736"/>
    </row>
    <row r="133" spans="1:13" s="735" customFormat="1" x14ac:dyDescent="0.2">
      <c r="A133" s="1343"/>
      <c r="B133" s="1468" t="s">
        <v>827</v>
      </c>
      <c r="C133" s="1397"/>
      <c r="D133" s="1341"/>
      <c r="E133" s="1396"/>
      <c r="F133" s="1351"/>
      <c r="G133" s="1395"/>
      <c r="H133" s="920"/>
      <c r="I133" s="736"/>
      <c r="J133" s="736"/>
      <c r="K133" s="736"/>
      <c r="L133" s="736"/>
      <c r="M133" s="736"/>
    </row>
    <row r="134" spans="1:13" s="735" customFormat="1" x14ac:dyDescent="0.2">
      <c r="A134" s="1343"/>
      <c r="B134" s="1468" t="s">
        <v>826</v>
      </c>
      <c r="C134" s="1397"/>
      <c r="D134" s="1341"/>
      <c r="E134" s="1396"/>
      <c r="F134" s="1351"/>
      <c r="G134" s="1395"/>
      <c r="H134" s="920"/>
      <c r="I134" s="736"/>
      <c r="J134" s="736"/>
      <c r="K134" s="736"/>
      <c r="L134" s="736"/>
      <c r="M134" s="736"/>
    </row>
    <row r="135" spans="1:13" s="735" customFormat="1" x14ac:dyDescent="0.2">
      <c r="A135" s="1343"/>
      <c r="B135" s="1342" t="s">
        <v>712</v>
      </c>
      <c r="C135" s="1397"/>
      <c r="D135" s="1341"/>
      <c r="E135" s="1396"/>
      <c r="F135" s="1351"/>
      <c r="G135" s="1395"/>
      <c r="H135" s="920"/>
      <c r="I135" s="736"/>
      <c r="J135" s="736"/>
      <c r="K135" s="736"/>
      <c r="L135" s="736"/>
      <c r="M135" s="736"/>
    </row>
    <row r="136" spans="1:13" s="735" customFormat="1" x14ac:dyDescent="0.2">
      <c r="A136" s="1343"/>
      <c r="B136" s="1353" t="s">
        <v>711</v>
      </c>
      <c r="C136" s="1348"/>
      <c r="D136" s="1341"/>
      <c r="E136" s="1396"/>
      <c r="F136" s="1351"/>
      <c r="G136" s="1395"/>
      <c r="H136" s="920"/>
      <c r="I136" s="736"/>
      <c r="J136" s="736"/>
      <c r="K136" s="736"/>
      <c r="L136" s="736"/>
      <c r="M136" s="736"/>
    </row>
    <row r="137" spans="1:13" s="1348" customFormat="1" x14ac:dyDescent="0.2">
      <c r="A137" s="1343"/>
      <c r="B137" s="1345"/>
      <c r="C137" s="1397" t="s">
        <v>14</v>
      </c>
      <c r="D137" s="1341">
        <v>2</v>
      </c>
      <c r="E137" s="1396"/>
      <c r="F137" s="1388">
        <f>D137*E137</f>
        <v>0</v>
      </c>
      <c r="G137" s="1395"/>
      <c r="H137" s="920"/>
      <c r="I137" s="1349"/>
      <c r="J137" s="1349"/>
      <c r="K137" s="1349"/>
      <c r="L137" s="1349"/>
      <c r="M137" s="1349"/>
    </row>
    <row r="138" spans="1:13" s="1454" customFormat="1" ht="16.5" x14ac:dyDescent="0.3">
      <c r="A138" s="1343"/>
      <c r="B138" s="1345"/>
      <c r="C138" s="1397"/>
      <c r="D138" s="1341"/>
      <c r="E138" s="1396"/>
      <c r="F138" s="1388"/>
    </row>
    <row r="139" spans="1:13" s="1446" customFormat="1" ht="63.75" x14ac:dyDescent="0.2">
      <c r="A139" s="1337">
        <v>19</v>
      </c>
      <c r="B139" s="1380" t="s">
        <v>825</v>
      </c>
      <c r="C139" s="1450"/>
      <c r="D139" s="1450"/>
      <c r="E139" s="1453"/>
      <c r="F139" s="1453"/>
      <c r="I139" s="1457"/>
    </row>
    <row r="140" spans="1:13" s="1446" customFormat="1" x14ac:dyDescent="0.2">
      <c r="A140" s="1337"/>
      <c r="B140" s="1380" t="s">
        <v>791</v>
      </c>
      <c r="C140" s="1450"/>
      <c r="D140" s="1450"/>
      <c r="E140" s="1453"/>
      <c r="F140" s="1453"/>
      <c r="I140" s="1457"/>
    </row>
    <row r="141" spans="1:13" s="1446" customFormat="1" x14ac:dyDescent="0.2">
      <c r="A141" s="1337"/>
      <c r="B141" s="1465" t="s">
        <v>824</v>
      </c>
      <c r="C141" s="1450"/>
      <c r="D141" s="1450"/>
      <c r="E141" s="1453"/>
      <c r="F141" s="1453"/>
      <c r="I141" s="1457"/>
    </row>
    <row r="142" spans="1:13" s="1446" customFormat="1" x14ac:dyDescent="0.2">
      <c r="A142" s="1337"/>
      <c r="B142" s="1379" t="s">
        <v>711</v>
      </c>
      <c r="D142" s="1451"/>
      <c r="E142" s="1459"/>
      <c r="F142" s="1459"/>
    </row>
    <row r="143" spans="1:13" s="1455" customFormat="1" x14ac:dyDescent="0.2">
      <c r="A143" s="1337"/>
      <c r="B143" s="1380" t="s">
        <v>823</v>
      </c>
      <c r="C143" s="1450" t="s">
        <v>14</v>
      </c>
      <c r="D143" s="1450">
        <v>1</v>
      </c>
      <c r="E143" s="1449"/>
      <c r="F143" s="1449">
        <f>E143*D143</f>
        <v>0</v>
      </c>
      <c r="G143" s="1446"/>
      <c r="H143" s="1446"/>
      <c r="I143" s="1456"/>
    </row>
    <row r="144" spans="1:13" s="1455" customFormat="1" x14ac:dyDescent="0.2">
      <c r="A144" s="1461"/>
      <c r="C144" s="1450"/>
      <c r="D144" s="1450"/>
      <c r="E144" s="1449"/>
      <c r="F144" s="1449"/>
      <c r="I144" s="1448"/>
      <c r="J144" s="1467"/>
    </row>
    <row r="145" spans="1:9" s="1446" customFormat="1" ht="63.75" x14ac:dyDescent="0.2">
      <c r="A145" s="1337">
        <v>20</v>
      </c>
      <c r="B145" s="1380" t="s">
        <v>822</v>
      </c>
      <c r="C145" s="1450"/>
      <c r="D145" s="1450"/>
      <c r="E145" s="1453"/>
      <c r="F145" s="1453"/>
      <c r="I145" s="1457"/>
    </row>
    <row r="146" spans="1:9" s="1446" customFormat="1" x14ac:dyDescent="0.2">
      <c r="A146" s="1337"/>
      <c r="B146" s="1380" t="s">
        <v>821</v>
      </c>
      <c r="C146" s="1450"/>
      <c r="D146" s="1450"/>
      <c r="E146" s="1453"/>
      <c r="F146" s="1453"/>
      <c r="I146" s="1457"/>
    </row>
    <row r="147" spans="1:9" s="1446" customFormat="1" x14ac:dyDescent="0.2">
      <c r="A147" s="1337"/>
      <c r="B147" s="1466" t="s">
        <v>820</v>
      </c>
      <c r="C147" s="1450"/>
      <c r="D147" s="1450"/>
      <c r="E147" s="1453"/>
      <c r="F147" s="1453"/>
      <c r="I147" s="1457"/>
    </row>
    <row r="148" spans="1:9" s="1446" customFormat="1" x14ac:dyDescent="0.2">
      <c r="A148" s="1337"/>
      <c r="B148" s="1465" t="s">
        <v>819</v>
      </c>
      <c r="C148" s="1450"/>
      <c r="D148" s="1450"/>
      <c r="E148" s="1453"/>
      <c r="F148" s="1453"/>
      <c r="I148" s="1457"/>
    </row>
    <row r="149" spans="1:9" s="1446" customFormat="1" x14ac:dyDescent="0.2">
      <c r="A149" s="1337"/>
      <c r="B149" s="1465" t="s">
        <v>818</v>
      </c>
      <c r="C149" s="1450"/>
      <c r="D149" s="1450"/>
      <c r="E149" s="1453"/>
      <c r="F149" s="1453"/>
      <c r="I149" s="1457"/>
    </row>
    <row r="150" spans="1:9" s="1446" customFormat="1" x14ac:dyDescent="0.2">
      <c r="A150" s="1337"/>
      <c r="B150" s="1379" t="s">
        <v>711</v>
      </c>
      <c r="D150" s="1451"/>
      <c r="E150" s="1459"/>
      <c r="F150" s="1459"/>
    </row>
    <row r="151" spans="1:9" s="1455" customFormat="1" x14ac:dyDescent="0.2">
      <c r="A151" s="1337"/>
      <c r="B151" s="1380"/>
      <c r="C151" s="1450" t="s">
        <v>14</v>
      </c>
      <c r="D151" s="1450">
        <v>1</v>
      </c>
      <c r="E151" s="1449"/>
      <c r="F151" s="1449">
        <f>E151*D151</f>
        <v>0</v>
      </c>
      <c r="G151" s="1446"/>
      <c r="H151" s="1446"/>
      <c r="I151" s="1456"/>
    </row>
    <row r="152" spans="1:9" s="1454" customFormat="1" ht="16.5" x14ac:dyDescent="0.3">
      <c r="A152" s="1343"/>
      <c r="B152" s="1345"/>
      <c r="C152" s="1397"/>
      <c r="D152" s="1341"/>
      <c r="E152" s="1396"/>
      <c r="F152" s="1388"/>
    </row>
    <row r="153" spans="1:9" s="1446" customFormat="1" ht="38.25" x14ac:dyDescent="0.2">
      <c r="A153" s="1337">
        <v>21</v>
      </c>
      <c r="B153" s="1380" t="s">
        <v>817</v>
      </c>
      <c r="C153" s="1380"/>
      <c r="D153" s="1450"/>
      <c r="E153" s="1453"/>
      <c r="F153" s="1453"/>
      <c r="I153" s="1464"/>
    </row>
    <row r="154" spans="1:9" s="1455" customFormat="1" x14ac:dyDescent="0.2">
      <c r="A154" s="1337"/>
      <c r="B154" s="1380" t="s">
        <v>816</v>
      </c>
      <c r="C154" s="1450"/>
      <c r="D154" s="1450"/>
      <c r="E154" s="1459"/>
      <c r="F154" s="1463"/>
      <c r="I154" s="1462"/>
    </row>
    <row r="155" spans="1:9" s="1455" customFormat="1" x14ac:dyDescent="0.2">
      <c r="A155" s="1337"/>
      <c r="B155" s="1380" t="s">
        <v>815</v>
      </c>
      <c r="C155" s="1450"/>
      <c r="D155" s="1450"/>
      <c r="E155" s="1459"/>
      <c r="F155" s="1463"/>
      <c r="I155" s="1462"/>
    </row>
    <row r="156" spans="1:9" s="1455" customFormat="1" x14ac:dyDescent="0.2">
      <c r="A156" s="1337"/>
      <c r="B156" s="1380" t="s">
        <v>814</v>
      </c>
      <c r="C156" s="1450"/>
      <c r="D156" s="1450"/>
      <c r="E156" s="1459"/>
      <c r="F156" s="1463"/>
      <c r="I156" s="1462"/>
    </row>
    <row r="157" spans="1:9" s="1455" customFormat="1" x14ac:dyDescent="0.2">
      <c r="A157" s="1337"/>
      <c r="B157" s="1380" t="s">
        <v>813</v>
      </c>
      <c r="D157" s="1458"/>
      <c r="E157" s="1459"/>
      <c r="F157" s="1462"/>
      <c r="I157" s="1462"/>
    </row>
    <row r="158" spans="1:9" s="1455" customFormat="1" x14ac:dyDescent="0.2">
      <c r="A158" s="1461"/>
      <c r="B158" s="1380" t="s">
        <v>812</v>
      </c>
      <c r="D158" s="1458"/>
      <c r="E158" s="1459"/>
      <c r="F158" s="1462"/>
    </row>
    <row r="159" spans="1:9" s="1455" customFormat="1" x14ac:dyDescent="0.2">
      <c r="A159" s="1461"/>
      <c r="B159" s="1380"/>
      <c r="D159" s="1458"/>
      <c r="E159" s="1459"/>
      <c r="F159" s="1462"/>
    </row>
    <row r="160" spans="1:9" s="1455" customFormat="1" x14ac:dyDescent="0.2">
      <c r="A160" s="1461"/>
      <c r="B160" s="1380" t="s">
        <v>811</v>
      </c>
      <c r="D160" s="1458"/>
      <c r="E160" s="1459"/>
      <c r="F160" s="1462"/>
    </row>
    <row r="161" spans="1:15" s="1455" customFormat="1" x14ac:dyDescent="0.2">
      <c r="A161" s="1461"/>
      <c r="B161" s="1379" t="s">
        <v>711</v>
      </c>
      <c r="C161" s="1450"/>
      <c r="D161" s="1450"/>
      <c r="E161" s="1449"/>
      <c r="F161" s="1449"/>
      <c r="I161" s="1460"/>
    </row>
    <row r="162" spans="1:15" s="1455" customFormat="1" x14ac:dyDescent="0.2">
      <c r="A162" s="1461"/>
      <c r="B162" s="1381" t="s">
        <v>810</v>
      </c>
      <c r="C162" s="1450" t="s">
        <v>14</v>
      </c>
      <c r="D162" s="1450">
        <v>1</v>
      </c>
      <c r="E162" s="1449"/>
      <c r="F162" s="1449">
        <f>E162*D162</f>
        <v>0</v>
      </c>
      <c r="I162" s="1460"/>
    </row>
    <row r="163" spans="1:15" s="1455" customFormat="1" x14ac:dyDescent="0.2">
      <c r="A163" s="1461"/>
      <c r="B163" s="1381"/>
      <c r="C163" s="1450"/>
      <c r="D163" s="1450"/>
      <c r="E163" s="1449"/>
      <c r="F163" s="1449"/>
      <c r="I163" s="1460"/>
    </row>
    <row r="164" spans="1:15" s="1446" customFormat="1" ht="114.75" x14ac:dyDescent="0.2">
      <c r="A164" s="1337">
        <v>22</v>
      </c>
      <c r="B164" s="1380" t="s">
        <v>809</v>
      </c>
      <c r="C164" s="1450"/>
      <c r="D164" s="1450"/>
      <c r="E164" s="1453"/>
      <c r="F164" s="1453"/>
      <c r="I164" s="1457"/>
    </row>
    <row r="165" spans="1:15" s="1446" customFormat="1" x14ac:dyDescent="0.2">
      <c r="A165" s="1337"/>
      <c r="B165" s="1380" t="s">
        <v>808</v>
      </c>
      <c r="C165" s="1450"/>
      <c r="D165" s="1450"/>
      <c r="E165" s="1453"/>
      <c r="F165" s="1453"/>
      <c r="I165" s="1457"/>
    </row>
    <row r="166" spans="1:15" s="1446" customFormat="1" x14ac:dyDescent="0.2">
      <c r="A166" s="1337"/>
      <c r="B166" s="1379" t="s">
        <v>711</v>
      </c>
      <c r="D166" s="1451"/>
      <c r="E166" s="1459"/>
      <c r="F166" s="1459"/>
    </row>
    <row r="167" spans="1:15" s="1455" customFormat="1" x14ac:dyDescent="0.2">
      <c r="A167" s="1337"/>
      <c r="C167" s="1336" t="s">
        <v>14</v>
      </c>
      <c r="D167" s="1450">
        <v>1</v>
      </c>
      <c r="E167" s="1449"/>
      <c r="F167" s="1449">
        <f>E167*D167</f>
        <v>0</v>
      </c>
      <c r="I167" s="1456"/>
      <c r="K167" s="1460"/>
      <c r="L167" s="1456"/>
      <c r="M167" s="1446"/>
      <c r="N167" s="1446"/>
      <c r="O167" s="1456"/>
    </row>
    <row r="168" spans="1:15" s="1455" customFormat="1" x14ac:dyDescent="0.2">
      <c r="A168" s="1458"/>
      <c r="B168" s="1379"/>
      <c r="C168" s="1336"/>
      <c r="D168" s="1450"/>
      <c r="E168" s="1449"/>
      <c r="F168" s="1449"/>
      <c r="I168" s="1456"/>
    </row>
    <row r="169" spans="1:15" s="1446" customFormat="1" ht="114.75" x14ac:dyDescent="0.2">
      <c r="A169" s="1337">
        <v>23</v>
      </c>
      <c r="B169" s="1380" t="s">
        <v>807</v>
      </c>
      <c r="C169" s="1450"/>
      <c r="D169" s="1450"/>
      <c r="E169" s="1453"/>
      <c r="F169" s="1453"/>
      <c r="I169" s="1457"/>
    </row>
    <row r="170" spans="1:15" s="1446" customFormat="1" x14ac:dyDescent="0.2">
      <c r="A170" s="1337"/>
      <c r="B170" s="1380" t="s">
        <v>806</v>
      </c>
      <c r="C170" s="1450"/>
      <c r="D170" s="1450"/>
      <c r="E170" s="1453"/>
      <c r="F170" s="1453"/>
      <c r="I170" s="1457"/>
    </row>
    <row r="171" spans="1:15" s="1446" customFormat="1" x14ac:dyDescent="0.2">
      <c r="A171" s="1337"/>
      <c r="B171" s="1379" t="s">
        <v>711</v>
      </c>
      <c r="C171" s="1450"/>
      <c r="D171" s="1450"/>
      <c r="E171" s="1453"/>
      <c r="F171" s="1453"/>
      <c r="I171" s="1457"/>
    </row>
    <row r="172" spans="1:15" s="1455" customFormat="1" x14ac:dyDescent="0.2">
      <c r="A172" s="1337"/>
      <c r="B172" s="1455" t="s">
        <v>805</v>
      </c>
      <c r="C172" s="1336" t="s">
        <v>14</v>
      </c>
      <c r="D172" s="1450">
        <v>1</v>
      </c>
      <c r="E172" s="1449"/>
      <c r="F172" s="1449">
        <f>E172*D172</f>
        <v>0</v>
      </c>
      <c r="I172" s="1456"/>
    </row>
    <row r="173" spans="1:15" s="1455" customFormat="1" x14ac:dyDescent="0.2">
      <c r="A173" s="1337"/>
      <c r="C173" s="1336"/>
      <c r="D173" s="1450"/>
      <c r="E173" s="1459"/>
      <c r="F173" s="1449"/>
      <c r="I173" s="1458"/>
    </row>
    <row r="174" spans="1:15" s="1446" customFormat="1" ht="76.5" x14ac:dyDescent="0.2">
      <c r="A174" s="1337">
        <v>24</v>
      </c>
      <c r="B174" s="1380" t="s">
        <v>804</v>
      </c>
      <c r="C174" s="1450"/>
      <c r="D174" s="1450"/>
      <c r="E174" s="1453"/>
      <c r="F174" s="1453"/>
      <c r="I174" s="1457"/>
    </row>
    <row r="175" spans="1:15" s="1446" customFormat="1" x14ac:dyDescent="0.2">
      <c r="A175" s="1337"/>
      <c r="B175" s="1380" t="s">
        <v>803</v>
      </c>
      <c r="C175" s="1450"/>
      <c r="D175" s="1450"/>
      <c r="E175" s="1453"/>
      <c r="F175" s="1453"/>
      <c r="I175" s="1457"/>
    </row>
    <row r="176" spans="1:15" s="1446" customFormat="1" x14ac:dyDescent="0.2">
      <c r="A176" s="1337"/>
      <c r="B176" s="1379" t="s">
        <v>711</v>
      </c>
      <c r="C176" s="1450"/>
      <c r="D176" s="1450"/>
      <c r="E176" s="1453"/>
      <c r="F176" s="1453"/>
      <c r="I176" s="1457"/>
    </row>
    <row r="177" spans="1:13" s="1455" customFormat="1" x14ac:dyDescent="0.2">
      <c r="A177" s="1337"/>
      <c r="C177" s="1336" t="s">
        <v>14</v>
      </c>
      <c r="D177" s="1450">
        <v>1</v>
      </c>
      <c r="E177" s="1449"/>
      <c r="F177" s="1449">
        <f>E177*D177</f>
        <v>0</v>
      </c>
      <c r="I177" s="1456"/>
    </row>
    <row r="178" spans="1:13" s="1454" customFormat="1" ht="16.5" x14ac:dyDescent="0.3">
      <c r="A178" s="1343"/>
      <c r="B178" s="1345"/>
      <c r="C178" s="1397"/>
      <c r="D178" s="1341"/>
      <c r="E178" s="1396"/>
      <c r="F178" s="1388"/>
    </row>
    <row r="179" spans="1:13" s="1446" customFormat="1" ht="49.5" customHeight="1" x14ac:dyDescent="0.2">
      <c r="A179" s="1337">
        <v>25</v>
      </c>
      <c r="B179" s="1380" t="s">
        <v>802</v>
      </c>
      <c r="C179" s="1450"/>
      <c r="D179" s="1450"/>
      <c r="E179" s="1453"/>
      <c r="F179" s="1453"/>
      <c r="I179" s="1452"/>
      <c r="J179" s="1447"/>
    </row>
    <row r="180" spans="1:13" s="1446" customFormat="1" x14ac:dyDescent="0.2">
      <c r="A180" s="1451"/>
      <c r="B180" s="1380" t="s">
        <v>801</v>
      </c>
      <c r="C180" s="1336" t="s">
        <v>14</v>
      </c>
      <c r="D180" s="1450">
        <v>1</v>
      </c>
      <c r="E180" s="1449"/>
      <c r="F180" s="1449">
        <f>E180*D180</f>
        <v>0</v>
      </c>
      <c r="I180" s="1448"/>
      <c r="J180" s="1447"/>
    </row>
    <row r="181" spans="1:13" s="1439" customFormat="1" ht="16.5" x14ac:dyDescent="0.3">
      <c r="A181" s="1445"/>
      <c r="B181" s="1444"/>
      <c r="C181" s="1443"/>
      <c r="D181" s="1442"/>
      <c r="E181" s="1441"/>
      <c r="F181" s="1440"/>
    </row>
    <row r="182" spans="1:13" s="1431" customFormat="1" ht="51" x14ac:dyDescent="0.2">
      <c r="A182" s="1414">
        <v>26</v>
      </c>
      <c r="B182" s="1436" t="s">
        <v>710</v>
      </c>
      <c r="C182" s="1438"/>
      <c r="D182" s="1438"/>
      <c r="E182" s="1416"/>
      <c r="F182" s="1402"/>
      <c r="G182" s="1433"/>
      <c r="H182" s="1433"/>
      <c r="I182" s="1432"/>
      <c r="J182" s="1432"/>
      <c r="K182" s="1432"/>
      <c r="L182" s="1432"/>
      <c r="M182" s="1432"/>
    </row>
    <row r="183" spans="1:13" s="1431" customFormat="1" ht="12.75" customHeight="1" x14ac:dyDescent="0.2">
      <c r="A183" s="1414"/>
      <c r="B183" s="1436" t="s">
        <v>707</v>
      </c>
      <c r="C183" s="1435" t="s">
        <v>252</v>
      </c>
      <c r="D183" s="1434">
        <v>12</v>
      </c>
      <c r="E183" s="1437"/>
      <c r="F183" s="1402">
        <f>E183*D183</f>
        <v>0</v>
      </c>
      <c r="G183" s="1433"/>
      <c r="H183" s="1433"/>
      <c r="I183" s="1432"/>
      <c r="J183" s="1432"/>
      <c r="K183" s="1432"/>
      <c r="L183" s="1432"/>
      <c r="M183" s="1432"/>
    </row>
    <row r="184" spans="1:13" s="1431" customFormat="1" ht="12.75" customHeight="1" x14ac:dyDescent="0.2">
      <c r="A184" s="1414"/>
      <c r="B184" s="1436" t="s">
        <v>706</v>
      </c>
      <c r="C184" s="1435" t="s">
        <v>252</v>
      </c>
      <c r="D184" s="1434">
        <v>37</v>
      </c>
      <c r="E184" s="945"/>
      <c r="F184" s="1402">
        <f>E184*D184</f>
        <v>0</v>
      </c>
      <c r="G184" s="1433"/>
      <c r="H184" s="1433"/>
      <c r="I184" s="1432"/>
      <c r="J184" s="1432"/>
      <c r="K184" s="1432"/>
      <c r="L184" s="1432"/>
      <c r="M184" s="1432"/>
    </row>
    <row r="185" spans="1:13" s="1431" customFormat="1" ht="12.75" customHeight="1" x14ac:dyDescent="0.2">
      <c r="A185" s="1414"/>
      <c r="B185" s="1407" t="s">
        <v>748</v>
      </c>
      <c r="C185" s="1352" t="s">
        <v>252</v>
      </c>
      <c r="D185" s="1390">
        <v>91</v>
      </c>
      <c r="E185" s="1389"/>
      <c r="F185" s="1388">
        <f>D185*E185</f>
        <v>0</v>
      </c>
      <c r="G185" s="1433"/>
      <c r="H185" s="1433"/>
      <c r="I185" s="1432"/>
      <c r="J185" s="1432"/>
      <c r="K185" s="1432"/>
      <c r="L185" s="1432"/>
      <c r="M185" s="1432"/>
    </row>
    <row r="186" spans="1:13" s="1431" customFormat="1" ht="12.75" customHeight="1" x14ac:dyDescent="0.2">
      <c r="A186" s="1414"/>
      <c r="B186" s="1407" t="s">
        <v>800</v>
      </c>
      <c r="C186" s="1352" t="s">
        <v>252</v>
      </c>
      <c r="D186" s="1390">
        <v>21</v>
      </c>
      <c r="E186" s="1389"/>
      <c r="F186" s="1388">
        <f>D186*E186</f>
        <v>0</v>
      </c>
      <c r="G186" s="1433"/>
      <c r="H186" s="1433"/>
      <c r="I186" s="1432"/>
      <c r="J186" s="1432"/>
      <c r="K186" s="1432"/>
      <c r="L186" s="1432"/>
      <c r="M186" s="1432"/>
    </row>
    <row r="187" spans="1:13" s="1424" customFormat="1" x14ac:dyDescent="0.2">
      <c r="A187" s="1430"/>
      <c r="B187" s="1429"/>
      <c r="C187" s="1428"/>
      <c r="D187" s="1427"/>
      <c r="E187" s="1426"/>
      <c r="F187" s="1425"/>
    </row>
    <row r="188" spans="1:13" s="1406" customFormat="1" ht="63.75" x14ac:dyDescent="0.2">
      <c r="A188" s="1414">
        <v>27</v>
      </c>
      <c r="B188" s="1423" t="s">
        <v>704</v>
      </c>
      <c r="C188" s="1387"/>
      <c r="D188" s="1387"/>
      <c r="E188" s="1422"/>
      <c r="F188" s="1421"/>
    </row>
    <row r="189" spans="1:13" s="1406" customFormat="1" x14ac:dyDescent="0.2">
      <c r="A189" s="1408"/>
      <c r="B189" s="944" t="s">
        <v>703</v>
      </c>
      <c r="C189" s="1387"/>
      <c r="D189" s="1387"/>
      <c r="E189" s="1422"/>
      <c r="F189" s="1421"/>
    </row>
    <row r="190" spans="1:13" s="1406" customFormat="1" x14ac:dyDescent="0.2">
      <c r="A190" s="1408"/>
      <c r="B190" s="1407" t="s">
        <v>700</v>
      </c>
      <c r="C190" s="752" t="s">
        <v>252</v>
      </c>
      <c r="D190" s="935">
        <v>12</v>
      </c>
      <c r="E190" s="1402"/>
      <c r="F190" s="1402">
        <f>E190*D190</f>
        <v>0</v>
      </c>
    </row>
    <row r="191" spans="1:13" s="1406" customFormat="1" x14ac:dyDescent="0.2">
      <c r="A191" s="1408"/>
      <c r="B191" s="1407" t="s">
        <v>699</v>
      </c>
      <c r="C191" s="752" t="s">
        <v>252</v>
      </c>
      <c r="D191" s="935">
        <v>25</v>
      </c>
      <c r="E191" s="1402"/>
      <c r="F191" s="1402">
        <f>E191*D191</f>
        <v>0</v>
      </c>
    </row>
    <row r="192" spans="1:13" s="1406" customFormat="1" x14ac:dyDescent="0.2">
      <c r="A192" s="1408"/>
      <c r="B192" s="1407" t="s">
        <v>698</v>
      </c>
      <c r="C192" s="752" t="s">
        <v>252</v>
      </c>
      <c r="D192" s="935">
        <v>26</v>
      </c>
      <c r="E192" s="1402"/>
      <c r="F192" s="1402">
        <f>E192*D192</f>
        <v>0</v>
      </c>
    </row>
    <row r="193" spans="1:13" s="1420" customFormat="1" ht="13.5" customHeight="1" x14ac:dyDescent="0.2">
      <c r="A193" s="1414"/>
      <c r="B193" s="1412"/>
      <c r="C193" s="1411"/>
      <c r="D193" s="1410"/>
      <c r="E193" s="1409"/>
      <c r="F193" s="1419"/>
      <c r="I193" s="1387"/>
    </row>
    <row r="194" spans="1:13" s="1413" customFormat="1" ht="102" x14ac:dyDescent="0.3">
      <c r="A194" s="1414">
        <v>28</v>
      </c>
      <c r="B194" s="1412" t="s">
        <v>799</v>
      </c>
      <c r="C194" s="1411"/>
      <c r="D194" s="1410"/>
      <c r="E194" s="1409"/>
      <c r="F194" s="1419"/>
      <c r="I194" s="1403"/>
    </row>
    <row r="195" spans="1:13" s="736" customFormat="1" x14ac:dyDescent="0.2">
      <c r="A195" s="1414"/>
      <c r="B195" s="1418" t="s">
        <v>746</v>
      </c>
      <c r="C195" s="1417"/>
      <c r="D195" s="1417"/>
      <c r="E195" s="1416"/>
      <c r="F195" s="1415"/>
      <c r="G195" s="943"/>
      <c r="H195" s="943"/>
    </row>
    <row r="196" spans="1:13" s="736" customFormat="1" x14ac:dyDescent="0.2">
      <c r="A196" s="1414"/>
      <c r="B196" s="1418" t="s">
        <v>712</v>
      </c>
      <c r="C196" s="1417"/>
      <c r="D196" s="1417"/>
      <c r="E196" s="1416"/>
      <c r="F196" s="1415"/>
      <c r="G196" s="943"/>
      <c r="H196" s="943"/>
    </row>
    <row r="197" spans="1:13" s="773" customFormat="1" ht="12.75" customHeight="1" x14ac:dyDescent="0.2">
      <c r="A197" s="754"/>
      <c r="B197" s="942" t="s">
        <v>711</v>
      </c>
      <c r="C197" s="941"/>
      <c r="D197" s="940"/>
      <c r="E197" s="939"/>
      <c r="F197" s="938"/>
      <c r="G197" s="937"/>
      <c r="H197" s="937"/>
      <c r="I197" s="936"/>
      <c r="J197" s="936"/>
      <c r="K197" s="936"/>
      <c r="L197" s="936"/>
      <c r="M197" s="936"/>
    </row>
    <row r="198" spans="1:13" s="1413" customFormat="1" ht="12.75" customHeight="1" x14ac:dyDescent="0.3">
      <c r="A198" s="1414"/>
      <c r="B198" s="1412" t="s">
        <v>798</v>
      </c>
      <c r="C198" s="1411" t="s">
        <v>252</v>
      </c>
      <c r="D198" s="1410">
        <v>15</v>
      </c>
      <c r="E198" s="1409"/>
      <c r="F198" s="1402">
        <f>E198*D198</f>
        <v>0</v>
      </c>
      <c r="I198" s="1403"/>
    </row>
    <row r="199" spans="1:13" s="1384" customFormat="1" ht="16.5" x14ac:dyDescent="0.3">
      <c r="A199" s="1405"/>
      <c r="B199" s="1412" t="s">
        <v>797</v>
      </c>
      <c r="C199" s="1411" t="s">
        <v>252</v>
      </c>
      <c r="D199" s="1410">
        <v>65</v>
      </c>
      <c r="E199" s="1409"/>
      <c r="F199" s="1402">
        <f>E199*D199</f>
        <v>0</v>
      </c>
    </row>
    <row r="200" spans="1:13" s="1406" customFormat="1" x14ac:dyDescent="0.2">
      <c r="A200" s="1408"/>
      <c r="B200" s="1407" t="s">
        <v>796</v>
      </c>
      <c r="C200" s="752" t="s">
        <v>252</v>
      </c>
      <c r="D200" s="935">
        <v>21</v>
      </c>
      <c r="E200" s="1402"/>
      <c r="F200" s="1402">
        <f>E200*D200</f>
        <v>0</v>
      </c>
    </row>
    <row r="201" spans="1:13" s="1384" customFormat="1" ht="16.5" x14ac:dyDescent="0.3">
      <c r="A201" s="1405"/>
      <c r="B201" s="1404"/>
      <c r="C201" s="1403"/>
      <c r="D201" s="1387"/>
      <c r="E201" s="1402"/>
      <c r="F201" s="1401"/>
    </row>
    <row r="202" spans="1:13" s="735" customFormat="1" ht="51" x14ac:dyDescent="0.2">
      <c r="A202" s="769">
        <v>29</v>
      </c>
      <c r="B202" s="1400" t="s">
        <v>795</v>
      </c>
      <c r="C202" s="767"/>
      <c r="D202" s="934"/>
      <c r="E202" s="933"/>
      <c r="F202" s="932"/>
      <c r="G202" s="1395"/>
      <c r="H202" s="792"/>
      <c r="I202" s="736"/>
      <c r="J202" s="736"/>
      <c r="K202" s="736"/>
      <c r="L202" s="736"/>
      <c r="M202" s="736"/>
    </row>
    <row r="203" spans="1:13" s="1348" customFormat="1" x14ac:dyDescent="0.2">
      <c r="A203" s="1343"/>
      <c r="B203" s="1345"/>
      <c r="C203" s="1397" t="s">
        <v>1</v>
      </c>
      <c r="D203" s="1341">
        <v>12</v>
      </c>
      <c r="E203" s="1396"/>
      <c r="F203" s="1388">
        <f>D203*E203</f>
        <v>0</v>
      </c>
      <c r="G203" s="1395"/>
      <c r="I203" s="1349"/>
      <c r="J203" s="1349"/>
      <c r="K203" s="1349"/>
      <c r="L203" s="1349"/>
      <c r="M203" s="1349"/>
    </row>
    <row r="204" spans="1:13" s="735" customFormat="1" x14ac:dyDescent="0.2">
      <c r="A204" s="1343"/>
      <c r="B204" s="1345"/>
      <c r="C204" s="1397"/>
      <c r="D204" s="1341"/>
      <c r="E204" s="1396"/>
      <c r="F204" s="1351"/>
      <c r="G204" s="1395"/>
      <c r="H204" s="920"/>
      <c r="I204" s="736"/>
      <c r="J204" s="736"/>
      <c r="K204" s="736"/>
      <c r="L204" s="736"/>
      <c r="M204" s="736"/>
    </row>
    <row r="205" spans="1:13" s="735" customFormat="1" ht="25.5" x14ac:dyDescent="0.2">
      <c r="A205" s="769">
        <v>30</v>
      </c>
      <c r="B205" s="1400" t="s">
        <v>794</v>
      </c>
      <c r="C205" s="767"/>
      <c r="D205" s="934"/>
      <c r="E205" s="933"/>
      <c r="F205" s="932"/>
      <c r="G205" s="1395"/>
      <c r="H205" s="792"/>
      <c r="I205" s="736"/>
      <c r="J205" s="736"/>
      <c r="K205" s="736"/>
      <c r="L205" s="736"/>
      <c r="M205" s="736"/>
    </row>
    <row r="206" spans="1:13" s="1391" customFormat="1" x14ac:dyDescent="0.2">
      <c r="A206" s="1399"/>
      <c r="B206" s="1398"/>
      <c r="C206" s="1397" t="s">
        <v>14</v>
      </c>
      <c r="D206" s="1341">
        <v>2</v>
      </c>
      <c r="E206" s="1396"/>
      <c r="F206" s="1388">
        <f>D206*E206</f>
        <v>0</v>
      </c>
      <c r="G206" s="1395"/>
      <c r="H206" s="1394"/>
      <c r="I206" s="1393"/>
      <c r="J206" s="1393"/>
      <c r="K206" s="1393"/>
      <c r="L206" s="1393"/>
      <c r="M206" s="1393"/>
    </row>
    <row r="207" spans="1:13" s="1391" customFormat="1" x14ac:dyDescent="0.2">
      <c r="A207" s="1343"/>
      <c r="B207" s="882"/>
      <c r="C207" s="1352"/>
      <c r="D207" s="1390"/>
      <c r="E207" s="1389"/>
      <c r="F207" s="1388"/>
      <c r="I207" s="1392"/>
    </row>
    <row r="208" spans="1:13" s="1391" customFormat="1" ht="25.5" x14ac:dyDescent="0.2">
      <c r="A208" s="1343">
        <v>31</v>
      </c>
      <c r="B208" s="1340" t="s">
        <v>793</v>
      </c>
      <c r="C208" s="1352"/>
      <c r="D208" s="1390"/>
      <c r="E208" s="1389"/>
      <c r="F208" s="1388"/>
      <c r="I208" s="1392"/>
    </row>
    <row r="209" spans="1:24" s="736" customFormat="1" x14ac:dyDescent="0.2">
      <c r="A209" s="1343"/>
      <c r="B209" s="1342"/>
      <c r="C209" s="1352" t="s">
        <v>14</v>
      </c>
      <c r="D209" s="1390">
        <v>1</v>
      </c>
      <c r="E209" s="1389"/>
      <c r="F209" s="1388">
        <f>D209*E209</f>
        <v>0</v>
      </c>
      <c r="G209" s="920"/>
      <c r="H209" s="920"/>
    </row>
    <row r="210" spans="1:24" s="736" customFormat="1" x14ac:dyDescent="0.2">
      <c r="A210" s="1343"/>
      <c r="B210" s="1342"/>
      <c r="C210" s="1352"/>
      <c r="D210" s="1390"/>
      <c r="E210" s="1389"/>
      <c r="F210" s="1388"/>
      <c r="G210" s="920"/>
      <c r="H210" s="920"/>
    </row>
    <row r="211" spans="1:24" s="1384" customFormat="1" ht="63.75" x14ac:dyDescent="0.3">
      <c r="A211" s="1343">
        <v>32</v>
      </c>
      <c r="B211" s="1340" t="s">
        <v>792</v>
      </c>
      <c r="C211" s="1352"/>
      <c r="D211" s="1390"/>
      <c r="E211" s="1389"/>
      <c r="F211" s="1388"/>
    </row>
    <row r="212" spans="1:24" s="1384" customFormat="1" ht="16.5" x14ac:dyDescent="0.3">
      <c r="A212" s="1337"/>
      <c r="B212" s="1380" t="s">
        <v>791</v>
      </c>
      <c r="C212" s="1336"/>
      <c r="D212" s="1335"/>
      <c r="E212" s="1367"/>
      <c r="F212" s="1366"/>
    </row>
    <row r="213" spans="1:24" s="1384" customFormat="1" ht="16.5" x14ac:dyDescent="0.3">
      <c r="A213" s="1343"/>
      <c r="B213" s="1379" t="s">
        <v>711</v>
      </c>
      <c r="D213" s="1387"/>
      <c r="E213" s="1386"/>
      <c r="F213" s="1385"/>
    </row>
    <row r="214" spans="1:24" s="1332" customFormat="1" ht="16.5" x14ac:dyDescent="0.3">
      <c r="A214" s="1383"/>
      <c r="B214" s="1382" t="s">
        <v>790</v>
      </c>
      <c r="C214" s="1336" t="s">
        <v>14</v>
      </c>
      <c r="D214" s="1335">
        <v>1</v>
      </c>
      <c r="E214" s="1367"/>
      <c r="F214" s="1366">
        <f>D214*E214</f>
        <v>0</v>
      </c>
    </row>
    <row r="215" spans="1:24" s="1332" customFormat="1" ht="12.75" customHeight="1" x14ac:dyDescent="0.3">
      <c r="A215" s="1372"/>
      <c r="B215" s="1371"/>
      <c r="C215" s="1370"/>
      <c r="D215" s="1370"/>
      <c r="E215" s="1369"/>
      <c r="F215" s="1368"/>
      <c r="G215" s="1333"/>
      <c r="H215" s="1333"/>
      <c r="I215" s="1333"/>
      <c r="J215" s="1333"/>
      <c r="K215" s="1333"/>
      <c r="L215" s="1333"/>
      <c r="M215" s="1333"/>
      <c r="N215" s="1333"/>
      <c r="O215" s="1333"/>
      <c r="P215" s="1333"/>
      <c r="Q215" s="1333"/>
      <c r="R215" s="1333"/>
      <c r="S215" s="1333"/>
      <c r="T215" s="1333"/>
      <c r="U215" s="1333"/>
      <c r="V215" s="1333"/>
      <c r="W215" s="1333"/>
      <c r="X215" s="1333"/>
    </row>
    <row r="216" spans="1:24" s="1332" customFormat="1" ht="51" x14ac:dyDescent="0.3">
      <c r="A216" s="1337">
        <v>33</v>
      </c>
      <c r="B216" s="1381" t="s">
        <v>789</v>
      </c>
      <c r="C216" s="1336"/>
      <c r="D216" s="1335"/>
      <c r="E216" s="1367"/>
      <c r="F216" s="1366"/>
      <c r="G216" s="1333"/>
      <c r="H216" s="1333"/>
      <c r="I216" s="1333"/>
      <c r="J216" s="1333"/>
      <c r="K216" s="1333"/>
      <c r="L216" s="1333"/>
      <c r="M216" s="1333"/>
      <c r="N216" s="1333"/>
      <c r="O216" s="1333"/>
      <c r="P216" s="1333"/>
      <c r="Q216" s="1333"/>
      <c r="R216" s="1333"/>
      <c r="S216" s="1333"/>
      <c r="T216" s="1333"/>
      <c r="U216" s="1333"/>
      <c r="V216" s="1333"/>
      <c r="W216" s="1333"/>
      <c r="X216" s="1333"/>
    </row>
    <row r="217" spans="1:24" s="1332" customFormat="1" ht="12.75" customHeight="1" x14ac:dyDescent="0.3">
      <c r="A217" s="1337"/>
      <c r="B217" s="1380"/>
      <c r="C217" s="1336"/>
      <c r="D217" s="1335"/>
      <c r="E217" s="1367"/>
      <c r="F217" s="1366"/>
      <c r="G217" s="1333"/>
      <c r="H217" s="1333"/>
      <c r="I217" s="1333"/>
      <c r="J217" s="1333"/>
      <c r="K217" s="1333"/>
      <c r="L217" s="1333"/>
      <c r="M217" s="1333"/>
      <c r="N217" s="1333"/>
      <c r="O217" s="1333"/>
      <c r="P217" s="1333"/>
      <c r="Q217" s="1333"/>
      <c r="R217" s="1333"/>
      <c r="S217" s="1333"/>
      <c r="T217" s="1333"/>
      <c r="U217" s="1333"/>
      <c r="V217" s="1333"/>
      <c r="W217" s="1333"/>
      <c r="X217" s="1333"/>
    </row>
    <row r="218" spans="1:24" s="1332" customFormat="1" ht="12.75" customHeight="1" x14ac:dyDescent="0.3">
      <c r="A218" s="1337"/>
      <c r="B218" s="1379" t="s">
        <v>711</v>
      </c>
      <c r="C218" s="1378"/>
      <c r="D218" s="1377"/>
      <c r="E218" s="1376"/>
      <c r="F218" s="1375"/>
      <c r="G218" s="1333"/>
      <c r="H218" s="1333"/>
      <c r="I218" s="1333"/>
      <c r="J218" s="1333"/>
      <c r="K218" s="1333"/>
      <c r="L218" s="1333"/>
      <c r="M218" s="1333"/>
      <c r="N218" s="1333"/>
      <c r="O218" s="1333"/>
      <c r="P218" s="1333"/>
      <c r="Q218" s="1333"/>
      <c r="R218" s="1333"/>
      <c r="S218" s="1333"/>
      <c r="T218" s="1333"/>
      <c r="U218" s="1333"/>
      <c r="V218" s="1333"/>
      <c r="W218" s="1333"/>
      <c r="X218" s="1333"/>
    </row>
    <row r="219" spans="1:24" s="1332" customFormat="1" ht="12.75" customHeight="1" x14ac:dyDescent="0.3">
      <c r="A219" s="1374"/>
      <c r="B219" s="1373" t="s">
        <v>788</v>
      </c>
      <c r="C219" s="1336" t="s">
        <v>14</v>
      </c>
      <c r="D219" s="1335">
        <v>1</v>
      </c>
      <c r="E219" s="1367"/>
      <c r="F219" s="1366">
        <f>D219*E219</f>
        <v>0</v>
      </c>
      <c r="G219" s="1333"/>
      <c r="H219" s="1333"/>
      <c r="I219" s="1333"/>
      <c r="J219" s="1333"/>
      <c r="K219" s="1333"/>
      <c r="L219" s="1333"/>
      <c r="M219" s="1333"/>
      <c r="N219" s="1333"/>
      <c r="O219" s="1333"/>
      <c r="P219" s="1333"/>
      <c r="Q219" s="1333"/>
      <c r="R219" s="1333"/>
      <c r="S219" s="1333"/>
      <c r="T219" s="1333"/>
      <c r="U219" s="1333"/>
      <c r="V219" s="1333"/>
      <c r="W219" s="1333"/>
      <c r="X219" s="1333"/>
    </row>
    <row r="220" spans="1:24" s="1332" customFormat="1" ht="12.75" customHeight="1" x14ac:dyDescent="0.3">
      <c r="A220" s="1372"/>
      <c r="B220" s="1371"/>
      <c r="C220" s="1370"/>
      <c r="D220" s="1370"/>
      <c r="E220" s="1369"/>
      <c r="F220" s="1368"/>
      <c r="G220" s="1333"/>
      <c r="H220" s="1333"/>
      <c r="I220" s="1333"/>
      <c r="J220" s="1333"/>
      <c r="K220" s="1333"/>
      <c r="L220" s="1333"/>
      <c r="M220" s="1333"/>
      <c r="N220" s="1333"/>
      <c r="O220" s="1333"/>
      <c r="P220" s="1333"/>
      <c r="Q220" s="1333"/>
      <c r="R220" s="1333"/>
      <c r="S220" s="1333"/>
      <c r="T220" s="1333"/>
      <c r="U220" s="1333"/>
      <c r="V220" s="1333"/>
      <c r="W220" s="1333"/>
      <c r="X220" s="1333"/>
    </row>
    <row r="221" spans="1:24" s="735" customFormat="1" ht="153" x14ac:dyDescent="0.2">
      <c r="A221" s="927">
        <v>34</v>
      </c>
      <c r="B221" s="931" t="s">
        <v>787</v>
      </c>
      <c r="C221" s="767"/>
      <c r="D221" s="766"/>
      <c r="E221" s="793"/>
      <c r="F221" s="793"/>
      <c r="G221" s="921"/>
      <c r="H221" s="920"/>
      <c r="I221" s="736"/>
      <c r="J221" s="736"/>
      <c r="K221" s="736"/>
      <c r="L221" s="736"/>
      <c r="M221" s="736"/>
    </row>
    <row r="222" spans="1:24" s="735" customFormat="1" ht="25.5" x14ac:dyDescent="0.2">
      <c r="A222" s="927"/>
      <c r="B222" s="926" t="s">
        <v>786</v>
      </c>
      <c r="C222" s="925"/>
      <c r="D222" s="928"/>
      <c r="E222" s="923"/>
      <c r="F222" s="922"/>
      <c r="G222" s="921"/>
      <c r="H222" s="920"/>
      <c r="I222" s="736"/>
      <c r="J222" s="736"/>
      <c r="K222" s="736"/>
      <c r="L222" s="736"/>
      <c r="M222" s="736"/>
    </row>
    <row r="223" spans="1:24" s="735" customFormat="1" x14ac:dyDescent="0.2">
      <c r="A223" s="927"/>
      <c r="B223" s="926" t="s">
        <v>712</v>
      </c>
      <c r="C223" s="925"/>
      <c r="D223" s="928"/>
      <c r="E223" s="923"/>
      <c r="F223" s="922"/>
      <c r="G223" s="921"/>
      <c r="H223" s="920"/>
      <c r="I223" s="736"/>
      <c r="J223" s="736"/>
      <c r="K223" s="736"/>
      <c r="L223" s="736"/>
      <c r="M223" s="736"/>
    </row>
    <row r="224" spans="1:24" s="735" customFormat="1" x14ac:dyDescent="0.2">
      <c r="A224" s="927"/>
      <c r="B224" s="930" t="s">
        <v>711</v>
      </c>
      <c r="C224" s="929"/>
      <c r="D224" s="928"/>
      <c r="E224" s="923"/>
      <c r="F224" s="922"/>
      <c r="G224" s="921"/>
      <c r="H224" s="920"/>
      <c r="I224" s="736"/>
      <c r="J224" s="736"/>
      <c r="K224" s="736"/>
      <c r="L224" s="736"/>
      <c r="M224" s="736"/>
    </row>
    <row r="225" spans="1:16" s="735" customFormat="1" x14ac:dyDescent="0.2">
      <c r="A225" s="927"/>
      <c r="B225" s="926" t="s">
        <v>785</v>
      </c>
      <c r="C225" s="925" t="s">
        <v>14</v>
      </c>
      <c r="D225" s="924">
        <v>22</v>
      </c>
      <c r="E225" s="1367"/>
      <c r="F225" s="1366">
        <f>D225*E225</f>
        <v>0</v>
      </c>
      <c r="G225" s="921"/>
      <c r="H225" s="920"/>
      <c r="I225" s="736"/>
      <c r="J225" s="736"/>
      <c r="K225" s="736"/>
      <c r="L225" s="736"/>
      <c r="M225" s="736"/>
    </row>
    <row r="226" spans="1:16" s="735" customFormat="1" x14ac:dyDescent="0.2">
      <c r="A226" s="927"/>
      <c r="B226" s="926"/>
      <c r="C226" s="925"/>
      <c r="D226" s="924"/>
      <c r="E226" s="923"/>
      <c r="F226" s="922"/>
      <c r="G226" s="921"/>
      <c r="H226" s="920"/>
      <c r="I226" s="736"/>
      <c r="J226" s="736"/>
      <c r="K226" s="736"/>
      <c r="L226" s="736"/>
      <c r="M226" s="736"/>
    </row>
    <row r="227" spans="1:16" s="749" customFormat="1" ht="25.5" x14ac:dyDescent="0.2">
      <c r="A227" s="754">
        <v>35</v>
      </c>
      <c r="B227" s="753" t="s">
        <v>739</v>
      </c>
      <c r="C227" s="752"/>
      <c r="D227" s="752">
        <v>1</v>
      </c>
      <c r="E227" s="919"/>
      <c r="F227" s="1366">
        <f>D227*E227</f>
        <v>0</v>
      </c>
      <c r="G227" s="1326"/>
      <c r="H227" s="1326"/>
      <c r="I227" s="1328"/>
      <c r="J227" s="1327"/>
      <c r="K227" s="1326"/>
      <c r="L227" s="1326"/>
      <c r="M227" s="1326"/>
      <c r="N227" s="1326"/>
      <c r="O227" s="1326"/>
      <c r="P227" s="1326"/>
    </row>
    <row r="228" spans="1:16" s="749" customFormat="1" x14ac:dyDescent="0.2">
      <c r="A228" s="756"/>
      <c r="B228" s="753"/>
      <c r="C228" s="752"/>
      <c r="D228" s="752"/>
      <c r="E228" s="919"/>
      <c r="F228" s="919"/>
      <c r="G228" s="750"/>
      <c r="H228" s="750"/>
      <c r="I228" s="750"/>
      <c r="J228" s="750"/>
      <c r="K228" s="750"/>
      <c r="L228" s="750"/>
      <c r="M228" s="750"/>
      <c r="N228" s="750"/>
      <c r="O228" s="750"/>
      <c r="P228" s="750"/>
    </row>
    <row r="229" spans="1:16" s="749" customFormat="1" ht="25.5" x14ac:dyDescent="0.2">
      <c r="A229" s="754">
        <v>36</v>
      </c>
      <c r="B229" s="753" t="s">
        <v>697</v>
      </c>
      <c r="C229" s="756"/>
      <c r="D229" s="752">
        <v>1</v>
      </c>
      <c r="E229" s="919"/>
      <c r="F229" s="1366">
        <f>D229*E229</f>
        <v>0</v>
      </c>
      <c r="G229" s="750"/>
      <c r="H229" s="750"/>
      <c r="I229" s="750"/>
      <c r="J229" s="750"/>
      <c r="K229" s="750"/>
      <c r="L229" s="750"/>
      <c r="M229" s="750"/>
      <c r="N229" s="750"/>
      <c r="O229" s="750"/>
      <c r="P229" s="750"/>
    </row>
    <row r="230" spans="1:16" s="749" customFormat="1" x14ac:dyDescent="0.2">
      <c r="A230" s="756"/>
      <c r="B230" s="755"/>
      <c r="C230" s="756"/>
      <c r="D230" s="752"/>
      <c r="E230" s="919"/>
      <c r="F230" s="919"/>
      <c r="G230" s="750"/>
      <c r="H230" s="750"/>
      <c r="I230" s="750"/>
      <c r="J230" s="750"/>
      <c r="K230" s="750"/>
      <c r="L230" s="750"/>
      <c r="M230" s="750"/>
      <c r="N230" s="750"/>
      <c r="O230" s="750"/>
      <c r="P230" s="750"/>
    </row>
    <row r="231" spans="1:16" s="749" customFormat="1" ht="25.5" x14ac:dyDescent="0.2">
      <c r="A231" s="754">
        <v>37</v>
      </c>
      <c r="B231" s="753" t="s">
        <v>696</v>
      </c>
      <c r="C231" s="756"/>
      <c r="D231" s="752">
        <v>1</v>
      </c>
      <c r="E231" s="919"/>
      <c r="F231" s="1366">
        <f>D231*E231</f>
        <v>0</v>
      </c>
      <c r="G231" s="750"/>
      <c r="H231" s="750"/>
      <c r="I231" s="750"/>
      <c r="J231" s="750"/>
      <c r="K231" s="750"/>
      <c r="L231" s="750"/>
      <c r="M231" s="750"/>
      <c r="N231" s="750"/>
      <c r="O231" s="750"/>
      <c r="P231" s="750"/>
    </row>
    <row r="232" spans="1:16" ht="13.5" thickBot="1" x14ac:dyDescent="0.25">
      <c r="A232" s="918"/>
      <c r="B232" s="917"/>
      <c r="C232" s="916"/>
      <c r="D232" s="914"/>
      <c r="E232" s="915"/>
      <c r="F232" s="914"/>
    </row>
    <row r="233" spans="1:16" x14ac:dyDescent="0.2">
      <c r="A233" s="1364"/>
      <c r="B233" s="1365" t="s">
        <v>784</v>
      </c>
      <c r="C233" s="1364"/>
      <c r="D233" s="1364"/>
      <c r="E233" s="1363"/>
      <c r="F233" s="1258">
        <f>SUM(F18:F232)</f>
        <v>0</v>
      </c>
    </row>
  </sheetData>
  <mergeCells count="2">
    <mergeCell ref="A5:F5"/>
    <mergeCell ref="A3:F3"/>
  </mergeCells>
  <printOptions horizontalCentered="1"/>
  <pageMargins left="0.511811023622047" right="0.39370078740157499" top="0.78740157480314998" bottom="0.78740157480314998" header="0.31496062992126" footer="0.31496062992126"/>
  <pageSetup paperSize="9" orientation="portrait" r:id="rId1"/>
  <headerFooter alignWithMargins="0">
    <oddFooter xml:space="preserve">&amp;C&amp;8&amp;A&amp;R&amp;8&amp;P   od   &amp;N &amp;10 </oddFooter>
  </headerFooter>
  <rowBreaks count="4" manualBreakCount="4">
    <brk id="42" max="5" man="1"/>
    <brk id="163" max="5" man="1"/>
    <brk id="181" max="5" man="1"/>
    <brk id="228"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220"/>
  <sheetViews>
    <sheetView view="pageBreakPreview" topLeftCell="A199" zoomScaleNormal="100" zoomScaleSheetLayoutView="100" workbookViewId="0">
      <selection activeCell="P21" sqref="P21:P22"/>
    </sheetView>
  </sheetViews>
  <sheetFormatPr defaultRowHeight="12.75" x14ac:dyDescent="0.2"/>
  <cols>
    <col min="1" max="1" width="3.42578125" style="814" customWidth="1"/>
    <col min="2" max="2" width="39.140625" style="813" customWidth="1"/>
    <col min="3" max="3" width="4.7109375" style="993" customWidth="1"/>
    <col min="4" max="4" width="12.140625" style="992" customWidth="1"/>
    <col min="5" max="5" width="10.42578125" style="992" customWidth="1"/>
    <col min="6" max="6" width="17.28515625" style="992" customWidth="1"/>
    <col min="7" max="11" width="9.140625" style="809"/>
    <col min="12" max="16384" width="9.140625" style="808"/>
  </cols>
  <sheetData>
    <row r="1" spans="1:16" s="1310" customFormat="1" ht="15.75" x14ac:dyDescent="0.2">
      <c r="A1" s="1314"/>
      <c r="B1" s="1312"/>
      <c r="C1" s="1311"/>
      <c r="D1" s="1311"/>
      <c r="E1" s="1296"/>
      <c r="F1" s="1296"/>
    </row>
    <row r="2" spans="1:16" s="1310" customFormat="1" ht="15" x14ac:dyDescent="0.2">
      <c r="A2" s="1313"/>
      <c r="B2" s="1312"/>
      <c r="C2" s="1311"/>
      <c r="D2" s="1311"/>
      <c r="E2" s="1296"/>
      <c r="F2" s="1296"/>
    </row>
    <row r="3" spans="1:16" s="1308" customFormat="1" ht="15" x14ac:dyDescent="0.2">
      <c r="A3" s="1656" t="s">
        <v>657</v>
      </c>
      <c r="B3" s="1656"/>
      <c r="C3" s="1656"/>
      <c r="D3" s="1656"/>
      <c r="E3" s="1656"/>
      <c r="F3" s="1656"/>
      <c r="G3" s="1309"/>
      <c r="H3" s="1309"/>
    </row>
    <row r="4" spans="1:16" s="1295" customFormat="1" ht="16.5" thickBot="1" x14ac:dyDescent="0.3">
      <c r="A4" s="1307"/>
      <c r="B4" s="1306"/>
      <c r="C4" s="1305"/>
      <c r="D4" s="1304"/>
      <c r="E4" s="1303"/>
      <c r="F4" s="1303"/>
      <c r="G4" s="1302"/>
      <c r="H4" s="1302"/>
    </row>
    <row r="5" spans="1:16" s="1301" customFormat="1" ht="12.75" customHeight="1" x14ac:dyDescent="0.2">
      <c r="A5" s="1655" t="s">
        <v>656</v>
      </c>
      <c r="B5" s="1655"/>
      <c r="C5" s="1655"/>
      <c r="D5" s="1655"/>
      <c r="E5" s="1655"/>
      <c r="F5" s="1655"/>
    </row>
    <row r="6" spans="1:16" s="1295" customFormat="1" ht="15.75" x14ac:dyDescent="0.25">
      <c r="A6" s="1300" t="s">
        <v>737</v>
      </c>
      <c r="B6" s="1299"/>
      <c r="C6" s="1298"/>
      <c r="D6" s="1297"/>
      <c r="E6" s="1296"/>
      <c r="F6" s="1296"/>
    </row>
    <row r="7" spans="1:16" s="749" customFormat="1" x14ac:dyDescent="0.2">
      <c r="A7" s="910"/>
      <c r="B7" s="896"/>
      <c r="C7" s="1021"/>
      <c r="D7" s="994"/>
      <c r="E7" s="994"/>
      <c r="F7" s="994"/>
      <c r="G7" s="892"/>
      <c r="H7" s="892"/>
      <c r="I7" s="892"/>
      <c r="J7" s="892"/>
      <c r="K7" s="892"/>
    </row>
    <row r="8" spans="1:16" s="904" customFormat="1" ht="15.75" x14ac:dyDescent="0.25">
      <c r="A8" s="897"/>
      <c r="B8" s="912" t="s">
        <v>995</v>
      </c>
      <c r="C8" s="1064"/>
      <c r="D8" s="1065"/>
      <c r="E8" s="1062"/>
      <c r="F8" s="1062"/>
      <c r="G8" s="905"/>
      <c r="H8" s="905"/>
      <c r="I8" s="905"/>
      <c r="J8" s="905"/>
      <c r="K8" s="905"/>
    </row>
    <row r="9" spans="1:16" s="904" customFormat="1" x14ac:dyDescent="0.2">
      <c r="A9" s="910"/>
      <c r="B9" s="909"/>
      <c r="C9" s="1064"/>
      <c r="D9" s="1063"/>
      <c r="E9" s="1062"/>
      <c r="F9" s="1062"/>
      <c r="G9" s="905"/>
      <c r="H9" s="905"/>
      <c r="I9" s="905"/>
      <c r="J9" s="905"/>
      <c r="K9" s="905"/>
    </row>
    <row r="10" spans="1:16" s="898" customFormat="1" x14ac:dyDescent="0.2">
      <c r="A10" s="903"/>
      <c r="B10" s="1594" t="s">
        <v>735</v>
      </c>
      <c r="C10" s="1593" t="s">
        <v>734</v>
      </c>
      <c r="D10" s="1592" t="s">
        <v>733</v>
      </c>
      <c r="E10" s="1592" t="s">
        <v>143</v>
      </c>
      <c r="F10" s="1592" t="s">
        <v>402</v>
      </c>
      <c r="G10" s="899"/>
      <c r="H10" s="899"/>
      <c r="I10" s="899"/>
      <c r="J10" s="899"/>
      <c r="K10" s="899"/>
    </row>
    <row r="11" spans="1:16" s="749" customFormat="1" x14ac:dyDescent="0.2">
      <c r="A11" s="897"/>
      <c r="B11" s="896"/>
      <c r="C11" s="1021"/>
      <c r="D11" s="994"/>
      <c r="E11" s="994"/>
      <c r="F11" s="994"/>
      <c r="G11" s="892"/>
      <c r="H11" s="892"/>
      <c r="I11" s="892"/>
      <c r="J11" s="892"/>
      <c r="K11" s="892"/>
    </row>
    <row r="12" spans="1:16" s="749" customFormat="1" ht="63.75" x14ac:dyDescent="0.2">
      <c r="A12" s="878">
        <v>1</v>
      </c>
      <c r="B12" s="882" t="s">
        <v>994</v>
      </c>
      <c r="C12" s="1061"/>
      <c r="D12" s="1060"/>
      <c r="E12" s="1059"/>
      <c r="F12" s="1058"/>
      <c r="G12" s="1048"/>
      <c r="H12" s="1048"/>
      <c r="I12" s="1048"/>
      <c r="J12" s="1048"/>
      <c r="K12" s="1048"/>
      <c r="L12" s="1048"/>
      <c r="M12" s="1048"/>
      <c r="N12" s="1048"/>
      <c r="O12" s="1048"/>
      <c r="P12" s="1048"/>
    </row>
    <row r="13" spans="1:16" s="749" customFormat="1" x14ac:dyDescent="0.2">
      <c r="A13" s="1044"/>
      <c r="B13" s="1436" t="s">
        <v>993</v>
      </c>
      <c r="C13" s="1048"/>
      <c r="D13" s="1057"/>
      <c r="E13" s="1056"/>
      <c r="F13" s="1056"/>
      <c r="G13" s="1048"/>
      <c r="H13" s="1048"/>
      <c r="I13" s="1048"/>
      <c r="J13" s="1048"/>
      <c r="K13" s="1048"/>
      <c r="L13" s="1048"/>
      <c r="M13" s="1048"/>
      <c r="N13" s="1048"/>
      <c r="O13" s="1048"/>
      <c r="P13" s="1048"/>
    </row>
    <row r="14" spans="1:16" s="749" customFormat="1" x14ac:dyDescent="0.2">
      <c r="A14" s="1044"/>
      <c r="B14" s="1586" t="s">
        <v>894</v>
      </c>
      <c r="C14" s="1040" t="s">
        <v>4</v>
      </c>
      <c r="D14" s="881">
        <v>5</v>
      </c>
      <c r="E14" s="1521"/>
      <c r="F14" s="1521">
        <f>E14*D14</f>
        <v>0</v>
      </c>
      <c r="G14" s="1048"/>
      <c r="H14" s="1048"/>
      <c r="I14" s="1048"/>
      <c r="J14" s="1048"/>
      <c r="K14" s="1048"/>
      <c r="L14" s="1048"/>
      <c r="M14" s="1048"/>
      <c r="N14" s="1048"/>
      <c r="O14" s="1048"/>
      <c r="P14" s="1048"/>
    </row>
    <row r="15" spans="1:16" s="749" customFormat="1" x14ac:dyDescent="0.2">
      <c r="A15" s="1044"/>
      <c r="B15" s="1586"/>
      <c r="C15" s="1040"/>
      <c r="D15" s="881"/>
      <c r="E15" s="1521"/>
      <c r="F15" s="1521"/>
      <c r="G15" s="1048"/>
      <c r="H15" s="1048"/>
      <c r="I15" s="1048"/>
      <c r="J15" s="1048"/>
      <c r="K15" s="1048"/>
      <c r="L15" s="1048"/>
      <c r="M15" s="1048"/>
      <c r="N15" s="1048"/>
      <c r="O15" s="1048"/>
      <c r="P15" s="1048"/>
    </row>
    <row r="16" spans="1:16" s="749" customFormat="1" ht="63.75" x14ac:dyDescent="0.2">
      <c r="A16" s="878">
        <v>2</v>
      </c>
      <c r="B16" s="882" t="s">
        <v>992</v>
      </c>
      <c r="C16" s="1054"/>
      <c r="D16" s="1053"/>
      <c r="E16" s="1052"/>
      <c r="F16" s="1052"/>
      <c r="G16" s="1049"/>
      <c r="H16" s="1049"/>
      <c r="I16" s="1049"/>
      <c r="J16" s="1049"/>
      <c r="K16" s="1049"/>
      <c r="L16" s="1049"/>
      <c r="M16" s="1049"/>
      <c r="N16" s="1049"/>
      <c r="O16" s="1049"/>
      <c r="P16" s="1049"/>
    </row>
    <row r="17" spans="1:16" s="749" customFormat="1" ht="25.5" x14ac:dyDescent="0.2">
      <c r="A17" s="1044"/>
      <c r="B17" s="1055" t="s">
        <v>989</v>
      </c>
      <c r="C17" s="1054"/>
      <c r="D17" s="1053"/>
      <c r="E17" s="1052"/>
      <c r="F17" s="1052"/>
      <c r="G17" s="1049"/>
      <c r="H17" s="1049"/>
      <c r="I17" s="1049"/>
      <c r="J17" s="1049"/>
      <c r="K17" s="1049"/>
      <c r="L17" s="1049"/>
      <c r="M17" s="1049"/>
      <c r="N17" s="1049"/>
      <c r="O17" s="1049"/>
      <c r="P17" s="1049"/>
    </row>
    <row r="18" spans="1:16" s="749" customFormat="1" x14ac:dyDescent="0.2">
      <c r="A18" s="1044"/>
      <c r="B18" s="1436" t="s">
        <v>991</v>
      </c>
      <c r="C18" s="1049"/>
      <c r="D18" s="1051"/>
      <c r="E18" s="1050"/>
      <c r="F18" s="1050"/>
      <c r="G18" s="1049"/>
      <c r="H18" s="1049"/>
      <c r="I18" s="1049"/>
      <c r="J18" s="1049"/>
      <c r="K18" s="1049"/>
      <c r="L18" s="1049"/>
      <c r="M18" s="1049"/>
      <c r="N18" s="1049"/>
      <c r="O18" s="1049"/>
      <c r="P18" s="1049"/>
    </row>
    <row r="19" spans="1:16" s="749" customFormat="1" x14ac:dyDescent="0.2">
      <c r="A19" s="1044"/>
      <c r="B19" s="1586" t="s">
        <v>894</v>
      </c>
      <c r="C19" s="1040" t="s">
        <v>4</v>
      </c>
      <c r="D19" s="881">
        <v>4</v>
      </c>
      <c r="E19" s="1521"/>
      <c r="F19" s="1521">
        <f>E19*D19</f>
        <v>0</v>
      </c>
      <c r="G19" s="1049"/>
      <c r="H19" s="1049"/>
      <c r="I19" s="1049"/>
      <c r="J19" s="1049"/>
      <c r="K19" s="1049"/>
      <c r="L19" s="1049"/>
      <c r="M19" s="1049"/>
      <c r="N19" s="1049"/>
      <c r="O19" s="1049"/>
      <c r="P19" s="1049"/>
    </row>
    <row r="20" spans="1:16" s="749" customFormat="1" x14ac:dyDescent="0.2">
      <c r="A20" s="1044"/>
      <c r="B20" s="1586"/>
      <c r="C20" s="1040"/>
      <c r="D20" s="881"/>
      <c r="E20" s="1521"/>
      <c r="F20" s="1521"/>
      <c r="G20" s="1048"/>
      <c r="H20" s="1048"/>
      <c r="I20" s="1048"/>
      <c r="J20" s="1048"/>
      <c r="K20" s="1048"/>
      <c r="L20" s="1048"/>
      <c r="M20" s="1048"/>
      <c r="N20" s="1048"/>
      <c r="O20" s="1048"/>
      <c r="P20" s="1048"/>
    </row>
    <row r="21" spans="1:16" s="749" customFormat="1" ht="63.75" x14ac:dyDescent="0.2">
      <c r="A21" s="878">
        <v>3</v>
      </c>
      <c r="B21" s="882" t="s">
        <v>990</v>
      </c>
      <c r="C21" s="1054"/>
      <c r="D21" s="1053"/>
      <c r="E21" s="1052"/>
      <c r="F21" s="1052"/>
      <c r="G21" s="1049"/>
      <c r="H21" s="1049"/>
      <c r="I21" s="1049"/>
      <c r="J21" s="1049"/>
      <c r="K21" s="1049"/>
      <c r="L21" s="1049"/>
      <c r="M21" s="1049"/>
      <c r="N21" s="1049"/>
      <c r="O21" s="1049"/>
      <c r="P21" s="1049"/>
    </row>
    <row r="22" spans="1:16" s="749" customFormat="1" ht="25.5" x14ac:dyDescent="0.2">
      <c r="A22" s="1044"/>
      <c r="B22" s="1055" t="s">
        <v>989</v>
      </c>
      <c r="C22" s="1054"/>
      <c r="D22" s="1053"/>
      <c r="E22" s="1052"/>
      <c r="F22" s="1052"/>
      <c r="G22" s="1049"/>
      <c r="H22" s="1049"/>
      <c r="I22" s="1049"/>
      <c r="J22" s="1049"/>
      <c r="K22" s="1049"/>
      <c r="L22" s="1049"/>
      <c r="M22" s="1049"/>
      <c r="N22" s="1049"/>
      <c r="O22" s="1049"/>
      <c r="P22" s="1049"/>
    </row>
    <row r="23" spans="1:16" s="749" customFormat="1" x14ac:dyDescent="0.2">
      <c r="A23" s="1044"/>
      <c r="B23" s="1436" t="s">
        <v>988</v>
      </c>
      <c r="C23" s="1049"/>
      <c r="D23" s="1051"/>
      <c r="E23" s="1050"/>
      <c r="F23" s="1050"/>
      <c r="G23" s="1049"/>
      <c r="H23" s="1049"/>
      <c r="I23" s="1049"/>
      <c r="J23" s="1049"/>
      <c r="K23" s="1049"/>
      <c r="L23" s="1049"/>
      <c r="M23" s="1049"/>
      <c r="N23" s="1049"/>
      <c r="O23" s="1049"/>
      <c r="P23" s="1049"/>
    </row>
    <row r="24" spans="1:16" s="749" customFormat="1" x14ac:dyDescent="0.2">
      <c r="A24" s="1044"/>
      <c r="B24" s="1586" t="s">
        <v>894</v>
      </c>
      <c r="C24" s="1040" t="s">
        <v>4</v>
      </c>
      <c r="D24" s="881">
        <v>4</v>
      </c>
      <c r="E24" s="1521"/>
      <c r="F24" s="1521">
        <f>E24*D24</f>
        <v>0</v>
      </c>
      <c r="G24" s="1049"/>
      <c r="H24" s="1049"/>
      <c r="I24" s="1049"/>
      <c r="J24" s="1049"/>
      <c r="K24" s="1049"/>
      <c r="L24" s="1049"/>
      <c r="M24" s="1049"/>
      <c r="N24" s="1049"/>
      <c r="O24" s="1049"/>
      <c r="P24" s="1049"/>
    </row>
    <row r="25" spans="1:16" s="749" customFormat="1" x14ac:dyDescent="0.2">
      <c r="A25" s="1044"/>
      <c r="B25" s="1586"/>
      <c r="C25" s="1040"/>
      <c r="D25" s="881"/>
      <c r="E25" s="1521"/>
      <c r="F25" s="1521"/>
      <c r="G25" s="1048"/>
      <c r="H25" s="1048"/>
      <c r="I25" s="1048"/>
      <c r="J25" s="1048"/>
      <c r="K25" s="1048"/>
      <c r="L25" s="1048"/>
      <c r="M25" s="1048"/>
      <c r="N25" s="1048"/>
      <c r="O25" s="1048"/>
      <c r="P25" s="1048"/>
    </row>
    <row r="26" spans="1:16" s="749" customFormat="1" ht="38.25" x14ac:dyDescent="0.2">
      <c r="A26" s="878">
        <v>4</v>
      </c>
      <c r="B26" s="882" t="s">
        <v>987</v>
      </c>
      <c r="C26" s="1040"/>
      <c r="D26" s="881"/>
      <c r="E26" s="1591"/>
      <c r="F26" s="1591"/>
      <c r="G26" s="855"/>
      <c r="H26" s="855"/>
      <c r="I26" s="855"/>
      <c r="J26" s="855"/>
      <c r="K26" s="855"/>
      <c r="L26" s="855"/>
      <c r="M26" s="855"/>
      <c r="N26" s="855"/>
      <c r="O26" s="855"/>
      <c r="P26" s="855"/>
    </row>
    <row r="27" spans="1:16" s="749" customFormat="1" x14ac:dyDescent="0.2">
      <c r="A27" s="878"/>
      <c r="B27" s="882" t="s">
        <v>986</v>
      </c>
      <c r="C27" s="1040"/>
      <c r="D27" s="881"/>
      <c r="E27" s="1591"/>
      <c r="F27" s="1591"/>
      <c r="G27" s="855"/>
      <c r="H27" s="855"/>
      <c r="I27" s="855"/>
      <c r="J27" s="855"/>
      <c r="K27" s="855"/>
      <c r="L27" s="855"/>
      <c r="M27" s="855"/>
      <c r="N27" s="855"/>
      <c r="O27" s="855"/>
      <c r="P27" s="855"/>
    </row>
    <row r="28" spans="1:16" s="749" customFormat="1" x14ac:dyDescent="0.2">
      <c r="A28" s="878"/>
      <c r="B28" s="882" t="s">
        <v>985</v>
      </c>
      <c r="C28" s="1040"/>
      <c r="D28" s="881"/>
      <c r="E28" s="1591"/>
      <c r="F28" s="1591"/>
      <c r="G28" s="855"/>
      <c r="H28" s="855"/>
      <c r="I28" s="855"/>
      <c r="J28" s="855"/>
      <c r="K28" s="855"/>
      <c r="L28" s="855"/>
      <c r="M28" s="855"/>
      <c r="N28" s="855"/>
      <c r="O28" s="855"/>
      <c r="P28" s="855"/>
    </row>
    <row r="29" spans="1:16" s="749" customFormat="1" x14ac:dyDescent="0.2">
      <c r="A29" s="878"/>
      <c r="B29" s="882" t="s">
        <v>984</v>
      </c>
      <c r="C29" s="1040"/>
      <c r="D29" s="881"/>
      <c r="E29" s="1591"/>
      <c r="F29" s="1591"/>
      <c r="G29" s="855"/>
      <c r="H29" s="855"/>
      <c r="I29" s="855"/>
      <c r="J29" s="855"/>
      <c r="K29" s="855"/>
      <c r="L29" s="855"/>
      <c r="M29" s="855"/>
      <c r="N29" s="855"/>
      <c r="O29" s="855"/>
      <c r="P29" s="855"/>
    </row>
    <row r="30" spans="1:16" s="749" customFormat="1" x14ac:dyDescent="0.2">
      <c r="A30" s="878"/>
      <c r="B30" s="882" t="s">
        <v>983</v>
      </c>
      <c r="C30" s="1040"/>
      <c r="D30" s="881"/>
      <c r="E30" s="1591"/>
      <c r="F30" s="1591"/>
      <c r="G30" s="855"/>
      <c r="H30" s="855"/>
      <c r="I30" s="855"/>
      <c r="J30" s="855"/>
      <c r="K30" s="855"/>
      <c r="L30" s="855"/>
      <c r="M30" s="855"/>
      <c r="N30" s="855"/>
      <c r="O30" s="855"/>
      <c r="P30" s="855"/>
    </row>
    <row r="31" spans="1:16" s="749" customFormat="1" x14ac:dyDescent="0.2">
      <c r="A31" s="878"/>
      <c r="B31" s="882" t="s">
        <v>982</v>
      </c>
      <c r="C31" s="1040"/>
      <c r="D31" s="881"/>
      <c r="E31" s="1591"/>
      <c r="F31" s="1591"/>
      <c r="G31" s="855"/>
      <c r="H31" s="855"/>
      <c r="I31" s="855"/>
      <c r="J31" s="855"/>
      <c r="K31" s="855"/>
      <c r="L31" s="855"/>
      <c r="M31" s="855"/>
      <c r="N31" s="855"/>
      <c r="O31" s="855"/>
      <c r="P31" s="855"/>
    </row>
    <row r="32" spans="1:16" s="749" customFormat="1" x14ac:dyDescent="0.2">
      <c r="A32" s="878"/>
      <c r="B32" s="882" t="s">
        <v>981</v>
      </c>
      <c r="C32" s="1040"/>
      <c r="D32" s="881"/>
      <c r="E32" s="1591"/>
      <c r="F32" s="1591"/>
      <c r="G32" s="855"/>
      <c r="H32" s="855"/>
      <c r="I32" s="855"/>
      <c r="J32" s="855"/>
      <c r="K32" s="855"/>
      <c r="L32" s="855"/>
      <c r="M32" s="855"/>
      <c r="N32" s="855"/>
      <c r="O32" s="855"/>
      <c r="P32" s="855"/>
    </row>
    <row r="33" spans="1:16" s="749" customFormat="1" ht="25.5" x14ac:dyDescent="0.2">
      <c r="A33" s="878"/>
      <c r="B33" s="882" t="s">
        <v>980</v>
      </c>
      <c r="C33" s="1040" t="s">
        <v>4</v>
      </c>
      <c r="D33" s="881">
        <v>5</v>
      </c>
      <c r="E33" s="1521"/>
      <c r="F33" s="1521">
        <f>E33*D33</f>
        <v>0</v>
      </c>
      <c r="G33" s="855"/>
      <c r="H33" s="855"/>
      <c r="I33" s="855"/>
      <c r="J33" s="855"/>
      <c r="K33" s="855"/>
      <c r="L33" s="855"/>
      <c r="M33" s="855"/>
      <c r="N33" s="855"/>
      <c r="O33" s="855"/>
      <c r="P33" s="855"/>
    </row>
    <row r="34" spans="1:16" s="749" customFormat="1" x14ac:dyDescent="0.2">
      <c r="A34" s="1044"/>
      <c r="B34" s="1586"/>
      <c r="C34" s="1040"/>
      <c r="D34" s="881"/>
      <c r="E34" s="1521"/>
      <c r="F34" s="1521"/>
      <c r="G34" s="1048"/>
      <c r="H34" s="1048"/>
      <c r="I34" s="1048"/>
      <c r="J34" s="1048"/>
      <c r="K34" s="1048"/>
      <c r="L34" s="1048"/>
      <c r="M34" s="1048"/>
      <c r="N34" s="1048"/>
      <c r="O34" s="1048"/>
      <c r="P34" s="1048"/>
    </row>
    <row r="35" spans="1:16" s="749" customFormat="1" ht="96" customHeight="1" x14ac:dyDescent="0.2">
      <c r="A35" s="878">
        <v>5</v>
      </c>
      <c r="B35" s="1527" t="s">
        <v>979</v>
      </c>
      <c r="C35" s="1572"/>
      <c r="D35" s="1571"/>
      <c r="E35" s="1570"/>
      <c r="F35" s="1569"/>
      <c r="G35" s="1562"/>
      <c r="H35" s="1562"/>
      <c r="I35" s="1563"/>
      <c r="J35" s="1562"/>
      <c r="K35" s="1562"/>
      <c r="L35" s="1562"/>
      <c r="M35" s="1562"/>
      <c r="N35" s="1562"/>
      <c r="O35" s="1562"/>
      <c r="P35" s="1562"/>
    </row>
    <row r="36" spans="1:16" s="749" customFormat="1" ht="51" x14ac:dyDescent="0.2">
      <c r="A36" s="1564"/>
      <c r="B36" s="1527" t="s">
        <v>977</v>
      </c>
      <c r="C36" s="1572"/>
      <c r="D36" s="1571"/>
      <c r="E36" s="1570"/>
      <c r="F36" s="1569"/>
      <c r="G36" s="1562"/>
      <c r="H36" s="1562"/>
      <c r="I36" s="1563"/>
      <c r="J36" s="1562"/>
      <c r="K36" s="1562"/>
      <c r="L36" s="1562"/>
      <c r="M36" s="1562"/>
      <c r="N36" s="1562"/>
      <c r="O36" s="1562"/>
      <c r="P36" s="1562"/>
    </row>
    <row r="37" spans="1:16" s="749" customFormat="1" ht="32.25" customHeight="1" x14ac:dyDescent="0.2">
      <c r="A37" s="1564"/>
      <c r="B37" s="1586" t="s">
        <v>976</v>
      </c>
      <c r="C37" s="1572"/>
      <c r="D37" s="1571"/>
      <c r="E37" s="1590"/>
      <c r="F37" s="1569"/>
      <c r="G37" s="1562"/>
      <c r="H37" s="1562"/>
      <c r="I37" s="1563"/>
      <c r="J37" s="1562"/>
      <c r="K37" s="1562"/>
      <c r="L37" s="1562"/>
      <c r="M37" s="1562"/>
      <c r="N37" s="1562"/>
      <c r="O37" s="1562"/>
      <c r="P37" s="1562"/>
    </row>
    <row r="38" spans="1:16" s="749" customFormat="1" x14ac:dyDescent="0.2">
      <c r="A38" s="1564"/>
      <c r="B38" s="1267" t="s">
        <v>965</v>
      </c>
      <c r="C38" s="1047"/>
      <c r="D38" s="1046"/>
      <c r="E38" s="1045"/>
      <c r="F38" s="1045"/>
      <c r="G38" s="1562"/>
      <c r="H38" s="1562"/>
      <c r="I38" s="1563"/>
      <c r="J38" s="1562"/>
      <c r="K38" s="1562"/>
      <c r="L38" s="1562"/>
      <c r="M38" s="1562"/>
      <c r="N38" s="1562"/>
      <c r="O38" s="1562"/>
      <c r="P38" s="1562"/>
    </row>
    <row r="39" spans="1:16" s="749" customFormat="1" x14ac:dyDescent="0.2">
      <c r="A39" s="1564"/>
      <c r="B39" s="1534" t="s">
        <v>894</v>
      </c>
      <c r="C39" s="1023" t="s">
        <v>4</v>
      </c>
      <c r="D39" s="1022">
        <v>4</v>
      </c>
      <c r="E39" s="1501"/>
      <c r="F39" s="1521">
        <f>E39*D39</f>
        <v>0</v>
      </c>
      <c r="G39" s="1562"/>
      <c r="H39" s="1562"/>
      <c r="I39" s="1563"/>
      <c r="J39" s="1562"/>
      <c r="K39" s="1562"/>
      <c r="L39" s="1562"/>
      <c r="M39" s="1562"/>
      <c r="N39" s="1562"/>
      <c r="O39" s="1562"/>
      <c r="P39" s="1562"/>
    </row>
    <row r="40" spans="1:16" s="749" customFormat="1" x14ac:dyDescent="0.2">
      <c r="A40" s="1044"/>
      <c r="B40" s="1534"/>
      <c r="C40" s="1023"/>
      <c r="D40" s="1022"/>
      <c r="E40" s="1501"/>
      <c r="F40" s="1501"/>
      <c r="G40" s="1043"/>
      <c r="H40" s="1043"/>
      <c r="I40" s="1043"/>
      <c r="J40" s="1043"/>
      <c r="K40" s="1043"/>
      <c r="L40" s="1043"/>
      <c r="M40" s="1043"/>
      <c r="N40" s="1043"/>
      <c r="O40" s="1043"/>
      <c r="P40" s="1043"/>
    </row>
    <row r="41" spans="1:16" s="749" customFormat="1" ht="96" customHeight="1" x14ac:dyDescent="0.2">
      <c r="A41" s="878">
        <v>6</v>
      </c>
      <c r="B41" s="1527" t="s">
        <v>978</v>
      </c>
      <c r="C41" s="1572"/>
      <c r="D41" s="1571"/>
      <c r="E41" s="1570"/>
      <c r="F41" s="1569"/>
      <c r="G41" s="1562"/>
      <c r="H41" s="1562"/>
      <c r="I41" s="1563"/>
      <c r="J41" s="1562"/>
      <c r="K41" s="1562"/>
      <c r="L41" s="1562"/>
      <c r="M41" s="1562"/>
      <c r="N41" s="1562"/>
      <c r="O41" s="1562"/>
      <c r="P41" s="1562"/>
    </row>
    <row r="42" spans="1:16" s="749" customFormat="1" ht="51" x14ac:dyDescent="0.2">
      <c r="A42" s="1564"/>
      <c r="B42" s="1527" t="s">
        <v>977</v>
      </c>
      <c r="C42" s="1572"/>
      <c r="D42" s="1571"/>
      <c r="E42" s="1570"/>
      <c r="F42" s="1569"/>
      <c r="G42" s="1562"/>
      <c r="H42" s="1562"/>
      <c r="I42" s="1563"/>
      <c r="J42" s="1562"/>
      <c r="K42" s="1562"/>
      <c r="L42" s="1562"/>
      <c r="M42" s="1562"/>
      <c r="N42" s="1562"/>
      <c r="O42" s="1562"/>
      <c r="P42" s="1562"/>
    </row>
    <row r="43" spans="1:16" s="749" customFormat="1" ht="38.25" x14ac:dyDescent="0.2">
      <c r="A43" s="1564"/>
      <c r="B43" s="1586" t="s">
        <v>976</v>
      </c>
      <c r="C43" s="1572"/>
      <c r="D43" s="1571"/>
      <c r="E43" s="1590"/>
      <c r="F43" s="1569"/>
      <c r="G43" s="1562"/>
      <c r="H43" s="1562"/>
      <c r="I43" s="1563"/>
      <c r="J43" s="1562"/>
      <c r="K43" s="1562"/>
      <c r="L43" s="1562"/>
      <c r="M43" s="1562"/>
      <c r="N43" s="1562"/>
      <c r="O43" s="1562"/>
      <c r="P43" s="1562"/>
    </row>
    <row r="44" spans="1:16" s="749" customFormat="1" x14ac:dyDescent="0.2">
      <c r="A44" s="1564"/>
      <c r="B44" s="1267" t="s">
        <v>965</v>
      </c>
      <c r="C44" s="1047"/>
      <c r="D44" s="1046"/>
      <c r="E44" s="1045"/>
      <c r="F44" s="1045"/>
      <c r="G44" s="1562"/>
      <c r="H44" s="1562"/>
      <c r="I44" s="1563"/>
      <c r="J44" s="1562"/>
      <c r="K44" s="1562"/>
      <c r="L44" s="1562"/>
      <c r="M44" s="1562"/>
      <c r="N44" s="1562"/>
      <c r="O44" s="1562"/>
      <c r="P44" s="1562"/>
    </row>
    <row r="45" spans="1:16" s="749" customFormat="1" x14ac:dyDescent="0.2">
      <c r="A45" s="1564"/>
      <c r="B45" s="1534" t="s">
        <v>894</v>
      </c>
      <c r="C45" s="1023" t="s">
        <v>4</v>
      </c>
      <c r="D45" s="1022">
        <v>1</v>
      </c>
      <c r="E45" s="1501"/>
      <c r="F45" s="1521">
        <f>E45*D45</f>
        <v>0</v>
      </c>
      <c r="G45" s="1562"/>
      <c r="H45" s="1562"/>
      <c r="I45" s="1563"/>
      <c r="J45" s="1562"/>
      <c r="K45" s="1562"/>
      <c r="L45" s="1562"/>
      <c r="M45" s="1562"/>
      <c r="N45" s="1562"/>
      <c r="O45" s="1562"/>
      <c r="P45" s="1562"/>
    </row>
    <row r="46" spans="1:16" s="749" customFormat="1" x14ac:dyDescent="0.2">
      <c r="A46" s="1044"/>
      <c r="B46" s="1534"/>
      <c r="C46" s="1023"/>
      <c r="D46" s="1022"/>
      <c r="E46" s="1501"/>
      <c r="F46" s="1501"/>
      <c r="G46" s="1043"/>
      <c r="H46" s="1043"/>
      <c r="I46" s="1043"/>
      <c r="J46" s="1043"/>
      <c r="K46" s="1043"/>
      <c r="L46" s="1043"/>
      <c r="M46" s="1043"/>
      <c r="N46" s="1043"/>
      <c r="O46" s="1043"/>
      <c r="P46" s="1043"/>
    </row>
    <row r="47" spans="1:16" s="749" customFormat="1" ht="76.5" x14ac:dyDescent="0.2">
      <c r="A47" s="878">
        <v>7</v>
      </c>
      <c r="B47" s="1527" t="s">
        <v>975</v>
      </c>
      <c r="C47" s="1529"/>
      <c r="D47" s="1548"/>
      <c r="E47" s="1532"/>
      <c r="F47" s="1547"/>
      <c r="G47" s="1326"/>
      <c r="H47" s="1326"/>
      <c r="I47" s="1546"/>
      <c r="J47" s="1326"/>
      <c r="K47" s="1326"/>
      <c r="L47" s="1326"/>
      <c r="M47" s="1326"/>
      <c r="N47" s="1326"/>
      <c r="O47" s="1326"/>
      <c r="P47" s="1326"/>
    </row>
    <row r="48" spans="1:16" s="749" customFormat="1" x14ac:dyDescent="0.2">
      <c r="A48" s="1505"/>
      <c r="B48" s="1267" t="s">
        <v>965</v>
      </c>
      <c r="C48" s="1036"/>
      <c r="D48" s="1035"/>
      <c r="E48" s="1034"/>
      <c r="F48" s="1034"/>
      <c r="G48" s="1326"/>
      <c r="H48" s="1326"/>
      <c r="I48" s="1546"/>
      <c r="J48" s="1326"/>
      <c r="K48" s="1326"/>
      <c r="L48" s="1326"/>
      <c r="M48" s="1326"/>
      <c r="N48" s="1326"/>
      <c r="O48" s="1326"/>
      <c r="P48" s="1326"/>
    </row>
    <row r="49" spans="1:16" s="749" customFormat="1" x14ac:dyDescent="0.2">
      <c r="A49" s="1505"/>
      <c r="B49" s="882" t="s">
        <v>964</v>
      </c>
      <c r="C49" s="1036"/>
      <c r="D49" s="1035"/>
      <c r="E49" s="1034"/>
      <c r="F49" s="1034"/>
      <c r="G49" s="1326"/>
      <c r="H49" s="1326"/>
      <c r="I49" s="1546"/>
      <c r="J49" s="1326"/>
      <c r="K49" s="1326"/>
      <c r="L49" s="1326"/>
      <c r="M49" s="1326"/>
      <c r="N49" s="1326"/>
      <c r="O49" s="1326"/>
      <c r="P49" s="1326"/>
    </row>
    <row r="50" spans="1:16" s="749" customFormat="1" x14ac:dyDescent="0.2">
      <c r="A50" s="1505"/>
      <c r="B50" s="1586" t="s">
        <v>894</v>
      </c>
      <c r="C50" s="1023" t="s">
        <v>4</v>
      </c>
      <c r="D50" s="1022">
        <v>14</v>
      </c>
      <c r="E50" s="1501"/>
      <c r="F50" s="1521">
        <f>E50*D50</f>
        <v>0</v>
      </c>
      <c r="G50" s="1326"/>
      <c r="H50" s="1326"/>
      <c r="I50" s="1546"/>
      <c r="J50" s="1326"/>
      <c r="K50" s="1326"/>
      <c r="L50" s="1326"/>
      <c r="M50" s="1326"/>
      <c r="N50" s="1326"/>
      <c r="O50" s="1326"/>
      <c r="P50" s="1326"/>
    </row>
    <row r="51" spans="1:16" s="749" customFormat="1" x14ac:dyDescent="0.2">
      <c r="A51" s="1564"/>
      <c r="B51" s="1534"/>
      <c r="C51" s="1023"/>
      <c r="D51" s="1022"/>
      <c r="E51" s="1501"/>
      <c r="F51" s="1501"/>
      <c r="G51" s="1562"/>
      <c r="H51" s="1562"/>
      <c r="I51" s="1563"/>
      <c r="J51" s="1562"/>
      <c r="K51" s="1562"/>
      <c r="L51" s="1562"/>
      <c r="M51" s="1562"/>
      <c r="N51" s="1562"/>
      <c r="O51" s="1562"/>
      <c r="P51" s="1562"/>
    </row>
    <row r="52" spans="1:16" s="749" customFormat="1" ht="89.25" x14ac:dyDescent="0.2">
      <c r="A52" s="878">
        <v>8</v>
      </c>
      <c r="B52" s="1527" t="s">
        <v>974</v>
      </c>
      <c r="C52" s="1529"/>
      <c r="D52" s="1548"/>
      <c r="E52" s="1532"/>
      <c r="F52" s="1547"/>
      <c r="G52" s="1326"/>
      <c r="H52" s="1326"/>
      <c r="I52" s="1546"/>
      <c r="J52" s="1326"/>
      <c r="K52" s="1326"/>
      <c r="L52" s="1326"/>
      <c r="M52" s="1326"/>
      <c r="N52" s="1326"/>
      <c r="O52" s="1326"/>
      <c r="P52" s="1326"/>
    </row>
    <row r="53" spans="1:16" s="749" customFormat="1" x14ac:dyDescent="0.2">
      <c r="A53" s="1505"/>
      <c r="B53" s="1267" t="s">
        <v>965</v>
      </c>
      <c r="C53" s="1036"/>
      <c r="D53" s="1035"/>
      <c r="E53" s="1034"/>
      <c r="F53" s="1034"/>
      <c r="G53" s="1326"/>
      <c r="H53" s="1326"/>
      <c r="I53" s="1546"/>
      <c r="J53" s="1326"/>
      <c r="K53" s="1326"/>
      <c r="L53" s="1326"/>
      <c r="M53" s="1326"/>
      <c r="N53" s="1326"/>
      <c r="O53" s="1326"/>
      <c r="P53" s="1326"/>
    </row>
    <row r="54" spans="1:16" s="749" customFormat="1" x14ac:dyDescent="0.2">
      <c r="A54" s="1505"/>
      <c r="B54" s="882" t="s">
        <v>964</v>
      </c>
      <c r="C54" s="1036"/>
      <c r="D54" s="1035"/>
      <c r="E54" s="1034"/>
      <c r="F54" s="1034"/>
      <c r="G54" s="1326"/>
      <c r="H54" s="1326"/>
      <c r="I54" s="1546"/>
      <c r="J54" s="1326"/>
      <c r="K54" s="1326"/>
      <c r="L54" s="1326"/>
      <c r="M54" s="1326"/>
      <c r="N54" s="1326"/>
      <c r="O54" s="1326"/>
      <c r="P54" s="1326"/>
    </row>
    <row r="55" spans="1:16" s="749" customFormat="1" x14ac:dyDescent="0.2">
      <c r="A55" s="1505"/>
      <c r="B55" s="1586" t="s">
        <v>894</v>
      </c>
      <c r="C55" s="1023" t="s">
        <v>4</v>
      </c>
      <c r="D55" s="1022">
        <v>4</v>
      </c>
      <c r="E55" s="1501"/>
      <c r="F55" s="1521">
        <f>E55*D55</f>
        <v>0</v>
      </c>
      <c r="G55" s="1326"/>
      <c r="H55" s="1326"/>
      <c r="I55" s="1546"/>
      <c r="J55" s="1326"/>
      <c r="K55" s="1326"/>
      <c r="L55" s="1326"/>
      <c r="M55" s="1326"/>
      <c r="N55" s="1326"/>
      <c r="O55" s="1326"/>
      <c r="P55" s="1326"/>
    </row>
    <row r="56" spans="1:16" s="749" customFormat="1" x14ac:dyDescent="0.2">
      <c r="A56" s="1564"/>
      <c r="B56" s="1534"/>
      <c r="C56" s="1023"/>
      <c r="D56" s="1022"/>
      <c r="E56" s="1501"/>
      <c r="F56" s="1501"/>
      <c r="G56" s="1562"/>
      <c r="H56" s="1562"/>
      <c r="I56" s="1563"/>
      <c r="J56" s="1562"/>
      <c r="K56" s="1562"/>
      <c r="L56" s="1562"/>
      <c r="M56" s="1562"/>
      <c r="N56" s="1562"/>
      <c r="O56" s="1562"/>
      <c r="P56" s="1562"/>
    </row>
    <row r="57" spans="1:16" s="749" customFormat="1" ht="63.75" x14ac:dyDescent="0.2">
      <c r="A57" s="878">
        <v>9</v>
      </c>
      <c r="B57" s="1527" t="s">
        <v>973</v>
      </c>
      <c r="C57" s="1529"/>
      <c r="D57" s="1548"/>
      <c r="E57" s="1532"/>
      <c r="F57" s="1547"/>
      <c r="G57" s="1562"/>
      <c r="H57" s="1562"/>
      <c r="I57" s="1563"/>
      <c r="J57" s="1562"/>
      <c r="K57" s="1562"/>
      <c r="L57" s="1562"/>
      <c r="M57" s="1562"/>
      <c r="N57" s="1562"/>
      <c r="O57" s="1562"/>
      <c r="P57" s="1562"/>
    </row>
    <row r="58" spans="1:16" s="749" customFormat="1" ht="25.5" x14ac:dyDescent="0.2">
      <c r="A58" s="1589"/>
      <c r="B58" s="1586" t="s">
        <v>972</v>
      </c>
      <c r="C58" s="1529"/>
      <c r="D58" s="1548"/>
      <c r="E58" s="1532"/>
      <c r="F58" s="1547"/>
      <c r="G58" s="1562"/>
      <c r="H58" s="1562"/>
      <c r="I58" s="1563"/>
      <c r="J58" s="1562"/>
      <c r="K58" s="1562"/>
      <c r="L58" s="1562"/>
      <c r="M58" s="1562"/>
      <c r="N58" s="1562"/>
      <c r="O58" s="1562"/>
      <c r="P58" s="1562"/>
    </row>
    <row r="59" spans="1:16" s="749" customFormat="1" x14ac:dyDescent="0.2">
      <c r="A59" s="1505"/>
      <c r="B59" s="882" t="s">
        <v>944</v>
      </c>
      <c r="C59" s="1036"/>
      <c r="D59" s="1035"/>
      <c r="E59" s="1034"/>
      <c r="F59" s="1034"/>
      <c r="G59" s="1562"/>
      <c r="H59" s="1562"/>
      <c r="I59" s="1563"/>
      <c r="J59" s="1562"/>
      <c r="K59" s="1562"/>
      <c r="L59" s="1562"/>
      <c r="M59" s="1562"/>
      <c r="N59" s="1562"/>
      <c r="O59" s="1562"/>
      <c r="P59" s="1562"/>
    </row>
    <row r="60" spans="1:16" s="749" customFormat="1" x14ac:dyDescent="0.2">
      <c r="A60" s="1505"/>
      <c r="B60" s="882" t="s">
        <v>964</v>
      </c>
      <c r="C60" s="1036"/>
      <c r="D60" s="1035"/>
      <c r="E60" s="1034"/>
      <c r="F60" s="1034"/>
      <c r="G60" s="1562"/>
      <c r="H60" s="1562"/>
      <c r="I60" s="1563"/>
      <c r="J60" s="1562"/>
      <c r="K60" s="1562"/>
      <c r="L60" s="1562"/>
      <c r="M60" s="1562"/>
      <c r="N60" s="1562"/>
      <c r="O60" s="1562"/>
      <c r="P60" s="1562"/>
    </row>
    <row r="61" spans="1:16" s="749" customFormat="1" x14ac:dyDescent="0.2">
      <c r="A61" s="1505"/>
      <c r="B61" s="1534" t="s">
        <v>894</v>
      </c>
      <c r="C61" s="1023" t="s">
        <v>4</v>
      </c>
      <c r="D61" s="1022">
        <v>4</v>
      </c>
      <c r="E61" s="1501"/>
      <c r="F61" s="1521">
        <f>E61*D61</f>
        <v>0</v>
      </c>
      <c r="G61" s="1562"/>
      <c r="H61" s="1562"/>
      <c r="I61" s="1563"/>
      <c r="J61" s="1562"/>
      <c r="K61" s="1562"/>
      <c r="L61" s="1562"/>
      <c r="M61" s="1562"/>
      <c r="N61" s="1562"/>
      <c r="O61" s="1562"/>
      <c r="P61" s="1562"/>
    </row>
    <row r="62" spans="1:16" s="749" customFormat="1" x14ac:dyDescent="0.2">
      <c r="A62" s="1564"/>
      <c r="B62" s="1534"/>
      <c r="C62" s="1023"/>
      <c r="D62" s="1022"/>
      <c r="E62" s="1501"/>
      <c r="F62" s="1501"/>
      <c r="G62" s="1562"/>
      <c r="H62" s="1562"/>
      <c r="I62" s="1563"/>
      <c r="J62" s="1562"/>
      <c r="K62" s="1562"/>
      <c r="L62" s="1562"/>
      <c r="M62" s="1562"/>
      <c r="N62" s="1562"/>
      <c r="O62" s="1562"/>
      <c r="P62" s="1562"/>
    </row>
    <row r="63" spans="1:16" s="749" customFormat="1" ht="102" x14ac:dyDescent="0.2">
      <c r="A63" s="878">
        <v>10</v>
      </c>
      <c r="B63" s="1557" t="s">
        <v>971</v>
      </c>
      <c r="C63" s="1572"/>
      <c r="D63" s="1588"/>
      <c r="E63" s="1587"/>
      <c r="F63" s="1587"/>
      <c r="G63" s="1562"/>
      <c r="H63" s="1562"/>
      <c r="I63" s="1563"/>
      <c r="J63" s="1562"/>
      <c r="K63" s="1562"/>
      <c r="L63" s="1562"/>
      <c r="M63" s="1562"/>
      <c r="N63" s="1562"/>
      <c r="O63" s="1562"/>
      <c r="P63" s="1562"/>
    </row>
    <row r="64" spans="1:16" s="749" customFormat="1" x14ac:dyDescent="0.2">
      <c r="A64" s="1564"/>
      <c r="B64" s="1267" t="s">
        <v>965</v>
      </c>
      <c r="C64" s="1572"/>
      <c r="D64" s="1571"/>
      <c r="E64" s="1570"/>
      <c r="F64" s="1569"/>
      <c r="G64" s="1562"/>
      <c r="H64" s="1562"/>
      <c r="I64" s="1563"/>
      <c r="J64" s="1562"/>
      <c r="K64" s="1562"/>
      <c r="L64" s="1562"/>
      <c r="M64" s="1562"/>
      <c r="N64" s="1562"/>
      <c r="O64" s="1562"/>
      <c r="P64" s="1562"/>
    </row>
    <row r="65" spans="1:16" s="749" customFormat="1" x14ac:dyDescent="0.2">
      <c r="A65" s="1505"/>
      <c r="B65" s="882" t="s">
        <v>964</v>
      </c>
      <c r="C65" s="1036"/>
      <c r="D65" s="1035"/>
      <c r="E65" s="1034"/>
      <c r="F65" s="1034"/>
      <c r="G65" s="1562"/>
      <c r="H65" s="1562"/>
      <c r="I65" s="1563"/>
      <c r="J65" s="1562"/>
      <c r="K65" s="1562"/>
      <c r="L65" s="1562"/>
      <c r="M65" s="1562"/>
      <c r="N65" s="1562"/>
      <c r="O65" s="1562"/>
      <c r="P65" s="1562"/>
    </row>
    <row r="66" spans="1:16" s="749" customFormat="1" x14ac:dyDescent="0.2">
      <c r="A66" s="1564"/>
      <c r="B66" s="1534" t="s">
        <v>894</v>
      </c>
      <c r="C66" s="1529" t="s">
        <v>4</v>
      </c>
      <c r="D66" s="1536">
        <v>4</v>
      </c>
      <c r="E66" s="1556"/>
      <c r="F66" s="1521">
        <f>E66*D66</f>
        <v>0</v>
      </c>
      <c r="G66" s="1562"/>
      <c r="H66" s="1562"/>
      <c r="I66" s="1563"/>
      <c r="J66" s="1562"/>
      <c r="K66" s="1562"/>
      <c r="L66" s="1562"/>
      <c r="M66" s="1562"/>
      <c r="N66" s="1562"/>
      <c r="O66" s="1562"/>
      <c r="P66" s="1562"/>
    </row>
    <row r="67" spans="1:16" s="749" customFormat="1" x14ac:dyDescent="0.2">
      <c r="A67" s="1564"/>
      <c r="B67" s="1534"/>
      <c r="C67" s="1023"/>
      <c r="D67" s="1022"/>
      <c r="E67" s="1501"/>
      <c r="F67" s="1501"/>
      <c r="G67" s="1562"/>
      <c r="H67" s="1562"/>
      <c r="I67" s="1563"/>
      <c r="J67" s="1562"/>
      <c r="K67" s="1562"/>
      <c r="L67" s="1562"/>
      <c r="M67" s="1562"/>
      <c r="N67" s="1562"/>
      <c r="O67" s="1562"/>
      <c r="P67" s="1562"/>
    </row>
    <row r="68" spans="1:16" s="1326" customFormat="1" ht="51" x14ac:dyDescent="0.2">
      <c r="A68" s="1505">
        <v>11</v>
      </c>
      <c r="B68" s="787" t="s">
        <v>970</v>
      </c>
      <c r="C68" s="756"/>
      <c r="D68" s="756"/>
      <c r="E68" s="1042"/>
      <c r="F68" s="1042"/>
      <c r="G68" s="1037">
        <f>(F68+E68)*0.8</f>
        <v>0</v>
      </c>
      <c r="H68" s="1037">
        <f>D68*G68</f>
        <v>0</v>
      </c>
    </row>
    <row r="69" spans="1:16" s="1326" customFormat="1" x14ac:dyDescent="0.2">
      <c r="A69" s="1505"/>
      <c r="B69" s="787" t="s">
        <v>969</v>
      </c>
      <c r="C69" s="773"/>
      <c r="D69" s="756"/>
      <c r="E69" s="1042"/>
      <c r="F69" s="1042"/>
      <c r="G69" s="1037">
        <f>(F69+E69)*0.8</f>
        <v>0</v>
      </c>
      <c r="H69" s="1037">
        <f>D69*G69</f>
        <v>0</v>
      </c>
    </row>
    <row r="70" spans="1:16" s="1326" customFormat="1" x14ac:dyDescent="0.2">
      <c r="A70" s="1505"/>
      <c r="B70" s="774" t="s">
        <v>894</v>
      </c>
      <c r="C70" s="1013"/>
      <c r="D70" s="1041"/>
      <c r="E70" s="861"/>
      <c r="F70" s="861"/>
      <c r="G70" s="1037">
        <f>(F70+E70)*0.8</f>
        <v>0</v>
      </c>
      <c r="H70" s="1037">
        <f>D70*G70</f>
        <v>0</v>
      </c>
    </row>
    <row r="71" spans="1:16" s="1326" customFormat="1" x14ac:dyDescent="0.2">
      <c r="A71" s="1505"/>
      <c r="B71" s="787" t="s">
        <v>968</v>
      </c>
      <c r="C71" s="752" t="s">
        <v>4</v>
      </c>
      <c r="D71" s="1041">
        <v>2</v>
      </c>
      <c r="E71" s="1556"/>
      <c r="F71" s="1521">
        <f>E71*D71</f>
        <v>0</v>
      </c>
      <c r="G71" s="1037"/>
      <c r="H71" s="1037"/>
    </row>
    <row r="72" spans="1:16" s="1326" customFormat="1" x14ac:dyDescent="0.2">
      <c r="A72" s="1505"/>
      <c r="B72" s="882"/>
      <c r="C72" s="1040"/>
      <c r="D72" s="1039"/>
      <c r="E72" s="1038"/>
      <c r="F72" s="1038"/>
      <c r="G72" s="1037">
        <f>(F72+E72)*0.8</f>
        <v>0</v>
      </c>
      <c r="H72" s="1037">
        <f>D72*G72</f>
        <v>0</v>
      </c>
    </row>
    <row r="73" spans="1:16" s="749" customFormat="1" ht="16.5" x14ac:dyDescent="0.2">
      <c r="A73" s="1564"/>
      <c r="B73" s="1574" t="s">
        <v>967</v>
      </c>
      <c r="C73" s="1023"/>
      <c r="D73" s="1022"/>
      <c r="E73" s="1501"/>
      <c r="F73" s="1501"/>
      <c r="G73" s="1562"/>
      <c r="H73" s="1562"/>
      <c r="I73" s="1563"/>
      <c r="J73" s="1562"/>
      <c r="K73" s="1562"/>
      <c r="L73" s="1562"/>
      <c r="M73" s="1562"/>
      <c r="N73" s="1562"/>
      <c r="O73" s="1562"/>
      <c r="P73" s="1562"/>
    </row>
    <row r="74" spans="1:16" s="749" customFormat="1" x14ac:dyDescent="0.2">
      <c r="A74" s="1564"/>
      <c r="B74" s="1534"/>
      <c r="C74" s="1023"/>
      <c r="D74" s="1022"/>
      <c r="E74" s="1501"/>
      <c r="F74" s="1501"/>
      <c r="G74" s="1562"/>
      <c r="H74" s="1562"/>
      <c r="I74" s="1563"/>
      <c r="J74" s="1562"/>
      <c r="K74" s="1562"/>
      <c r="L74" s="1562"/>
      <c r="M74" s="1562"/>
      <c r="N74" s="1562"/>
      <c r="O74" s="1562"/>
      <c r="P74" s="1562"/>
    </row>
    <row r="75" spans="1:16" s="749" customFormat="1" ht="76.5" x14ac:dyDescent="0.2">
      <c r="A75" s="878">
        <v>12</v>
      </c>
      <c r="B75" s="1527" t="s">
        <v>966</v>
      </c>
      <c r="C75" s="1529"/>
      <c r="D75" s="1548"/>
      <c r="E75" s="1532"/>
      <c r="F75" s="1547"/>
      <c r="G75" s="1326"/>
      <c r="H75" s="1326"/>
      <c r="I75" s="1546"/>
      <c r="J75" s="1326"/>
      <c r="K75" s="1326"/>
      <c r="L75" s="1326"/>
      <c r="M75" s="1326"/>
      <c r="N75" s="1326"/>
      <c r="O75" s="1326"/>
      <c r="P75" s="1326"/>
    </row>
    <row r="76" spans="1:16" s="749" customFormat="1" x14ac:dyDescent="0.2">
      <c r="A76" s="1505"/>
      <c r="B76" s="1267" t="s">
        <v>965</v>
      </c>
      <c r="C76" s="1036"/>
      <c r="D76" s="1035"/>
      <c r="E76" s="1034"/>
      <c r="F76" s="1034"/>
      <c r="G76" s="1326"/>
      <c r="H76" s="1326"/>
      <c r="I76" s="1546"/>
      <c r="J76" s="1326"/>
      <c r="K76" s="1326"/>
      <c r="L76" s="1326"/>
      <c r="M76" s="1326"/>
      <c r="N76" s="1326"/>
      <c r="O76" s="1326"/>
      <c r="P76" s="1326"/>
    </row>
    <row r="77" spans="1:16" s="749" customFormat="1" x14ac:dyDescent="0.2">
      <c r="A77" s="1505"/>
      <c r="B77" s="882" t="s">
        <v>964</v>
      </c>
      <c r="C77" s="1036"/>
      <c r="D77" s="1035"/>
      <c r="E77" s="1034"/>
      <c r="F77" s="1034"/>
      <c r="G77" s="1326"/>
      <c r="H77" s="1326"/>
      <c r="I77" s="1546"/>
      <c r="J77" s="1326"/>
      <c r="K77" s="1326"/>
      <c r="L77" s="1326"/>
      <c r="M77" s="1326"/>
      <c r="N77" s="1326"/>
      <c r="O77" s="1326"/>
      <c r="P77" s="1326"/>
    </row>
    <row r="78" spans="1:16" s="749" customFormat="1" x14ac:dyDescent="0.2">
      <c r="A78" s="1505"/>
      <c r="B78" s="1586" t="s">
        <v>894</v>
      </c>
      <c r="C78" s="1023" t="s">
        <v>4</v>
      </c>
      <c r="D78" s="1022">
        <v>2</v>
      </c>
      <c r="E78" s="1501"/>
      <c r="F78" s="1521">
        <f>E78*D78</f>
        <v>0</v>
      </c>
      <c r="G78" s="1326"/>
      <c r="H78" s="1326"/>
      <c r="I78" s="1546"/>
      <c r="J78" s="1326"/>
      <c r="K78" s="1326"/>
      <c r="L78" s="1326"/>
      <c r="M78" s="1326"/>
      <c r="N78" s="1326"/>
      <c r="O78" s="1326"/>
      <c r="P78" s="1326"/>
    </row>
    <row r="79" spans="1:16" s="749" customFormat="1" x14ac:dyDescent="0.2">
      <c r="A79" s="1564"/>
      <c r="B79" s="1534"/>
      <c r="C79" s="1023"/>
      <c r="D79" s="1022"/>
      <c r="E79" s="1501"/>
      <c r="F79" s="1501"/>
      <c r="G79" s="1562"/>
      <c r="H79" s="1562"/>
      <c r="I79" s="1563"/>
      <c r="J79" s="1562"/>
      <c r="K79" s="1562"/>
      <c r="L79" s="1562"/>
      <c r="M79" s="1562"/>
      <c r="N79" s="1562"/>
      <c r="O79" s="1562"/>
      <c r="P79" s="1562"/>
    </row>
    <row r="80" spans="1:16" s="749" customFormat="1" ht="63.75" x14ac:dyDescent="0.2">
      <c r="A80" s="878">
        <v>13</v>
      </c>
      <c r="B80" s="787" t="s">
        <v>963</v>
      </c>
      <c r="C80" s="1585"/>
      <c r="D80" s="1584"/>
      <c r="E80" s="1583"/>
      <c r="F80" s="1583"/>
      <c r="G80" s="1562"/>
      <c r="H80" s="1562"/>
      <c r="I80" s="1563"/>
      <c r="J80" s="1562"/>
      <c r="K80" s="1562"/>
      <c r="L80" s="1562"/>
      <c r="M80" s="1562"/>
      <c r="N80" s="1562"/>
      <c r="O80" s="1562"/>
      <c r="P80" s="1562"/>
    </row>
    <row r="81" spans="1:16" s="749" customFormat="1" x14ac:dyDescent="0.2">
      <c r="A81" s="1578"/>
      <c r="B81" s="787" t="s">
        <v>944</v>
      </c>
      <c r="C81" s="1033"/>
      <c r="D81" s="1032"/>
      <c r="E81" s="1031"/>
      <c r="F81" s="1031"/>
      <c r="G81" s="1562"/>
      <c r="H81" s="1562"/>
      <c r="I81" s="1563"/>
      <c r="J81" s="1562"/>
      <c r="K81" s="1562"/>
      <c r="L81" s="1562"/>
      <c r="M81" s="1562"/>
      <c r="N81" s="1562"/>
      <c r="O81" s="1562"/>
      <c r="P81" s="1562"/>
    </row>
    <row r="82" spans="1:16" s="749" customFormat="1" x14ac:dyDescent="0.2">
      <c r="A82" s="1578"/>
      <c r="B82" s="1510" t="s">
        <v>894</v>
      </c>
      <c r="C82" s="758" t="s">
        <v>4</v>
      </c>
      <c r="D82" s="1009">
        <v>3</v>
      </c>
      <c r="E82" s="1513"/>
      <c r="F82" s="1521">
        <f>E82*D82</f>
        <v>0</v>
      </c>
      <c r="G82" s="1562"/>
      <c r="H82" s="1562"/>
      <c r="I82" s="1563"/>
      <c r="J82" s="1562"/>
      <c r="K82" s="1562"/>
      <c r="L82" s="1562"/>
      <c r="M82" s="1562"/>
      <c r="N82" s="1562"/>
      <c r="O82" s="1562"/>
      <c r="P82" s="1562"/>
    </row>
    <row r="83" spans="1:16" s="749" customFormat="1" x14ac:dyDescent="0.2">
      <c r="A83" s="1578"/>
      <c r="B83" s="1510"/>
      <c r="C83" s="758"/>
      <c r="D83" s="1009"/>
      <c r="E83" s="1513"/>
      <c r="F83" s="1513"/>
      <c r="G83" s="1562"/>
      <c r="H83" s="1562"/>
      <c r="I83" s="1563"/>
      <c r="J83" s="1562"/>
      <c r="K83" s="1562"/>
      <c r="L83" s="1562"/>
      <c r="M83" s="1562"/>
      <c r="N83" s="1562"/>
      <c r="O83" s="1562"/>
      <c r="P83" s="1562"/>
    </row>
    <row r="84" spans="1:16" s="749" customFormat="1" ht="76.5" x14ac:dyDescent="0.2">
      <c r="A84" s="878">
        <v>14</v>
      </c>
      <c r="B84" s="787" t="s">
        <v>962</v>
      </c>
      <c r="C84" s="1585"/>
      <c r="D84" s="1584"/>
      <c r="E84" s="1583"/>
      <c r="F84" s="1583"/>
      <c r="G84" s="1562"/>
      <c r="H84" s="1562"/>
      <c r="I84" s="1563"/>
      <c r="J84" s="1562"/>
      <c r="K84" s="1562"/>
      <c r="L84" s="1562"/>
      <c r="M84" s="1562"/>
      <c r="N84" s="1562"/>
      <c r="O84" s="1562"/>
      <c r="P84" s="1562"/>
    </row>
    <row r="85" spans="1:16" s="749" customFormat="1" x14ac:dyDescent="0.2">
      <c r="A85" s="1578"/>
      <c r="B85" s="787" t="s">
        <v>944</v>
      </c>
      <c r="C85" s="1033"/>
      <c r="D85" s="1032"/>
      <c r="E85" s="1031"/>
      <c r="F85" s="1031"/>
      <c r="G85" s="1562"/>
      <c r="H85" s="1562"/>
      <c r="I85" s="1563"/>
      <c r="J85" s="1562"/>
      <c r="K85" s="1562"/>
      <c r="L85" s="1562"/>
      <c r="M85" s="1562"/>
      <c r="N85" s="1562"/>
      <c r="O85" s="1562"/>
      <c r="P85" s="1562"/>
    </row>
    <row r="86" spans="1:16" s="749" customFormat="1" x14ac:dyDescent="0.2">
      <c r="A86" s="1578"/>
      <c r="B86" s="1510" t="s">
        <v>894</v>
      </c>
      <c r="C86" s="758" t="s">
        <v>4</v>
      </c>
      <c r="D86" s="1009">
        <v>4</v>
      </c>
      <c r="E86" s="1513"/>
      <c r="F86" s="1521">
        <f>E86*D86</f>
        <v>0</v>
      </c>
      <c r="G86" s="1562"/>
      <c r="H86" s="1562"/>
      <c r="I86" s="1563"/>
      <c r="J86" s="1562"/>
      <c r="K86" s="1562"/>
      <c r="L86" s="1562"/>
      <c r="M86" s="1562"/>
      <c r="N86" s="1562"/>
      <c r="O86" s="1562"/>
      <c r="P86" s="1562"/>
    </row>
    <row r="87" spans="1:16" s="749" customFormat="1" x14ac:dyDescent="0.2">
      <c r="A87" s="1578"/>
      <c r="B87" s="1510"/>
      <c r="C87" s="758"/>
      <c r="D87" s="1009"/>
      <c r="E87" s="1513"/>
      <c r="F87" s="1513"/>
      <c r="G87" s="892"/>
      <c r="H87" s="892"/>
      <c r="I87" s="892"/>
      <c r="J87" s="892"/>
      <c r="K87" s="892"/>
    </row>
    <row r="88" spans="1:16" s="749" customFormat="1" ht="63.75" x14ac:dyDescent="0.2">
      <c r="A88" s="878">
        <v>15</v>
      </c>
      <c r="B88" s="787" t="s">
        <v>961</v>
      </c>
      <c r="C88" s="1582"/>
      <c r="D88" s="1581"/>
      <c r="E88" s="1580"/>
      <c r="F88" s="1580"/>
      <c r="G88" s="892"/>
      <c r="H88" s="892"/>
      <c r="I88" s="892"/>
      <c r="J88" s="892"/>
      <c r="K88" s="892"/>
    </row>
    <row r="89" spans="1:16" s="749" customFormat="1" x14ac:dyDescent="0.2">
      <c r="A89" s="1578"/>
      <c r="B89" s="787" t="s">
        <v>944</v>
      </c>
      <c r="C89" s="1030"/>
      <c r="D89" s="1029"/>
      <c r="E89" s="1028"/>
      <c r="F89" s="1028"/>
      <c r="G89" s="892"/>
      <c r="H89" s="892"/>
      <c r="I89" s="892"/>
      <c r="J89" s="892"/>
      <c r="K89" s="892"/>
    </row>
    <row r="90" spans="1:16" s="749" customFormat="1" x14ac:dyDescent="0.2">
      <c r="A90" s="1578"/>
      <c r="B90" s="1475" t="s">
        <v>894</v>
      </c>
      <c r="C90" s="752" t="s">
        <v>4</v>
      </c>
      <c r="D90" s="947">
        <v>3</v>
      </c>
      <c r="E90" s="1579"/>
      <c r="F90" s="1521">
        <f>E90*D90</f>
        <v>0</v>
      </c>
      <c r="G90" s="892"/>
      <c r="H90" s="892"/>
      <c r="I90" s="892"/>
      <c r="J90" s="892"/>
      <c r="K90" s="892"/>
    </row>
    <row r="91" spans="1:16" s="749" customFormat="1" x14ac:dyDescent="0.2">
      <c r="A91" s="1578"/>
      <c r="B91" s="1475"/>
      <c r="C91" s="752"/>
      <c r="D91" s="947"/>
      <c r="E91" s="1579"/>
      <c r="F91" s="1579"/>
      <c r="G91" s="892"/>
      <c r="H91" s="892"/>
      <c r="I91" s="892"/>
      <c r="J91" s="892"/>
      <c r="K91" s="892"/>
    </row>
    <row r="92" spans="1:16" s="749" customFormat="1" ht="63.75" x14ac:dyDescent="0.2">
      <c r="A92" s="878">
        <v>16</v>
      </c>
      <c r="B92" s="787" t="s">
        <v>960</v>
      </c>
      <c r="C92" s="1582"/>
      <c r="D92" s="1581"/>
      <c r="E92" s="1580"/>
      <c r="F92" s="1580"/>
      <c r="G92" s="892"/>
      <c r="H92" s="892"/>
      <c r="I92" s="892"/>
      <c r="J92" s="892"/>
      <c r="K92" s="892"/>
    </row>
    <row r="93" spans="1:16" s="749" customFormat="1" x14ac:dyDescent="0.2">
      <c r="A93" s="1578"/>
      <c r="B93" s="787" t="s">
        <v>944</v>
      </c>
      <c r="C93" s="1030"/>
      <c r="D93" s="1029"/>
      <c r="E93" s="1028"/>
      <c r="F93" s="1028"/>
      <c r="G93" s="892"/>
      <c r="H93" s="892"/>
      <c r="I93" s="892"/>
      <c r="J93" s="892"/>
      <c r="K93" s="892"/>
    </row>
    <row r="94" spans="1:16" s="749" customFormat="1" x14ac:dyDescent="0.2">
      <c r="A94" s="1578"/>
      <c r="B94" s="1475" t="s">
        <v>894</v>
      </c>
      <c r="C94" s="752" t="s">
        <v>4</v>
      </c>
      <c r="D94" s="947">
        <v>4</v>
      </c>
      <c r="E94" s="1579"/>
      <c r="F94" s="1521">
        <f>E94*D94</f>
        <v>0</v>
      </c>
      <c r="G94" s="892"/>
      <c r="H94" s="892"/>
      <c r="I94" s="892"/>
      <c r="J94" s="892"/>
      <c r="K94" s="892"/>
    </row>
    <row r="95" spans="1:16" s="749" customFormat="1" x14ac:dyDescent="0.2">
      <c r="A95" s="1578"/>
      <c r="B95" s="1475"/>
      <c r="C95" s="752"/>
      <c r="D95" s="947"/>
      <c r="E95" s="1579"/>
      <c r="F95" s="1579"/>
      <c r="G95" s="892"/>
      <c r="H95" s="892"/>
      <c r="I95" s="892"/>
      <c r="J95" s="892"/>
      <c r="K95" s="892"/>
    </row>
    <row r="96" spans="1:16" s="749" customFormat="1" ht="84.75" customHeight="1" x14ac:dyDescent="0.2">
      <c r="A96" s="878">
        <v>17</v>
      </c>
      <c r="B96" s="787" t="s">
        <v>959</v>
      </c>
      <c r="C96" s="1027"/>
      <c r="D96" s="1027"/>
      <c r="E96" s="936"/>
      <c r="F96" s="1024"/>
      <c r="G96" s="1577"/>
      <c r="H96" s="1577"/>
      <c r="I96" s="1576"/>
      <c r="J96" s="1575"/>
      <c r="K96" s="1575"/>
      <c r="L96" s="1575"/>
      <c r="M96" s="1575"/>
      <c r="N96" s="1575"/>
      <c r="O96" s="1575"/>
      <c r="P96" s="1575"/>
    </row>
    <row r="97" spans="1:16" s="749" customFormat="1" x14ac:dyDescent="0.2">
      <c r="A97" s="754"/>
      <c r="B97" s="1026"/>
      <c r="C97" s="752" t="s">
        <v>14</v>
      </c>
      <c r="D97" s="935">
        <v>1</v>
      </c>
      <c r="E97" s="1025"/>
      <c r="F97" s="1521">
        <f>E97*D97</f>
        <v>0</v>
      </c>
      <c r="G97" s="1577"/>
      <c r="H97" s="1577"/>
      <c r="I97" s="1576"/>
      <c r="J97" s="1575"/>
      <c r="K97" s="1575"/>
      <c r="L97" s="1575"/>
      <c r="M97" s="1575"/>
      <c r="N97" s="1575"/>
      <c r="O97" s="1575"/>
      <c r="P97" s="1575"/>
    </row>
    <row r="98" spans="1:16" s="749" customFormat="1" x14ac:dyDescent="0.2">
      <c r="A98" s="1578"/>
      <c r="B98" s="1407"/>
      <c r="C98" s="752"/>
      <c r="D98" s="947"/>
      <c r="E98" s="1025"/>
      <c r="F98" s="1024"/>
      <c r="G98" s="1577"/>
      <c r="H98" s="1577"/>
      <c r="I98" s="1576"/>
      <c r="J98" s="1575"/>
      <c r="K98" s="1575"/>
      <c r="L98" s="1575"/>
      <c r="M98" s="1575"/>
      <c r="N98" s="1575"/>
      <c r="O98" s="1575"/>
      <c r="P98" s="1575"/>
    </row>
    <row r="99" spans="1:16" s="749" customFormat="1" ht="16.5" x14ac:dyDescent="0.2">
      <c r="A99" s="897"/>
      <c r="B99" s="1574" t="s">
        <v>958</v>
      </c>
      <c r="C99" s="1021"/>
      <c r="D99" s="1020"/>
      <c r="E99" s="994"/>
      <c r="F99" s="994"/>
      <c r="G99" s="892"/>
      <c r="H99" s="892"/>
      <c r="I99" s="892"/>
      <c r="J99" s="892"/>
      <c r="K99" s="892"/>
    </row>
    <row r="100" spans="1:16" s="749" customFormat="1" ht="49.5" x14ac:dyDescent="0.2">
      <c r="A100" s="897"/>
      <c r="B100" s="1574" t="s">
        <v>957</v>
      </c>
      <c r="C100" s="1021"/>
      <c r="D100" s="1020"/>
      <c r="E100" s="994"/>
      <c r="F100" s="994"/>
      <c r="G100" s="892"/>
      <c r="H100" s="892"/>
      <c r="I100" s="892"/>
      <c r="J100" s="892"/>
      <c r="K100" s="892"/>
    </row>
    <row r="101" spans="1:16" s="749" customFormat="1" x14ac:dyDescent="0.2">
      <c r="A101" s="897"/>
      <c r="B101" s="896"/>
      <c r="C101" s="1021"/>
      <c r="D101" s="1020"/>
      <c r="E101" s="994"/>
      <c r="F101" s="994"/>
      <c r="G101" s="892"/>
      <c r="H101" s="892"/>
      <c r="I101" s="892"/>
      <c r="J101" s="892"/>
      <c r="K101" s="892"/>
    </row>
    <row r="102" spans="1:16" s="749" customFormat="1" ht="76.5" x14ac:dyDescent="0.2">
      <c r="A102" s="878">
        <v>18</v>
      </c>
      <c r="B102" s="1527" t="s">
        <v>956</v>
      </c>
      <c r="C102" s="1572"/>
      <c r="D102" s="1571"/>
      <c r="E102" s="1570"/>
      <c r="F102" s="1569"/>
      <c r="G102" s="1562"/>
      <c r="H102" s="1562"/>
      <c r="I102" s="1563"/>
      <c r="J102" s="1562"/>
      <c r="K102" s="1562"/>
      <c r="L102" s="1562"/>
      <c r="M102" s="1562"/>
      <c r="N102" s="1562"/>
      <c r="O102" s="1562"/>
      <c r="P102" s="1562"/>
    </row>
    <row r="103" spans="1:16" s="749" customFormat="1" x14ac:dyDescent="0.2">
      <c r="A103" s="1564"/>
      <c r="B103" s="1527" t="s">
        <v>955</v>
      </c>
      <c r="C103" s="1529" t="s">
        <v>4</v>
      </c>
      <c r="D103" s="1536">
        <v>4</v>
      </c>
      <c r="E103" s="1556"/>
      <c r="F103" s="1521">
        <f>E103*D103</f>
        <v>0</v>
      </c>
      <c r="G103" s="1562"/>
      <c r="H103" s="1562"/>
      <c r="I103" s="1563"/>
      <c r="J103" s="1562"/>
      <c r="K103" s="1562"/>
      <c r="L103" s="1562"/>
      <c r="M103" s="1562"/>
      <c r="N103" s="1562"/>
      <c r="O103" s="1562"/>
      <c r="P103" s="1562"/>
    </row>
    <row r="104" spans="1:16" s="749" customFormat="1" x14ac:dyDescent="0.2">
      <c r="A104" s="1564"/>
      <c r="B104" s="1527" t="s">
        <v>954</v>
      </c>
      <c r="C104" s="1529" t="s">
        <v>4</v>
      </c>
      <c r="D104" s="1536">
        <v>2</v>
      </c>
      <c r="E104" s="1556"/>
      <c r="F104" s="1521">
        <f>E104*D104</f>
        <v>0</v>
      </c>
      <c r="G104" s="1562"/>
      <c r="H104" s="1562"/>
      <c r="I104" s="1563"/>
      <c r="J104" s="1562"/>
      <c r="K104" s="1562"/>
      <c r="L104" s="1562"/>
      <c r="M104" s="1562"/>
      <c r="N104" s="1562"/>
      <c r="O104" s="1562"/>
      <c r="P104" s="1562"/>
    </row>
    <row r="105" spans="1:16" s="749" customFormat="1" x14ac:dyDescent="0.2">
      <c r="A105" s="1564"/>
      <c r="B105" s="1573"/>
      <c r="C105" s="1572"/>
      <c r="D105" s="1571"/>
      <c r="E105" s="1570"/>
      <c r="F105" s="1569"/>
      <c r="G105" s="1562"/>
      <c r="H105" s="1562"/>
      <c r="I105" s="1563"/>
      <c r="J105" s="1562"/>
      <c r="K105" s="1562"/>
      <c r="L105" s="1562"/>
      <c r="M105" s="1562"/>
      <c r="N105" s="1562"/>
      <c r="O105" s="1562"/>
      <c r="P105" s="1562"/>
    </row>
    <row r="106" spans="1:16" s="749" customFormat="1" ht="89.25" x14ac:dyDescent="0.2">
      <c r="A106" s="878">
        <v>19</v>
      </c>
      <c r="B106" s="1267" t="s">
        <v>953</v>
      </c>
      <c r="C106" s="1539"/>
      <c r="D106" s="1539"/>
      <c r="E106" s="1568"/>
      <c r="F106" s="1568"/>
      <c r="G106" s="1326"/>
      <c r="H106" s="1326"/>
      <c r="I106" s="1546"/>
      <c r="J106" s="1326"/>
      <c r="K106" s="1326"/>
      <c r="L106" s="1326"/>
      <c r="M106" s="1326"/>
      <c r="N106" s="1326"/>
      <c r="O106" s="1326"/>
      <c r="P106" s="1326"/>
    </row>
    <row r="107" spans="1:16" s="749" customFormat="1" x14ac:dyDescent="0.2">
      <c r="A107" s="1553"/>
      <c r="B107" s="1267" t="s">
        <v>952</v>
      </c>
      <c r="C107" s="1539"/>
      <c r="D107" s="1539"/>
      <c r="E107" s="1568"/>
      <c r="F107" s="1568"/>
      <c r="G107" s="1326"/>
      <c r="H107" s="1326"/>
      <c r="I107" s="1546"/>
      <c r="J107" s="1326"/>
      <c r="K107" s="1326"/>
      <c r="L107" s="1326"/>
      <c r="M107" s="1326"/>
      <c r="N107" s="1326"/>
      <c r="O107" s="1326"/>
      <c r="P107" s="1326"/>
    </row>
    <row r="108" spans="1:16" s="749" customFormat="1" x14ac:dyDescent="0.2">
      <c r="A108" s="1553"/>
      <c r="B108" s="1534" t="s">
        <v>711</v>
      </c>
      <c r="C108" s="1539"/>
      <c r="D108" s="1539"/>
      <c r="E108" s="1568"/>
      <c r="F108" s="1568"/>
      <c r="G108" s="1326"/>
      <c r="H108" s="1326"/>
      <c r="I108" s="1546"/>
      <c r="J108" s="1326"/>
      <c r="K108" s="1326"/>
      <c r="L108" s="1326"/>
      <c r="M108" s="1326"/>
      <c r="N108" s="1326"/>
      <c r="O108" s="1326"/>
      <c r="P108" s="1326"/>
    </row>
    <row r="109" spans="1:16" s="749" customFormat="1" x14ac:dyDescent="0.2">
      <c r="A109" s="1567"/>
      <c r="B109" s="1267" t="s">
        <v>753</v>
      </c>
      <c r="C109" s="1529" t="s">
        <v>4</v>
      </c>
      <c r="D109" s="1566">
        <v>2</v>
      </c>
      <c r="E109" s="1538"/>
      <c r="F109" s="1521">
        <f>E109*D109</f>
        <v>0</v>
      </c>
      <c r="G109" s="1326"/>
      <c r="H109" s="1326"/>
      <c r="I109" s="1565"/>
      <c r="J109" s="1326"/>
      <c r="K109" s="1326"/>
      <c r="L109" s="1326"/>
      <c r="M109" s="1326"/>
      <c r="N109" s="1326"/>
      <c r="O109" s="1326"/>
      <c r="P109" s="1326"/>
    </row>
    <row r="110" spans="1:16" s="749" customFormat="1" x14ac:dyDescent="0.2">
      <c r="A110" s="1564"/>
      <c r="B110" s="1534"/>
      <c r="C110" s="1023"/>
      <c r="D110" s="1022"/>
      <c r="E110" s="1501"/>
      <c r="F110" s="1501"/>
      <c r="G110" s="1562"/>
      <c r="H110" s="1562"/>
      <c r="I110" s="1563"/>
      <c r="J110" s="1562"/>
      <c r="K110" s="1562"/>
      <c r="L110" s="1562"/>
      <c r="M110" s="1562"/>
      <c r="N110" s="1562"/>
      <c r="O110" s="1562"/>
      <c r="P110" s="1562"/>
    </row>
    <row r="111" spans="1:16" s="749" customFormat="1" ht="63.75" x14ac:dyDescent="0.2">
      <c r="A111" s="878">
        <v>20</v>
      </c>
      <c r="B111" s="1557" t="s">
        <v>951</v>
      </c>
      <c r="C111" s="1529"/>
      <c r="D111" s="1536"/>
      <c r="E111" s="1556"/>
      <c r="F111" s="1556"/>
      <c r="G111" s="1555"/>
      <c r="H111" s="1554"/>
      <c r="I111" s="1554"/>
      <c r="J111" s="1554"/>
      <c r="K111" s="1554"/>
      <c r="L111" s="1554"/>
      <c r="M111" s="1554"/>
      <c r="N111" s="1554"/>
      <c r="O111" s="1554"/>
      <c r="P111" s="1554"/>
    </row>
    <row r="112" spans="1:16" s="749" customFormat="1" x14ac:dyDescent="0.2">
      <c r="A112" s="1553"/>
      <c r="B112" s="1535" t="s">
        <v>950</v>
      </c>
      <c r="C112" s="1503"/>
      <c r="D112" s="1503"/>
      <c r="E112" s="1561"/>
      <c r="F112" s="1561"/>
      <c r="G112" s="1531"/>
      <c r="H112" s="1531"/>
      <c r="I112" s="1560"/>
      <c r="J112" s="1531"/>
      <c r="K112" s="1531"/>
      <c r="L112" s="1531"/>
      <c r="M112" s="1531"/>
      <c r="N112" s="1531"/>
      <c r="O112" s="1531"/>
      <c r="P112" s="1531"/>
    </row>
    <row r="113" spans="1:16" s="749" customFormat="1" x14ac:dyDescent="0.2">
      <c r="A113" s="1559"/>
      <c r="B113" s="1534" t="s">
        <v>711</v>
      </c>
      <c r="C113" s="1503"/>
      <c r="D113" s="1503"/>
      <c r="E113" s="1506"/>
      <c r="F113" s="1506"/>
      <c r="G113" s="1327"/>
      <c r="H113" s="1327"/>
      <c r="I113" s="1558"/>
      <c r="J113" s="1327"/>
      <c r="K113" s="1327"/>
      <c r="L113" s="1327"/>
      <c r="M113" s="1327"/>
      <c r="N113" s="1327"/>
      <c r="O113" s="1327"/>
      <c r="P113" s="1327"/>
    </row>
    <row r="114" spans="1:16" s="749" customFormat="1" x14ac:dyDescent="0.2">
      <c r="A114" s="1505"/>
      <c r="B114" s="1557" t="s">
        <v>754</v>
      </c>
      <c r="C114" s="1529" t="s">
        <v>4</v>
      </c>
      <c r="D114" s="1536">
        <v>10</v>
      </c>
      <c r="E114" s="1556"/>
      <c r="F114" s="1521">
        <f>E114*D114</f>
        <v>0</v>
      </c>
      <c r="G114" s="1555"/>
      <c r="H114" s="1554"/>
      <c r="I114" s="1554"/>
      <c r="J114" s="1554"/>
      <c r="K114" s="1554"/>
      <c r="L114" s="1554"/>
      <c r="M114" s="1554"/>
      <c r="N114" s="1554"/>
      <c r="O114" s="1554"/>
      <c r="P114" s="1554"/>
    </row>
    <row r="115" spans="1:16" s="749" customFormat="1" x14ac:dyDescent="0.2">
      <c r="A115" s="1505"/>
      <c r="B115" s="1557" t="s">
        <v>823</v>
      </c>
      <c r="C115" s="1529" t="s">
        <v>4</v>
      </c>
      <c r="D115" s="1536">
        <v>2</v>
      </c>
      <c r="E115" s="1556"/>
      <c r="F115" s="1521">
        <f>E115*D115</f>
        <v>0</v>
      </c>
      <c r="G115" s="1555"/>
      <c r="H115" s="1554"/>
      <c r="I115" s="1554"/>
      <c r="J115" s="1554"/>
      <c r="K115" s="1554"/>
      <c r="L115" s="1554"/>
      <c r="M115" s="1554"/>
      <c r="N115" s="1554"/>
      <c r="O115" s="1554"/>
      <c r="P115" s="1554"/>
    </row>
    <row r="116" spans="1:16" s="749" customFormat="1" x14ac:dyDescent="0.2">
      <c r="A116" s="1505"/>
      <c r="B116" s="1557" t="s">
        <v>839</v>
      </c>
      <c r="C116" s="1529" t="s">
        <v>4</v>
      </c>
      <c r="D116" s="1536">
        <v>1</v>
      </c>
      <c r="E116" s="1556"/>
      <c r="F116" s="1521">
        <f>E116*D116</f>
        <v>0</v>
      </c>
      <c r="G116" s="1555"/>
      <c r="H116" s="1554"/>
      <c r="I116" s="1554"/>
      <c r="J116" s="1554"/>
      <c r="K116" s="1554"/>
      <c r="L116" s="1554"/>
      <c r="M116" s="1554"/>
      <c r="N116" s="1554"/>
      <c r="O116" s="1554"/>
      <c r="P116" s="1554"/>
    </row>
    <row r="117" spans="1:16" s="749" customFormat="1" x14ac:dyDescent="0.2">
      <c r="A117" s="897"/>
      <c r="B117" s="896"/>
      <c r="C117" s="1021"/>
      <c r="D117" s="1020"/>
      <c r="E117" s="994"/>
      <c r="F117" s="994"/>
      <c r="G117" s="892"/>
      <c r="H117" s="892"/>
      <c r="I117" s="892"/>
      <c r="J117" s="892"/>
      <c r="K117" s="892"/>
    </row>
    <row r="118" spans="1:16" s="749" customFormat="1" ht="38.25" x14ac:dyDescent="0.2">
      <c r="A118" s="878">
        <v>21</v>
      </c>
      <c r="B118" s="1535" t="s">
        <v>949</v>
      </c>
      <c r="C118" s="1503"/>
      <c r="D118" s="1533"/>
      <c r="E118" s="1532"/>
      <c r="F118" s="1532"/>
      <c r="G118" s="1531"/>
      <c r="H118" s="1531"/>
      <c r="I118" s="1546"/>
      <c r="J118" s="1531"/>
      <c r="K118" s="1531"/>
      <c r="L118" s="1531"/>
      <c r="M118" s="1531"/>
      <c r="N118" s="1531"/>
      <c r="O118" s="1531"/>
      <c r="P118" s="1531"/>
    </row>
    <row r="119" spans="1:16" s="749" customFormat="1" x14ac:dyDescent="0.2">
      <c r="A119" s="1553"/>
      <c r="B119" s="1535" t="s">
        <v>948</v>
      </c>
      <c r="C119" s="1503"/>
      <c r="D119" s="1533"/>
      <c r="E119" s="1532"/>
      <c r="F119" s="1532"/>
      <c r="G119" s="1531"/>
      <c r="H119" s="1531"/>
      <c r="J119" s="1531"/>
      <c r="K119" s="1531"/>
      <c r="L119" s="1531"/>
      <c r="M119" s="1531"/>
      <c r="N119" s="1531"/>
      <c r="O119" s="1531"/>
      <c r="P119" s="1531"/>
    </row>
    <row r="120" spans="1:16" s="749" customFormat="1" x14ac:dyDescent="0.2">
      <c r="A120" s="1505"/>
      <c r="B120" s="1534" t="s">
        <v>894</v>
      </c>
      <c r="C120" s="1549"/>
      <c r="D120" s="1548"/>
      <c r="E120" s="1547"/>
      <c r="F120" s="1547"/>
      <c r="G120" s="1326"/>
      <c r="H120" s="1326"/>
      <c r="I120" s="1528"/>
      <c r="J120" s="1326"/>
      <c r="K120" s="1326"/>
      <c r="L120" s="1326"/>
      <c r="M120" s="1326"/>
      <c r="N120" s="1326"/>
      <c r="O120" s="1326"/>
      <c r="P120" s="1326"/>
    </row>
    <row r="121" spans="1:16" s="749" customFormat="1" x14ac:dyDescent="0.2">
      <c r="A121" s="1505"/>
      <c r="B121" s="1537" t="s">
        <v>946</v>
      </c>
      <c r="C121" s="1529" t="s">
        <v>4</v>
      </c>
      <c r="D121" s="1536">
        <v>5</v>
      </c>
      <c r="E121" s="1501"/>
      <c r="F121" s="1521">
        <f>E121*D121</f>
        <v>0</v>
      </c>
      <c r="G121" s="1326"/>
      <c r="H121" s="1326"/>
      <c r="I121" s="1528"/>
      <c r="J121" s="1326"/>
      <c r="K121" s="1326"/>
      <c r="L121" s="1326"/>
      <c r="M121" s="1326"/>
      <c r="N121" s="1326"/>
      <c r="O121" s="1326"/>
      <c r="P121" s="1326"/>
    </row>
    <row r="122" spans="1:16" s="749" customFormat="1" x14ac:dyDescent="0.2">
      <c r="A122" s="1505"/>
      <c r="B122" s="1534"/>
      <c r="C122" s="1503"/>
      <c r="D122" s="1552"/>
      <c r="E122" s="1538"/>
      <c r="F122" s="1538"/>
      <c r="G122" s="1550"/>
      <c r="H122" s="1550"/>
      <c r="I122" s="1551"/>
      <c r="J122" s="1550"/>
      <c r="K122" s="1550"/>
      <c r="L122" s="1550"/>
      <c r="M122" s="1550"/>
      <c r="N122" s="1550"/>
      <c r="O122" s="1326"/>
      <c r="P122" s="1326"/>
    </row>
    <row r="123" spans="1:16" s="749" customFormat="1" ht="38.25" x14ac:dyDescent="0.2">
      <c r="A123" s="878">
        <v>22</v>
      </c>
      <c r="B123" s="1535" t="s">
        <v>947</v>
      </c>
      <c r="C123" s="1503"/>
      <c r="D123" s="1533"/>
      <c r="E123" s="1532"/>
      <c r="F123" s="1532"/>
      <c r="G123" s="1531"/>
      <c r="H123" s="1531"/>
      <c r="I123" s="1546"/>
      <c r="J123" s="1531"/>
      <c r="K123" s="1531"/>
      <c r="L123" s="1531"/>
      <c r="M123" s="1531"/>
      <c r="N123" s="1531"/>
      <c r="O123" s="1531"/>
      <c r="P123" s="1531"/>
    </row>
    <row r="124" spans="1:16" s="749" customFormat="1" x14ac:dyDescent="0.2">
      <c r="A124" s="1505"/>
      <c r="B124" s="1534" t="s">
        <v>894</v>
      </c>
      <c r="C124" s="1549"/>
      <c r="D124" s="1548"/>
      <c r="E124" s="1547"/>
      <c r="F124" s="1547"/>
      <c r="G124" s="1326"/>
      <c r="H124" s="1326"/>
      <c r="I124" s="1528"/>
      <c r="J124" s="1326"/>
      <c r="K124" s="1326"/>
      <c r="L124" s="1326"/>
      <c r="M124" s="1326"/>
      <c r="N124" s="1326"/>
      <c r="O124" s="1326"/>
      <c r="P124" s="1326"/>
    </row>
    <row r="125" spans="1:16" s="749" customFormat="1" x14ac:dyDescent="0.2">
      <c r="A125" s="1505"/>
      <c r="B125" s="1537" t="s">
        <v>946</v>
      </c>
      <c r="C125" s="1529" t="s">
        <v>4</v>
      </c>
      <c r="D125" s="1536">
        <v>3</v>
      </c>
      <c r="E125" s="1501"/>
      <c r="F125" s="1521">
        <f>E125*D125</f>
        <v>0</v>
      </c>
      <c r="G125" s="1326"/>
      <c r="H125" s="1326"/>
      <c r="I125" s="1528"/>
      <c r="J125" s="1326"/>
      <c r="K125" s="1326"/>
      <c r="L125" s="1326"/>
      <c r="M125" s="1326"/>
      <c r="N125" s="1326"/>
      <c r="O125" s="1326"/>
      <c r="P125" s="1326"/>
    </row>
    <row r="126" spans="1:16" s="749" customFormat="1" x14ac:dyDescent="0.2">
      <c r="A126" s="1505"/>
      <c r="B126" s="1537"/>
      <c r="C126" s="1529"/>
      <c r="D126" s="1536"/>
      <c r="E126" s="1501"/>
      <c r="F126" s="1501"/>
      <c r="G126" s="1326"/>
      <c r="H126" s="1326"/>
      <c r="I126" s="1546"/>
      <c r="J126" s="1326"/>
      <c r="K126" s="1326"/>
      <c r="L126" s="1326"/>
      <c r="M126" s="1326"/>
      <c r="N126" s="1326"/>
      <c r="O126" s="1326"/>
      <c r="P126" s="1326"/>
    </row>
    <row r="127" spans="1:16" s="749" customFormat="1" ht="72.75" customHeight="1" x14ac:dyDescent="0.2">
      <c r="A127" s="878">
        <v>23</v>
      </c>
      <c r="B127" s="787" t="s">
        <v>945</v>
      </c>
      <c r="C127" s="1438"/>
      <c r="D127" s="1438"/>
      <c r="E127" s="1545"/>
      <c r="F127" s="1545"/>
      <c r="G127" s="892"/>
      <c r="H127" s="892"/>
      <c r="I127" s="892"/>
      <c r="J127" s="892"/>
      <c r="K127" s="892"/>
    </row>
    <row r="128" spans="1:16" s="749" customFormat="1" x14ac:dyDescent="0.2">
      <c r="A128" s="1438"/>
      <c r="B128" s="787" t="s">
        <v>944</v>
      </c>
      <c r="C128" s="1438"/>
      <c r="D128" s="1438"/>
      <c r="E128" s="1545"/>
      <c r="F128" s="1545"/>
      <c r="G128" s="892"/>
      <c r="H128" s="892"/>
      <c r="I128" s="892"/>
      <c r="J128" s="892"/>
      <c r="K128" s="892"/>
    </row>
    <row r="129" spans="1:16" s="749" customFormat="1" x14ac:dyDescent="0.2">
      <c r="A129" s="1438"/>
      <c r="B129" s="1475" t="s">
        <v>711</v>
      </c>
      <c r="C129" s="1438"/>
      <c r="D129" s="1438"/>
      <c r="E129" s="1545"/>
      <c r="F129" s="1545"/>
      <c r="G129" s="892"/>
      <c r="H129" s="892"/>
      <c r="I129" s="892"/>
      <c r="J129" s="892"/>
      <c r="K129" s="892"/>
    </row>
    <row r="130" spans="1:16" s="749" customFormat="1" x14ac:dyDescent="0.2">
      <c r="A130" s="1543"/>
      <c r="B130" s="1436" t="s">
        <v>943</v>
      </c>
      <c r="C130" s="1435" t="s">
        <v>4</v>
      </c>
      <c r="D130" s="1434">
        <v>3</v>
      </c>
      <c r="E130" s="1544"/>
      <c r="F130" s="1521">
        <f>E130*D130</f>
        <v>0</v>
      </c>
      <c r="G130" s="892"/>
      <c r="H130" s="892"/>
      <c r="I130" s="892"/>
      <c r="J130" s="892"/>
      <c r="K130" s="892"/>
    </row>
    <row r="131" spans="1:16" s="749" customFormat="1" x14ac:dyDescent="0.2">
      <c r="A131" s="1543"/>
      <c r="B131" s="1436" t="s">
        <v>942</v>
      </c>
      <c r="C131" s="1435" t="s">
        <v>4</v>
      </c>
      <c r="D131" s="1434">
        <v>1</v>
      </c>
      <c r="E131" s="1544"/>
      <c r="F131" s="1521">
        <f>E131*D131</f>
        <v>0</v>
      </c>
      <c r="G131" s="892"/>
      <c r="H131" s="892"/>
      <c r="I131" s="892"/>
      <c r="J131" s="892"/>
      <c r="K131" s="892"/>
    </row>
    <row r="132" spans="1:16" s="749" customFormat="1" x14ac:dyDescent="0.2">
      <c r="A132" s="1543"/>
      <c r="B132" s="1436"/>
      <c r="C132" s="1435"/>
      <c r="D132" s="1434"/>
      <c r="E132" s="1542"/>
      <c r="F132" s="1542"/>
      <c r="G132" s="892"/>
      <c r="H132" s="892"/>
      <c r="I132" s="892"/>
      <c r="J132" s="892"/>
      <c r="K132" s="892"/>
    </row>
    <row r="133" spans="1:16" s="749" customFormat="1" ht="51" x14ac:dyDescent="0.2">
      <c r="A133" s="878">
        <v>23</v>
      </c>
      <c r="B133" s="1541" t="s">
        <v>941</v>
      </c>
      <c r="C133" s="1503"/>
      <c r="D133" s="1533"/>
      <c r="E133" s="1532"/>
      <c r="F133" s="1532"/>
      <c r="G133" s="1531"/>
      <c r="H133" s="1531"/>
      <c r="I133" s="1531"/>
      <c r="J133" s="1531"/>
      <c r="K133" s="1531"/>
      <c r="L133" s="1531"/>
      <c r="M133" s="1531"/>
      <c r="N133" s="1531"/>
      <c r="O133" s="1531"/>
      <c r="P133" s="1531"/>
    </row>
    <row r="134" spans="1:16" s="749" customFormat="1" x14ac:dyDescent="0.2">
      <c r="A134" s="1505"/>
      <c r="B134" s="1504" t="s">
        <v>940</v>
      </c>
      <c r="C134" s="1503" t="s">
        <v>252</v>
      </c>
      <c r="D134" s="1502">
        <v>315</v>
      </c>
      <c r="E134" s="1501"/>
      <c r="F134" s="1521">
        <f t="shared" ref="F134:F139" si="0">E134*D134</f>
        <v>0</v>
      </c>
      <c r="G134" s="1326"/>
      <c r="H134" s="1326"/>
      <c r="I134" s="1528"/>
      <c r="J134" s="1326"/>
      <c r="K134" s="1326"/>
      <c r="L134" s="1326"/>
      <c r="M134" s="1326"/>
      <c r="N134" s="1326"/>
      <c r="O134" s="1326"/>
      <c r="P134" s="1326"/>
    </row>
    <row r="135" spans="1:16" s="749" customFormat="1" x14ac:dyDescent="0.2">
      <c r="A135" s="1505"/>
      <c r="B135" s="1504" t="s">
        <v>939</v>
      </c>
      <c r="C135" s="1503" t="s">
        <v>252</v>
      </c>
      <c r="D135" s="1502">
        <v>98</v>
      </c>
      <c r="E135" s="1501"/>
      <c r="F135" s="1521">
        <f t="shared" si="0"/>
        <v>0</v>
      </c>
      <c r="G135" s="1326"/>
      <c r="H135" s="1326"/>
      <c r="I135" s="1528"/>
      <c r="J135" s="1326"/>
      <c r="K135" s="1326"/>
      <c r="L135" s="1326"/>
      <c r="M135" s="1326"/>
      <c r="N135" s="1326"/>
      <c r="O135" s="1326"/>
      <c r="P135" s="1326"/>
    </row>
    <row r="136" spans="1:16" s="749" customFormat="1" x14ac:dyDescent="0.2">
      <c r="A136" s="1505"/>
      <c r="B136" s="1504" t="s">
        <v>938</v>
      </c>
      <c r="C136" s="1503" t="s">
        <v>252</v>
      </c>
      <c r="D136" s="1502">
        <v>215</v>
      </c>
      <c r="E136" s="1501"/>
      <c r="F136" s="1521">
        <f t="shared" si="0"/>
        <v>0</v>
      </c>
      <c r="G136" s="1326"/>
      <c r="H136" s="1326"/>
      <c r="I136" s="1528"/>
      <c r="J136" s="1326"/>
      <c r="K136" s="1326"/>
      <c r="L136" s="1326"/>
      <c r="M136" s="1326"/>
      <c r="N136" s="1326"/>
      <c r="O136" s="1326"/>
      <c r="P136" s="1326"/>
    </row>
    <row r="137" spans="1:16" s="749" customFormat="1" x14ac:dyDescent="0.2">
      <c r="A137" s="1505"/>
      <c r="B137" s="1504" t="s">
        <v>937</v>
      </c>
      <c r="C137" s="1503" t="s">
        <v>252</v>
      </c>
      <c r="D137" s="1502">
        <v>89</v>
      </c>
      <c r="E137" s="1501"/>
      <c r="F137" s="1521">
        <f t="shared" si="0"/>
        <v>0</v>
      </c>
      <c r="G137" s="1326"/>
      <c r="H137" s="1326"/>
      <c r="I137" s="1528"/>
      <c r="J137" s="1326"/>
      <c r="K137" s="1326"/>
      <c r="L137" s="1326"/>
      <c r="M137" s="1326"/>
      <c r="N137" s="1326"/>
      <c r="O137" s="1326"/>
      <c r="P137" s="1326"/>
    </row>
    <row r="138" spans="1:16" s="749" customFormat="1" x14ac:dyDescent="0.2">
      <c r="A138" s="1505"/>
      <c r="B138" s="1504" t="s">
        <v>936</v>
      </c>
      <c r="C138" s="1503" t="s">
        <v>252</v>
      </c>
      <c r="D138" s="1502">
        <v>10</v>
      </c>
      <c r="E138" s="1501"/>
      <c r="F138" s="1521">
        <f t="shared" si="0"/>
        <v>0</v>
      </c>
      <c r="G138" s="1326"/>
      <c r="H138" s="1326"/>
      <c r="I138" s="1528"/>
      <c r="J138" s="1326"/>
      <c r="K138" s="1326"/>
      <c r="L138" s="1326"/>
      <c r="M138" s="1326"/>
      <c r="N138" s="1326"/>
      <c r="O138" s="1326"/>
      <c r="P138" s="1326"/>
    </row>
    <row r="139" spans="1:16" s="749" customFormat="1" x14ac:dyDescent="0.2">
      <c r="A139" s="1505"/>
      <c r="B139" s="1504" t="s">
        <v>935</v>
      </c>
      <c r="C139" s="1503" t="s">
        <v>252</v>
      </c>
      <c r="D139" s="1502">
        <v>8</v>
      </c>
      <c r="E139" s="1501"/>
      <c r="F139" s="1521">
        <f t="shared" si="0"/>
        <v>0</v>
      </c>
      <c r="G139" s="1326"/>
      <c r="H139" s="1326"/>
      <c r="I139" s="1528"/>
      <c r="J139" s="1326"/>
      <c r="K139" s="1326"/>
      <c r="L139" s="1326"/>
      <c r="M139" s="1326"/>
      <c r="N139" s="1326"/>
      <c r="O139" s="1326"/>
      <c r="P139" s="1326"/>
    </row>
    <row r="140" spans="1:16" s="749" customFormat="1" x14ac:dyDescent="0.2">
      <c r="A140" s="897"/>
      <c r="B140" s="896"/>
      <c r="C140" s="1021"/>
      <c r="D140" s="1020"/>
      <c r="E140" s="994"/>
      <c r="F140" s="994"/>
      <c r="G140" s="892"/>
      <c r="H140" s="892"/>
      <c r="I140" s="892"/>
      <c r="J140" s="892"/>
      <c r="K140" s="892"/>
    </row>
    <row r="141" spans="1:16" s="749" customFormat="1" ht="89.25" x14ac:dyDescent="0.2">
      <c r="A141" s="878">
        <v>23</v>
      </c>
      <c r="B141" s="1019" t="s">
        <v>934</v>
      </c>
      <c r="C141" s="1503"/>
      <c r="D141" s="1502"/>
      <c r="E141" s="1501"/>
      <c r="F141" s="1501"/>
      <c r="G141" s="1326"/>
      <c r="H141" s="1326"/>
      <c r="I141" s="1528"/>
      <c r="J141" s="1326"/>
      <c r="K141" s="1326"/>
      <c r="L141" s="1326"/>
      <c r="M141" s="1326"/>
      <c r="N141" s="1326"/>
      <c r="O141" s="1326"/>
      <c r="P141" s="1326"/>
    </row>
    <row r="142" spans="1:16" s="749" customFormat="1" x14ac:dyDescent="0.2">
      <c r="A142" s="1505"/>
      <c r="B142" s="1541" t="s">
        <v>916</v>
      </c>
      <c r="C142" s="1503"/>
      <c r="D142" s="1502"/>
      <c r="E142" s="1501"/>
      <c r="F142" s="1501"/>
      <c r="G142" s="1326"/>
      <c r="H142" s="1326"/>
      <c r="I142" s="1528"/>
      <c r="J142" s="1326"/>
      <c r="K142" s="1326"/>
      <c r="L142" s="1326"/>
      <c r="M142" s="1326"/>
      <c r="N142" s="1326"/>
      <c r="O142" s="1326"/>
      <c r="P142" s="1326"/>
    </row>
    <row r="143" spans="1:16" s="749" customFormat="1" x14ac:dyDescent="0.2">
      <c r="A143" s="1505"/>
      <c r="B143" s="1534" t="s">
        <v>711</v>
      </c>
      <c r="C143" s="1503"/>
      <c r="D143" s="1502"/>
      <c r="E143" s="1501"/>
      <c r="F143" s="1501"/>
      <c r="G143" s="1326"/>
      <c r="H143" s="1326"/>
      <c r="I143" s="1528"/>
      <c r="J143" s="1326"/>
      <c r="K143" s="1326"/>
      <c r="L143" s="1326"/>
      <c r="M143" s="1326"/>
      <c r="N143" s="1326"/>
      <c r="O143" s="1326"/>
      <c r="P143" s="1326"/>
    </row>
    <row r="144" spans="1:16" s="749" customFormat="1" x14ac:dyDescent="0.2">
      <c r="A144" s="1505"/>
      <c r="B144" s="1504" t="s">
        <v>933</v>
      </c>
      <c r="C144" s="1503" t="s">
        <v>252</v>
      </c>
      <c r="D144" s="1502">
        <v>65</v>
      </c>
      <c r="E144" s="1501"/>
      <c r="F144" s="1521">
        <f>E144*D144</f>
        <v>0</v>
      </c>
      <c r="G144" s="1326"/>
      <c r="H144" s="1326"/>
      <c r="I144" s="1328"/>
      <c r="J144" s="1327"/>
      <c r="K144" s="1326"/>
      <c r="L144" s="1326"/>
      <c r="M144" s="1326"/>
      <c r="N144" s="1326"/>
      <c r="O144" s="1326"/>
      <c r="P144" s="1326"/>
    </row>
    <row r="145" spans="1:16" s="749" customFormat="1" x14ac:dyDescent="0.2">
      <c r="A145" s="1505"/>
      <c r="B145" s="1504" t="s">
        <v>932</v>
      </c>
      <c r="C145" s="1503" t="s">
        <v>252</v>
      </c>
      <c r="D145" s="1502">
        <v>20</v>
      </c>
      <c r="E145" s="1501"/>
      <c r="F145" s="1521">
        <f>E145*D145</f>
        <v>0</v>
      </c>
      <c r="G145" s="1326"/>
      <c r="H145" s="1326"/>
      <c r="I145" s="1328"/>
      <c r="J145" s="1327"/>
      <c r="K145" s="1326"/>
      <c r="L145" s="1326"/>
      <c r="M145" s="1326"/>
      <c r="N145" s="1326"/>
      <c r="O145" s="1326"/>
      <c r="P145" s="1326"/>
    </row>
    <row r="146" spans="1:16" s="749" customFormat="1" x14ac:dyDescent="0.2">
      <c r="A146" s="1540"/>
      <c r="B146" s="1535" t="s">
        <v>931</v>
      </c>
      <c r="C146" s="1539" t="s">
        <v>252</v>
      </c>
      <c r="D146" s="1539">
        <v>115</v>
      </c>
      <c r="E146" s="1538"/>
      <c r="F146" s="1521">
        <f>E146*D146</f>
        <v>0</v>
      </c>
      <c r="G146" s="1327"/>
      <c r="H146" s="1327"/>
      <c r="I146" s="1328"/>
      <c r="J146" s="1327"/>
      <c r="K146" s="1327"/>
      <c r="L146" s="1327"/>
      <c r="M146" s="1327"/>
      <c r="N146" s="1327"/>
      <c r="O146" s="1327"/>
      <c r="P146" s="1327"/>
    </row>
    <row r="147" spans="1:16" s="749" customFormat="1" x14ac:dyDescent="0.2">
      <c r="A147" s="1505"/>
      <c r="B147" s="1504" t="s">
        <v>930</v>
      </c>
      <c r="C147" s="1503" t="s">
        <v>252</v>
      </c>
      <c r="D147" s="1502">
        <v>40</v>
      </c>
      <c r="E147" s="1501"/>
      <c r="F147" s="1521">
        <f>E147*D147</f>
        <v>0</v>
      </c>
      <c r="G147" s="1531"/>
      <c r="H147" s="1531"/>
      <c r="I147" s="1528"/>
      <c r="J147" s="1531"/>
      <c r="K147" s="1531"/>
      <c r="L147" s="1531"/>
      <c r="M147" s="1531"/>
      <c r="N147" s="1531"/>
      <c r="O147" s="1531"/>
      <c r="P147" s="1531"/>
    </row>
    <row r="148" spans="1:16" s="749" customFormat="1" x14ac:dyDescent="0.2">
      <c r="A148" s="1505"/>
      <c r="B148" s="1504"/>
      <c r="C148" s="1503"/>
      <c r="D148" s="1502"/>
      <c r="E148" s="1501"/>
      <c r="F148" s="1501"/>
      <c r="G148" s="1531"/>
      <c r="H148" s="1531"/>
      <c r="I148" s="1528"/>
      <c r="J148" s="1531"/>
      <c r="K148" s="1531"/>
      <c r="L148" s="1531"/>
      <c r="M148" s="1531"/>
      <c r="N148" s="1531"/>
      <c r="O148" s="1531"/>
      <c r="P148" s="1531"/>
    </row>
    <row r="149" spans="1:16" s="749" customFormat="1" ht="63.75" x14ac:dyDescent="0.2">
      <c r="A149" s="878">
        <v>24</v>
      </c>
      <c r="B149" s="1019" t="s">
        <v>929</v>
      </c>
      <c r="C149" s="1503"/>
      <c r="D149" s="1502"/>
      <c r="E149" s="1501"/>
      <c r="F149" s="1501"/>
      <c r="G149" s="1326"/>
      <c r="H149" s="1326"/>
      <c r="I149" s="1528"/>
      <c r="J149" s="1326"/>
      <c r="K149" s="1326"/>
      <c r="L149" s="1326"/>
      <c r="M149" s="1326"/>
      <c r="N149" s="1326"/>
      <c r="O149" s="1326"/>
      <c r="P149" s="1326"/>
    </row>
    <row r="150" spans="1:16" s="749" customFormat="1" x14ac:dyDescent="0.2">
      <c r="A150" s="1505"/>
      <c r="B150" s="1541" t="s">
        <v>916</v>
      </c>
      <c r="C150" s="1503"/>
      <c r="D150" s="1502"/>
      <c r="E150" s="1501"/>
      <c r="F150" s="1501"/>
      <c r="G150" s="1326"/>
      <c r="H150" s="1326"/>
      <c r="I150" s="1528"/>
      <c r="J150" s="1326"/>
      <c r="K150" s="1326"/>
      <c r="L150" s="1326"/>
      <c r="M150" s="1326"/>
      <c r="N150" s="1326"/>
      <c r="O150" s="1326"/>
      <c r="P150" s="1326"/>
    </row>
    <row r="151" spans="1:16" s="749" customFormat="1" x14ac:dyDescent="0.2">
      <c r="A151" s="1505"/>
      <c r="B151" s="1534" t="s">
        <v>711</v>
      </c>
      <c r="C151" s="1503"/>
      <c r="D151" s="1502"/>
      <c r="E151" s="1501"/>
      <c r="F151" s="1501"/>
      <c r="G151" s="1326"/>
      <c r="H151" s="1326"/>
      <c r="I151" s="1528"/>
      <c r="J151" s="1326"/>
      <c r="K151" s="1326"/>
      <c r="L151" s="1326"/>
      <c r="M151" s="1326"/>
      <c r="N151" s="1326"/>
      <c r="O151" s="1326"/>
      <c r="P151" s="1326"/>
    </row>
    <row r="152" spans="1:16" s="749" customFormat="1" x14ac:dyDescent="0.2">
      <c r="A152" s="1505"/>
      <c r="B152" s="1504" t="s">
        <v>928</v>
      </c>
      <c r="C152" s="1503" t="s">
        <v>252</v>
      </c>
      <c r="D152" s="1502">
        <v>11</v>
      </c>
      <c r="E152" s="1501"/>
      <c r="F152" s="1521">
        <f>E152*D152</f>
        <v>0</v>
      </c>
      <c r="G152" s="1326"/>
      <c r="H152" s="1326"/>
      <c r="I152" s="1328"/>
      <c r="J152" s="1327"/>
      <c r="K152" s="1326"/>
      <c r="L152" s="1326"/>
      <c r="M152" s="1326"/>
      <c r="N152" s="1326"/>
      <c r="O152" s="1326"/>
      <c r="P152" s="1326"/>
    </row>
    <row r="153" spans="1:16" s="749" customFormat="1" x14ac:dyDescent="0.2">
      <c r="A153" s="1505"/>
      <c r="B153" s="1504" t="s">
        <v>927</v>
      </c>
      <c r="C153" s="1503" t="s">
        <v>252</v>
      </c>
      <c r="D153" s="1502">
        <v>36</v>
      </c>
      <c r="E153" s="1501"/>
      <c r="F153" s="1521">
        <f>E153*D153</f>
        <v>0</v>
      </c>
      <c r="G153" s="1326"/>
      <c r="H153" s="1326"/>
      <c r="I153" s="1328"/>
      <c r="J153" s="1327"/>
      <c r="K153" s="1326"/>
      <c r="L153" s="1326"/>
      <c r="M153" s="1326"/>
      <c r="N153" s="1326"/>
      <c r="O153" s="1326"/>
      <c r="P153" s="1326"/>
    </row>
    <row r="154" spans="1:16" s="749" customFormat="1" x14ac:dyDescent="0.2">
      <c r="A154" s="1540"/>
      <c r="B154" s="1535" t="s">
        <v>926</v>
      </c>
      <c r="C154" s="1539" t="s">
        <v>252</v>
      </c>
      <c r="D154" s="1539">
        <v>65</v>
      </c>
      <c r="E154" s="1538"/>
      <c r="F154" s="1521">
        <f>E154*D154</f>
        <v>0</v>
      </c>
      <c r="G154" s="1327"/>
      <c r="H154" s="1327"/>
      <c r="I154" s="1328"/>
      <c r="J154" s="1327"/>
      <c r="K154" s="1327"/>
      <c r="L154" s="1327"/>
      <c r="M154" s="1327"/>
      <c r="N154" s="1327"/>
      <c r="O154" s="1327"/>
      <c r="P154" s="1327"/>
    </row>
    <row r="155" spans="1:16" s="749" customFormat="1" x14ac:dyDescent="0.2">
      <c r="A155" s="1505"/>
      <c r="B155" s="1504" t="s">
        <v>925</v>
      </c>
      <c r="C155" s="1503" t="s">
        <v>252</v>
      </c>
      <c r="D155" s="1502">
        <v>26</v>
      </c>
      <c r="E155" s="1501"/>
      <c r="F155" s="1521">
        <f>E155*D155</f>
        <v>0</v>
      </c>
      <c r="G155" s="1531"/>
      <c r="H155" s="1531"/>
      <c r="I155" s="1528"/>
      <c r="J155" s="1531"/>
      <c r="K155" s="1531"/>
      <c r="L155" s="1531"/>
      <c r="M155" s="1531"/>
      <c r="N155" s="1531"/>
      <c r="O155" s="1531"/>
      <c r="P155" s="1531"/>
    </row>
    <row r="156" spans="1:16" s="749" customFormat="1" x14ac:dyDescent="0.2">
      <c r="A156" s="1505"/>
      <c r="B156" s="1504"/>
      <c r="C156" s="1503"/>
      <c r="D156" s="1502"/>
      <c r="E156" s="1501"/>
      <c r="F156" s="1501"/>
      <c r="G156" s="1531"/>
      <c r="H156" s="1531"/>
      <c r="I156" s="1528"/>
      <c r="J156" s="1531"/>
      <c r="K156" s="1531"/>
      <c r="L156" s="1531"/>
      <c r="M156" s="1531"/>
      <c r="N156" s="1531"/>
      <c r="O156" s="1531"/>
      <c r="P156" s="1531"/>
    </row>
    <row r="157" spans="1:16" s="749" customFormat="1" ht="76.5" x14ac:dyDescent="0.2">
      <c r="A157" s="878">
        <v>25</v>
      </c>
      <c r="B157" s="1019" t="s">
        <v>924</v>
      </c>
      <c r="C157" s="1503"/>
      <c r="D157" s="1502"/>
      <c r="E157" s="1501"/>
      <c r="F157" s="1501"/>
      <c r="G157" s="1326"/>
      <c r="H157" s="1326"/>
      <c r="I157" s="1528"/>
      <c r="J157" s="1326"/>
      <c r="K157" s="1326"/>
      <c r="L157" s="1326"/>
      <c r="M157" s="1326"/>
      <c r="N157" s="1326"/>
      <c r="O157" s="1326"/>
      <c r="P157" s="1326"/>
    </row>
    <row r="158" spans="1:16" s="749" customFormat="1" x14ac:dyDescent="0.2">
      <c r="A158" s="1505"/>
      <c r="B158" s="1541" t="s">
        <v>916</v>
      </c>
      <c r="C158" s="1503"/>
      <c r="D158" s="1502"/>
      <c r="E158" s="1501"/>
      <c r="F158" s="1501"/>
      <c r="G158" s="1326"/>
      <c r="H158" s="1326"/>
      <c r="I158" s="1528"/>
      <c r="J158" s="1326"/>
      <c r="K158" s="1326"/>
      <c r="L158" s="1326"/>
      <c r="M158" s="1326"/>
      <c r="N158" s="1326"/>
      <c r="O158" s="1326"/>
      <c r="P158" s="1326"/>
    </row>
    <row r="159" spans="1:16" s="749" customFormat="1" x14ac:dyDescent="0.2">
      <c r="A159" s="1505"/>
      <c r="B159" s="1534" t="s">
        <v>711</v>
      </c>
      <c r="C159" s="1503"/>
      <c r="D159" s="1502"/>
      <c r="E159" s="1501"/>
      <c r="F159" s="1501"/>
      <c r="G159" s="1326"/>
      <c r="H159" s="1326"/>
      <c r="I159" s="1528"/>
      <c r="J159" s="1326"/>
      <c r="K159" s="1326"/>
      <c r="L159" s="1326"/>
      <c r="M159" s="1326"/>
      <c r="N159" s="1326"/>
      <c r="O159" s="1326"/>
      <c r="P159" s="1326"/>
    </row>
    <row r="160" spans="1:16" s="749" customFormat="1" x14ac:dyDescent="0.2">
      <c r="A160" s="1540"/>
      <c r="B160" s="1535" t="s">
        <v>923</v>
      </c>
      <c r="C160" s="1539" t="s">
        <v>252</v>
      </c>
      <c r="D160" s="1539">
        <v>90</v>
      </c>
      <c r="E160" s="1538"/>
      <c r="F160" s="1521">
        <f t="shared" ref="F160:F165" si="1">E160*D160</f>
        <v>0</v>
      </c>
      <c r="G160" s="1327"/>
      <c r="H160" s="1327"/>
      <c r="I160" s="1328"/>
      <c r="J160" s="1327"/>
      <c r="K160" s="1327"/>
      <c r="L160" s="1327"/>
      <c r="M160" s="1327"/>
      <c r="N160" s="1327"/>
      <c r="O160" s="1327"/>
      <c r="P160" s="1327"/>
    </row>
    <row r="161" spans="1:16" s="749" customFormat="1" x14ac:dyDescent="0.2">
      <c r="A161" s="1540"/>
      <c r="B161" s="1535" t="s">
        <v>922</v>
      </c>
      <c r="C161" s="1539" t="s">
        <v>252</v>
      </c>
      <c r="D161" s="1539">
        <v>26</v>
      </c>
      <c r="E161" s="1538"/>
      <c r="F161" s="1521">
        <f t="shared" si="1"/>
        <v>0</v>
      </c>
      <c r="G161" s="1327"/>
      <c r="H161" s="1327"/>
      <c r="I161" s="1328"/>
      <c r="J161" s="1327"/>
      <c r="K161" s="1327"/>
      <c r="L161" s="1327"/>
      <c r="M161" s="1327"/>
      <c r="N161" s="1327"/>
      <c r="O161" s="1327"/>
      <c r="P161" s="1327"/>
    </row>
    <row r="162" spans="1:16" s="749" customFormat="1" x14ac:dyDescent="0.2">
      <c r="A162" s="1540"/>
      <c r="B162" s="1535" t="s">
        <v>921</v>
      </c>
      <c r="C162" s="1539" t="s">
        <v>252</v>
      </c>
      <c r="D162" s="1539">
        <v>33</v>
      </c>
      <c r="E162" s="1538"/>
      <c r="F162" s="1521">
        <f t="shared" si="1"/>
        <v>0</v>
      </c>
      <c r="G162" s="1327"/>
      <c r="H162" s="1327"/>
      <c r="I162" s="1328"/>
      <c r="J162" s="1327"/>
      <c r="K162" s="1327"/>
      <c r="L162" s="1327"/>
      <c r="M162" s="1327"/>
      <c r="N162" s="1327"/>
      <c r="O162" s="1327"/>
      <c r="P162" s="1327"/>
    </row>
    <row r="163" spans="1:16" s="749" customFormat="1" x14ac:dyDescent="0.2">
      <c r="A163" s="1505"/>
      <c r="B163" s="1504" t="s">
        <v>920</v>
      </c>
      <c r="C163" s="1503" t="s">
        <v>252</v>
      </c>
      <c r="D163" s="1502">
        <v>32</v>
      </c>
      <c r="E163" s="1501"/>
      <c r="F163" s="1521">
        <f t="shared" si="1"/>
        <v>0</v>
      </c>
      <c r="G163" s="1531"/>
      <c r="H163" s="1531"/>
      <c r="I163" s="1528"/>
      <c r="J163" s="1531"/>
      <c r="K163" s="1531"/>
      <c r="L163" s="1531"/>
      <c r="M163" s="1531"/>
      <c r="N163" s="1531"/>
      <c r="O163" s="1531"/>
      <c r="P163" s="1531"/>
    </row>
    <row r="164" spans="1:16" s="749" customFormat="1" x14ac:dyDescent="0.2">
      <c r="A164" s="1505"/>
      <c r="B164" s="1504" t="s">
        <v>919</v>
      </c>
      <c r="C164" s="1503" t="s">
        <v>252</v>
      </c>
      <c r="D164" s="1502">
        <v>10</v>
      </c>
      <c r="E164" s="1501"/>
      <c r="F164" s="1521">
        <f t="shared" si="1"/>
        <v>0</v>
      </c>
      <c r="G164" s="1531"/>
      <c r="H164" s="1531"/>
      <c r="I164" s="1528"/>
      <c r="J164" s="1531"/>
      <c r="K164" s="1531"/>
      <c r="L164" s="1531"/>
      <c r="M164" s="1531"/>
      <c r="N164" s="1531"/>
      <c r="O164" s="1531"/>
      <c r="P164" s="1531"/>
    </row>
    <row r="165" spans="1:16" s="749" customFormat="1" x14ac:dyDescent="0.2">
      <c r="A165" s="1505"/>
      <c r="B165" s="1504" t="s">
        <v>918</v>
      </c>
      <c r="C165" s="1503" t="s">
        <v>252</v>
      </c>
      <c r="D165" s="1502">
        <v>8</v>
      </c>
      <c r="E165" s="1501"/>
      <c r="F165" s="1521">
        <f t="shared" si="1"/>
        <v>0</v>
      </c>
      <c r="G165" s="1531"/>
      <c r="H165" s="1531"/>
      <c r="I165" s="1528"/>
      <c r="J165" s="1531"/>
      <c r="K165" s="1531"/>
      <c r="L165" s="1531"/>
      <c r="M165" s="1531"/>
      <c r="N165" s="1531"/>
      <c r="O165" s="1531"/>
      <c r="P165" s="1531"/>
    </row>
    <row r="166" spans="1:16" s="749" customFormat="1" x14ac:dyDescent="0.2">
      <c r="A166" s="1505"/>
      <c r="B166" s="1537"/>
      <c r="C166" s="1529"/>
      <c r="D166" s="1536"/>
      <c r="E166" s="1501"/>
      <c r="F166" s="1501"/>
      <c r="G166" s="1326"/>
      <c r="H166" s="1326"/>
      <c r="I166" s="1528"/>
      <c r="J166" s="1326"/>
      <c r="K166" s="1326"/>
      <c r="L166" s="1326"/>
      <c r="M166" s="1326"/>
      <c r="N166" s="1326"/>
      <c r="O166" s="1326"/>
      <c r="P166" s="1326"/>
    </row>
    <row r="167" spans="1:16" s="749" customFormat="1" ht="76.5" x14ac:dyDescent="0.2">
      <c r="A167" s="878">
        <v>26</v>
      </c>
      <c r="B167" s="1019" t="s">
        <v>917</v>
      </c>
      <c r="C167" s="1503"/>
      <c r="D167" s="1502"/>
      <c r="E167" s="1501"/>
      <c r="F167" s="1501"/>
      <c r="G167" s="1326"/>
      <c r="H167" s="1326"/>
      <c r="I167" s="1528"/>
      <c r="J167" s="1326"/>
      <c r="K167" s="1326"/>
      <c r="L167" s="1326"/>
      <c r="M167" s="1326"/>
      <c r="N167" s="1326"/>
      <c r="O167" s="1326"/>
      <c r="P167" s="1326"/>
    </row>
    <row r="168" spans="1:16" s="749" customFormat="1" x14ac:dyDescent="0.2">
      <c r="A168" s="1505"/>
      <c r="B168" s="1541" t="s">
        <v>916</v>
      </c>
      <c r="C168" s="1503"/>
      <c r="D168" s="1502"/>
      <c r="E168" s="1501"/>
      <c r="F168" s="1501"/>
      <c r="G168" s="1326"/>
      <c r="H168" s="1326"/>
      <c r="I168" s="1528"/>
      <c r="J168" s="1326"/>
      <c r="K168" s="1326"/>
      <c r="L168" s="1326"/>
      <c r="M168" s="1326"/>
      <c r="N168" s="1326"/>
      <c r="O168" s="1326"/>
      <c r="P168" s="1326"/>
    </row>
    <row r="169" spans="1:16" s="749" customFormat="1" x14ac:dyDescent="0.2">
      <c r="A169" s="1505"/>
      <c r="B169" s="1534" t="s">
        <v>711</v>
      </c>
      <c r="C169" s="1503"/>
      <c r="D169" s="1502"/>
      <c r="E169" s="1501"/>
      <c r="F169" s="1501"/>
      <c r="G169" s="1326"/>
      <c r="H169" s="1326"/>
      <c r="I169" s="1528"/>
      <c r="J169" s="1326"/>
      <c r="K169" s="1326"/>
      <c r="L169" s="1326"/>
      <c r="M169" s="1326"/>
      <c r="N169" s="1326"/>
      <c r="O169" s="1326"/>
      <c r="P169" s="1326"/>
    </row>
    <row r="170" spans="1:16" s="749" customFormat="1" x14ac:dyDescent="0.2">
      <c r="A170" s="1540"/>
      <c r="B170" s="1535" t="s">
        <v>915</v>
      </c>
      <c r="C170" s="1539" t="s">
        <v>252</v>
      </c>
      <c r="D170" s="1539">
        <v>150</v>
      </c>
      <c r="E170" s="1538"/>
      <c r="F170" s="1521">
        <f>E170*D170</f>
        <v>0</v>
      </c>
      <c r="G170" s="1327"/>
      <c r="H170" s="1327"/>
      <c r="I170" s="1328"/>
      <c r="J170" s="1327"/>
      <c r="K170" s="1327"/>
      <c r="L170" s="1327"/>
      <c r="M170" s="1327"/>
      <c r="N170" s="1327"/>
      <c r="O170" s="1327"/>
      <c r="P170" s="1327"/>
    </row>
    <row r="171" spans="1:16" s="749" customFormat="1" x14ac:dyDescent="0.2">
      <c r="A171" s="1540"/>
      <c r="B171" s="1535" t="s">
        <v>914</v>
      </c>
      <c r="C171" s="1539" t="s">
        <v>252</v>
      </c>
      <c r="D171" s="1539">
        <v>14</v>
      </c>
      <c r="E171" s="1538"/>
      <c r="F171" s="1521">
        <f>E171*D171</f>
        <v>0</v>
      </c>
      <c r="G171" s="1327"/>
      <c r="H171" s="1327"/>
      <c r="I171" s="1328"/>
      <c r="J171" s="1327"/>
      <c r="K171" s="1327"/>
      <c r="L171" s="1327"/>
      <c r="M171" s="1327"/>
      <c r="N171" s="1327"/>
      <c r="O171" s="1327"/>
      <c r="P171" s="1327"/>
    </row>
    <row r="172" spans="1:16" s="749" customFormat="1" x14ac:dyDescent="0.2">
      <c r="A172" s="1505"/>
      <c r="B172" s="1537"/>
      <c r="C172" s="1529"/>
      <c r="D172" s="1536"/>
      <c r="E172" s="1501"/>
      <c r="F172" s="1501"/>
      <c r="G172" s="1326"/>
      <c r="H172" s="1326"/>
      <c r="I172" s="1528"/>
      <c r="J172" s="1326"/>
      <c r="K172" s="1326"/>
      <c r="L172" s="1326"/>
      <c r="M172" s="1326"/>
      <c r="N172" s="1326"/>
      <c r="O172" s="1326"/>
      <c r="P172" s="1326"/>
    </row>
    <row r="173" spans="1:16" s="749" customFormat="1" ht="63.75" x14ac:dyDescent="0.2">
      <c r="A173" s="878">
        <v>27</v>
      </c>
      <c r="B173" s="1535" t="s">
        <v>913</v>
      </c>
      <c r="C173" s="1503"/>
      <c r="D173" s="1533"/>
      <c r="E173" s="1501"/>
      <c r="F173" s="1532"/>
      <c r="G173" s="1531"/>
      <c r="H173" s="1531"/>
      <c r="I173" s="1528"/>
      <c r="J173" s="1531"/>
      <c r="K173" s="1531"/>
      <c r="L173" s="1531"/>
      <c r="M173" s="1531"/>
      <c r="N173" s="1531"/>
      <c r="O173" s="1531"/>
      <c r="P173" s="1531"/>
    </row>
    <row r="174" spans="1:16" s="749" customFormat="1" x14ac:dyDescent="0.2">
      <c r="A174" s="1531"/>
      <c r="B174" s="1535" t="s">
        <v>907</v>
      </c>
      <c r="C174" s="1503"/>
      <c r="D174" s="1533"/>
      <c r="E174" s="1501"/>
      <c r="F174" s="1532"/>
      <c r="G174" s="1531"/>
      <c r="H174" s="1531"/>
      <c r="I174" s="1528"/>
      <c r="J174" s="1531"/>
      <c r="K174" s="1531"/>
      <c r="L174" s="1531"/>
      <c r="M174" s="1531"/>
      <c r="N174" s="1531"/>
      <c r="O174" s="1531"/>
      <c r="P174" s="1531"/>
    </row>
    <row r="175" spans="1:16" s="749" customFormat="1" x14ac:dyDescent="0.2">
      <c r="A175" s="1531"/>
      <c r="B175" s="1534" t="s">
        <v>894</v>
      </c>
      <c r="C175" s="1503"/>
      <c r="D175" s="1533"/>
      <c r="E175" s="1501"/>
      <c r="F175" s="1532"/>
      <c r="G175" s="1531"/>
      <c r="H175" s="1531"/>
      <c r="I175" s="1528"/>
      <c r="J175" s="1531"/>
      <c r="K175" s="1531"/>
      <c r="L175" s="1531"/>
      <c r="M175" s="1531"/>
      <c r="N175" s="1531"/>
      <c r="O175" s="1531"/>
      <c r="P175" s="1531"/>
    </row>
    <row r="176" spans="1:16" s="749" customFormat="1" x14ac:dyDescent="0.2">
      <c r="A176" s="1326"/>
      <c r="B176" s="1530" t="s">
        <v>912</v>
      </c>
      <c r="C176" s="1529" t="s">
        <v>252</v>
      </c>
      <c r="D176" s="1508">
        <v>70</v>
      </c>
      <c r="E176" s="1501"/>
      <c r="F176" s="1521">
        <f>E176*D176</f>
        <v>0</v>
      </c>
      <c r="G176" s="1326"/>
      <c r="H176" s="1326"/>
      <c r="I176" s="1528"/>
      <c r="J176" s="1326"/>
      <c r="K176" s="1326"/>
      <c r="L176" s="1326"/>
      <c r="M176" s="1326"/>
      <c r="N176" s="1326"/>
      <c r="O176" s="1326"/>
      <c r="P176" s="1326"/>
    </row>
    <row r="177" spans="1:16" s="749" customFormat="1" x14ac:dyDescent="0.2">
      <c r="A177" s="1326"/>
      <c r="B177" s="1530" t="s">
        <v>911</v>
      </c>
      <c r="C177" s="1529" t="s">
        <v>252</v>
      </c>
      <c r="D177" s="1508">
        <v>20</v>
      </c>
      <c r="E177" s="1501"/>
      <c r="F177" s="1521">
        <f>E177*D177</f>
        <v>0</v>
      </c>
      <c r="G177" s="1326"/>
      <c r="H177" s="1326"/>
      <c r="I177" s="1528"/>
      <c r="J177" s="1326"/>
      <c r="K177" s="1326"/>
      <c r="L177" s="1326"/>
      <c r="M177" s="1326"/>
      <c r="N177" s="1326"/>
      <c r="O177" s="1326"/>
      <c r="P177" s="1326"/>
    </row>
    <row r="178" spans="1:16" s="749" customFormat="1" x14ac:dyDescent="0.2">
      <c r="A178" s="1326"/>
      <c r="B178" s="1530" t="s">
        <v>906</v>
      </c>
      <c r="C178" s="1529" t="s">
        <v>252</v>
      </c>
      <c r="D178" s="1508">
        <v>26</v>
      </c>
      <c r="E178" s="1501"/>
      <c r="F178" s="1521">
        <f>E178*D178</f>
        <v>0</v>
      </c>
      <c r="G178" s="1326"/>
      <c r="H178" s="1326"/>
      <c r="I178" s="1528"/>
      <c r="J178" s="1326"/>
      <c r="K178" s="1326"/>
      <c r="L178" s="1326"/>
      <c r="M178" s="1326"/>
      <c r="N178" s="1326"/>
      <c r="O178" s="1326"/>
      <c r="P178" s="1326"/>
    </row>
    <row r="179" spans="1:16" s="749" customFormat="1" x14ac:dyDescent="0.2">
      <c r="A179" s="1505"/>
      <c r="B179" s="1527"/>
      <c r="C179" s="1527"/>
      <c r="D179" s="1526"/>
      <c r="E179" s="1525"/>
      <c r="F179" s="1524"/>
      <c r="G179" s="1327"/>
      <c r="H179" s="1523"/>
      <c r="I179" s="1523"/>
      <c r="J179" s="1523"/>
      <c r="K179" s="1523"/>
      <c r="L179" s="1523"/>
      <c r="M179" s="1523"/>
      <c r="N179" s="1523"/>
      <c r="O179" s="1327"/>
      <c r="P179" s="1327"/>
    </row>
    <row r="180" spans="1:16" s="749" customFormat="1" ht="38.25" x14ac:dyDescent="0.2">
      <c r="A180" s="878">
        <v>28</v>
      </c>
      <c r="B180" s="753" t="s">
        <v>910</v>
      </c>
      <c r="C180" s="752"/>
      <c r="D180" s="1017"/>
      <c r="E180" s="1016"/>
      <c r="F180" s="1015"/>
      <c r="G180" s="1327"/>
      <c r="H180" s="1523"/>
      <c r="I180" s="1523"/>
      <c r="J180" s="1523"/>
      <c r="K180" s="1523"/>
      <c r="L180" s="1523"/>
      <c r="M180" s="1523"/>
      <c r="N180" s="1523"/>
      <c r="O180" s="1327"/>
      <c r="P180" s="1327"/>
    </row>
    <row r="181" spans="1:16" s="749" customFormat="1" x14ac:dyDescent="0.2">
      <c r="A181" s="756"/>
      <c r="B181" s="1018" t="s">
        <v>894</v>
      </c>
      <c r="C181" s="752"/>
      <c r="D181" s="1017"/>
      <c r="E181" s="1016"/>
      <c r="F181" s="1015"/>
      <c r="G181" s="1327"/>
      <c r="H181" s="1523"/>
      <c r="I181" s="1523"/>
      <c r="J181" s="1523"/>
      <c r="K181" s="1523"/>
      <c r="L181" s="1523"/>
      <c r="M181" s="1523"/>
      <c r="N181" s="1523"/>
      <c r="O181" s="1327"/>
      <c r="P181" s="1327"/>
    </row>
    <row r="182" spans="1:16" s="749" customFormat="1" x14ac:dyDescent="0.2">
      <c r="A182" s="756"/>
      <c r="B182" s="755" t="s">
        <v>909</v>
      </c>
      <c r="C182" s="752" t="s">
        <v>4</v>
      </c>
      <c r="D182" s="752">
        <v>3</v>
      </c>
      <c r="E182" s="997"/>
      <c r="F182" s="1521">
        <f>E182*D182</f>
        <v>0</v>
      </c>
      <c r="G182" s="1005"/>
      <c r="H182" s="1005"/>
      <c r="I182" s="1005"/>
      <c r="J182" s="1005"/>
      <c r="K182" s="1005"/>
      <c r="L182" s="1005"/>
      <c r="M182" s="1005"/>
      <c r="N182" s="1005"/>
      <c r="O182" s="1005"/>
      <c r="P182" s="1005"/>
    </row>
    <row r="183" spans="1:16" s="749" customFormat="1" x14ac:dyDescent="0.2">
      <c r="A183" s="756"/>
      <c r="B183" s="755"/>
      <c r="C183" s="752"/>
      <c r="D183" s="752"/>
      <c r="E183" s="997"/>
      <c r="F183" s="997"/>
      <c r="G183" s="1005"/>
      <c r="H183" s="1005"/>
      <c r="I183" s="1005"/>
      <c r="J183" s="1005"/>
      <c r="K183" s="1005"/>
      <c r="L183" s="1005"/>
      <c r="M183" s="1005"/>
      <c r="N183" s="1005"/>
      <c r="O183" s="1005"/>
      <c r="P183" s="1005"/>
    </row>
    <row r="184" spans="1:16" s="749" customFormat="1" ht="25.5" x14ac:dyDescent="0.2">
      <c r="A184" s="878">
        <v>29</v>
      </c>
      <c r="B184" s="787" t="s">
        <v>908</v>
      </c>
      <c r="C184" s="752"/>
      <c r="D184" s="1011"/>
      <c r="E184" s="1010"/>
      <c r="F184" s="1010"/>
      <c r="G184" s="1514"/>
      <c r="H184" s="1514"/>
      <c r="I184" s="1514"/>
      <c r="J184" s="1514"/>
      <c r="K184" s="1514"/>
      <c r="L184" s="1514"/>
      <c r="M184" s="1514"/>
      <c r="N184" s="1514"/>
      <c r="O184" s="1514"/>
      <c r="P184" s="1514"/>
    </row>
    <row r="185" spans="1:16" s="749" customFormat="1" x14ac:dyDescent="0.2">
      <c r="A185" s="1013"/>
      <c r="B185" s="787" t="s">
        <v>907</v>
      </c>
      <c r="C185" s="752"/>
      <c r="D185" s="947"/>
      <c r="E185" s="1010"/>
      <c r="F185" s="1014"/>
      <c r="G185" s="1514"/>
      <c r="H185" s="1514"/>
      <c r="I185" s="1514"/>
      <c r="J185" s="1514"/>
      <c r="K185" s="1514"/>
      <c r="L185" s="1514"/>
      <c r="M185" s="1514"/>
      <c r="N185" s="1514"/>
      <c r="O185" s="1514"/>
      <c r="P185" s="1514"/>
    </row>
    <row r="186" spans="1:16" s="749" customFormat="1" x14ac:dyDescent="0.2">
      <c r="A186" s="1013"/>
      <c r="B186" s="774" t="s">
        <v>894</v>
      </c>
      <c r="C186" s="752"/>
      <c r="D186" s="947"/>
      <c r="E186" s="1010"/>
      <c r="F186" s="1014"/>
      <c r="G186" s="1514"/>
      <c r="H186" s="1514"/>
      <c r="I186" s="1514"/>
      <c r="J186" s="1514"/>
      <c r="K186" s="1514"/>
      <c r="L186" s="1514"/>
      <c r="M186" s="1514"/>
      <c r="N186" s="1514"/>
      <c r="O186" s="1514"/>
      <c r="P186" s="1514"/>
    </row>
    <row r="187" spans="1:16" s="749" customFormat="1" x14ac:dyDescent="0.2">
      <c r="A187" s="1013"/>
      <c r="B187" s="1012" t="s">
        <v>906</v>
      </c>
      <c r="C187" s="752" t="s">
        <v>4</v>
      </c>
      <c r="D187" s="1011">
        <v>3</v>
      </c>
      <c r="E187" s="1010"/>
      <c r="F187" s="1521">
        <f>E187*D187</f>
        <v>0</v>
      </c>
      <c r="G187" s="1514"/>
      <c r="H187" s="1514"/>
      <c r="I187" s="1514"/>
      <c r="J187" s="1514"/>
      <c r="K187" s="1514"/>
      <c r="L187" s="1514"/>
      <c r="M187" s="1514"/>
      <c r="N187" s="1514"/>
      <c r="O187" s="1514"/>
      <c r="P187" s="1514"/>
    </row>
    <row r="188" spans="1:16" s="749" customFormat="1" x14ac:dyDescent="0.2">
      <c r="A188" s="756"/>
      <c r="B188" s="755"/>
      <c r="C188" s="752"/>
      <c r="D188" s="752"/>
      <c r="E188" s="997"/>
      <c r="F188" s="997"/>
      <c r="G188" s="1005"/>
      <c r="H188" s="1005"/>
      <c r="I188" s="1005"/>
      <c r="J188" s="1005"/>
      <c r="K188" s="1005"/>
      <c r="L188" s="1005"/>
      <c r="M188" s="1005"/>
      <c r="N188" s="1005"/>
      <c r="O188" s="1005"/>
      <c r="P188" s="1005"/>
    </row>
    <row r="189" spans="1:16" s="749" customFormat="1" ht="38.25" x14ac:dyDescent="0.2">
      <c r="A189" s="878">
        <v>30</v>
      </c>
      <c r="B189" s="1407" t="s">
        <v>905</v>
      </c>
      <c r="C189" s="752"/>
      <c r="D189" s="1011"/>
      <c r="E189" s="1010"/>
      <c r="F189" s="1010"/>
      <c r="G189" s="1514"/>
      <c r="H189" s="1514"/>
      <c r="I189" s="1514"/>
      <c r="J189" s="1514"/>
      <c r="K189" s="1514"/>
      <c r="L189" s="1514"/>
      <c r="M189" s="1514"/>
      <c r="N189" s="1514"/>
      <c r="O189" s="1514"/>
      <c r="P189" s="1514"/>
    </row>
    <row r="190" spans="1:16" s="749" customFormat="1" x14ac:dyDescent="0.2">
      <c r="A190" s="1013"/>
      <c r="B190" s="1407" t="s">
        <v>904</v>
      </c>
      <c r="C190" s="752"/>
      <c r="D190" s="947"/>
      <c r="E190" s="1010"/>
      <c r="F190" s="1014"/>
      <c r="G190" s="1005"/>
      <c r="H190" s="1005"/>
      <c r="I190" s="1005"/>
      <c r="J190" s="1005"/>
      <c r="K190" s="1005"/>
      <c r="L190" s="1005"/>
      <c r="M190" s="1005"/>
      <c r="N190" s="1005"/>
      <c r="O190" s="1005"/>
      <c r="P190" s="1005"/>
    </row>
    <row r="191" spans="1:16" s="749" customFormat="1" x14ac:dyDescent="0.2">
      <c r="A191" s="1013"/>
      <c r="B191" s="1475" t="s">
        <v>711</v>
      </c>
      <c r="C191" s="752"/>
      <c r="D191" s="947"/>
      <c r="E191" s="1010"/>
      <c r="F191" s="1014"/>
      <c r="G191" s="1005"/>
      <c r="H191" s="1005"/>
      <c r="I191" s="1005"/>
      <c r="J191" s="1005"/>
      <c r="K191" s="1005"/>
      <c r="L191" s="1005"/>
      <c r="M191" s="1005"/>
      <c r="N191" s="1005"/>
      <c r="O191" s="1005"/>
      <c r="P191" s="1005"/>
    </row>
    <row r="192" spans="1:16" s="749" customFormat="1" x14ac:dyDescent="0.2">
      <c r="A192" s="1013"/>
      <c r="B192" s="1407" t="s">
        <v>903</v>
      </c>
      <c r="C192" s="752" t="s">
        <v>252</v>
      </c>
      <c r="D192" s="1011">
        <v>10</v>
      </c>
      <c r="E192" s="1010"/>
      <c r="F192" s="1521">
        <f>E192*D192</f>
        <v>0</v>
      </c>
      <c r="G192" s="1005"/>
      <c r="H192" s="1005"/>
      <c r="I192" s="1005"/>
      <c r="J192" s="1005"/>
      <c r="K192" s="1005"/>
      <c r="L192" s="1005"/>
      <c r="M192" s="1005"/>
      <c r="N192" s="1005"/>
      <c r="O192" s="1005"/>
      <c r="P192" s="1005"/>
    </row>
    <row r="193" spans="1:16" s="749" customFormat="1" x14ac:dyDescent="0.2">
      <c r="A193" s="1013"/>
      <c r="B193" s="1012"/>
      <c r="C193" s="752"/>
      <c r="D193" s="1011"/>
      <c r="E193" s="1010"/>
      <c r="F193" s="1010"/>
      <c r="G193" s="1005"/>
      <c r="H193" s="1005"/>
      <c r="I193" s="1005"/>
      <c r="J193" s="1005"/>
      <c r="K193" s="1005"/>
      <c r="L193" s="1005"/>
      <c r="M193" s="1005"/>
      <c r="N193" s="1005"/>
      <c r="O193" s="1005"/>
      <c r="P193" s="1005"/>
    </row>
    <row r="194" spans="1:16" s="749" customFormat="1" ht="25.5" x14ac:dyDescent="0.2">
      <c r="A194" s="878">
        <v>31</v>
      </c>
      <c r="B194" s="753" t="s">
        <v>902</v>
      </c>
      <c r="C194" s="758"/>
      <c r="D194" s="1009"/>
      <c r="E194" s="1008"/>
      <c r="F194" s="1522"/>
      <c r="G194" s="1005"/>
      <c r="H194" s="1005"/>
      <c r="I194" s="1005"/>
      <c r="J194" s="1005"/>
      <c r="K194" s="1005"/>
      <c r="L194" s="1005"/>
      <c r="M194" s="1005"/>
      <c r="N194" s="1005"/>
      <c r="O194" s="1005"/>
      <c r="P194" s="1005"/>
    </row>
    <row r="195" spans="1:16" s="749" customFormat="1" x14ac:dyDescent="0.2">
      <c r="A195" s="756"/>
      <c r="B195" s="1007" t="s">
        <v>901</v>
      </c>
      <c r="C195" s="758" t="s">
        <v>252</v>
      </c>
      <c r="D195" s="1006">
        <v>1</v>
      </c>
      <c r="E195" s="997"/>
      <c r="F195" s="1521">
        <f>E195*D195</f>
        <v>0</v>
      </c>
      <c r="G195" s="1005"/>
      <c r="H195" s="1005"/>
      <c r="I195" s="1005"/>
      <c r="J195" s="1005"/>
      <c r="K195" s="1005"/>
      <c r="L195" s="1005"/>
      <c r="M195" s="1005"/>
      <c r="N195" s="1005"/>
      <c r="O195" s="1005"/>
      <c r="P195" s="1005"/>
    </row>
    <row r="196" spans="1:16" s="749" customFormat="1" x14ac:dyDescent="0.2">
      <c r="A196" s="1004"/>
      <c r="B196" s="1003"/>
      <c r="C196" s="1002"/>
      <c r="D196" s="1002"/>
      <c r="E196" s="1520"/>
      <c r="F196" s="1520"/>
      <c r="G196" s="1001"/>
      <c r="H196" s="1001"/>
      <c r="I196" s="1001"/>
      <c r="J196" s="1001"/>
      <c r="K196" s="1001"/>
      <c r="L196" s="1001"/>
      <c r="M196" s="1001"/>
      <c r="N196" s="1001"/>
      <c r="O196" s="1001"/>
      <c r="P196" s="1001"/>
    </row>
    <row r="197" spans="1:16" s="749" customFormat="1" ht="114.75" x14ac:dyDescent="0.2">
      <c r="A197" s="878">
        <v>32</v>
      </c>
      <c r="B197" s="1407" t="s">
        <v>900</v>
      </c>
      <c r="C197" s="1435" t="s">
        <v>4</v>
      </c>
      <c r="D197" s="1434">
        <v>2</v>
      </c>
      <c r="E197" s="1506"/>
      <c r="F197" s="1500">
        <f>E197*D197</f>
        <v>0</v>
      </c>
      <c r="G197" s="1326"/>
      <c r="H197" s="1326"/>
      <c r="I197" s="1328"/>
      <c r="J197" s="1327"/>
      <c r="K197" s="1326"/>
      <c r="L197" s="1326"/>
      <c r="M197" s="1326"/>
      <c r="N197" s="1326"/>
      <c r="O197" s="1326"/>
      <c r="P197" s="1326"/>
    </row>
    <row r="198" spans="1:16" s="749" customFormat="1" x14ac:dyDescent="0.2">
      <c r="A198" s="1519"/>
      <c r="B198" s="1518"/>
      <c r="C198" s="1000"/>
      <c r="D198" s="999"/>
      <c r="E198" s="1517"/>
      <c r="F198" s="1517"/>
      <c r="G198" s="1326"/>
      <c r="H198" s="1326"/>
      <c r="I198" s="1328"/>
      <c r="J198" s="1327"/>
      <c r="K198" s="1326"/>
      <c r="L198" s="1326"/>
      <c r="M198" s="1326"/>
      <c r="N198" s="1326"/>
      <c r="O198" s="1326"/>
      <c r="P198" s="1326"/>
    </row>
    <row r="199" spans="1:16" s="749" customFormat="1" ht="51" x14ac:dyDescent="0.2">
      <c r="A199" s="878">
        <v>33</v>
      </c>
      <c r="B199" s="998" t="s">
        <v>899</v>
      </c>
      <c r="C199" s="1435"/>
      <c r="D199" s="1508"/>
      <c r="E199" s="1513"/>
      <c r="F199" s="1516"/>
      <c r="G199" s="1326"/>
      <c r="H199" s="1326"/>
      <c r="I199" s="1328"/>
      <c r="J199" s="1327"/>
      <c r="K199" s="1326"/>
      <c r="L199" s="1326"/>
      <c r="M199" s="1326"/>
      <c r="N199" s="1326"/>
      <c r="O199" s="1326"/>
      <c r="P199" s="1326"/>
    </row>
    <row r="200" spans="1:16" s="749" customFormat="1" x14ac:dyDescent="0.2">
      <c r="A200" s="1514"/>
      <c r="B200" s="1272" t="s">
        <v>898</v>
      </c>
      <c r="C200" s="1435"/>
      <c r="D200" s="1508"/>
      <c r="E200" s="1513"/>
      <c r="F200" s="1516"/>
      <c r="G200" s="1326"/>
      <c r="H200" s="1326"/>
      <c r="I200" s="1328"/>
      <c r="J200" s="1327"/>
      <c r="K200" s="1326"/>
      <c r="L200" s="1326"/>
      <c r="M200" s="1326"/>
      <c r="N200" s="1326"/>
      <c r="O200" s="1326"/>
      <c r="P200" s="1326"/>
    </row>
    <row r="201" spans="1:16" s="749" customFormat="1" x14ac:dyDescent="0.2">
      <c r="A201" s="1511"/>
      <c r="B201" s="1510" t="s">
        <v>894</v>
      </c>
      <c r="C201" s="1509"/>
      <c r="D201" s="1508"/>
      <c r="E201" s="1513"/>
      <c r="F201" s="1513"/>
      <c r="G201" s="1326"/>
      <c r="H201" s="1326"/>
      <c r="I201" s="1328"/>
      <c r="J201" s="1327"/>
      <c r="K201" s="1326"/>
      <c r="L201" s="1326"/>
      <c r="M201" s="1326"/>
      <c r="N201" s="1326"/>
      <c r="O201" s="1326"/>
      <c r="P201" s="1326"/>
    </row>
    <row r="202" spans="1:16" s="749" customFormat="1" x14ac:dyDescent="0.2">
      <c r="A202" s="1511"/>
      <c r="B202" s="1407" t="s">
        <v>897</v>
      </c>
      <c r="C202" s="1509" t="s">
        <v>14</v>
      </c>
      <c r="D202" s="1508">
        <v>6</v>
      </c>
      <c r="E202" s="1506"/>
      <c r="F202" s="1500">
        <f>E202*D202</f>
        <v>0</v>
      </c>
      <c r="G202" s="1326"/>
      <c r="H202" s="1326"/>
      <c r="I202" s="1328"/>
      <c r="J202" s="1327"/>
      <c r="K202" s="1326"/>
      <c r="L202" s="1326"/>
      <c r="M202" s="1326"/>
      <c r="N202" s="1326"/>
      <c r="O202" s="1326"/>
      <c r="P202" s="1326"/>
    </row>
    <row r="203" spans="1:16" s="749" customFormat="1" x14ac:dyDescent="0.2">
      <c r="A203" s="1511"/>
      <c r="B203" s="1407"/>
      <c r="C203" s="1509"/>
      <c r="D203" s="1508"/>
      <c r="E203" s="1513"/>
      <c r="F203" s="1515"/>
      <c r="G203" s="1326"/>
      <c r="H203" s="1326"/>
      <c r="I203" s="1328"/>
      <c r="J203" s="1327"/>
      <c r="K203" s="1326"/>
      <c r="L203" s="1326"/>
      <c r="M203" s="1326"/>
      <c r="N203" s="1326"/>
      <c r="O203" s="1326"/>
      <c r="P203" s="1326"/>
    </row>
    <row r="204" spans="1:16" s="749" customFormat="1" ht="51" x14ac:dyDescent="0.2">
      <c r="A204" s="878">
        <v>34</v>
      </c>
      <c r="B204" s="998" t="s">
        <v>896</v>
      </c>
      <c r="C204" s="1435"/>
      <c r="D204" s="1508"/>
      <c r="E204" s="1513"/>
      <c r="F204" s="1512"/>
      <c r="G204" s="1326"/>
      <c r="H204" s="1326"/>
      <c r="I204" s="1328"/>
      <c r="J204" s="1327"/>
      <c r="K204" s="1326"/>
      <c r="L204" s="1326"/>
      <c r="M204" s="1326"/>
      <c r="N204" s="1326"/>
      <c r="O204" s="1326"/>
      <c r="P204" s="1326"/>
    </row>
    <row r="205" spans="1:16" s="749" customFormat="1" x14ac:dyDescent="0.2">
      <c r="A205" s="1514"/>
      <c r="B205" s="1272" t="s">
        <v>895</v>
      </c>
      <c r="C205" s="1435"/>
      <c r="D205" s="1508"/>
      <c r="E205" s="1513"/>
      <c r="F205" s="1512"/>
      <c r="G205" s="1326"/>
      <c r="H205" s="1326"/>
      <c r="I205" s="1328"/>
      <c r="J205" s="1327"/>
      <c r="K205" s="1326"/>
      <c r="L205" s="1326"/>
      <c r="M205" s="1326"/>
      <c r="N205" s="1326"/>
      <c r="O205" s="1326"/>
      <c r="P205" s="1326"/>
    </row>
    <row r="206" spans="1:16" s="749" customFormat="1" x14ac:dyDescent="0.2">
      <c r="A206" s="1511"/>
      <c r="B206" s="1510" t="s">
        <v>894</v>
      </c>
      <c r="C206" s="1509" t="s">
        <v>14</v>
      </c>
      <c r="D206" s="1508">
        <v>1</v>
      </c>
      <c r="E206" s="1506"/>
      <c r="F206" s="1500">
        <f>E206*D206</f>
        <v>0</v>
      </c>
      <c r="G206" s="1326"/>
      <c r="H206" s="1326"/>
      <c r="I206" s="1328"/>
      <c r="J206" s="1327"/>
      <c r="K206" s="1326"/>
      <c r="L206" s="1326"/>
      <c r="M206" s="1326"/>
      <c r="N206" s="1326"/>
      <c r="O206" s="1326"/>
      <c r="P206" s="1326"/>
    </row>
    <row r="207" spans="1:16" s="749" customFormat="1" x14ac:dyDescent="0.2">
      <c r="A207" s="1438"/>
      <c r="B207" s="1436"/>
      <c r="C207" s="1435"/>
      <c r="D207" s="1434"/>
      <c r="E207" s="1507"/>
      <c r="F207" s="1507"/>
      <c r="G207" s="1326"/>
      <c r="H207" s="1326"/>
      <c r="I207" s="1328"/>
      <c r="J207" s="1327"/>
      <c r="K207" s="1326"/>
      <c r="L207" s="1326"/>
      <c r="M207" s="1326"/>
      <c r="N207" s="1326"/>
      <c r="O207" s="1326"/>
      <c r="P207" s="1326"/>
    </row>
    <row r="208" spans="1:16" s="749" customFormat="1" ht="25.5" x14ac:dyDescent="0.2">
      <c r="A208" s="754">
        <v>35</v>
      </c>
      <c r="B208" s="753" t="s">
        <v>893</v>
      </c>
      <c r="C208" s="752" t="s">
        <v>14</v>
      </c>
      <c r="D208" s="752">
        <v>1</v>
      </c>
      <c r="E208" s="1506"/>
      <c r="F208" s="1500">
        <f>E208*D208</f>
        <v>0</v>
      </c>
      <c r="G208" s="1326"/>
      <c r="H208" s="1326"/>
      <c r="I208" s="1328"/>
      <c r="J208" s="1327"/>
      <c r="K208" s="1326"/>
      <c r="L208" s="1326"/>
      <c r="M208" s="1326"/>
      <c r="N208" s="1326"/>
      <c r="O208" s="1326"/>
      <c r="P208" s="1326"/>
    </row>
    <row r="209" spans="1:16" s="749" customFormat="1" x14ac:dyDescent="0.2">
      <c r="A209" s="756"/>
      <c r="B209" s="753"/>
      <c r="C209" s="752"/>
      <c r="D209" s="752"/>
      <c r="E209" s="997"/>
      <c r="F209" s="997"/>
      <c r="G209" s="1326"/>
      <c r="H209" s="1326"/>
      <c r="I209" s="1328"/>
      <c r="J209" s="1327"/>
      <c r="K209" s="1326"/>
      <c r="L209" s="1326"/>
      <c r="M209" s="1326"/>
      <c r="N209" s="1326"/>
      <c r="O209" s="1326"/>
      <c r="P209" s="1326"/>
    </row>
    <row r="210" spans="1:16" s="749" customFormat="1" x14ac:dyDescent="0.2">
      <c r="A210" s="1505"/>
      <c r="B210" s="1504"/>
      <c r="C210" s="1503"/>
      <c r="D210" s="1502"/>
      <c r="E210" s="1501"/>
      <c r="F210" s="1501"/>
      <c r="G210" s="1326"/>
      <c r="H210" s="1326"/>
      <c r="I210" s="1328"/>
      <c r="J210" s="1327"/>
      <c r="K210" s="1326"/>
      <c r="L210" s="1326"/>
      <c r="M210" s="1326"/>
      <c r="N210" s="1326"/>
      <c r="O210" s="1326"/>
      <c r="P210" s="1326"/>
    </row>
    <row r="211" spans="1:16" s="749" customFormat="1" ht="25.5" x14ac:dyDescent="0.2">
      <c r="A211" s="754">
        <v>36</v>
      </c>
      <c r="B211" s="753" t="s">
        <v>739</v>
      </c>
      <c r="C211" s="752" t="s">
        <v>14</v>
      </c>
      <c r="D211" s="752">
        <v>1</v>
      </c>
      <c r="E211" s="919"/>
      <c r="F211" s="1500">
        <f>E211*D211</f>
        <v>0</v>
      </c>
      <c r="G211" s="1326"/>
      <c r="H211" s="1326"/>
      <c r="I211" s="1328"/>
      <c r="J211" s="1327"/>
      <c r="K211" s="1326"/>
      <c r="L211" s="1326"/>
      <c r="M211" s="1326"/>
      <c r="N211" s="1326"/>
      <c r="O211" s="1326"/>
      <c r="P211" s="1326"/>
    </row>
    <row r="212" spans="1:16" s="749" customFormat="1" x14ac:dyDescent="0.2">
      <c r="A212" s="756"/>
      <c r="B212" s="753"/>
      <c r="C212" s="752"/>
      <c r="D212" s="752"/>
      <c r="E212" s="919"/>
      <c r="F212" s="919"/>
      <c r="G212" s="750"/>
      <c r="H212" s="750"/>
      <c r="I212" s="750"/>
      <c r="J212" s="750"/>
      <c r="K212" s="750"/>
      <c r="L212" s="750"/>
      <c r="M212" s="750"/>
      <c r="N212" s="750"/>
      <c r="O212" s="750"/>
      <c r="P212" s="750"/>
    </row>
    <row r="213" spans="1:16" s="749" customFormat="1" ht="25.5" x14ac:dyDescent="0.2">
      <c r="A213" s="754">
        <v>37</v>
      </c>
      <c r="B213" s="753" t="s">
        <v>697</v>
      </c>
      <c r="C213" s="752" t="s">
        <v>14</v>
      </c>
      <c r="D213" s="752">
        <v>1</v>
      </c>
      <c r="E213" s="919"/>
      <c r="F213" s="1500">
        <f>E213*D213</f>
        <v>0</v>
      </c>
      <c r="G213" s="750"/>
      <c r="H213" s="750"/>
      <c r="I213" s="750"/>
      <c r="J213" s="750"/>
      <c r="K213" s="750"/>
      <c r="L213" s="750"/>
      <c r="M213" s="750"/>
      <c r="N213" s="750"/>
      <c r="O213" s="750"/>
      <c r="P213" s="750"/>
    </row>
    <row r="214" spans="1:16" s="749" customFormat="1" x14ac:dyDescent="0.2">
      <c r="A214" s="756"/>
      <c r="B214" s="755"/>
      <c r="C214" s="756"/>
      <c r="D214" s="752"/>
      <c r="E214" s="919"/>
      <c r="F214" s="919"/>
      <c r="G214" s="750"/>
      <c r="H214" s="750"/>
      <c r="I214" s="750"/>
      <c r="J214" s="750"/>
      <c r="K214" s="750"/>
      <c r="L214" s="750"/>
      <c r="M214" s="750"/>
      <c r="N214" s="750"/>
      <c r="O214" s="750"/>
      <c r="P214" s="750"/>
    </row>
    <row r="215" spans="1:16" s="749" customFormat="1" ht="25.5" x14ac:dyDescent="0.2">
      <c r="A215" s="754">
        <v>38</v>
      </c>
      <c r="B215" s="753" t="s">
        <v>696</v>
      </c>
      <c r="C215" s="752" t="s">
        <v>695</v>
      </c>
      <c r="D215" s="752">
        <v>1</v>
      </c>
      <c r="E215" s="919"/>
      <c r="F215" s="1500">
        <f>E215*D215</f>
        <v>0</v>
      </c>
      <c r="G215" s="750"/>
      <c r="H215" s="750"/>
      <c r="I215" s="750"/>
      <c r="J215" s="750"/>
      <c r="K215" s="750"/>
      <c r="L215" s="750"/>
      <c r="M215" s="750"/>
      <c r="N215" s="750"/>
      <c r="O215" s="750"/>
      <c r="P215" s="750"/>
    </row>
    <row r="216" spans="1:16" s="1492" customFormat="1" ht="15" customHeight="1" thickBot="1" x14ac:dyDescent="0.25">
      <c r="A216" s="1499"/>
      <c r="B216" s="996"/>
      <c r="C216" s="1498"/>
      <c r="D216" s="1497"/>
      <c r="E216" s="1496"/>
      <c r="F216" s="1495"/>
      <c r="G216" s="1493"/>
      <c r="H216" s="1493"/>
      <c r="I216" s="1493"/>
      <c r="J216" s="1493"/>
      <c r="K216" s="1493"/>
    </row>
    <row r="217" spans="1:16" s="1492" customFormat="1" ht="16.5" customHeight="1" thickTop="1" x14ac:dyDescent="0.2">
      <c r="A217" s="1364"/>
      <c r="B217" s="1365" t="s">
        <v>892</v>
      </c>
      <c r="C217" s="1364"/>
      <c r="D217" s="1364"/>
      <c r="E217" s="1363"/>
      <c r="F217" s="1258">
        <f>SUM(F14:F216)</f>
        <v>0</v>
      </c>
      <c r="G217" s="1493"/>
      <c r="H217" s="1493"/>
      <c r="I217" s="1493"/>
      <c r="J217" s="1493"/>
      <c r="K217" s="1493"/>
    </row>
    <row r="218" spans="1:16" s="1492" customFormat="1" ht="16.5" customHeight="1" x14ac:dyDescent="0.2">
      <c r="A218" s="1364"/>
      <c r="B218" s="1365"/>
      <c r="C218" s="1364"/>
      <c r="D218" s="1364"/>
      <c r="E218" s="1363"/>
      <c r="F218" s="1494"/>
      <c r="G218" s="1493"/>
      <c r="H218" s="1493"/>
      <c r="I218" s="1493"/>
      <c r="J218" s="1493"/>
      <c r="K218" s="1493"/>
    </row>
    <row r="219" spans="1:16" s="749" customFormat="1" ht="16.5" x14ac:dyDescent="0.2">
      <c r="A219" s="1660" t="s">
        <v>891</v>
      </c>
      <c r="B219" s="1660"/>
      <c r="C219" s="995"/>
      <c r="D219" s="995"/>
      <c r="E219" s="994"/>
      <c r="F219" s="994"/>
      <c r="G219" s="892"/>
      <c r="H219" s="892"/>
      <c r="I219" s="892"/>
      <c r="J219" s="892"/>
      <c r="K219" s="892"/>
    </row>
    <row r="220" spans="1:16" s="749" customFormat="1" ht="42.75" customHeight="1" x14ac:dyDescent="0.2">
      <c r="A220" s="1659" t="s">
        <v>890</v>
      </c>
      <c r="B220" s="1659"/>
      <c r="C220" s="1659"/>
      <c r="D220" s="1659"/>
      <c r="E220" s="1659"/>
      <c r="F220" s="1659"/>
      <c r="G220" s="892"/>
      <c r="H220" s="892"/>
      <c r="I220" s="892"/>
      <c r="J220" s="892"/>
      <c r="K220" s="892"/>
    </row>
  </sheetData>
  <mergeCells count="4">
    <mergeCell ref="A220:F220"/>
    <mergeCell ref="A219:B219"/>
    <mergeCell ref="A3:F3"/>
    <mergeCell ref="A5:F5"/>
  </mergeCells>
  <printOptions horizontalCentered="1"/>
  <pageMargins left="0.511811023622047" right="0.39370078740157499" top="0.78740157480314998" bottom="0.78740157480314998" header="0.31496062992126" footer="0.31496062992126"/>
  <pageSetup paperSize="9" scale="97" orientation="portrait" r:id="rId1"/>
  <headerFooter alignWithMargins="0">
    <oddFooter xml:space="preserve">&amp;C&amp;8&amp;A&amp;R&amp;8&amp;P   od   &amp;N &amp;10 </oddFooter>
  </headerFooter>
  <rowBreaks count="3" manualBreakCount="3">
    <brk id="34" max="5" man="1"/>
    <brk id="172" max="5" man="1"/>
    <brk id="198"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191"/>
  <sheetViews>
    <sheetView view="pageBreakPreview" topLeftCell="A178" zoomScaleNormal="100" zoomScaleSheetLayoutView="100" workbookViewId="0">
      <selection activeCell="B182" sqref="B182"/>
    </sheetView>
  </sheetViews>
  <sheetFormatPr defaultRowHeight="12.75" x14ac:dyDescent="0.2"/>
  <cols>
    <col min="1" max="1" width="3.42578125" style="1072" customWidth="1"/>
    <col min="2" max="2" width="39.140625" style="1071" customWidth="1"/>
    <col min="3" max="3" width="4.7109375" style="1070" customWidth="1"/>
    <col min="4" max="4" width="12.140625" style="1069" customWidth="1"/>
    <col min="5" max="5" width="10.42578125" style="1068" customWidth="1"/>
    <col min="6" max="6" width="17.28515625" style="1068" customWidth="1"/>
    <col min="7" max="11" width="9.140625" style="1067"/>
    <col min="12" max="16384" width="9.140625" style="1066"/>
  </cols>
  <sheetData>
    <row r="1" spans="1:11" s="1310" customFormat="1" ht="15.75" x14ac:dyDescent="0.2">
      <c r="A1" s="1314"/>
      <c r="B1" s="1312"/>
      <c r="C1" s="1311"/>
      <c r="D1" s="1311"/>
    </row>
    <row r="2" spans="1:11" s="1310" customFormat="1" ht="15" x14ac:dyDescent="0.2">
      <c r="A2" s="1313"/>
      <c r="B2" s="1312"/>
      <c r="C2" s="1311"/>
      <c r="D2" s="1311"/>
    </row>
    <row r="3" spans="1:11" s="1308" customFormat="1" ht="15" x14ac:dyDescent="0.2">
      <c r="A3" s="1656" t="s">
        <v>657</v>
      </c>
      <c r="B3" s="1656"/>
      <c r="C3" s="1656"/>
      <c r="D3" s="1656"/>
      <c r="E3" s="1656"/>
      <c r="F3" s="1656"/>
    </row>
    <row r="4" spans="1:11" s="1295" customFormat="1" ht="16.5" thickBot="1" x14ac:dyDescent="0.3">
      <c r="A4" s="1307"/>
      <c r="B4" s="1306"/>
      <c r="C4" s="1305"/>
      <c r="D4" s="1304"/>
      <c r="E4" s="1361"/>
      <c r="F4" s="1361"/>
    </row>
    <row r="5" spans="1:11" s="1301" customFormat="1" ht="12.75" customHeight="1" x14ac:dyDescent="0.2">
      <c r="A5" s="1655" t="s">
        <v>656</v>
      </c>
      <c r="B5" s="1655"/>
      <c r="C5" s="1655"/>
      <c r="D5" s="1655"/>
    </row>
    <row r="6" spans="1:11" s="1295" customFormat="1" ht="15.75" x14ac:dyDescent="0.25">
      <c r="A6" s="1300" t="s">
        <v>737</v>
      </c>
      <c r="B6" s="1299"/>
      <c r="C6" s="1298"/>
      <c r="D6" s="1297"/>
    </row>
    <row r="7" spans="1:11" s="1078" customFormat="1" x14ac:dyDescent="0.2">
      <c r="A7" s="1162"/>
      <c r="B7" s="1147"/>
      <c r="C7" s="1146"/>
      <c r="D7" s="1145"/>
      <c r="E7" s="1144"/>
      <c r="F7" s="1144"/>
      <c r="G7" s="1079"/>
      <c r="H7" s="1079"/>
      <c r="I7" s="1079"/>
      <c r="J7" s="1079"/>
      <c r="K7" s="1079"/>
    </row>
    <row r="8" spans="1:11" s="1156" customFormat="1" ht="15.75" x14ac:dyDescent="0.2">
      <c r="A8" s="1148"/>
      <c r="B8" s="1661" t="s">
        <v>1064</v>
      </c>
      <c r="C8" s="1661"/>
      <c r="D8" s="1661"/>
      <c r="E8" s="1158"/>
      <c r="F8" s="1158"/>
      <c r="G8" s="1157"/>
      <c r="H8" s="1157"/>
      <c r="I8" s="1157"/>
      <c r="J8" s="1157"/>
      <c r="K8" s="1157"/>
    </row>
    <row r="9" spans="1:11" s="1156" customFormat="1" x14ac:dyDescent="0.2">
      <c r="A9" s="1162"/>
      <c r="B9" s="1161"/>
      <c r="C9" s="1160"/>
      <c r="D9" s="1159"/>
      <c r="E9" s="1158"/>
      <c r="F9" s="1158"/>
      <c r="G9" s="1157"/>
      <c r="H9" s="1157"/>
      <c r="I9" s="1157"/>
      <c r="J9" s="1157"/>
      <c r="K9" s="1157"/>
    </row>
    <row r="10" spans="1:11" s="1149" customFormat="1" x14ac:dyDescent="0.2">
      <c r="A10" s="1155"/>
      <c r="B10" s="1154" t="s">
        <v>735</v>
      </c>
      <c r="C10" s="1153" t="s">
        <v>734</v>
      </c>
      <c r="D10" s="1152" t="s">
        <v>733</v>
      </c>
      <c r="E10" s="1151" t="s">
        <v>143</v>
      </c>
      <c r="F10" s="1151" t="s">
        <v>402</v>
      </c>
      <c r="G10" s="1150"/>
      <c r="H10" s="1150"/>
      <c r="I10" s="1150"/>
      <c r="J10" s="1150"/>
      <c r="K10" s="1150"/>
    </row>
    <row r="11" spans="1:11" s="1078" customFormat="1" x14ac:dyDescent="0.2">
      <c r="A11" s="1148"/>
      <c r="B11" s="1147"/>
      <c r="C11" s="1146"/>
      <c r="D11" s="1145"/>
      <c r="E11" s="1144"/>
      <c r="F11" s="1144"/>
      <c r="G11" s="1079"/>
      <c r="H11" s="1079"/>
      <c r="I11" s="1079"/>
      <c r="J11" s="1079"/>
      <c r="K11" s="1079"/>
    </row>
    <row r="12" spans="1:11" s="1128" customFormat="1" ht="63.75" x14ac:dyDescent="0.3">
      <c r="A12" s="1113">
        <v>1</v>
      </c>
      <c r="B12" s="948" t="s">
        <v>1063</v>
      </c>
      <c r="C12" s="1111"/>
      <c r="D12" s="924"/>
      <c r="E12" s="1081"/>
      <c r="F12" s="1081"/>
      <c r="G12" s="1129"/>
      <c r="H12" s="1129"/>
      <c r="I12" s="1129"/>
      <c r="J12" s="1129"/>
      <c r="K12" s="1129"/>
    </row>
    <row r="13" spans="1:11" s="1128" customFormat="1" ht="16.5" x14ac:dyDescent="0.3">
      <c r="A13" s="1113"/>
      <c r="B13" s="926" t="s">
        <v>1062</v>
      </c>
      <c r="C13" s="1111"/>
      <c r="D13" s="924"/>
      <c r="E13" s="1081"/>
      <c r="F13" s="1081"/>
      <c r="G13" s="1129"/>
      <c r="H13" s="1129"/>
      <c r="I13" s="1129"/>
      <c r="J13" s="1129"/>
      <c r="K13" s="1129"/>
    </row>
    <row r="14" spans="1:11" s="1128" customFormat="1" ht="16.5" x14ac:dyDescent="0.3">
      <c r="A14" s="1113"/>
      <c r="B14" s="926" t="s">
        <v>1061</v>
      </c>
      <c r="C14" s="1111"/>
      <c r="D14" s="924"/>
      <c r="E14" s="1081"/>
      <c r="F14" s="1081"/>
      <c r="G14" s="1129"/>
      <c r="H14" s="1129"/>
      <c r="I14" s="1129"/>
      <c r="J14" s="1129"/>
      <c r="K14" s="1129"/>
    </row>
    <row r="15" spans="1:11" s="1128" customFormat="1" ht="16.5" x14ac:dyDescent="0.3">
      <c r="A15" s="1113"/>
      <c r="B15" s="926" t="s">
        <v>1060</v>
      </c>
      <c r="C15" s="1111"/>
      <c r="D15" s="924"/>
      <c r="E15" s="1081"/>
      <c r="F15" s="1081"/>
      <c r="G15" s="1129"/>
      <c r="H15" s="1129"/>
      <c r="I15" s="1129"/>
      <c r="J15" s="1129"/>
      <c r="K15" s="1129"/>
    </row>
    <row r="16" spans="1:11" s="1128" customFormat="1" ht="16.5" x14ac:dyDescent="0.3">
      <c r="A16" s="1113"/>
      <c r="B16" s="926" t="s">
        <v>712</v>
      </c>
      <c r="C16" s="1111"/>
      <c r="D16" s="924"/>
      <c r="E16" s="1081"/>
      <c r="F16" s="1081"/>
      <c r="G16" s="1129"/>
      <c r="H16" s="1129"/>
      <c r="I16" s="1129"/>
      <c r="J16" s="1129"/>
      <c r="K16" s="1129"/>
    </row>
    <row r="17" spans="1:11" s="1128" customFormat="1" ht="16.5" x14ac:dyDescent="0.3">
      <c r="A17" s="1113"/>
      <c r="B17" s="1115" t="s">
        <v>711</v>
      </c>
      <c r="C17" s="1114"/>
      <c r="D17" s="924"/>
      <c r="E17" s="1081"/>
      <c r="F17" s="1081"/>
      <c r="G17" s="1129"/>
      <c r="H17" s="1129"/>
      <c r="I17" s="1129"/>
      <c r="J17" s="1129"/>
      <c r="K17" s="1129"/>
    </row>
    <row r="18" spans="1:11" s="1128" customFormat="1" ht="16.5" x14ac:dyDescent="0.3">
      <c r="A18" s="1113"/>
      <c r="B18" s="1122" t="s">
        <v>1059</v>
      </c>
      <c r="C18" s="1111" t="s">
        <v>14</v>
      </c>
      <c r="D18" s="924">
        <v>1</v>
      </c>
      <c r="E18" s="1081"/>
      <c r="F18" s="1081">
        <f>E18*D18</f>
        <v>0</v>
      </c>
      <c r="G18" s="1129"/>
      <c r="H18" s="1129"/>
      <c r="I18" s="1129"/>
      <c r="J18" s="1129"/>
      <c r="K18" s="1129"/>
    </row>
    <row r="19" spans="1:11" s="1128" customFormat="1" ht="16.5" x14ac:dyDescent="0.3">
      <c r="A19" s="878"/>
      <c r="B19" s="775"/>
      <c r="C19" s="1130"/>
      <c r="D19" s="1040"/>
      <c r="E19" s="1095"/>
      <c r="F19" s="1108"/>
      <c r="G19" s="1129"/>
      <c r="H19" s="1129"/>
      <c r="I19" s="1129"/>
      <c r="J19" s="1129"/>
      <c r="K19" s="1129"/>
    </row>
    <row r="20" spans="1:11" s="1141" customFormat="1" ht="38.25" x14ac:dyDescent="0.2">
      <c r="A20" s="1113">
        <v>2</v>
      </c>
      <c r="B20" s="948" t="s">
        <v>1058</v>
      </c>
      <c r="C20" s="1111"/>
      <c r="D20" s="924"/>
      <c r="E20" s="1081"/>
      <c r="F20" s="1081"/>
      <c r="G20" s="1143"/>
      <c r="H20" s="1142"/>
      <c r="I20" s="1142"/>
      <c r="J20" s="1142"/>
      <c r="K20" s="1142"/>
    </row>
    <row r="21" spans="1:11" s="1141" customFormat="1" ht="16.5" x14ac:dyDescent="0.2">
      <c r="A21" s="1113"/>
      <c r="B21" s="926" t="s">
        <v>1057</v>
      </c>
      <c r="C21" s="1111"/>
      <c r="D21" s="924"/>
      <c r="E21" s="1081"/>
      <c r="F21" s="1081"/>
      <c r="G21" s="1142"/>
      <c r="H21" s="1142"/>
      <c r="I21" s="1142"/>
      <c r="J21" s="1142"/>
      <c r="K21" s="1142"/>
    </row>
    <row r="22" spans="1:11" s="1141" customFormat="1" ht="16.5" x14ac:dyDescent="0.2">
      <c r="A22" s="1113"/>
      <c r="B22" s="926" t="s">
        <v>712</v>
      </c>
      <c r="C22" s="1111"/>
      <c r="D22" s="924"/>
      <c r="E22" s="1081"/>
      <c r="F22" s="1081"/>
      <c r="G22" s="1142"/>
      <c r="H22" s="1142"/>
      <c r="I22" s="1142"/>
      <c r="J22" s="1142"/>
      <c r="K22" s="1142"/>
    </row>
    <row r="23" spans="1:11" s="1141" customFormat="1" ht="16.5" x14ac:dyDescent="0.2">
      <c r="A23" s="1113"/>
      <c r="B23" s="1115" t="s">
        <v>711</v>
      </c>
      <c r="C23" s="1114"/>
      <c r="D23" s="924"/>
      <c r="E23" s="1081"/>
      <c r="F23" s="1081"/>
      <c r="G23" s="1142"/>
      <c r="H23" s="1142"/>
      <c r="I23" s="1142"/>
      <c r="J23" s="1142"/>
      <c r="K23" s="1142"/>
    </row>
    <row r="24" spans="1:11" s="1128" customFormat="1" ht="16.5" x14ac:dyDescent="0.3">
      <c r="A24" s="1140"/>
      <c r="B24" s="1112" t="s">
        <v>1056</v>
      </c>
      <c r="C24" s="1111" t="s">
        <v>14</v>
      </c>
      <c r="D24" s="924">
        <v>5</v>
      </c>
      <c r="E24" s="1081"/>
      <c r="F24" s="1081">
        <f>E24*D24</f>
        <v>0</v>
      </c>
      <c r="G24" s="1139"/>
      <c r="H24" s="1139"/>
      <c r="I24" s="1139"/>
      <c r="J24" s="1139"/>
      <c r="K24" s="1139"/>
    </row>
    <row r="25" spans="1:11" s="1128" customFormat="1" ht="16.5" x14ac:dyDescent="0.3">
      <c r="A25" s="1140"/>
      <c r="B25" s="1112" t="s">
        <v>1055</v>
      </c>
      <c r="C25" s="1111" t="s">
        <v>14</v>
      </c>
      <c r="D25" s="924">
        <v>1</v>
      </c>
      <c r="E25" s="1081"/>
      <c r="F25" s="1081">
        <f>E25*D25</f>
        <v>0</v>
      </c>
      <c r="G25" s="1139"/>
      <c r="H25" s="1139"/>
      <c r="I25" s="1139"/>
      <c r="J25" s="1139"/>
      <c r="K25" s="1139"/>
    </row>
    <row r="26" spans="1:11" s="1128" customFormat="1" ht="16.5" x14ac:dyDescent="0.3">
      <c r="A26" s="1140"/>
      <c r="B26" s="1112" t="s">
        <v>1054</v>
      </c>
      <c r="C26" s="1111" t="s">
        <v>14</v>
      </c>
      <c r="D26" s="924">
        <v>4</v>
      </c>
      <c r="E26" s="1081"/>
      <c r="F26" s="1081">
        <f>E26*D26</f>
        <v>0</v>
      </c>
      <c r="G26" s="1139"/>
      <c r="H26" s="1139"/>
      <c r="I26" s="1139"/>
      <c r="J26" s="1139"/>
      <c r="K26" s="1139"/>
    </row>
    <row r="27" spans="1:11" s="1128" customFormat="1" ht="16.5" x14ac:dyDescent="0.3">
      <c r="A27" s="1140"/>
      <c r="B27" s="1112" t="s">
        <v>1053</v>
      </c>
      <c r="C27" s="1111" t="s">
        <v>14</v>
      </c>
      <c r="D27" s="924">
        <v>1</v>
      </c>
      <c r="E27" s="1081"/>
      <c r="F27" s="1081">
        <f>E27*D27</f>
        <v>0</v>
      </c>
      <c r="G27" s="1139"/>
      <c r="H27" s="1139"/>
      <c r="I27" s="1139"/>
      <c r="J27" s="1139"/>
      <c r="K27" s="1139"/>
    </row>
    <row r="28" spans="1:11" s="929" customFormat="1" x14ac:dyDescent="0.2">
      <c r="A28" s="1113"/>
      <c r="B28" s="1112"/>
      <c r="C28" s="1111"/>
      <c r="D28" s="924"/>
      <c r="E28" s="1081"/>
      <c r="F28" s="1081"/>
      <c r="G28" s="1094"/>
      <c r="H28" s="1094"/>
      <c r="I28" s="1094"/>
      <c r="J28" s="1094"/>
      <c r="K28" s="1094"/>
    </row>
    <row r="29" spans="1:11" s="1109" customFormat="1" ht="51" x14ac:dyDescent="0.2">
      <c r="A29" s="1113">
        <v>3</v>
      </c>
      <c r="B29" s="948" t="s">
        <v>1052</v>
      </c>
      <c r="C29" s="1111"/>
      <c r="D29" s="924"/>
      <c r="E29" s="1081"/>
      <c r="F29" s="1081"/>
      <c r="G29" s="1116"/>
      <c r="H29" s="1110"/>
      <c r="I29" s="1110"/>
      <c r="J29" s="1110"/>
      <c r="K29" s="1110"/>
    </row>
    <row r="30" spans="1:11" s="1109" customFormat="1" ht="16.5" x14ac:dyDescent="0.2">
      <c r="A30" s="1113"/>
      <c r="B30" s="926" t="s">
        <v>1051</v>
      </c>
      <c r="C30" s="1111"/>
      <c r="D30" s="924"/>
      <c r="E30" s="1081"/>
      <c r="F30" s="1081"/>
      <c r="G30" s="1110"/>
      <c r="H30" s="1110"/>
      <c r="I30" s="1110"/>
      <c r="J30" s="1110"/>
      <c r="K30" s="1110"/>
    </row>
    <row r="31" spans="1:11" s="1109" customFormat="1" ht="16.5" x14ac:dyDescent="0.2">
      <c r="A31" s="1113"/>
      <c r="B31" s="926" t="s">
        <v>712</v>
      </c>
      <c r="C31" s="1111"/>
      <c r="D31" s="924"/>
      <c r="E31" s="1081"/>
      <c r="F31" s="1081"/>
      <c r="G31" s="1110"/>
      <c r="H31" s="1110"/>
      <c r="I31" s="1110"/>
      <c r="J31" s="1110"/>
      <c r="K31" s="1110"/>
    </row>
    <row r="32" spans="1:11" s="1109" customFormat="1" ht="16.5" x14ac:dyDescent="0.2">
      <c r="A32" s="1113"/>
      <c r="B32" s="1115" t="s">
        <v>711</v>
      </c>
      <c r="C32" s="1114"/>
      <c r="D32" s="924"/>
      <c r="E32" s="1081"/>
      <c r="F32" s="1081"/>
      <c r="G32" s="1110"/>
      <c r="H32" s="1110"/>
      <c r="I32" s="1110"/>
      <c r="J32" s="1110"/>
      <c r="K32" s="1110"/>
    </row>
    <row r="33" spans="1:11" s="1133" customFormat="1" ht="16.5" x14ac:dyDescent="0.3">
      <c r="A33" s="1113"/>
      <c r="B33" s="1112" t="s">
        <v>1050</v>
      </c>
      <c r="C33" s="1111" t="s">
        <v>14</v>
      </c>
      <c r="D33" s="924">
        <v>16</v>
      </c>
      <c r="E33" s="1081"/>
      <c r="F33" s="1081">
        <f>E33*D33</f>
        <v>0</v>
      </c>
      <c r="G33" s="745"/>
      <c r="H33" s="745"/>
      <c r="I33" s="745"/>
      <c r="J33" s="745"/>
      <c r="K33" s="745"/>
    </row>
    <row r="34" spans="1:11" s="1114" customFormat="1" x14ac:dyDescent="0.2">
      <c r="A34" s="1113"/>
      <c r="B34" s="1112"/>
      <c r="C34" s="1111"/>
      <c r="D34" s="924"/>
      <c r="E34" s="1081"/>
      <c r="F34" s="1081"/>
      <c r="G34" s="1136"/>
      <c r="H34" s="1136"/>
      <c r="I34" s="1136"/>
      <c r="J34" s="1136"/>
      <c r="K34" s="1136"/>
    </row>
    <row r="35" spans="1:11" s="1137" customFormat="1" ht="51" x14ac:dyDescent="0.2">
      <c r="A35" s="1113">
        <v>4</v>
      </c>
      <c r="B35" s="1616" t="s">
        <v>1049</v>
      </c>
      <c r="C35" s="1027"/>
      <c r="D35" s="1041"/>
      <c r="E35" s="1138"/>
      <c r="F35" s="1081"/>
    </row>
    <row r="36" spans="1:11" s="1137" customFormat="1" x14ac:dyDescent="0.2">
      <c r="A36" s="1113"/>
      <c r="B36" s="944" t="s">
        <v>1048</v>
      </c>
      <c r="C36" s="1041"/>
      <c r="D36" s="1041"/>
      <c r="E36" s="1138"/>
      <c r="F36" s="1081"/>
    </row>
    <row r="37" spans="1:11" s="1137" customFormat="1" x14ac:dyDescent="0.2">
      <c r="A37" s="1113"/>
      <c r="B37" s="1617" t="s">
        <v>711</v>
      </c>
      <c r="C37" s="1041"/>
      <c r="D37" s="1041"/>
      <c r="E37" s="1138"/>
      <c r="F37" s="1081"/>
    </row>
    <row r="38" spans="1:11" s="1137" customFormat="1" x14ac:dyDescent="0.2">
      <c r="A38" s="1113"/>
      <c r="B38" s="1616" t="s">
        <v>1047</v>
      </c>
      <c r="C38" s="752" t="s">
        <v>4</v>
      </c>
      <c r="D38" s="935">
        <v>2</v>
      </c>
      <c r="E38" s="1085"/>
      <c r="F38" s="1081">
        <f>E38*D38</f>
        <v>0</v>
      </c>
    </row>
    <row r="39" spans="1:11" s="1114" customFormat="1" x14ac:dyDescent="0.2">
      <c r="A39" s="1113"/>
      <c r="B39" s="1616" t="s">
        <v>1046</v>
      </c>
      <c r="C39" s="752" t="s">
        <v>4</v>
      </c>
      <c r="D39" s="935">
        <v>1</v>
      </c>
      <c r="E39" s="1085"/>
      <c r="F39" s="1081">
        <f>E39*D39</f>
        <v>0</v>
      </c>
      <c r="G39" s="1136"/>
      <c r="H39" s="1136"/>
      <c r="I39" s="1136"/>
      <c r="J39" s="1136"/>
      <c r="K39" s="1136"/>
    </row>
    <row r="40" spans="1:11" s="929" customFormat="1" x14ac:dyDescent="0.2">
      <c r="A40" s="927"/>
      <c r="B40" s="1096"/>
      <c r="C40" s="925"/>
      <c r="D40" s="928"/>
      <c r="E40" s="1095"/>
      <c r="F40" s="1095"/>
      <c r="G40" s="1094"/>
      <c r="H40" s="1094"/>
      <c r="I40" s="1094"/>
      <c r="J40" s="1094"/>
      <c r="K40" s="1094"/>
    </row>
    <row r="41" spans="1:11" s="1327" customFormat="1" ht="51" x14ac:dyDescent="0.2">
      <c r="A41" s="1113">
        <v>5</v>
      </c>
      <c r="B41" s="1100" t="s">
        <v>1045</v>
      </c>
      <c r="C41" s="1089"/>
      <c r="D41" s="1088"/>
      <c r="E41" s="1615"/>
      <c r="F41" s="1615"/>
    </row>
    <row r="42" spans="1:11" s="1327" customFormat="1" x14ac:dyDescent="0.2">
      <c r="A42" s="1092"/>
      <c r="B42" s="1099" t="s">
        <v>1044</v>
      </c>
      <c r="C42" s="1089"/>
      <c r="D42" s="1088"/>
      <c r="E42" s="1615"/>
      <c r="F42" s="1615"/>
    </row>
    <row r="43" spans="1:11" s="1327" customFormat="1" x14ac:dyDescent="0.2">
      <c r="A43" s="1092"/>
      <c r="B43" s="942" t="s">
        <v>711</v>
      </c>
      <c r="C43" s="1089"/>
      <c r="D43" s="1088"/>
      <c r="E43" s="1615"/>
      <c r="F43" s="1615"/>
    </row>
    <row r="44" spans="1:11" s="1327" customFormat="1" x14ac:dyDescent="0.2">
      <c r="A44" s="1092"/>
      <c r="B44" s="944" t="s">
        <v>1043</v>
      </c>
      <c r="C44" s="1098" t="s">
        <v>4</v>
      </c>
      <c r="D44" s="1097">
        <v>4</v>
      </c>
      <c r="E44" s="1081"/>
      <c r="F44" s="1081">
        <f>E44*D44</f>
        <v>0</v>
      </c>
    </row>
    <row r="45" spans="1:11" s="1327" customFormat="1" x14ac:dyDescent="0.2">
      <c r="A45" s="1092"/>
      <c r="B45" s="944" t="s">
        <v>1042</v>
      </c>
      <c r="C45" s="1098" t="s">
        <v>4</v>
      </c>
      <c r="D45" s="1097">
        <v>17</v>
      </c>
      <c r="E45" s="1081"/>
      <c r="F45" s="1081">
        <f>E45*D45</f>
        <v>0</v>
      </c>
    </row>
    <row r="46" spans="1:11" s="1327" customFormat="1" x14ac:dyDescent="0.2">
      <c r="A46" s="1092"/>
      <c r="B46" s="944" t="s">
        <v>1041</v>
      </c>
      <c r="C46" s="1098" t="s">
        <v>4</v>
      </c>
      <c r="D46" s="1097">
        <v>16</v>
      </c>
      <c r="E46" s="1081"/>
      <c r="F46" s="1081">
        <f>E46*D46</f>
        <v>0</v>
      </c>
    </row>
    <row r="47" spans="1:11" s="1327" customFormat="1" x14ac:dyDescent="0.2">
      <c r="A47" s="1092"/>
      <c r="B47" s="944"/>
      <c r="C47" s="1098"/>
      <c r="D47" s="1097"/>
      <c r="E47" s="1615"/>
      <c r="F47" s="1615"/>
    </row>
    <row r="48" spans="1:11" s="1109" customFormat="1" ht="38.25" x14ac:dyDescent="0.2">
      <c r="A48" s="1113">
        <v>6</v>
      </c>
      <c r="B48" s="948" t="s">
        <v>1040</v>
      </c>
      <c r="C48" s="1111"/>
      <c r="D48" s="924"/>
      <c r="E48" s="1081"/>
      <c r="F48" s="1081"/>
      <c r="G48" s="1116"/>
      <c r="H48" s="1110"/>
      <c r="I48" s="1110"/>
      <c r="J48" s="1110"/>
      <c r="K48" s="1110"/>
    </row>
    <row r="49" spans="1:11" s="1109" customFormat="1" ht="16.5" x14ac:dyDescent="0.2">
      <c r="A49" s="1113"/>
      <c r="B49" s="926" t="s">
        <v>1039</v>
      </c>
      <c r="C49" s="1111"/>
      <c r="D49" s="924"/>
      <c r="E49" s="1081"/>
      <c r="F49" s="1081"/>
      <c r="G49" s="1110"/>
      <c r="H49" s="1110"/>
      <c r="I49" s="1110"/>
      <c r="J49" s="1110"/>
      <c r="K49" s="1110"/>
    </row>
    <row r="50" spans="1:11" s="1109" customFormat="1" ht="16.5" x14ac:dyDescent="0.2">
      <c r="A50" s="1113"/>
      <c r="B50" s="926" t="s">
        <v>712</v>
      </c>
      <c r="C50" s="1111"/>
      <c r="D50" s="924"/>
      <c r="E50" s="1081"/>
      <c r="F50" s="1081"/>
      <c r="G50" s="1110"/>
      <c r="H50" s="1110"/>
      <c r="I50" s="1110"/>
      <c r="J50" s="1110"/>
      <c r="K50" s="1110"/>
    </row>
    <row r="51" spans="1:11" s="1109" customFormat="1" ht="16.5" x14ac:dyDescent="0.2">
      <c r="A51" s="1113"/>
      <c r="B51" s="1115" t="s">
        <v>711</v>
      </c>
      <c r="C51" s="1114"/>
      <c r="D51" s="924"/>
      <c r="E51" s="1081"/>
      <c r="F51" s="1081"/>
      <c r="G51" s="1110"/>
      <c r="H51" s="1110"/>
      <c r="I51" s="1110"/>
      <c r="J51" s="1110"/>
      <c r="K51" s="1110"/>
    </row>
    <row r="52" spans="1:11" s="1133" customFormat="1" ht="16.5" x14ac:dyDescent="0.3">
      <c r="A52" s="1113"/>
      <c r="B52" s="1112" t="s">
        <v>1038</v>
      </c>
      <c r="C52" s="1111" t="s">
        <v>14</v>
      </c>
      <c r="D52" s="924">
        <v>1</v>
      </c>
      <c r="E52" s="1081"/>
      <c r="F52" s="1081">
        <f>E52*D52</f>
        <v>0</v>
      </c>
      <c r="G52" s="1135"/>
      <c r="H52" s="1135"/>
      <c r="I52" s="1135"/>
      <c r="J52" s="1135"/>
      <c r="K52" s="1135"/>
    </row>
    <row r="53" spans="1:11" s="1133" customFormat="1" ht="16.5" x14ac:dyDescent="0.3">
      <c r="A53" s="1113"/>
      <c r="B53" s="1112" t="s">
        <v>844</v>
      </c>
      <c r="C53" s="1111" t="s">
        <v>14</v>
      </c>
      <c r="D53" s="924">
        <v>6</v>
      </c>
      <c r="E53" s="1081"/>
      <c r="F53" s="1081">
        <f>E53*D53</f>
        <v>0</v>
      </c>
      <c r="G53" s="1135"/>
      <c r="H53" s="1135"/>
      <c r="I53" s="1135"/>
      <c r="J53" s="1135"/>
      <c r="K53" s="1135"/>
    </row>
    <row r="54" spans="1:11" s="1133" customFormat="1" ht="16.5" x14ac:dyDescent="0.3">
      <c r="A54" s="1113"/>
      <c r="B54" s="1112" t="s">
        <v>1037</v>
      </c>
      <c r="C54" s="1111" t="s">
        <v>14</v>
      </c>
      <c r="D54" s="924">
        <v>5</v>
      </c>
      <c r="E54" s="1081"/>
      <c r="F54" s="1081">
        <f>E54*D54</f>
        <v>0</v>
      </c>
      <c r="G54" s="1135"/>
      <c r="H54" s="1135"/>
      <c r="I54" s="1135"/>
      <c r="J54" s="1135"/>
      <c r="K54" s="1135"/>
    </row>
    <row r="55" spans="1:11" s="1133" customFormat="1" ht="16.5" x14ac:dyDescent="0.3">
      <c r="A55" s="1113"/>
      <c r="B55" s="1112" t="s">
        <v>1036</v>
      </c>
      <c r="C55" s="1111" t="s">
        <v>14</v>
      </c>
      <c r="D55" s="924">
        <v>5</v>
      </c>
      <c r="E55" s="1081"/>
      <c r="F55" s="1081">
        <f>E55*D55</f>
        <v>0</v>
      </c>
      <c r="G55" s="1135"/>
      <c r="H55" s="1135"/>
      <c r="I55" s="1135"/>
      <c r="J55" s="1135"/>
      <c r="K55" s="1135"/>
    </row>
    <row r="56" spans="1:11" s="1133" customFormat="1" ht="16.5" x14ac:dyDescent="0.3">
      <c r="A56" s="1113"/>
      <c r="B56" s="1112" t="s">
        <v>1035</v>
      </c>
      <c r="C56" s="1111" t="s">
        <v>14</v>
      </c>
      <c r="D56" s="924">
        <v>1</v>
      </c>
      <c r="E56" s="1081"/>
      <c r="F56" s="1081">
        <f>E56*D56</f>
        <v>0</v>
      </c>
      <c r="G56" s="1135"/>
      <c r="H56" s="1135"/>
      <c r="I56" s="1135"/>
      <c r="J56" s="1135"/>
      <c r="K56" s="1135"/>
    </row>
    <row r="57" spans="1:11" s="929" customFormat="1" x14ac:dyDescent="0.2">
      <c r="A57" s="927"/>
      <c r="B57" s="1096"/>
      <c r="C57" s="925"/>
      <c r="D57" s="928"/>
      <c r="E57" s="1095"/>
      <c r="F57" s="1095"/>
      <c r="G57" s="1094"/>
      <c r="H57" s="1094"/>
      <c r="I57" s="1094"/>
      <c r="J57" s="1094"/>
      <c r="K57" s="1094"/>
    </row>
    <row r="58" spans="1:11" s="1133" customFormat="1" ht="76.5" x14ac:dyDescent="0.3">
      <c r="A58" s="1113">
        <v>7</v>
      </c>
      <c r="B58" s="1407" t="s">
        <v>1034</v>
      </c>
      <c r="C58" s="756"/>
      <c r="D58" s="752"/>
      <c r="E58" s="1081"/>
      <c r="F58" s="1081"/>
      <c r="G58" s="745"/>
      <c r="H58" s="745"/>
      <c r="I58" s="745"/>
      <c r="J58" s="745"/>
      <c r="K58" s="745"/>
    </row>
    <row r="59" spans="1:11" s="1133" customFormat="1" ht="16.5" x14ac:dyDescent="0.3">
      <c r="A59" s="1113"/>
      <c r="B59" s="1099" t="s">
        <v>1033</v>
      </c>
      <c r="C59" s="1132"/>
      <c r="D59" s="1131"/>
      <c r="E59" s="1081"/>
      <c r="F59" s="1081"/>
      <c r="G59" s="745"/>
      <c r="H59" s="745"/>
      <c r="I59" s="745"/>
      <c r="J59" s="745"/>
      <c r="K59" s="745"/>
    </row>
    <row r="60" spans="1:11" s="1133" customFormat="1" ht="16.5" x14ac:dyDescent="0.3">
      <c r="A60" s="1113"/>
      <c r="B60" s="1099" t="s">
        <v>712</v>
      </c>
      <c r="C60" s="1132"/>
      <c r="D60" s="1131"/>
      <c r="E60" s="1081"/>
      <c r="F60" s="1081"/>
      <c r="G60" s="745"/>
      <c r="H60" s="745"/>
      <c r="I60" s="745"/>
      <c r="J60" s="745"/>
      <c r="K60" s="745"/>
    </row>
    <row r="61" spans="1:11" s="1133" customFormat="1" ht="16.5" x14ac:dyDescent="0.3">
      <c r="A61" s="1113"/>
      <c r="B61" s="942" t="s">
        <v>711</v>
      </c>
      <c r="C61" s="1132"/>
      <c r="D61" s="1131"/>
      <c r="E61" s="1081"/>
      <c r="F61" s="1134"/>
      <c r="G61" s="745"/>
      <c r="H61" s="745"/>
      <c r="I61" s="745"/>
      <c r="J61" s="745"/>
      <c r="K61" s="745"/>
    </row>
    <row r="62" spans="1:11" s="1133" customFormat="1" ht="16.5" x14ac:dyDescent="0.3">
      <c r="A62" s="1113"/>
      <c r="B62" s="944" t="s">
        <v>1032</v>
      </c>
      <c r="C62" s="1132" t="s">
        <v>252</v>
      </c>
      <c r="D62" s="1131">
        <v>14</v>
      </c>
      <c r="E62" s="1081"/>
      <c r="F62" s="1081">
        <f>E62*D62</f>
        <v>0</v>
      </c>
      <c r="G62" s="745"/>
      <c r="H62" s="745"/>
      <c r="I62" s="745"/>
      <c r="J62" s="745"/>
      <c r="K62" s="745"/>
    </row>
    <row r="63" spans="1:11" s="1133" customFormat="1" ht="16.5" x14ac:dyDescent="0.3">
      <c r="A63" s="1113"/>
      <c r="B63" s="944" t="s">
        <v>1255</v>
      </c>
      <c r="C63" s="1132" t="s">
        <v>252</v>
      </c>
      <c r="D63" s="1131">
        <v>8</v>
      </c>
      <c r="E63" s="1081"/>
      <c r="F63" s="1081">
        <f>E63*D63</f>
        <v>0</v>
      </c>
      <c r="G63" s="745"/>
      <c r="H63" s="745"/>
      <c r="I63" s="745"/>
      <c r="J63" s="745"/>
      <c r="K63" s="745"/>
    </row>
    <row r="64" spans="1:11" s="1133" customFormat="1" ht="16.5" x14ac:dyDescent="0.3">
      <c r="A64" s="1113"/>
      <c r="B64" s="944" t="s">
        <v>1031</v>
      </c>
      <c r="C64" s="1132" t="s">
        <v>252</v>
      </c>
      <c r="D64" s="1131">
        <v>5</v>
      </c>
      <c r="E64" s="1081"/>
      <c r="F64" s="1081">
        <f>E64*D64</f>
        <v>0</v>
      </c>
      <c r="G64" s="745"/>
      <c r="H64" s="745"/>
      <c r="I64" s="745"/>
      <c r="J64" s="745"/>
      <c r="K64" s="745"/>
    </row>
    <row r="65" spans="1:11" s="1133" customFormat="1" ht="16.5" x14ac:dyDescent="0.3">
      <c r="A65" s="1113"/>
      <c r="B65" s="944" t="s">
        <v>1254</v>
      </c>
      <c r="C65" s="1132" t="s">
        <v>252</v>
      </c>
      <c r="D65" s="1131">
        <v>28</v>
      </c>
      <c r="E65" s="1081"/>
      <c r="F65" s="1081">
        <f>E65*D65</f>
        <v>0</v>
      </c>
      <c r="G65" s="745"/>
      <c r="H65" s="745"/>
      <c r="I65" s="745"/>
      <c r="J65" s="745"/>
      <c r="K65" s="745"/>
    </row>
    <row r="66" spans="1:11" s="1128" customFormat="1" ht="16.5" x14ac:dyDescent="0.3">
      <c r="A66" s="927"/>
      <c r="B66" s="944" t="s">
        <v>1030</v>
      </c>
      <c r="C66" s="1132" t="s">
        <v>252</v>
      </c>
      <c r="D66" s="1131">
        <v>22</v>
      </c>
      <c r="E66" s="1081"/>
      <c r="F66" s="1081">
        <f>E66*D66</f>
        <v>0</v>
      </c>
      <c r="G66" s="1129"/>
      <c r="H66" s="1129"/>
      <c r="I66" s="1129"/>
      <c r="J66" s="1129"/>
      <c r="K66" s="1129"/>
    </row>
    <row r="67" spans="1:11" s="1128" customFormat="1" ht="16.5" x14ac:dyDescent="0.3">
      <c r="A67" s="927"/>
      <c r="B67" s="775"/>
      <c r="C67" s="1130"/>
      <c r="D67" s="1040"/>
      <c r="E67" s="1095"/>
      <c r="F67" s="1108"/>
      <c r="G67" s="1129"/>
      <c r="H67" s="1129"/>
      <c r="I67" s="1129"/>
      <c r="J67" s="1129"/>
      <c r="K67" s="1129"/>
    </row>
    <row r="68" spans="1:11" s="1117" customFormat="1" ht="102" x14ac:dyDescent="0.2">
      <c r="A68" s="927">
        <v>8</v>
      </c>
      <c r="B68" s="1127" t="s">
        <v>1029</v>
      </c>
      <c r="C68" s="1123"/>
      <c r="D68" s="1121"/>
      <c r="E68" s="1119"/>
      <c r="F68" s="1119"/>
      <c r="G68" s="1126"/>
    </row>
    <row r="69" spans="1:11" s="1117" customFormat="1" ht="25.5" x14ac:dyDescent="0.2">
      <c r="A69" s="1123"/>
      <c r="B69" s="1125" t="s">
        <v>1028</v>
      </c>
      <c r="D69" s="1124"/>
      <c r="E69" s="1119"/>
      <c r="F69" s="1119"/>
    </row>
    <row r="70" spans="1:11" s="1117" customFormat="1" x14ac:dyDescent="0.2">
      <c r="A70" s="1123"/>
      <c r="B70" s="1122" t="s">
        <v>1027</v>
      </c>
      <c r="C70" s="1121" t="s">
        <v>1</v>
      </c>
      <c r="D70" s="1120">
        <v>353</v>
      </c>
      <c r="E70" s="1081"/>
      <c r="F70" s="1081">
        <f>E70*D70</f>
        <v>0</v>
      </c>
      <c r="G70" s="1118"/>
    </row>
    <row r="71" spans="1:11" s="1117" customFormat="1" x14ac:dyDescent="0.2">
      <c r="A71" s="1123"/>
      <c r="B71" s="1122" t="s">
        <v>1026</v>
      </c>
      <c r="C71" s="1121" t="s">
        <v>1</v>
      </c>
      <c r="D71" s="1120"/>
      <c r="E71" s="1081"/>
      <c r="F71" s="1081">
        <f>E71*D71</f>
        <v>0</v>
      </c>
      <c r="G71" s="1118"/>
    </row>
    <row r="72" spans="1:11" s="1117" customFormat="1" x14ac:dyDescent="0.2">
      <c r="A72" s="1123"/>
      <c r="B72" s="1122"/>
      <c r="C72" s="1121"/>
      <c r="D72" s="1120"/>
      <c r="E72" s="1119"/>
      <c r="F72" s="1119"/>
      <c r="G72" s="1118"/>
    </row>
    <row r="73" spans="1:11" s="1109" customFormat="1" ht="51" x14ac:dyDescent="0.2">
      <c r="A73" s="1113">
        <v>9</v>
      </c>
      <c r="B73" s="948" t="s">
        <v>1025</v>
      </c>
      <c r="C73" s="1111"/>
      <c r="D73" s="924"/>
      <c r="E73" s="1081"/>
      <c r="F73" s="1081"/>
      <c r="G73" s="1116"/>
      <c r="H73" s="1110"/>
      <c r="I73" s="1110"/>
      <c r="J73" s="1110"/>
      <c r="K73" s="1110"/>
    </row>
    <row r="74" spans="1:11" s="1109" customFormat="1" ht="16.5" x14ac:dyDescent="0.2">
      <c r="A74" s="1113"/>
      <c r="B74" s="926" t="s">
        <v>1024</v>
      </c>
      <c r="C74" s="1111"/>
      <c r="D74" s="924"/>
      <c r="E74" s="1081"/>
      <c r="F74" s="1081"/>
      <c r="G74" s="1110"/>
      <c r="H74" s="1110"/>
      <c r="I74" s="1110"/>
      <c r="J74" s="1110"/>
      <c r="K74" s="1110"/>
    </row>
    <row r="75" spans="1:11" s="1109" customFormat="1" ht="16.5" x14ac:dyDescent="0.2">
      <c r="A75" s="1113"/>
      <c r="B75" s="926" t="s">
        <v>712</v>
      </c>
      <c r="C75" s="1111"/>
      <c r="D75" s="924"/>
      <c r="E75" s="1081"/>
      <c r="F75" s="1081"/>
      <c r="G75" s="1110"/>
      <c r="H75" s="1110"/>
      <c r="I75" s="1110"/>
      <c r="J75" s="1110"/>
      <c r="K75" s="1110"/>
    </row>
    <row r="76" spans="1:11" s="1109" customFormat="1" ht="16.5" x14ac:dyDescent="0.2">
      <c r="A76" s="1113"/>
      <c r="B76" s="1115" t="s">
        <v>711</v>
      </c>
      <c r="C76" s="1114"/>
      <c r="D76" s="924"/>
      <c r="E76" s="1081"/>
      <c r="F76" s="1081"/>
      <c r="G76" s="1110"/>
      <c r="H76" s="1110"/>
      <c r="I76" s="1110"/>
      <c r="J76" s="1110"/>
      <c r="K76" s="1110"/>
    </row>
    <row r="77" spans="1:11" s="1109" customFormat="1" ht="16.5" x14ac:dyDescent="0.2">
      <c r="A77" s="1113"/>
      <c r="B77" s="1112" t="s">
        <v>1023</v>
      </c>
      <c r="C77" s="1111" t="s">
        <v>139</v>
      </c>
      <c r="D77" s="924">
        <v>205</v>
      </c>
      <c r="E77" s="1081"/>
      <c r="F77" s="1081">
        <f>E77*D77</f>
        <v>0</v>
      </c>
      <c r="G77" s="1110"/>
      <c r="H77" s="1110"/>
      <c r="I77" s="1110"/>
      <c r="J77" s="1110"/>
      <c r="K77" s="1110"/>
    </row>
    <row r="78" spans="1:11" s="1109" customFormat="1" ht="16.5" x14ac:dyDescent="0.2">
      <c r="A78" s="1113"/>
      <c r="B78" s="1112"/>
      <c r="C78" s="1111"/>
      <c r="D78" s="924"/>
      <c r="E78" s="1081"/>
      <c r="F78" s="1081"/>
      <c r="G78" s="1110"/>
      <c r="H78" s="1110"/>
      <c r="I78" s="1110"/>
      <c r="J78" s="1110"/>
      <c r="K78" s="1110"/>
    </row>
    <row r="79" spans="1:11" s="735" customFormat="1" ht="153" x14ac:dyDescent="0.2">
      <c r="A79" s="927">
        <v>10</v>
      </c>
      <c r="B79" s="931" t="s">
        <v>787</v>
      </c>
      <c r="C79" s="767"/>
      <c r="D79" s="766"/>
      <c r="E79" s="1095"/>
      <c r="F79" s="1108"/>
      <c r="G79" s="736"/>
      <c r="H79" s="736"/>
      <c r="I79" s="736"/>
      <c r="J79" s="736"/>
      <c r="K79" s="736"/>
    </row>
    <row r="80" spans="1:11" s="735" customFormat="1" ht="25.5" x14ac:dyDescent="0.2">
      <c r="A80" s="927"/>
      <c r="B80" s="926" t="s">
        <v>786</v>
      </c>
      <c r="C80" s="925"/>
      <c r="D80" s="928"/>
      <c r="E80" s="1095"/>
      <c r="F80" s="1108"/>
      <c r="G80" s="736"/>
      <c r="H80" s="736"/>
      <c r="I80" s="736"/>
      <c r="J80" s="736"/>
      <c r="K80" s="736"/>
    </row>
    <row r="81" spans="1:11" s="735" customFormat="1" x14ac:dyDescent="0.2">
      <c r="A81" s="927"/>
      <c r="B81" s="926" t="s">
        <v>712</v>
      </c>
      <c r="C81" s="925"/>
      <c r="D81" s="928"/>
      <c r="E81" s="1095"/>
      <c r="F81" s="1108"/>
      <c r="G81" s="736"/>
      <c r="H81" s="736"/>
      <c r="I81" s="736"/>
      <c r="J81" s="736"/>
      <c r="K81" s="736"/>
    </row>
    <row r="82" spans="1:11" s="735" customFormat="1" x14ac:dyDescent="0.2">
      <c r="A82" s="927"/>
      <c r="B82" s="930" t="s">
        <v>711</v>
      </c>
      <c r="C82" s="929"/>
      <c r="D82" s="928"/>
      <c r="E82" s="1095"/>
      <c r="F82" s="1108"/>
      <c r="G82" s="736"/>
      <c r="H82" s="736"/>
      <c r="I82" s="736"/>
      <c r="J82" s="736"/>
      <c r="K82" s="736"/>
    </row>
    <row r="83" spans="1:11" s="735" customFormat="1" x14ac:dyDescent="0.2">
      <c r="A83" s="927"/>
      <c r="B83" s="926" t="s">
        <v>785</v>
      </c>
      <c r="C83" s="925" t="s">
        <v>14</v>
      </c>
      <c r="D83" s="924">
        <v>12</v>
      </c>
      <c r="E83" s="1095"/>
      <c r="F83" s="1108">
        <f>E83*D83</f>
        <v>0</v>
      </c>
      <c r="G83" s="736"/>
      <c r="H83" s="736"/>
      <c r="I83" s="736"/>
      <c r="J83" s="736"/>
      <c r="K83" s="736"/>
    </row>
    <row r="84" spans="1:11" s="1101" customFormat="1" x14ac:dyDescent="0.2">
      <c r="A84" s="1107"/>
      <c r="B84" s="1106"/>
      <c r="C84" s="1105"/>
      <c r="D84" s="1104"/>
      <c r="E84" s="1103"/>
      <c r="F84" s="1103"/>
      <c r="G84" s="1102"/>
      <c r="H84" s="1102"/>
      <c r="I84" s="1102"/>
      <c r="J84" s="1102"/>
      <c r="K84" s="1102"/>
    </row>
    <row r="85" spans="1:11" s="1327" customFormat="1" ht="89.25" x14ac:dyDescent="0.2">
      <c r="A85" s="927">
        <v>11</v>
      </c>
      <c r="B85" s="1100" t="s">
        <v>1022</v>
      </c>
      <c r="C85" s="1089"/>
      <c r="D85" s="1088"/>
      <c r="E85" s="1615"/>
      <c r="F85" s="1615"/>
    </row>
    <row r="86" spans="1:11" s="1327" customFormat="1" x14ac:dyDescent="0.2">
      <c r="A86" s="1092"/>
      <c r="B86" s="1099" t="s">
        <v>1021</v>
      </c>
      <c r="C86" s="1089"/>
      <c r="D86" s="1088"/>
      <c r="E86" s="1615"/>
      <c r="F86" s="1615"/>
    </row>
    <row r="87" spans="1:11" s="1327" customFormat="1" x14ac:dyDescent="0.2">
      <c r="A87" s="1092"/>
      <c r="B87" s="942" t="s">
        <v>711</v>
      </c>
      <c r="C87" s="1089"/>
      <c r="D87" s="1088"/>
      <c r="E87" s="1615"/>
      <c r="F87" s="1615"/>
    </row>
    <row r="88" spans="1:11" s="1327" customFormat="1" x14ac:dyDescent="0.2">
      <c r="A88" s="1092"/>
      <c r="B88" s="944" t="s">
        <v>1020</v>
      </c>
      <c r="C88" s="1098" t="s">
        <v>4</v>
      </c>
      <c r="D88" s="1097">
        <v>1</v>
      </c>
      <c r="E88" s="1081"/>
      <c r="F88" s="1081">
        <f>E88*D88</f>
        <v>0</v>
      </c>
    </row>
    <row r="89" spans="1:11" s="1327" customFormat="1" x14ac:dyDescent="0.2">
      <c r="A89" s="1092"/>
      <c r="B89" s="944" t="s">
        <v>1019</v>
      </c>
      <c r="C89" s="1098" t="s">
        <v>4</v>
      </c>
      <c r="D89" s="1097">
        <v>1</v>
      </c>
      <c r="E89" s="1081"/>
      <c r="F89" s="1081">
        <f>E89*D89</f>
        <v>0</v>
      </c>
    </row>
    <row r="90" spans="1:11" s="1327" customFormat="1" x14ac:dyDescent="0.2">
      <c r="A90" s="1092"/>
      <c r="B90" s="944" t="s">
        <v>1018</v>
      </c>
      <c r="C90" s="1098" t="s">
        <v>4</v>
      </c>
      <c r="D90" s="1097">
        <v>1</v>
      </c>
      <c r="E90" s="1081"/>
      <c r="F90" s="1081">
        <f>E90*D90</f>
        <v>0</v>
      </c>
    </row>
    <row r="91" spans="1:11" s="1327" customFormat="1" x14ac:dyDescent="0.2">
      <c r="A91" s="1092"/>
      <c r="B91" s="944" t="s">
        <v>1246</v>
      </c>
      <c r="C91" s="1098" t="s">
        <v>4</v>
      </c>
      <c r="D91" s="1097">
        <v>1</v>
      </c>
      <c r="E91" s="1081"/>
      <c r="F91" s="1081">
        <f>E91*D91</f>
        <v>0</v>
      </c>
    </row>
    <row r="92" spans="1:11" s="1327" customFormat="1" x14ac:dyDescent="0.2">
      <c r="A92" s="1092"/>
      <c r="B92" s="944" t="s">
        <v>1245</v>
      </c>
      <c r="C92" s="1098" t="s">
        <v>4</v>
      </c>
      <c r="D92" s="1097">
        <v>1</v>
      </c>
      <c r="E92" s="1081"/>
      <c r="F92" s="1081">
        <f>E92*D92</f>
        <v>0</v>
      </c>
    </row>
    <row r="93" spans="1:11" s="929" customFormat="1" x14ac:dyDescent="0.2">
      <c r="A93" s="927"/>
      <c r="B93" s="1096"/>
      <c r="C93" s="925"/>
      <c r="D93" s="928"/>
      <c r="E93" s="1095"/>
      <c r="F93" s="1095"/>
      <c r="G93" s="1094"/>
      <c r="H93" s="1094"/>
      <c r="I93" s="1094"/>
      <c r="J93" s="1094"/>
      <c r="K93" s="1094"/>
    </row>
    <row r="94" spans="1:11" s="1523" customFormat="1" ht="38.25" x14ac:dyDescent="0.2">
      <c r="A94" s="1090" t="s">
        <v>1253</v>
      </c>
      <c r="B94" s="1272" t="s">
        <v>1015</v>
      </c>
      <c r="C94" s="1089"/>
      <c r="D94" s="1088"/>
      <c r="E94" s="1331"/>
      <c r="F94" s="1331"/>
      <c r="G94" s="1595"/>
      <c r="H94" s="1377"/>
    </row>
    <row r="95" spans="1:11" s="1523" customFormat="1" x14ac:dyDescent="0.2">
      <c r="A95" s="1092"/>
      <c r="B95" s="1093" t="s">
        <v>1252</v>
      </c>
      <c r="C95" s="1089"/>
      <c r="D95" s="1088"/>
      <c r="E95" s="1331"/>
      <c r="F95" s="1331"/>
      <c r="G95" s="1595"/>
      <c r="H95" s="1377"/>
    </row>
    <row r="96" spans="1:11" s="1523" customFormat="1" x14ac:dyDescent="0.2">
      <c r="A96" s="1092"/>
      <c r="B96" s="889" t="s">
        <v>711</v>
      </c>
      <c r="C96" s="1089"/>
      <c r="D96" s="1088"/>
      <c r="E96" s="1331"/>
      <c r="F96" s="1331"/>
      <c r="G96" s="1595"/>
      <c r="H96" s="1377"/>
    </row>
    <row r="97" spans="1:16" s="1523" customFormat="1" x14ac:dyDescent="0.2">
      <c r="A97" s="1092"/>
      <c r="B97" s="889" t="s">
        <v>1251</v>
      </c>
      <c r="C97" s="1089"/>
      <c r="D97" s="1088"/>
      <c r="E97" s="1331"/>
      <c r="F97" s="1331"/>
      <c r="G97" s="1595"/>
      <c r="H97" s="1377"/>
    </row>
    <row r="98" spans="1:16" s="1523" customFormat="1" ht="16.5" x14ac:dyDescent="0.3">
      <c r="A98" s="1092"/>
      <c r="B98" s="1091" t="s">
        <v>1250</v>
      </c>
      <c r="C98" s="1089" t="s">
        <v>4</v>
      </c>
      <c r="D98" s="1088">
        <v>2</v>
      </c>
      <c r="E98" s="1081"/>
      <c r="F98" s="1081">
        <f>E98*D98</f>
        <v>0</v>
      </c>
      <c r="G98" s="1595"/>
      <c r="H98" s="1377"/>
      <c r="N98" s="1316"/>
    </row>
    <row r="99" spans="1:16" s="1523" customFormat="1" ht="16.5" x14ac:dyDescent="0.3">
      <c r="A99" s="1092"/>
      <c r="B99" s="1091"/>
      <c r="C99" s="1089"/>
      <c r="D99" s="1088"/>
      <c r="E99" s="1331"/>
      <c r="F99" s="1331"/>
      <c r="G99" s="1595"/>
      <c r="H99" s="1377"/>
      <c r="N99" s="1316"/>
    </row>
    <row r="100" spans="1:16" s="1523" customFormat="1" ht="38.25" x14ac:dyDescent="0.3">
      <c r="A100" s="1090" t="s">
        <v>1249</v>
      </c>
      <c r="B100" s="1272" t="s">
        <v>1248</v>
      </c>
      <c r="C100" s="1089"/>
      <c r="D100" s="1088"/>
      <c r="E100" s="1331"/>
      <c r="F100" s="1331"/>
      <c r="G100" s="1595"/>
      <c r="H100" s="1377"/>
      <c r="N100" s="1316"/>
    </row>
    <row r="101" spans="1:16" s="1523" customFormat="1" ht="16.5" x14ac:dyDescent="0.3">
      <c r="A101" s="1092"/>
      <c r="B101" s="1093" t="s">
        <v>1247</v>
      </c>
      <c r="C101" s="1089"/>
      <c r="D101" s="1088"/>
      <c r="E101" s="1331"/>
      <c r="F101" s="1331"/>
      <c r="G101" s="1595"/>
      <c r="H101" s="1377"/>
      <c r="N101" s="1316"/>
    </row>
    <row r="102" spans="1:16" s="1523" customFormat="1" ht="16.5" x14ac:dyDescent="0.3">
      <c r="A102" s="1092"/>
      <c r="B102" s="889" t="s">
        <v>711</v>
      </c>
      <c r="C102" s="1089"/>
      <c r="D102" s="1088"/>
      <c r="E102" s="1331"/>
      <c r="F102" s="1331"/>
      <c r="G102" s="1595"/>
      <c r="H102" s="1377"/>
      <c r="N102" s="1316"/>
    </row>
    <row r="103" spans="1:16" s="1523" customFormat="1" ht="16.5" x14ac:dyDescent="0.3">
      <c r="A103" s="1092"/>
      <c r="B103" s="889" t="s">
        <v>1014</v>
      </c>
      <c r="C103" s="1089"/>
      <c r="D103" s="1088"/>
      <c r="E103" s="1331"/>
      <c r="F103" s="1331"/>
      <c r="G103" s="1595"/>
      <c r="H103" s="1377"/>
      <c r="N103" s="1316"/>
    </row>
    <row r="104" spans="1:16" s="1523" customFormat="1" ht="16.5" x14ac:dyDescent="0.3">
      <c r="A104" s="1092"/>
      <c r="B104" s="1091" t="s">
        <v>1246</v>
      </c>
      <c r="C104" s="1089" t="s">
        <v>4</v>
      </c>
      <c r="D104" s="1088">
        <v>1</v>
      </c>
      <c r="E104" s="1081"/>
      <c r="F104" s="1081">
        <f>E104*D104</f>
        <v>0</v>
      </c>
      <c r="G104" s="1595"/>
      <c r="H104" s="1377"/>
      <c r="N104" s="1316"/>
    </row>
    <row r="105" spans="1:16" s="1523" customFormat="1" ht="16.5" x14ac:dyDescent="0.3">
      <c r="A105" s="1092"/>
      <c r="B105" s="1091" t="s">
        <v>1245</v>
      </c>
      <c r="C105" s="1089" t="s">
        <v>4</v>
      </c>
      <c r="D105" s="1088">
        <v>1</v>
      </c>
      <c r="E105" s="1081"/>
      <c r="F105" s="1081">
        <f>E105*D105</f>
        <v>0</v>
      </c>
      <c r="G105" s="1595"/>
      <c r="H105" s="1377"/>
      <c r="N105" s="1316"/>
    </row>
    <row r="106" spans="1:16" s="1523" customFormat="1" ht="16.5" x14ac:dyDescent="0.3">
      <c r="A106" s="1092"/>
      <c r="B106" s="1091"/>
      <c r="C106" s="1089"/>
      <c r="D106" s="1088"/>
      <c r="E106" s="1331"/>
      <c r="F106" s="1331"/>
      <c r="G106" s="1595"/>
      <c r="H106" s="1377"/>
      <c r="N106" s="1316"/>
    </row>
    <row r="107" spans="1:16" s="1420" customFormat="1" ht="25.5" x14ac:dyDescent="0.3">
      <c r="A107" s="1614" t="s">
        <v>1017</v>
      </c>
      <c r="B107" s="1611" t="s">
        <v>1244</v>
      </c>
      <c r="C107" s="1098"/>
      <c r="D107" s="1097"/>
      <c r="E107" s="1606"/>
      <c r="F107" s="1606"/>
      <c r="G107" s="1387"/>
      <c r="H107" s="1387"/>
      <c r="I107" s="1605"/>
      <c r="J107" s="1387"/>
      <c r="P107" s="1604"/>
    </row>
    <row r="108" spans="1:16" s="1420" customFormat="1" ht="89.25" x14ac:dyDescent="0.3">
      <c r="A108" s="1613"/>
      <c r="B108" s="1609" t="s">
        <v>1243</v>
      </c>
      <c r="C108" s="1098"/>
      <c r="D108" s="1097"/>
      <c r="E108" s="1606"/>
      <c r="F108" s="1606"/>
      <c r="G108" s="1387"/>
      <c r="H108" s="1387"/>
      <c r="I108" s="1605"/>
      <c r="J108" s="1387"/>
      <c r="P108" s="1604"/>
    </row>
    <row r="109" spans="1:16" s="1420" customFormat="1" ht="16.5" x14ac:dyDescent="0.3">
      <c r="A109" s="1613"/>
      <c r="B109" s="1609" t="s">
        <v>1242</v>
      </c>
      <c r="C109" s="1098"/>
      <c r="D109" s="1097"/>
      <c r="E109" s="1606"/>
      <c r="F109" s="1606"/>
      <c r="G109" s="1387"/>
      <c r="H109" s="1387"/>
      <c r="I109" s="1605"/>
      <c r="J109" s="1387"/>
      <c r="P109" s="1604"/>
    </row>
    <row r="110" spans="1:16" s="1420" customFormat="1" ht="51" x14ac:dyDescent="0.3">
      <c r="A110" s="1613"/>
      <c r="B110" s="1609" t="s">
        <v>1241</v>
      </c>
      <c r="C110" s="1098"/>
      <c r="D110" s="1097"/>
      <c r="E110" s="1606"/>
      <c r="F110" s="1606"/>
      <c r="G110" s="1387"/>
      <c r="H110" s="1387"/>
      <c r="I110" s="1605"/>
      <c r="J110" s="1387"/>
      <c r="P110" s="1604"/>
    </row>
    <row r="111" spans="1:16" s="1420" customFormat="1" ht="25.5" x14ac:dyDescent="0.3">
      <c r="A111" s="1613"/>
      <c r="B111" s="1609" t="s">
        <v>1240</v>
      </c>
      <c r="C111" s="1098"/>
      <c r="D111" s="1097"/>
      <c r="E111" s="1606"/>
      <c r="F111" s="1606"/>
      <c r="G111" s="1387"/>
      <c r="H111" s="1387"/>
      <c r="I111" s="1605"/>
      <c r="J111" s="1387"/>
      <c r="P111" s="1604"/>
    </row>
    <row r="112" spans="1:16" s="1420" customFormat="1" ht="76.5" x14ac:dyDescent="0.3">
      <c r="A112" s="1613"/>
      <c r="B112" s="1609" t="s">
        <v>1239</v>
      </c>
      <c r="C112" s="1098"/>
      <c r="D112" s="1097"/>
      <c r="E112" s="1606"/>
      <c r="F112" s="1606"/>
      <c r="G112" s="1387"/>
      <c r="H112" s="1387"/>
      <c r="I112" s="1605"/>
      <c r="J112" s="1387"/>
      <c r="P112" s="1604"/>
    </row>
    <row r="113" spans="1:16" s="1420" customFormat="1" ht="25.5" x14ac:dyDescent="0.3">
      <c r="A113" s="1613"/>
      <c r="B113" s="1609" t="s">
        <v>1238</v>
      </c>
      <c r="C113" s="1098"/>
      <c r="D113" s="1097"/>
      <c r="E113" s="1606"/>
      <c r="F113" s="1606"/>
      <c r="G113" s="1387"/>
      <c r="H113" s="1387"/>
      <c r="I113" s="1605"/>
      <c r="J113" s="1387"/>
      <c r="P113" s="1604"/>
    </row>
    <row r="114" spans="1:16" s="1420" customFormat="1" ht="16.5" x14ac:dyDescent="0.3">
      <c r="A114" s="1613"/>
      <c r="B114" s="1609" t="s">
        <v>1237</v>
      </c>
      <c r="C114" s="1098"/>
      <c r="D114" s="1097"/>
      <c r="E114" s="1606"/>
      <c r="F114" s="1606"/>
      <c r="G114" s="1387"/>
      <c r="H114" s="1387"/>
      <c r="I114" s="1605"/>
      <c r="J114" s="1387"/>
      <c r="P114" s="1604"/>
    </row>
    <row r="115" spans="1:16" s="1420" customFormat="1" ht="38.25" x14ac:dyDescent="0.3">
      <c r="A115" s="1613"/>
      <c r="B115" s="1609" t="s">
        <v>1236</v>
      </c>
      <c r="C115" s="1098"/>
      <c r="D115" s="1097"/>
      <c r="E115" s="1606"/>
      <c r="F115" s="1606"/>
      <c r="G115" s="1387"/>
      <c r="H115" s="1387"/>
      <c r="I115" s="1605"/>
      <c r="J115" s="1387"/>
      <c r="P115" s="1604"/>
    </row>
    <row r="116" spans="1:16" s="1420" customFormat="1" ht="38.25" x14ac:dyDescent="0.3">
      <c r="A116" s="1613"/>
      <c r="B116" s="1609" t="s">
        <v>1235</v>
      </c>
      <c r="C116" s="1098"/>
      <c r="D116" s="1097"/>
      <c r="E116" s="1606"/>
      <c r="F116" s="1606"/>
      <c r="G116" s="1387"/>
      <c r="H116" s="1387"/>
      <c r="I116" s="1605"/>
      <c r="J116" s="1387"/>
      <c r="P116" s="1604"/>
    </row>
    <row r="117" spans="1:16" s="1420" customFormat="1" ht="16.5" x14ac:dyDescent="0.3">
      <c r="A117" s="1613"/>
      <c r="B117" s="1609" t="s">
        <v>1234</v>
      </c>
      <c r="C117" s="1098"/>
      <c r="D117" s="1097"/>
      <c r="E117" s="1606"/>
      <c r="F117" s="1606"/>
      <c r="G117" s="1387"/>
      <c r="H117" s="1387"/>
      <c r="I117" s="1605"/>
      <c r="J117" s="1387"/>
      <c r="P117" s="1604"/>
    </row>
    <row r="118" spans="1:16" s="1420" customFormat="1" ht="25.5" x14ac:dyDescent="0.3">
      <c r="A118" s="1613"/>
      <c r="B118" s="1609" t="s">
        <v>1233</v>
      </c>
      <c r="C118" s="1098"/>
      <c r="D118" s="1097"/>
      <c r="E118" s="1606"/>
      <c r="F118" s="1606"/>
      <c r="G118" s="1387"/>
      <c r="H118" s="1387"/>
      <c r="I118" s="1605"/>
      <c r="J118" s="1387"/>
      <c r="P118" s="1604"/>
    </row>
    <row r="119" spans="1:16" s="1420" customFormat="1" ht="16.5" x14ac:dyDescent="0.3">
      <c r="A119" s="1613"/>
      <c r="B119" s="1609" t="s">
        <v>1232</v>
      </c>
      <c r="C119" s="1098"/>
      <c r="D119" s="1097"/>
      <c r="E119" s="1606"/>
      <c r="F119" s="1606"/>
      <c r="G119" s="1387"/>
      <c r="H119" s="1387"/>
      <c r="I119" s="1605"/>
      <c r="J119" s="1387"/>
      <c r="P119" s="1604"/>
    </row>
    <row r="120" spans="1:16" s="1420" customFormat="1" ht="25.5" x14ac:dyDescent="0.3">
      <c r="A120" s="1613"/>
      <c r="B120" s="1609" t="s">
        <v>1231</v>
      </c>
      <c r="C120" s="1098"/>
      <c r="D120" s="1097"/>
      <c r="E120" s="1606"/>
      <c r="F120" s="1606"/>
      <c r="G120" s="1387"/>
      <c r="H120" s="1387"/>
      <c r="I120" s="1605"/>
      <c r="J120" s="1387"/>
      <c r="P120" s="1604"/>
    </row>
    <row r="121" spans="1:16" s="1420" customFormat="1" ht="16.5" x14ac:dyDescent="0.3">
      <c r="A121" s="1296"/>
      <c r="B121" s="1609" t="s">
        <v>1230</v>
      </c>
      <c r="C121" s="1098"/>
      <c r="D121" s="1097"/>
      <c r="E121" s="1606"/>
      <c r="F121" s="1606"/>
      <c r="G121" s="1387"/>
      <c r="H121" s="1387"/>
      <c r="I121" s="1605"/>
      <c r="J121" s="1387"/>
      <c r="P121" s="1604"/>
    </row>
    <row r="122" spans="1:16" s="1420" customFormat="1" ht="63.75" x14ac:dyDescent="0.3">
      <c r="A122" s="1296"/>
      <c r="B122" s="1609" t="s">
        <v>1229</v>
      </c>
      <c r="C122" s="1098"/>
      <c r="D122" s="1097"/>
      <c r="E122" s="1606"/>
      <c r="F122" s="1606"/>
      <c r="G122" s="1387"/>
      <c r="H122" s="1387"/>
      <c r="I122" s="1605"/>
      <c r="J122" s="1387"/>
      <c r="P122" s="1604"/>
    </row>
    <row r="123" spans="1:16" s="1420" customFormat="1" ht="38.25" x14ac:dyDescent="0.3">
      <c r="A123" s="1296"/>
      <c r="B123" s="1609" t="s">
        <v>1228</v>
      </c>
      <c r="C123" s="1098"/>
      <c r="D123" s="1097"/>
      <c r="E123" s="1606"/>
      <c r="F123" s="1606"/>
      <c r="G123" s="1387"/>
      <c r="H123" s="1387"/>
      <c r="I123" s="1605"/>
      <c r="J123" s="1387"/>
      <c r="P123" s="1604"/>
    </row>
    <row r="124" spans="1:16" s="1420" customFormat="1" ht="25.5" x14ac:dyDescent="0.3">
      <c r="A124" s="1296"/>
      <c r="B124" s="1609" t="s">
        <v>1227</v>
      </c>
      <c r="C124" s="1098"/>
      <c r="D124" s="1097"/>
      <c r="E124" s="1606"/>
      <c r="F124" s="1606"/>
      <c r="G124" s="1387"/>
      <c r="H124" s="1387"/>
      <c r="I124" s="1605"/>
      <c r="J124" s="1387"/>
      <c r="P124" s="1604"/>
    </row>
    <row r="125" spans="1:16" s="1420" customFormat="1" ht="16.5" x14ac:dyDescent="0.3">
      <c r="A125" s="1296"/>
      <c r="B125" s="1609" t="s">
        <v>1226</v>
      </c>
      <c r="C125" s="1098"/>
      <c r="D125" s="1097"/>
      <c r="E125" s="1606"/>
      <c r="F125" s="1606"/>
      <c r="G125" s="1387"/>
      <c r="H125" s="1387"/>
      <c r="I125" s="1605"/>
      <c r="J125" s="1387"/>
      <c r="P125" s="1604"/>
    </row>
    <row r="126" spans="1:16" s="1420" customFormat="1" ht="102" x14ac:dyDescent="0.3">
      <c r="A126" s="1296"/>
      <c r="B126" s="1609" t="s">
        <v>1225</v>
      </c>
      <c r="C126" s="1098"/>
      <c r="D126" s="1097"/>
      <c r="E126" s="1606"/>
      <c r="F126" s="1606"/>
      <c r="G126" s="1387"/>
      <c r="H126" s="1387"/>
      <c r="I126" s="1605"/>
      <c r="J126" s="1387"/>
      <c r="P126" s="1604"/>
    </row>
    <row r="127" spans="1:16" s="1420" customFormat="1" ht="38.25" x14ac:dyDescent="0.3">
      <c r="A127" s="1296"/>
      <c r="B127" s="1610" t="s">
        <v>1224</v>
      </c>
      <c r="C127" s="1098"/>
      <c r="D127" s="1097"/>
      <c r="E127" s="1606"/>
      <c r="F127" s="1606"/>
      <c r="G127" s="1387"/>
      <c r="H127" s="1387"/>
      <c r="I127" s="1605"/>
      <c r="J127" s="1387"/>
      <c r="P127" s="1604"/>
    </row>
    <row r="128" spans="1:16" s="1420" customFormat="1" ht="25.5" x14ac:dyDescent="0.3">
      <c r="A128" s="1296"/>
      <c r="B128" s="1612" t="s">
        <v>1223</v>
      </c>
      <c r="C128" s="1098"/>
      <c r="D128" s="1097"/>
      <c r="E128" s="1606"/>
      <c r="F128" s="1606"/>
      <c r="G128" s="1387"/>
      <c r="H128" s="1387"/>
      <c r="I128" s="1605"/>
      <c r="J128" s="1387"/>
      <c r="P128" s="1604"/>
    </row>
    <row r="129" spans="1:16" s="1420" customFormat="1" ht="16.5" x14ac:dyDescent="0.3">
      <c r="A129" s="1296"/>
      <c r="B129" s="1609" t="s">
        <v>1222</v>
      </c>
      <c r="C129" s="1098"/>
      <c r="D129" s="1097"/>
      <c r="E129" s="1606"/>
      <c r="F129" s="1606"/>
      <c r="G129" s="1387"/>
      <c r="H129" s="1387"/>
      <c r="I129" s="1605"/>
      <c r="J129" s="1387"/>
      <c r="P129" s="1604"/>
    </row>
    <row r="130" spans="1:16" s="1420" customFormat="1" ht="16.5" x14ac:dyDescent="0.3">
      <c r="A130" s="1296"/>
      <c r="B130" s="1611" t="s">
        <v>1221</v>
      </c>
      <c r="C130" s="1098"/>
      <c r="D130" s="1097"/>
      <c r="E130" s="1606"/>
      <c r="F130" s="1606"/>
      <c r="G130" s="1387"/>
      <c r="H130" s="1387"/>
      <c r="I130" s="1605"/>
      <c r="J130" s="1387"/>
      <c r="P130" s="1604"/>
    </row>
    <row r="131" spans="1:16" s="1420" customFormat="1" ht="16.5" x14ac:dyDescent="0.3">
      <c r="A131" s="1296"/>
      <c r="B131" s="1611" t="s">
        <v>1217</v>
      </c>
      <c r="C131" s="1098"/>
      <c r="D131" s="1097"/>
      <c r="E131" s="1606"/>
      <c r="F131" s="1606"/>
      <c r="G131" s="1387"/>
      <c r="H131" s="1387"/>
      <c r="I131" s="1605"/>
      <c r="J131" s="1387"/>
      <c r="P131" s="1604"/>
    </row>
    <row r="132" spans="1:16" s="1420" customFormat="1" ht="16.5" x14ac:dyDescent="0.3">
      <c r="A132" s="1296"/>
      <c r="B132" s="1611" t="s">
        <v>1216</v>
      </c>
      <c r="C132" s="1098"/>
      <c r="D132" s="1097"/>
      <c r="E132" s="1606"/>
      <c r="F132" s="1606"/>
      <c r="G132" s="1387"/>
      <c r="H132" s="1387"/>
      <c r="I132" s="1605"/>
      <c r="J132" s="1387"/>
      <c r="P132" s="1604"/>
    </row>
    <row r="133" spans="1:16" s="1420" customFormat="1" ht="16.5" x14ac:dyDescent="0.3">
      <c r="A133" s="1296"/>
      <c r="B133" s="1611" t="s">
        <v>1220</v>
      </c>
      <c r="C133" s="1098"/>
      <c r="D133" s="1097"/>
      <c r="E133" s="1606"/>
      <c r="F133" s="1606"/>
      <c r="G133" s="1387"/>
      <c r="H133" s="1387"/>
      <c r="I133" s="1605"/>
      <c r="J133" s="1387"/>
      <c r="P133" s="1604"/>
    </row>
    <row r="134" spans="1:16" s="1420" customFormat="1" ht="16.5" x14ac:dyDescent="0.3">
      <c r="A134" s="1296"/>
      <c r="B134" s="1611" t="s">
        <v>1219</v>
      </c>
      <c r="C134" s="1098"/>
      <c r="D134" s="1097"/>
      <c r="E134" s="1606"/>
      <c r="F134" s="1606"/>
      <c r="G134" s="1387"/>
      <c r="H134" s="1387"/>
      <c r="I134" s="1605"/>
      <c r="J134" s="1387"/>
      <c r="P134" s="1604"/>
    </row>
    <row r="135" spans="1:16" s="1420" customFormat="1" ht="16.5" x14ac:dyDescent="0.3">
      <c r="A135" s="1296"/>
      <c r="B135" s="1611"/>
      <c r="C135" s="1098"/>
      <c r="D135" s="1097"/>
      <c r="E135" s="1606"/>
      <c r="F135" s="1606"/>
      <c r="G135" s="1387"/>
      <c r="H135" s="1387"/>
      <c r="I135" s="1605"/>
      <c r="J135" s="1387"/>
      <c r="P135" s="1604"/>
    </row>
    <row r="136" spans="1:16" s="1420" customFormat="1" ht="16.5" x14ac:dyDescent="0.3">
      <c r="A136" s="1296"/>
      <c r="B136" s="1611" t="s">
        <v>1218</v>
      </c>
      <c r="C136" s="1098"/>
      <c r="D136" s="1097"/>
      <c r="E136" s="1606"/>
      <c r="F136" s="1606"/>
      <c r="G136" s="1387"/>
      <c r="H136" s="1387"/>
      <c r="I136" s="1605"/>
      <c r="J136" s="1387"/>
      <c r="P136" s="1604"/>
    </row>
    <row r="137" spans="1:16" s="1420" customFormat="1" ht="16.5" x14ac:dyDescent="0.3">
      <c r="A137" s="1296"/>
      <c r="B137" s="1611" t="s">
        <v>1217</v>
      </c>
      <c r="C137" s="1098"/>
      <c r="D137" s="1097"/>
      <c r="E137" s="1606"/>
      <c r="F137" s="1606"/>
      <c r="G137" s="1387"/>
      <c r="H137" s="1387"/>
      <c r="I137" s="1605"/>
      <c r="J137" s="1387"/>
      <c r="P137" s="1604"/>
    </row>
    <row r="138" spans="1:16" s="1420" customFormat="1" ht="16.5" x14ac:dyDescent="0.3">
      <c r="A138" s="1296"/>
      <c r="B138" s="1611" t="s">
        <v>1216</v>
      </c>
      <c r="C138" s="1098"/>
      <c r="D138" s="1097"/>
      <c r="E138" s="1606"/>
      <c r="F138" s="1606"/>
      <c r="G138" s="1387"/>
      <c r="H138" s="1387"/>
      <c r="I138" s="1605"/>
      <c r="J138" s="1387"/>
      <c r="P138" s="1604"/>
    </row>
    <row r="139" spans="1:16" s="1420" customFormat="1" ht="16.5" x14ac:dyDescent="0.3">
      <c r="A139" s="1296"/>
      <c r="B139" s="1611" t="s">
        <v>1215</v>
      </c>
      <c r="C139" s="1098"/>
      <c r="D139" s="1097"/>
      <c r="E139" s="1606"/>
      <c r="F139" s="1606"/>
      <c r="G139" s="1387"/>
      <c r="H139" s="1387"/>
      <c r="I139" s="1605"/>
      <c r="J139" s="1387"/>
      <c r="P139" s="1604"/>
    </row>
    <row r="140" spans="1:16" s="1420" customFormat="1" ht="16.5" x14ac:dyDescent="0.3">
      <c r="A140" s="1296"/>
      <c r="B140" s="1611" t="s">
        <v>1214</v>
      </c>
      <c r="C140" s="1098"/>
      <c r="D140" s="1097"/>
      <c r="E140" s="1606"/>
      <c r="F140" s="1606"/>
      <c r="G140" s="1387"/>
      <c r="H140" s="1387"/>
      <c r="I140" s="1605"/>
      <c r="J140" s="1387"/>
      <c r="P140" s="1604"/>
    </row>
    <row r="141" spans="1:16" s="1420" customFormat="1" ht="16.5" x14ac:dyDescent="0.3">
      <c r="A141" s="1296"/>
      <c r="B141" s="1611"/>
      <c r="C141" s="1098"/>
      <c r="D141" s="1097"/>
      <c r="E141" s="1606"/>
      <c r="F141" s="1606"/>
      <c r="G141" s="1387"/>
      <c r="H141" s="1387"/>
      <c r="I141" s="1605"/>
      <c r="J141" s="1387"/>
      <c r="P141" s="1604"/>
    </row>
    <row r="142" spans="1:16" s="1420" customFormat="1" ht="16.5" x14ac:dyDescent="0.3">
      <c r="A142" s="1296"/>
      <c r="B142" s="1611" t="s">
        <v>1213</v>
      </c>
      <c r="C142" s="1098"/>
      <c r="D142" s="1097"/>
      <c r="E142" s="1606"/>
      <c r="F142" s="1606"/>
      <c r="G142" s="1387"/>
      <c r="H142" s="1387"/>
      <c r="I142" s="1605"/>
      <c r="J142" s="1387"/>
      <c r="P142" s="1604"/>
    </row>
    <row r="143" spans="1:16" s="1420" customFormat="1" ht="25.5" x14ac:dyDescent="0.3">
      <c r="A143" s="1296"/>
      <c r="B143" s="1611" t="s">
        <v>1212</v>
      </c>
      <c r="C143" s="1098"/>
      <c r="D143" s="1097"/>
      <c r="E143" s="1606"/>
      <c r="F143" s="1606"/>
      <c r="G143" s="1387"/>
      <c r="H143" s="1387"/>
      <c r="I143" s="1605"/>
      <c r="J143" s="1387"/>
      <c r="P143" s="1604"/>
    </row>
    <row r="144" spans="1:16" s="1420" customFormat="1" ht="25.5" x14ac:dyDescent="0.3">
      <c r="A144" s="1296"/>
      <c r="B144" s="1611" t="s">
        <v>1211</v>
      </c>
      <c r="C144" s="1098"/>
      <c r="D144" s="1097"/>
      <c r="E144" s="1606"/>
      <c r="F144" s="1606"/>
      <c r="G144" s="1387"/>
      <c r="H144" s="1387"/>
      <c r="I144" s="1605"/>
      <c r="J144" s="1387"/>
      <c r="P144" s="1604"/>
    </row>
    <row r="145" spans="1:16" s="1420" customFormat="1" ht="25.5" x14ac:dyDescent="0.3">
      <c r="A145" s="1296"/>
      <c r="B145" s="1611" t="s">
        <v>1210</v>
      </c>
      <c r="C145" s="1098"/>
      <c r="D145" s="1097"/>
      <c r="E145" s="1606"/>
      <c r="F145" s="1606"/>
      <c r="G145" s="1387"/>
      <c r="H145" s="1387"/>
      <c r="I145" s="1605"/>
      <c r="J145" s="1387"/>
      <c r="P145" s="1604"/>
    </row>
    <row r="146" spans="1:16" s="1420" customFormat="1" ht="25.5" x14ac:dyDescent="0.3">
      <c r="A146" s="1296"/>
      <c r="B146" s="1611" t="s">
        <v>1209</v>
      </c>
      <c r="C146" s="1098"/>
      <c r="D146" s="1097"/>
      <c r="E146" s="1606"/>
      <c r="F146" s="1606"/>
      <c r="G146" s="1387"/>
      <c r="H146" s="1387"/>
      <c r="I146" s="1605"/>
      <c r="J146" s="1387"/>
      <c r="P146" s="1604"/>
    </row>
    <row r="147" spans="1:16" s="1420" customFormat="1" ht="16.5" x14ac:dyDescent="0.3">
      <c r="A147" s="1296"/>
      <c r="B147" s="1610" t="s">
        <v>1208</v>
      </c>
      <c r="C147" s="1098"/>
      <c r="D147" s="1097"/>
      <c r="E147" s="1606"/>
      <c r="F147" s="1606"/>
      <c r="G147" s="1387"/>
      <c r="H147" s="1387"/>
      <c r="I147" s="1605"/>
      <c r="J147" s="1387"/>
      <c r="P147" s="1604"/>
    </row>
    <row r="148" spans="1:16" s="1420" customFormat="1" ht="16.5" x14ac:dyDescent="0.3">
      <c r="A148" s="1296"/>
      <c r="B148" s="1610" t="s">
        <v>1207</v>
      </c>
      <c r="C148" s="1098"/>
      <c r="D148" s="1097"/>
      <c r="E148" s="1606"/>
      <c r="F148" s="1606"/>
      <c r="G148" s="1387"/>
      <c r="H148" s="1387"/>
      <c r="I148" s="1605"/>
      <c r="J148" s="1387"/>
      <c r="P148" s="1604"/>
    </row>
    <row r="149" spans="1:16" s="1420" customFormat="1" ht="16.5" x14ac:dyDescent="0.3">
      <c r="A149" s="1296"/>
      <c r="B149" s="1609" t="s">
        <v>1206</v>
      </c>
      <c r="C149" s="1098"/>
      <c r="D149" s="1097"/>
      <c r="E149" s="1606"/>
      <c r="F149" s="1606"/>
      <c r="G149" s="1387"/>
      <c r="H149" s="1387"/>
      <c r="I149" s="1605"/>
      <c r="J149" s="1387"/>
      <c r="P149" s="1604"/>
    </row>
    <row r="150" spans="1:16" s="1420" customFormat="1" ht="16.5" x14ac:dyDescent="0.3">
      <c r="A150" s="1296"/>
      <c r="B150" s="1609" t="s">
        <v>1205</v>
      </c>
      <c r="C150" s="1098"/>
      <c r="D150" s="1097"/>
      <c r="E150" s="1606"/>
      <c r="F150" s="1606"/>
      <c r="G150" s="1387"/>
      <c r="H150" s="1387"/>
      <c r="I150" s="1605"/>
      <c r="J150" s="1387"/>
      <c r="P150" s="1604"/>
    </row>
    <row r="151" spans="1:16" s="1420" customFormat="1" ht="16.5" x14ac:dyDescent="0.3">
      <c r="A151" s="1296"/>
      <c r="B151" s="1609" t="s">
        <v>1204</v>
      </c>
      <c r="C151" s="1098"/>
      <c r="D151" s="1097"/>
      <c r="E151" s="1606"/>
      <c r="F151" s="1606"/>
      <c r="G151" s="1387"/>
      <c r="H151" s="1387"/>
      <c r="I151" s="1605"/>
      <c r="J151" s="1387"/>
      <c r="P151" s="1604"/>
    </row>
    <row r="152" spans="1:16" s="1420" customFormat="1" ht="16.5" x14ac:dyDescent="0.3">
      <c r="A152" s="1296"/>
      <c r="B152" s="1609"/>
      <c r="C152" s="1098"/>
      <c r="D152" s="1097"/>
      <c r="E152" s="1606"/>
      <c r="F152" s="1606"/>
      <c r="G152" s="1387"/>
      <c r="H152" s="1387"/>
      <c r="I152" s="1605"/>
      <c r="J152" s="1387"/>
      <c r="P152" s="1604"/>
    </row>
    <row r="153" spans="1:16" s="1420" customFormat="1" ht="16.5" x14ac:dyDescent="0.3">
      <c r="A153" s="1296"/>
      <c r="B153" s="1609" t="s">
        <v>1203</v>
      </c>
      <c r="C153" s="1098"/>
      <c r="D153" s="1097"/>
      <c r="E153" s="1606"/>
      <c r="F153" s="1606"/>
      <c r="G153" s="1387"/>
      <c r="H153" s="1387"/>
      <c r="I153" s="1605"/>
      <c r="J153" s="1387"/>
      <c r="P153" s="1604"/>
    </row>
    <row r="154" spans="1:16" s="1420" customFormat="1" ht="25.5" x14ac:dyDescent="0.3">
      <c r="A154" s="1296"/>
      <c r="B154" s="1609" t="s">
        <v>1202</v>
      </c>
      <c r="C154" s="1098"/>
      <c r="D154" s="1097"/>
      <c r="E154" s="1606"/>
      <c r="F154" s="1606"/>
      <c r="G154" s="1387"/>
      <c r="H154" s="1387"/>
      <c r="I154" s="1605"/>
      <c r="J154" s="1387"/>
      <c r="P154" s="1604"/>
    </row>
    <row r="155" spans="1:16" s="1420" customFormat="1" ht="18.75" customHeight="1" x14ac:dyDescent="0.3">
      <c r="A155" s="1296"/>
      <c r="B155" s="1609" t="s">
        <v>1201</v>
      </c>
      <c r="C155" s="1098"/>
      <c r="D155" s="1097"/>
      <c r="E155" s="1606"/>
      <c r="F155" s="1606"/>
      <c r="G155" s="1387"/>
      <c r="H155" s="1387"/>
      <c r="I155" s="1605"/>
      <c r="J155" s="1387"/>
      <c r="P155" s="1604"/>
    </row>
    <row r="156" spans="1:16" s="1420" customFormat="1" ht="16.5" x14ac:dyDescent="0.3">
      <c r="A156" s="1296"/>
      <c r="B156" s="1609" t="s">
        <v>1200</v>
      </c>
      <c r="C156" s="1098"/>
      <c r="D156" s="1097"/>
      <c r="E156" s="1606"/>
      <c r="F156" s="1606"/>
      <c r="G156" s="1387"/>
      <c r="H156" s="1387"/>
      <c r="I156" s="1605"/>
      <c r="J156" s="1387"/>
      <c r="P156" s="1604"/>
    </row>
    <row r="157" spans="1:16" s="1420" customFormat="1" ht="16.5" x14ac:dyDescent="0.3">
      <c r="A157" s="1296"/>
      <c r="B157" s="1609" t="s">
        <v>1199</v>
      </c>
      <c r="C157" s="1098"/>
      <c r="D157" s="1097"/>
      <c r="E157" s="1606"/>
      <c r="F157" s="1606"/>
      <c r="G157" s="1387"/>
      <c r="H157" s="1387"/>
      <c r="I157" s="1605"/>
      <c r="J157" s="1387"/>
      <c r="P157" s="1604"/>
    </row>
    <row r="158" spans="1:16" s="1420" customFormat="1" ht="25.5" x14ac:dyDescent="0.3">
      <c r="A158" s="1608"/>
      <c r="B158" s="1607" t="s">
        <v>1198</v>
      </c>
      <c r="C158" s="1098"/>
      <c r="D158" s="1097"/>
      <c r="E158" s="1606"/>
      <c r="F158" s="1606"/>
      <c r="G158" s="1387"/>
      <c r="H158" s="1387"/>
      <c r="I158" s="1605"/>
      <c r="J158" s="1387"/>
      <c r="P158" s="1604"/>
    </row>
    <row r="159" spans="1:16" s="1599" customFormat="1" x14ac:dyDescent="0.2">
      <c r="A159" s="1597"/>
      <c r="B159" s="761" t="s">
        <v>1197</v>
      </c>
      <c r="C159" s="1603"/>
      <c r="D159" s="1603"/>
      <c r="E159" s="1602"/>
      <c r="F159" s="1602"/>
      <c r="G159" s="1601"/>
      <c r="H159" s="1600"/>
      <c r="I159" s="1600"/>
      <c r="J159" s="1600"/>
      <c r="K159" s="1600"/>
      <c r="L159" s="1600"/>
      <c r="M159" s="1600"/>
      <c r="N159" s="1600"/>
    </row>
    <row r="160" spans="1:16" s="1599" customFormat="1" x14ac:dyDescent="0.2">
      <c r="A160" s="1597"/>
      <c r="B160" s="1365" t="s">
        <v>894</v>
      </c>
      <c r="E160" s="1602"/>
      <c r="F160" s="1602"/>
      <c r="G160" s="1601"/>
      <c r="H160" s="1600"/>
      <c r="I160" s="1600"/>
      <c r="J160" s="1600"/>
      <c r="K160" s="1600"/>
      <c r="L160" s="1600"/>
      <c r="M160" s="1600"/>
      <c r="N160" s="1600"/>
    </row>
    <row r="161" spans="1:14" s="1599" customFormat="1" ht="25.5" x14ac:dyDescent="0.2">
      <c r="A161" s="1597"/>
      <c r="B161" s="1598" t="s">
        <v>1196</v>
      </c>
      <c r="C161" s="1089" t="s">
        <v>14</v>
      </c>
      <c r="D161" s="1088">
        <v>1</v>
      </c>
      <c r="E161" s="1602"/>
      <c r="F161" s="1602">
        <f>E161*D161</f>
        <v>0</v>
      </c>
      <c r="G161" s="1601"/>
      <c r="H161" s="1600"/>
      <c r="I161" s="1600"/>
      <c r="J161" s="1600"/>
      <c r="K161" s="1600"/>
      <c r="L161" s="1600"/>
      <c r="M161" s="1600"/>
      <c r="N161" s="1600"/>
    </row>
    <row r="162" spans="1:14" s="1523" customFormat="1" ht="16.5" x14ac:dyDescent="0.3">
      <c r="A162" s="1092"/>
      <c r="B162" s="1091"/>
      <c r="C162" s="1089"/>
      <c r="D162" s="1088"/>
      <c r="E162" s="1331"/>
      <c r="F162" s="1331"/>
      <c r="G162" s="1595"/>
      <c r="H162" s="1377"/>
      <c r="N162" s="1316"/>
    </row>
    <row r="163" spans="1:14" s="1523" customFormat="1" ht="63.75" x14ac:dyDescent="0.3">
      <c r="A163" s="1090" t="s">
        <v>1016</v>
      </c>
      <c r="B163" s="1598" t="s">
        <v>1012</v>
      </c>
      <c r="C163" s="1087"/>
      <c r="D163" s="1086"/>
      <c r="E163" s="1331"/>
      <c r="F163" s="1331"/>
      <c r="G163" s="1595"/>
      <c r="H163" s="1377"/>
      <c r="N163" s="1316"/>
    </row>
    <row r="164" spans="1:14" s="1523" customFormat="1" ht="16.5" x14ac:dyDescent="0.3">
      <c r="A164" s="1597"/>
      <c r="B164" s="1598" t="s">
        <v>1011</v>
      </c>
      <c r="C164" s="1089" t="s">
        <v>4</v>
      </c>
      <c r="D164" s="1088">
        <v>1</v>
      </c>
      <c r="E164" s="1081"/>
      <c r="F164" s="1081">
        <f>E164*D164</f>
        <v>0</v>
      </c>
      <c r="G164" s="1595"/>
      <c r="H164" s="1377"/>
      <c r="N164" s="1316"/>
    </row>
    <row r="165" spans="1:14" s="1523" customFormat="1" ht="16.5" x14ac:dyDescent="0.3">
      <c r="A165" s="1597"/>
      <c r="B165" s="1598" t="s">
        <v>1010</v>
      </c>
      <c r="C165" s="1089" t="s">
        <v>1006</v>
      </c>
      <c r="D165" s="1088">
        <v>1</v>
      </c>
      <c r="E165" s="1081"/>
      <c r="F165" s="1081">
        <f>E165*D165</f>
        <v>0</v>
      </c>
      <c r="G165" s="1595"/>
      <c r="H165" s="1377"/>
      <c r="N165" s="1316"/>
    </row>
    <row r="166" spans="1:14" s="1523" customFormat="1" ht="16.5" x14ac:dyDescent="0.3">
      <c r="A166" s="1597"/>
      <c r="B166" s="1598" t="s">
        <v>1009</v>
      </c>
      <c r="C166" s="1087" t="s">
        <v>1006</v>
      </c>
      <c r="D166" s="1086">
        <v>3</v>
      </c>
      <c r="E166" s="1081"/>
      <c r="F166" s="1081">
        <f>E166*D166</f>
        <v>0</v>
      </c>
      <c r="G166" s="1595"/>
      <c r="H166" s="1377"/>
      <c r="N166" s="1316"/>
    </row>
    <row r="167" spans="1:14" s="1523" customFormat="1" ht="16.5" x14ac:dyDescent="0.3">
      <c r="A167" s="1597"/>
      <c r="B167" s="1598" t="s">
        <v>1008</v>
      </c>
      <c r="C167" s="1087" t="s">
        <v>1006</v>
      </c>
      <c r="D167" s="1086">
        <v>1</v>
      </c>
      <c r="E167" s="1081"/>
      <c r="F167" s="1081">
        <f>E167*D167</f>
        <v>0</v>
      </c>
      <c r="G167" s="1595"/>
      <c r="H167" s="1377"/>
      <c r="N167" s="1316"/>
    </row>
    <row r="168" spans="1:14" s="1523" customFormat="1" ht="16.5" x14ac:dyDescent="0.3">
      <c r="A168" s="1597"/>
      <c r="B168" s="1598" t="s">
        <v>1007</v>
      </c>
      <c r="C168" s="1087" t="s">
        <v>1006</v>
      </c>
      <c r="D168" s="1086">
        <v>1</v>
      </c>
      <c r="E168" s="1081"/>
      <c r="F168" s="1081">
        <f>E168*D168</f>
        <v>0</v>
      </c>
      <c r="G168" s="1595"/>
      <c r="H168" s="1377"/>
      <c r="N168" s="1316"/>
    </row>
    <row r="169" spans="1:14" s="1523" customFormat="1" ht="25.5" x14ac:dyDescent="0.3">
      <c r="A169" s="1597"/>
      <c r="B169" s="1596" t="s">
        <v>1005</v>
      </c>
      <c r="C169" s="1087"/>
      <c r="D169" s="1086"/>
      <c r="E169" s="1331"/>
      <c r="F169" s="1331"/>
      <c r="G169" s="1595"/>
      <c r="H169" s="1377"/>
      <c r="N169" s="1316"/>
    </row>
    <row r="170" spans="1:14" s="1523" customFormat="1" ht="16.5" x14ac:dyDescent="0.3">
      <c r="A170" s="1597"/>
      <c r="B170" s="1596"/>
      <c r="C170" s="1087"/>
      <c r="D170" s="1086"/>
      <c r="E170" s="1331"/>
      <c r="F170" s="1331"/>
      <c r="G170" s="1595"/>
      <c r="H170" s="1377"/>
      <c r="N170" s="1316"/>
    </row>
    <row r="171" spans="1:14" s="1523" customFormat="1" ht="51" x14ac:dyDescent="0.3">
      <c r="A171" s="927">
        <v>16</v>
      </c>
      <c r="B171" s="753" t="s">
        <v>1004</v>
      </c>
      <c r="E171" s="1331"/>
      <c r="F171" s="1331"/>
      <c r="G171" s="1595"/>
      <c r="H171" s="1377"/>
      <c r="N171" s="1316"/>
    </row>
    <row r="172" spans="1:14" s="1523" customFormat="1" ht="16.5" x14ac:dyDescent="0.3">
      <c r="A172" s="1597"/>
      <c r="B172" s="1596"/>
      <c r="C172" s="1041" t="s">
        <v>14</v>
      </c>
      <c r="D172" s="1082">
        <v>38</v>
      </c>
      <c r="E172" s="1081"/>
      <c r="F172" s="1081">
        <f>E172*D172</f>
        <v>0</v>
      </c>
      <c r="G172" s="1595"/>
      <c r="H172" s="1377"/>
      <c r="N172" s="1316"/>
    </row>
    <row r="173" spans="1:14" s="1523" customFormat="1" ht="16.5" x14ac:dyDescent="0.3">
      <c r="A173" s="1597"/>
      <c r="B173" s="1596"/>
      <c r="C173" s="1087"/>
      <c r="D173" s="1086"/>
      <c r="E173" s="1331"/>
      <c r="F173" s="1331"/>
      <c r="G173" s="1595"/>
      <c r="H173" s="1377"/>
      <c r="N173" s="1316"/>
    </row>
    <row r="174" spans="1:14" s="1523" customFormat="1" ht="51" x14ac:dyDescent="0.3">
      <c r="A174" s="927">
        <v>17</v>
      </c>
      <c r="B174" s="753" t="s">
        <v>1003</v>
      </c>
      <c r="E174" s="1331"/>
      <c r="F174" s="1331"/>
      <c r="G174" s="1595"/>
      <c r="H174" s="1377"/>
      <c r="N174" s="1316"/>
    </row>
    <row r="175" spans="1:14" s="1523" customFormat="1" ht="16.5" x14ac:dyDescent="0.3">
      <c r="A175" s="1597"/>
      <c r="B175" s="1596" t="s">
        <v>1002</v>
      </c>
      <c r="C175" s="1087"/>
      <c r="D175" s="1086"/>
      <c r="E175" s="1331"/>
      <c r="F175" s="1331"/>
      <c r="G175" s="1595"/>
      <c r="H175" s="1377"/>
      <c r="N175" s="1316"/>
    </row>
    <row r="176" spans="1:14" s="1523" customFormat="1" ht="16.5" x14ac:dyDescent="0.3">
      <c r="A176" s="1597"/>
      <c r="B176" s="1596" t="s">
        <v>1001</v>
      </c>
      <c r="C176" s="1041" t="s">
        <v>14</v>
      </c>
      <c r="D176" s="1082">
        <v>2</v>
      </c>
      <c r="E176" s="1081"/>
      <c r="F176" s="1081">
        <f>E176*D176</f>
        <v>0</v>
      </c>
      <c r="G176" s="1595"/>
      <c r="H176" s="1377"/>
      <c r="N176" s="1316"/>
    </row>
    <row r="177" spans="1:14" s="1523" customFormat="1" ht="16.5" x14ac:dyDescent="0.3">
      <c r="A177" s="1597"/>
      <c r="B177" s="1596" t="s">
        <v>1000</v>
      </c>
      <c r="C177" s="1041" t="s">
        <v>14</v>
      </c>
      <c r="D177" s="1082">
        <v>1</v>
      </c>
      <c r="E177" s="1081"/>
      <c r="F177" s="1081">
        <f>E177*D177</f>
        <v>0</v>
      </c>
      <c r="G177" s="1595"/>
      <c r="H177" s="1377"/>
      <c r="N177" s="1316"/>
    </row>
    <row r="178" spans="1:14" s="1523" customFormat="1" ht="16.5" x14ac:dyDescent="0.3">
      <c r="A178" s="1597"/>
      <c r="B178" s="1596" t="s">
        <v>999</v>
      </c>
      <c r="C178" s="1087" t="s">
        <v>14</v>
      </c>
      <c r="D178" s="1086">
        <v>2</v>
      </c>
      <c r="E178" s="1081"/>
      <c r="F178" s="1081">
        <f>E178*D178</f>
        <v>0</v>
      </c>
      <c r="G178" s="1595"/>
      <c r="H178" s="1377"/>
      <c r="N178" s="1316"/>
    </row>
    <row r="179" spans="1:14" s="1523" customFormat="1" ht="16.5" x14ac:dyDescent="0.3">
      <c r="A179" s="1597"/>
      <c r="B179" s="1596"/>
      <c r="C179" s="1087"/>
      <c r="D179" s="1086"/>
      <c r="E179" s="1331"/>
      <c r="F179" s="1331"/>
      <c r="G179" s="1595"/>
      <c r="H179" s="1377"/>
      <c r="N179" s="1316"/>
    </row>
    <row r="180" spans="1:14" s="735" customFormat="1" ht="76.5" x14ac:dyDescent="0.2">
      <c r="A180" s="927">
        <v>18</v>
      </c>
      <c r="B180" s="753" t="s">
        <v>998</v>
      </c>
      <c r="C180" s="1041" t="s">
        <v>14</v>
      </c>
      <c r="D180" s="1082">
        <v>1</v>
      </c>
      <c r="E180" s="1083"/>
      <c r="F180" s="1081">
        <f>E180*D180</f>
        <v>0</v>
      </c>
      <c r="G180" s="736"/>
      <c r="H180" s="736"/>
      <c r="I180" s="736"/>
      <c r="J180" s="736"/>
      <c r="K180" s="736"/>
    </row>
    <row r="181" spans="1:14" s="735" customFormat="1" x14ac:dyDescent="0.2">
      <c r="A181" s="927"/>
      <c r="B181" s="753"/>
      <c r="C181" s="1041"/>
      <c r="D181" s="1082"/>
      <c r="E181" s="1085"/>
      <c r="F181" s="1083"/>
      <c r="G181" s="736"/>
      <c r="H181" s="736"/>
      <c r="I181" s="736"/>
      <c r="J181" s="736"/>
      <c r="K181" s="736"/>
    </row>
    <row r="182" spans="1:14" s="1078" customFormat="1" ht="25.5" x14ac:dyDescent="0.2">
      <c r="A182" s="927">
        <v>19</v>
      </c>
      <c r="B182" s="753" t="s">
        <v>997</v>
      </c>
      <c r="C182" s="1041" t="s">
        <v>14</v>
      </c>
      <c r="D182" s="1082">
        <v>1</v>
      </c>
      <c r="E182" s="1083"/>
      <c r="F182" s="1081">
        <f>E182*D182</f>
        <v>0</v>
      </c>
      <c r="G182" s="1079"/>
      <c r="H182" s="1079"/>
      <c r="I182" s="1079"/>
      <c r="J182" s="1079"/>
      <c r="K182" s="1079"/>
    </row>
    <row r="183" spans="1:14" s="1078" customFormat="1" x14ac:dyDescent="0.2">
      <c r="A183" s="927"/>
      <c r="B183" s="1084"/>
      <c r="C183" s="1041"/>
      <c r="D183" s="1041"/>
      <c r="E183" s="1083"/>
      <c r="F183" s="1083"/>
      <c r="G183" s="1079"/>
      <c r="H183" s="1079"/>
      <c r="I183" s="1079"/>
      <c r="J183" s="1079"/>
      <c r="K183" s="1079"/>
    </row>
    <row r="184" spans="1:14" s="1078" customFormat="1" ht="25.5" x14ac:dyDescent="0.2">
      <c r="A184" s="927">
        <v>20</v>
      </c>
      <c r="B184" s="753" t="s">
        <v>696</v>
      </c>
      <c r="C184" s="1041" t="s">
        <v>695</v>
      </c>
      <c r="D184" s="1082">
        <v>1</v>
      </c>
      <c r="E184" s="751"/>
      <c r="F184" s="1081">
        <f>E184*D184</f>
        <v>0</v>
      </c>
      <c r="G184" s="1079"/>
      <c r="H184" s="1079"/>
      <c r="I184" s="1079"/>
      <c r="J184" s="1079"/>
      <c r="K184" s="1079"/>
    </row>
    <row r="185" spans="1:14" s="1078" customFormat="1" ht="17.25" thickBot="1" x14ac:dyDescent="0.35">
      <c r="A185" s="870"/>
      <c r="B185" s="869"/>
      <c r="C185" s="868"/>
      <c r="D185" s="867"/>
      <c r="E185" s="866"/>
      <c r="F185" s="866"/>
      <c r="G185" s="1079"/>
      <c r="H185" s="1079"/>
      <c r="I185" s="1079"/>
      <c r="J185" s="1079"/>
      <c r="K185" s="1079"/>
    </row>
    <row r="186" spans="1:14" s="1078" customFormat="1" ht="17.25" thickTop="1" x14ac:dyDescent="0.2">
      <c r="A186" s="864"/>
      <c r="B186" s="865" t="s">
        <v>996</v>
      </c>
      <c r="C186" s="864"/>
      <c r="D186" s="1080"/>
      <c r="E186" s="863"/>
      <c r="F186" s="862">
        <f>SUM(F12:F185)</f>
        <v>0</v>
      </c>
      <c r="G186" s="1079"/>
      <c r="H186" s="1079"/>
      <c r="I186" s="1079"/>
      <c r="J186" s="1079"/>
      <c r="K186" s="1079"/>
    </row>
    <row r="187" spans="1:14" x14ac:dyDescent="0.2">
      <c r="B187" s="1074"/>
      <c r="C187" s="1077"/>
      <c r="D187" s="1076"/>
      <c r="E187" s="1075"/>
      <c r="F187" s="1075"/>
    </row>
    <row r="188" spans="1:14" x14ac:dyDescent="0.2">
      <c r="B188" s="1074"/>
    </row>
    <row r="190" spans="1:14" s="1070" customFormat="1" x14ac:dyDescent="0.2">
      <c r="A190" s="1072"/>
      <c r="B190" s="1073"/>
      <c r="D190" s="1069"/>
      <c r="E190" s="1068"/>
      <c r="F190" s="1068"/>
      <c r="G190" s="1067"/>
      <c r="H190" s="1067"/>
      <c r="I190" s="1067"/>
      <c r="J190" s="1067"/>
      <c r="K190" s="1067"/>
    </row>
    <row r="191" spans="1:14" s="1070" customFormat="1" x14ac:dyDescent="0.2">
      <c r="A191" s="1072"/>
      <c r="B191" s="1073"/>
      <c r="D191" s="1069"/>
      <c r="E191" s="1068"/>
      <c r="F191" s="1068"/>
      <c r="G191" s="1067"/>
      <c r="H191" s="1067"/>
      <c r="I191" s="1067"/>
      <c r="J191" s="1067"/>
      <c r="K191" s="1067"/>
    </row>
  </sheetData>
  <mergeCells count="3">
    <mergeCell ref="B8:D8"/>
    <mergeCell ref="A3:F3"/>
    <mergeCell ref="A5:D5"/>
  </mergeCells>
  <printOptions horizontalCentered="1"/>
  <pageMargins left="0.511811023622047" right="0.39370078740157499" top="0.78740157480314998" bottom="0.78740157480314998" header="0.31496062992126" footer="0.31496062992126"/>
  <pageSetup paperSize="9" orientation="portrait" r:id="rId1"/>
  <headerFooter alignWithMargins="0">
    <oddFooter xml:space="preserve">&amp;C&amp;8&amp;A&amp;R&amp;8&amp;P   od   &amp;N &amp;10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X226"/>
  <sheetViews>
    <sheetView view="pageBreakPreview" topLeftCell="A214" zoomScaleNormal="100" zoomScaleSheetLayoutView="100" workbookViewId="0">
      <selection activeCell="P25" sqref="P25:Q25"/>
    </sheetView>
  </sheetViews>
  <sheetFormatPr defaultRowHeight="12.75" x14ac:dyDescent="0.2"/>
  <cols>
    <col min="1" max="1" width="3.42578125" style="1072" customWidth="1"/>
    <col min="2" max="2" width="39.140625" style="1071" customWidth="1"/>
    <col min="3" max="3" width="4.7109375" style="1070" customWidth="1"/>
    <col min="4" max="4" width="12.140625" style="1069" customWidth="1"/>
    <col min="5" max="5" width="10.28515625" style="1163" hidden="1" customWidth="1"/>
    <col min="6" max="6" width="8" style="1068" hidden="1" customWidth="1"/>
    <col min="7" max="7" width="10.42578125" style="1068" customWidth="1"/>
    <col min="8" max="8" width="17.28515625" style="1068" customWidth="1"/>
    <col min="9" max="13" width="9.140625" style="1067"/>
    <col min="14" max="16384" width="9.140625" style="1066"/>
  </cols>
  <sheetData>
    <row r="1" spans="1:13" s="1310" customFormat="1" ht="15.75" x14ac:dyDescent="0.2">
      <c r="A1" s="1314"/>
      <c r="B1" s="1312"/>
      <c r="C1" s="1311"/>
      <c r="D1" s="1311"/>
      <c r="E1" s="1296"/>
      <c r="F1" s="1296"/>
    </row>
    <row r="2" spans="1:13" s="1310" customFormat="1" ht="15" x14ac:dyDescent="0.2">
      <c r="A2" s="1313"/>
      <c r="B2" s="1312"/>
      <c r="C2" s="1311"/>
      <c r="D2" s="1311"/>
      <c r="E2" s="1296"/>
      <c r="F2" s="1296"/>
    </row>
    <row r="3" spans="1:13" s="1308" customFormat="1" ht="15" x14ac:dyDescent="0.2">
      <c r="A3" s="1656" t="s">
        <v>657</v>
      </c>
      <c r="B3" s="1656"/>
      <c r="C3" s="1656"/>
      <c r="D3" s="1656"/>
      <c r="E3" s="1656"/>
      <c r="F3" s="1656"/>
      <c r="G3" s="1656"/>
      <c r="H3" s="1656"/>
    </row>
    <row r="4" spans="1:13" s="1295" customFormat="1" ht="16.5" thickBot="1" x14ac:dyDescent="0.3">
      <c r="A4" s="1307"/>
      <c r="B4" s="1306"/>
      <c r="C4" s="1305"/>
      <c r="D4" s="1304"/>
      <c r="E4" s="1303"/>
      <c r="F4" s="1303"/>
      <c r="G4" s="1361"/>
      <c r="H4" s="1361"/>
    </row>
    <row r="5" spans="1:13" s="1301" customFormat="1" ht="12.75" customHeight="1" x14ac:dyDescent="0.2">
      <c r="A5" s="1655" t="s">
        <v>656</v>
      </c>
      <c r="B5" s="1655"/>
      <c r="C5" s="1655"/>
      <c r="D5" s="1655"/>
      <c r="E5" s="1655"/>
      <c r="F5" s="1655"/>
    </row>
    <row r="6" spans="1:13" s="1295" customFormat="1" ht="15.75" x14ac:dyDescent="0.25">
      <c r="A6" s="1300" t="s">
        <v>737</v>
      </c>
      <c r="B6" s="1299"/>
      <c r="C6" s="1298"/>
      <c r="D6" s="1297"/>
      <c r="E6" s="1296"/>
      <c r="F6" s="1296"/>
    </row>
    <row r="7" spans="1:13" s="1078" customFormat="1" x14ac:dyDescent="0.2">
      <c r="A7" s="1162"/>
      <c r="B7" s="1147"/>
      <c r="C7" s="1146"/>
      <c r="D7" s="1145"/>
      <c r="E7" s="1235"/>
      <c r="F7" s="1144"/>
      <c r="G7" s="1144"/>
      <c r="H7" s="1144"/>
      <c r="I7" s="1079"/>
      <c r="J7" s="1079"/>
      <c r="K7" s="1079"/>
      <c r="L7" s="1079"/>
      <c r="M7" s="1079"/>
    </row>
    <row r="8" spans="1:13" s="1156" customFormat="1" ht="15.75" x14ac:dyDescent="0.2">
      <c r="A8" s="1148"/>
      <c r="B8" s="1661" t="s">
        <v>1193</v>
      </c>
      <c r="C8" s="1661"/>
      <c r="D8" s="1661"/>
      <c r="E8" s="1238"/>
      <c r="F8" s="1236"/>
      <c r="G8" s="1158"/>
      <c r="H8" s="1158"/>
      <c r="I8" s="1157"/>
      <c r="J8" s="1157"/>
      <c r="K8" s="1157"/>
      <c r="L8" s="1157"/>
      <c r="M8" s="1157"/>
    </row>
    <row r="9" spans="1:13" s="1156" customFormat="1" x14ac:dyDescent="0.2">
      <c r="A9" s="1162"/>
      <c r="B9" s="1161"/>
      <c r="C9" s="1160"/>
      <c r="D9" s="1159"/>
      <c r="E9" s="1237"/>
      <c r="F9" s="1236"/>
      <c r="G9" s="1158"/>
      <c r="H9" s="1158"/>
      <c r="I9" s="1157"/>
      <c r="J9" s="1157"/>
      <c r="K9" s="1157"/>
      <c r="L9" s="1157"/>
      <c r="M9" s="1157"/>
    </row>
    <row r="10" spans="1:13" s="1149" customFormat="1" x14ac:dyDescent="0.2">
      <c r="A10" s="1155"/>
      <c r="B10" s="1154" t="s">
        <v>735</v>
      </c>
      <c r="C10" s="1153" t="s">
        <v>734</v>
      </c>
      <c r="D10" s="1152" t="s">
        <v>733</v>
      </c>
      <c r="E10" s="1151" t="s">
        <v>732</v>
      </c>
      <c r="F10" s="1151" t="s">
        <v>1192</v>
      </c>
      <c r="G10" s="1151" t="s">
        <v>143</v>
      </c>
      <c r="H10" s="1151" t="s">
        <v>402</v>
      </c>
      <c r="I10" s="1150"/>
      <c r="J10" s="1150"/>
      <c r="K10" s="1150"/>
      <c r="L10" s="1150"/>
      <c r="M10" s="1150"/>
    </row>
    <row r="11" spans="1:13" s="1078" customFormat="1" x14ac:dyDescent="0.2">
      <c r="A11" s="1148"/>
      <c r="B11" s="1147"/>
      <c r="C11" s="1146"/>
      <c r="D11" s="1145"/>
      <c r="E11" s="1235"/>
      <c r="F11" s="1144"/>
      <c r="G11" s="1144"/>
      <c r="H11" s="1144"/>
      <c r="I11" s="1079"/>
      <c r="J11" s="1079"/>
      <c r="K11" s="1079"/>
      <c r="L11" s="1079"/>
      <c r="M11" s="1079"/>
    </row>
    <row r="12" spans="1:13" s="1181" customFormat="1" ht="25.5" x14ac:dyDescent="0.2">
      <c r="A12" s="1180">
        <v>1</v>
      </c>
      <c r="B12" s="1225" t="s">
        <v>1191</v>
      </c>
      <c r="C12" s="1183"/>
      <c r="D12" s="1183"/>
      <c r="E12" s="1201"/>
      <c r="F12" s="1201"/>
      <c r="G12" s="1232"/>
      <c r="H12" s="1232"/>
    </row>
    <row r="13" spans="1:13" s="1181" customFormat="1" x14ac:dyDescent="0.2">
      <c r="A13" s="1180"/>
      <c r="B13" s="1231" t="s">
        <v>1190</v>
      </c>
      <c r="C13" s="1183"/>
      <c r="D13" s="1183"/>
      <c r="E13" s="1201"/>
      <c r="F13" s="1201"/>
    </row>
    <row r="14" spans="1:13" s="1181" customFormat="1" ht="102" x14ac:dyDescent="0.2">
      <c r="A14" s="1180"/>
      <c r="B14" s="1223" t="s">
        <v>1189</v>
      </c>
      <c r="C14" s="1183"/>
      <c r="D14" s="1183"/>
      <c r="E14" s="1201"/>
      <c r="F14" s="1201"/>
    </row>
    <row r="15" spans="1:13" s="1181" customFormat="1" ht="25.5" x14ac:dyDescent="0.2">
      <c r="A15" s="1180"/>
      <c r="B15" s="1231" t="s">
        <v>1188</v>
      </c>
      <c r="C15" s="1183"/>
      <c r="D15" s="1183"/>
      <c r="E15" s="1201"/>
      <c r="F15" s="1201"/>
    </row>
    <row r="16" spans="1:13" s="1181" customFormat="1" ht="38.25" x14ac:dyDescent="0.2">
      <c r="A16" s="1180"/>
      <c r="B16" s="1223" t="s">
        <v>1187</v>
      </c>
      <c r="C16" s="1183"/>
      <c r="D16" s="1183"/>
      <c r="E16" s="1201"/>
      <c r="F16" s="1201"/>
    </row>
    <row r="17" spans="1:8" s="1181" customFormat="1" ht="25.5" x14ac:dyDescent="0.2">
      <c r="A17" s="1180"/>
      <c r="B17" s="1223" t="s">
        <v>1186</v>
      </c>
      <c r="C17" s="1183"/>
      <c r="D17" s="1183"/>
      <c r="E17" s="1201"/>
      <c r="F17" s="1201"/>
    </row>
    <row r="18" spans="1:8" s="1181" customFormat="1" ht="38.25" x14ac:dyDescent="0.2">
      <c r="A18" s="1180"/>
      <c r="B18" s="1233" t="s">
        <v>1185</v>
      </c>
      <c r="C18" s="1183"/>
      <c r="D18" s="1183"/>
      <c r="E18" s="1201"/>
      <c r="F18" s="1201"/>
    </row>
    <row r="19" spans="1:8" s="1181" customFormat="1" ht="25.5" x14ac:dyDescent="0.2">
      <c r="A19" s="1180"/>
      <c r="B19" s="1233" t="s">
        <v>1184</v>
      </c>
      <c r="C19" s="1183"/>
      <c r="D19" s="1183"/>
      <c r="E19" s="1201"/>
      <c r="F19" s="1201"/>
    </row>
    <row r="20" spans="1:8" s="1181" customFormat="1" ht="25.5" x14ac:dyDescent="0.2">
      <c r="A20" s="1180"/>
      <c r="B20" s="1230" t="s">
        <v>1183</v>
      </c>
      <c r="C20" s="1183"/>
      <c r="D20" s="1183"/>
      <c r="E20" s="1201"/>
      <c r="F20" s="1201"/>
    </row>
    <row r="21" spans="1:8" s="1181" customFormat="1" x14ac:dyDescent="0.2">
      <c r="A21" s="1180"/>
      <c r="B21" s="1223" t="s">
        <v>1182</v>
      </c>
      <c r="C21" s="1183"/>
      <c r="D21" s="1183"/>
      <c r="E21" s="1201"/>
      <c r="F21" s="1201"/>
    </row>
    <row r="22" spans="1:8" s="1181" customFormat="1" ht="25.5" x14ac:dyDescent="0.2">
      <c r="A22" s="1180"/>
      <c r="B22" s="1234" t="s">
        <v>1181</v>
      </c>
      <c r="C22" s="1183"/>
      <c r="D22" s="1183"/>
      <c r="E22" s="1201"/>
      <c r="F22" s="1201"/>
    </row>
    <row r="23" spans="1:8" s="1181" customFormat="1" ht="16.5" x14ac:dyDescent="0.3">
      <c r="A23" s="1180"/>
      <c r="B23" s="1233" t="s">
        <v>1180</v>
      </c>
      <c r="C23" s="1183"/>
      <c r="D23" s="1183"/>
      <c r="E23" s="1201"/>
      <c r="F23" s="1201"/>
    </row>
    <row r="24" spans="1:8" s="1181" customFormat="1" ht="16.5" x14ac:dyDescent="0.3">
      <c r="A24" s="1180"/>
      <c r="B24" s="1233" t="s">
        <v>1179</v>
      </c>
      <c r="C24" s="1183"/>
      <c r="D24" s="1183"/>
      <c r="E24" s="1201"/>
      <c r="F24" s="1201"/>
    </row>
    <row r="25" spans="1:8" s="1181" customFormat="1" ht="25.5" x14ac:dyDescent="0.2">
      <c r="A25" s="1180"/>
      <c r="B25" s="1233" t="s">
        <v>1178</v>
      </c>
      <c r="C25" s="1183"/>
      <c r="D25" s="1183"/>
      <c r="E25" s="1201"/>
      <c r="F25" s="1201"/>
    </row>
    <row r="26" spans="1:8" s="1181" customFormat="1" x14ac:dyDescent="0.2">
      <c r="A26" s="1180"/>
      <c r="B26" s="1233" t="s">
        <v>1177</v>
      </c>
      <c r="C26" s="1183"/>
      <c r="D26" s="1183"/>
      <c r="E26" s="1201"/>
      <c r="F26" s="1201"/>
    </row>
    <row r="27" spans="1:8" s="1181" customFormat="1" x14ac:dyDescent="0.2">
      <c r="A27" s="1180"/>
      <c r="B27" s="1233" t="s">
        <v>1176</v>
      </c>
      <c r="C27" s="1183"/>
      <c r="D27" s="1183"/>
      <c r="E27" s="1201"/>
      <c r="F27" s="1201"/>
    </row>
    <row r="28" spans="1:8" s="1181" customFormat="1" x14ac:dyDescent="0.2">
      <c r="A28" s="1180"/>
      <c r="B28" s="1233" t="s">
        <v>1175</v>
      </c>
      <c r="C28" s="1183"/>
      <c r="D28" s="1183"/>
      <c r="E28" s="1201"/>
      <c r="F28" s="1201"/>
    </row>
    <row r="29" spans="1:8" s="1181" customFormat="1" ht="25.5" x14ac:dyDescent="0.2">
      <c r="A29" s="1180"/>
      <c r="B29" s="1223" t="s">
        <v>1174</v>
      </c>
      <c r="C29" s="1183"/>
      <c r="D29" s="1183"/>
      <c r="E29" s="1201"/>
      <c r="F29" s="1201"/>
    </row>
    <row r="30" spans="1:8" s="1181" customFormat="1" x14ac:dyDescent="0.2">
      <c r="A30" s="1180"/>
      <c r="B30" s="1358" t="s">
        <v>712</v>
      </c>
      <c r="C30" s="1183"/>
      <c r="D30" s="1183"/>
      <c r="E30" s="1201"/>
      <c r="F30" s="1201"/>
    </row>
    <row r="31" spans="1:8" s="1181" customFormat="1" x14ac:dyDescent="0.2">
      <c r="A31" s="1180"/>
      <c r="B31" s="1171" t="s">
        <v>1156</v>
      </c>
    </row>
    <row r="32" spans="1:8" s="1181" customFormat="1" x14ac:dyDescent="0.2">
      <c r="A32" s="1180"/>
      <c r="B32" s="1127"/>
      <c r="C32" s="1089" t="s">
        <v>4</v>
      </c>
      <c r="D32" s="1088">
        <v>1</v>
      </c>
      <c r="E32" s="1118">
        <v>11975</v>
      </c>
      <c r="F32" s="1167">
        <f>E32*D32</f>
        <v>11975</v>
      </c>
      <c r="G32" s="1177"/>
      <c r="H32" s="1177">
        <f>D32*G32</f>
        <v>0</v>
      </c>
    </row>
    <row r="33" spans="1:8" s="1181" customFormat="1" x14ac:dyDescent="0.2">
      <c r="A33" s="1180"/>
      <c r="B33" s="871"/>
      <c r="C33" s="1183"/>
      <c r="D33" s="1183"/>
      <c r="E33" s="1201"/>
      <c r="F33" s="1201"/>
    </row>
    <row r="34" spans="1:8" s="1181" customFormat="1" ht="38.25" x14ac:dyDescent="0.2">
      <c r="A34" s="1180">
        <v>2</v>
      </c>
      <c r="B34" s="1225" t="s">
        <v>1173</v>
      </c>
      <c r="C34" s="1183"/>
      <c r="D34" s="1183"/>
      <c r="E34" s="1201"/>
      <c r="F34" s="1201"/>
      <c r="G34" s="1232"/>
      <c r="H34" s="1232"/>
    </row>
    <row r="35" spans="1:8" s="1181" customFormat="1" x14ac:dyDescent="0.2">
      <c r="A35" s="1180"/>
      <c r="B35" s="1358" t="s">
        <v>1151</v>
      </c>
      <c r="C35" s="1183"/>
      <c r="D35" s="1183"/>
      <c r="E35" s="1201"/>
      <c r="F35" s="1201"/>
    </row>
    <row r="36" spans="1:8" s="1181" customFormat="1" ht="25.5" x14ac:dyDescent="0.2">
      <c r="A36" s="1180"/>
      <c r="B36" s="1358" t="s">
        <v>1172</v>
      </c>
      <c r="C36" s="1183"/>
      <c r="D36" s="1183"/>
      <c r="E36" s="1201"/>
      <c r="F36" s="1201"/>
    </row>
    <row r="37" spans="1:8" s="1181" customFormat="1" ht="25.5" x14ac:dyDescent="0.2">
      <c r="A37" s="1180"/>
      <c r="B37" s="1223" t="s">
        <v>1171</v>
      </c>
      <c r="C37" s="1183"/>
      <c r="D37" s="1183"/>
      <c r="E37" s="1201"/>
      <c r="F37" s="1201"/>
    </row>
    <row r="38" spans="1:8" s="1181" customFormat="1" x14ac:dyDescent="0.2">
      <c r="A38" s="1180"/>
      <c r="B38" s="1358" t="s">
        <v>712</v>
      </c>
      <c r="C38" s="1183"/>
      <c r="D38" s="1183"/>
      <c r="E38" s="1201"/>
      <c r="F38" s="1201"/>
    </row>
    <row r="39" spans="1:8" s="1181" customFormat="1" x14ac:dyDescent="0.2">
      <c r="A39" s="1180"/>
      <c r="B39" s="1171" t="s">
        <v>1156</v>
      </c>
      <c r="E39" s="1201"/>
      <c r="F39" s="1201"/>
    </row>
    <row r="40" spans="1:8" s="1181" customFormat="1" x14ac:dyDescent="0.2">
      <c r="A40" s="1180"/>
      <c r="B40" s="1127"/>
      <c r="C40" s="1089" t="s">
        <v>4</v>
      </c>
      <c r="D40" s="1088">
        <v>1</v>
      </c>
      <c r="E40" s="1201"/>
      <c r="F40" s="1201"/>
      <c r="G40" s="1177"/>
      <c r="H40" s="1177">
        <f>D40*G40</f>
        <v>0</v>
      </c>
    </row>
    <row r="41" spans="1:8" s="1181" customFormat="1" x14ac:dyDescent="0.2">
      <c r="A41" s="1180"/>
      <c r="B41" s="1127"/>
      <c r="C41" s="1089"/>
      <c r="D41" s="1088"/>
      <c r="E41" s="1201"/>
      <c r="F41" s="1201"/>
    </row>
    <row r="42" spans="1:8" s="1181" customFormat="1" ht="51" x14ac:dyDescent="0.2">
      <c r="A42" s="1180">
        <v>3</v>
      </c>
      <c r="B42" s="1127" t="s">
        <v>1170</v>
      </c>
      <c r="C42" s="1089"/>
      <c r="D42" s="1088"/>
      <c r="E42" s="1201"/>
      <c r="F42" s="1201"/>
    </row>
    <row r="43" spans="1:8" s="1181" customFormat="1" ht="25.5" x14ac:dyDescent="0.2">
      <c r="A43" s="1180"/>
      <c r="B43" s="1223" t="s">
        <v>1169</v>
      </c>
      <c r="C43" s="1183"/>
      <c r="D43" s="1183"/>
      <c r="E43" s="1201"/>
      <c r="F43" s="1201"/>
    </row>
    <row r="44" spans="1:8" s="1181" customFormat="1" x14ac:dyDescent="0.2">
      <c r="A44" s="1180"/>
      <c r="B44" s="1358" t="s">
        <v>712</v>
      </c>
      <c r="C44" s="1183"/>
      <c r="D44" s="1183"/>
      <c r="E44" s="1201"/>
      <c r="F44" s="1201"/>
    </row>
    <row r="45" spans="1:8" s="1181" customFormat="1" x14ac:dyDescent="0.2">
      <c r="A45" s="1180"/>
      <c r="B45" s="1171" t="s">
        <v>1156</v>
      </c>
      <c r="E45" s="1201"/>
      <c r="F45" s="1201"/>
    </row>
    <row r="46" spans="1:8" s="1181" customFormat="1" x14ac:dyDescent="0.2">
      <c r="A46" s="1180"/>
      <c r="B46" s="1127"/>
      <c r="C46" s="1089" t="s">
        <v>4</v>
      </c>
      <c r="D46" s="1088">
        <v>1</v>
      </c>
      <c r="E46" s="1201"/>
      <c r="F46" s="1201"/>
      <c r="G46" s="1177"/>
      <c r="H46" s="1177">
        <f>D46*G46</f>
        <v>0</v>
      </c>
    </row>
    <row r="47" spans="1:8" s="1181" customFormat="1" x14ac:dyDescent="0.2">
      <c r="A47" s="1180"/>
      <c r="B47" s="1127"/>
      <c r="C47" s="1089"/>
      <c r="D47" s="1088"/>
      <c r="E47" s="1201"/>
      <c r="F47" s="1201"/>
    </row>
    <row r="48" spans="1:8" s="1181" customFormat="1" ht="63.75" x14ac:dyDescent="0.2">
      <c r="A48" s="1180">
        <v>4</v>
      </c>
      <c r="B48" s="1231" t="s">
        <v>1168</v>
      </c>
      <c r="C48" s="1183"/>
      <c r="D48" s="1183"/>
      <c r="E48" s="1201"/>
      <c r="F48" s="1201"/>
    </row>
    <row r="49" spans="1:24" s="1181" customFormat="1" ht="127.5" x14ac:dyDescent="0.2">
      <c r="A49" s="1180"/>
      <c r="B49" s="1230" t="s">
        <v>1167</v>
      </c>
      <c r="C49" s="1183"/>
      <c r="D49" s="1183"/>
      <c r="E49" s="1201"/>
      <c r="F49" s="1201"/>
    </row>
    <row r="50" spans="1:24" s="1181" customFormat="1" x14ac:dyDescent="0.2">
      <c r="A50" s="1180"/>
      <c r="B50" s="1181" t="s">
        <v>1166</v>
      </c>
      <c r="C50" s="1183"/>
      <c r="D50" s="1183"/>
      <c r="E50" s="1201"/>
      <c r="F50" s="1201"/>
    </row>
    <row r="51" spans="1:24" s="1181" customFormat="1" x14ac:dyDescent="0.2">
      <c r="A51" s="1180"/>
      <c r="B51" s="1230" t="s">
        <v>1165</v>
      </c>
      <c r="C51" s="1183"/>
      <c r="D51" s="1183"/>
      <c r="E51" s="1201"/>
      <c r="F51" s="1201"/>
    </row>
    <row r="52" spans="1:24" s="1181" customFormat="1" x14ac:dyDescent="0.2">
      <c r="A52" s="1180"/>
      <c r="B52" s="1230" t="s">
        <v>1164</v>
      </c>
      <c r="C52" s="1183"/>
      <c r="D52" s="1183"/>
      <c r="E52" s="1201"/>
      <c r="F52" s="1201"/>
    </row>
    <row r="53" spans="1:24" s="1181" customFormat="1" x14ac:dyDescent="0.2">
      <c r="A53" s="1180"/>
      <c r="B53" s="1230" t="s">
        <v>1163</v>
      </c>
      <c r="C53" s="1183"/>
      <c r="D53" s="1183"/>
      <c r="E53" s="1201"/>
      <c r="F53" s="1201"/>
    </row>
    <row r="54" spans="1:24" s="1181" customFormat="1" x14ac:dyDescent="0.2">
      <c r="A54" s="1180"/>
      <c r="B54" s="1230" t="s">
        <v>1162</v>
      </c>
      <c r="C54" s="1183"/>
      <c r="D54" s="1183"/>
      <c r="E54" s="1201"/>
      <c r="F54" s="1201"/>
    </row>
    <row r="55" spans="1:24" s="1181" customFormat="1" x14ac:dyDescent="0.2">
      <c r="A55" s="1180"/>
      <c r="B55" s="1230" t="s">
        <v>1161</v>
      </c>
      <c r="C55" s="1183"/>
      <c r="D55" s="1183"/>
      <c r="E55" s="1201"/>
      <c r="F55" s="1201"/>
    </row>
    <row r="56" spans="1:24" s="1181" customFormat="1" x14ac:dyDescent="0.2">
      <c r="A56" s="1180"/>
      <c r="B56" s="1230" t="s">
        <v>1160</v>
      </c>
      <c r="C56" s="1183"/>
      <c r="D56" s="1183"/>
      <c r="E56" s="1201"/>
      <c r="F56" s="1201"/>
    </row>
    <row r="57" spans="1:24" s="1181" customFormat="1" x14ac:dyDescent="0.2">
      <c r="A57" s="1180"/>
      <c r="B57" s="1230" t="s">
        <v>1159</v>
      </c>
      <c r="C57" s="1183"/>
      <c r="D57" s="1183"/>
      <c r="E57" s="1201"/>
      <c r="F57" s="1201"/>
    </row>
    <row r="58" spans="1:24" s="1181" customFormat="1" ht="25.5" x14ac:dyDescent="0.2">
      <c r="A58" s="1180"/>
      <c r="B58" s="1230" t="s">
        <v>1158</v>
      </c>
      <c r="C58" s="1183"/>
      <c r="D58" s="1183"/>
      <c r="E58" s="1201"/>
      <c r="F58" s="1201"/>
    </row>
    <row r="59" spans="1:24" s="1181" customFormat="1" x14ac:dyDescent="0.2">
      <c r="A59" s="1180"/>
      <c r="B59" s="1230" t="s">
        <v>1157</v>
      </c>
      <c r="C59" s="1183"/>
      <c r="D59" s="1183"/>
      <c r="E59" s="1201"/>
      <c r="F59" s="1201"/>
    </row>
    <row r="60" spans="1:24" s="1181" customFormat="1" x14ac:dyDescent="0.2">
      <c r="A60" s="1180"/>
      <c r="B60" s="1229" t="s">
        <v>1156</v>
      </c>
      <c r="C60" s="1183"/>
      <c r="D60" s="1183"/>
      <c r="E60" s="1201"/>
      <c r="F60" s="1201"/>
    </row>
    <row r="61" spans="1:24" s="1181" customFormat="1" x14ac:dyDescent="0.2">
      <c r="A61" s="1180"/>
      <c r="B61" s="871"/>
      <c r="C61" s="1089" t="s">
        <v>14</v>
      </c>
      <c r="D61" s="1088">
        <v>1</v>
      </c>
      <c r="E61" s="1118">
        <v>9900</v>
      </c>
      <c r="F61" s="1167">
        <f>E61*D61</f>
        <v>9900</v>
      </c>
      <c r="G61" s="1177"/>
      <c r="H61" s="1177">
        <f>D61*G61</f>
        <v>0</v>
      </c>
    </row>
    <row r="62" spans="1:24" s="1181" customFormat="1" x14ac:dyDescent="0.2">
      <c r="A62" s="1180"/>
      <c r="B62" s="871"/>
      <c r="C62" s="1089"/>
      <c r="D62" s="1088"/>
      <c r="E62" s="1118"/>
      <c r="F62" s="1167"/>
    </row>
    <row r="63" spans="1:24" s="1638" customFormat="1" ht="12.75" customHeight="1" x14ac:dyDescent="0.2">
      <c r="A63" s="1322"/>
      <c r="B63" s="1200"/>
      <c r="C63" s="1009"/>
      <c r="D63" s="1009"/>
      <c r="E63" s="1228"/>
      <c r="F63" s="1639"/>
      <c r="G63" s="1639"/>
      <c r="H63" s="1639"/>
      <c r="I63" s="1376"/>
      <c r="J63" s="1376"/>
      <c r="K63" s="1376"/>
      <c r="L63" s="1376"/>
      <c r="M63" s="1376"/>
    </row>
    <row r="64" spans="1:24" s="1523" customFormat="1" ht="140.25" x14ac:dyDescent="0.2">
      <c r="A64" s="1322">
        <v>5</v>
      </c>
      <c r="B64" s="1359" t="s">
        <v>1155</v>
      </c>
      <c r="C64" s="1321"/>
      <c r="D64" s="1320"/>
      <c r="E64" s="1625"/>
      <c r="F64" s="1625"/>
      <c r="G64" s="1636"/>
      <c r="H64" s="1636"/>
      <c r="I64" s="1637"/>
      <c r="J64" s="1636"/>
      <c r="K64" s="1636"/>
      <c r="L64" s="1636"/>
      <c r="M64" s="1636"/>
      <c r="N64" s="1636"/>
      <c r="O64" s="1636"/>
      <c r="P64" s="1636"/>
      <c r="Q64" s="1636"/>
      <c r="R64" s="1636"/>
      <c r="S64" s="1636"/>
      <c r="T64" s="1636"/>
      <c r="U64" s="1636"/>
      <c r="V64" s="1636"/>
      <c r="W64" s="1636"/>
      <c r="X64" s="1636"/>
    </row>
    <row r="65" spans="1:24" s="890" customFormat="1" x14ac:dyDescent="0.2">
      <c r="A65" s="1322"/>
      <c r="B65" s="1358" t="s">
        <v>759</v>
      </c>
      <c r="C65" s="1357"/>
      <c r="D65" s="1357"/>
      <c r="E65" s="1627"/>
      <c r="F65" s="1626"/>
      <c r="G65" s="1227"/>
      <c r="H65" s="1227"/>
    </row>
    <row r="66" spans="1:24" s="890" customFormat="1" x14ac:dyDescent="0.2">
      <c r="A66" s="1322"/>
      <c r="B66" s="1358" t="s">
        <v>712</v>
      </c>
      <c r="C66" s="1357"/>
      <c r="D66" s="1357"/>
      <c r="E66" s="1627"/>
      <c r="F66" s="1626"/>
      <c r="G66" s="1227"/>
      <c r="H66" s="1227"/>
    </row>
    <row r="67" spans="1:24" s="884" customFormat="1" x14ac:dyDescent="0.2">
      <c r="A67" s="789"/>
      <c r="B67" s="889" t="s">
        <v>711</v>
      </c>
      <c r="C67" s="888"/>
      <c r="D67" s="887"/>
      <c r="E67" s="1221"/>
      <c r="F67" s="1221"/>
      <c r="G67" s="1226"/>
      <c r="H67" s="1226"/>
      <c r="I67" s="885"/>
      <c r="J67" s="885"/>
      <c r="K67" s="885"/>
      <c r="L67" s="885"/>
      <c r="M67" s="885"/>
    </row>
    <row r="68" spans="1:24" s="1523" customFormat="1" x14ac:dyDescent="0.2">
      <c r="A68" s="1322"/>
      <c r="B68" s="1200" t="s">
        <v>823</v>
      </c>
      <c r="C68" s="1009" t="s">
        <v>4</v>
      </c>
      <c r="D68" s="1320">
        <v>1</v>
      </c>
      <c r="E68" s="1625">
        <v>530</v>
      </c>
      <c r="F68" s="1625">
        <f>D68*E68</f>
        <v>530</v>
      </c>
      <c r="G68" s="1177"/>
      <c r="H68" s="1177">
        <f>D68*G68</f>
        <v>0</v>
      </c>
      <c r="I68" s="1637"/>
      <c r="J68" s="1636"/>
      <c r="K68" s="1636"/>
      <c r="L68" s="1636"/>
      <c r="M68" s="1636"/>
      <c r="N68" s="1636"/>
      <c r="O68" s="1636"/>
      <c r="P68" s="1636"/>
      <c r="Q68" s="1636"/>
      <c r="R68" s="1636"/>
      <c r="S68" s="1636"/>
      <c r="T68" s="1636"/>
      <c r="U68" s="1636"/>
      <c r="V68" s="1636"/>
      <c r="W68" s="1636"/>
      <c r="X68" s="1636"/>
    </row>
    <row r="69" spans="1:24" s="1181" customFormat="1" x14ac:dyDescent="0.2">
      <c r="A69" s="1180"/>
      <c r="B69" s="871"/>
      <c r="C69" s="1183"/>
      <c r="D69" s="1183"/>
      <c r="E69" s="1201"/>
      <c r="F69" s="1201"/>
    </row>
    <row r="70" spans="1:24" s="1181" customFormat="1" ht="38.25" x14ac:dyDescent="0.2">
      <c r="A70" s="1180">
        <v>6</v>
      </c>
      <c r="B70" s="1225" t="s">
        <v>1154</v>
      </c>
      <c r="C70" s="1183"/>
      <c r="D70" s="1183"/>
      <c r="E70" s="1201"/>
      <c r="F70" s="1201"/>
    </row>
    <row r="71" spans="1:24" s="1181" customFormat="1" ht="76.5" x14ac:dyDescent="0.2">
      <c r="A71" s="1180"/>
      <c r="B71" s="1224" t="s">
        <v>1153</v>
      </c>
      <c r="C71" s="1183"/>
      <c r="D71" s="1183"/>
      <c r="E71" s="1201"/>
      <c r="F71" s="1201"/>
    </row>
    <row r="72" spans="1:24" s="1181" customFormat="1" x14ac:dyDescent="0.2">
      <c r="A72" s="1180"/>
      <c r="B72" s="1358" t="s">
        <v>1152</v>
      </c>
      <c r="C72" s="1357"/>
      <c r="D72" s="1357"/>
      <c r="E72" s="1627"/>
      <c r="F72" s="1626"/>
    </row>
    <row r="73" spans="1:24" s="1181" customFormat="1" x14ac:dyDescent="0.2">
      <c r="A73" s="1180"/>
      <c r="B73" s="1358" t="s">
        <v>1151</v>
      </c>
      <c r="C73" s="1357"/>
      <c r="D73" s="1357"/>
      <c r="E73" s="1627"/>
      <c r="F73" s="1626"/>
    </row>
    <row r="74" spans="1:24" s="1181" customFormat="1" x14ac:dyDescent="0.2">
      <c r="A74" s="1180"/>
      <c r="B74" s="1358" t="s">
        <v>1150</v>
      </c>
      <c r="C74" s="1357"/>
      <c r="D74" s="1357"/>
      <c r="E74" s="1627"/>
      <c r="F74" s="1626"/>
    </row>
    <row r="75" spans="1:24" s="1181" customFormat="1" x14ac:dyDescent="0.2">
      <c r="A75" s="1180"/>
      <c r="B75" s="1358" t="s">
        <v>1149</v>
      </c>
      <c r="C75" s="1357"/>
      <c r="D75" s="1357"/>
      <c r="E75" s="1627"/>
      <c r="F75" s="1626"/>
    </row>
    <row r="76" spans="1:24" s="1181" customFormat="1" ht="25.5" x14ac:dyDescent="0.2">
      <c r="A76" s="1180"/>
      <c r="B76" s="1358" t="s">
        <v>1148</v>
      </c>
      <c r="C76" s="1357"/>
      <c r="D76" s="1357"/>
      <c r="E76" s="1627"/>
      <c r="F76" s="1626"/>
    </row>
    <row r="77" spans="1:24" s="1181" customFormat="1" x14ac:dyDescent="0.2">
      <c r="A77" s="1180"/>
      <c r="B77" s="1358" t="s">
        <v>712</v>
      </c>
      <c r="C77" s="1357"/>
      <c r="D77" s="1357"/>
      <c r="E77" s="1627"/>
      <c r="F77" s="1626"/>
    </row>
    <row r="78" spans="1:24" s="1181" customFormat="1" x14ac:dyDescent="0.2">
      <c r="A78" s="1180"/>
      <c r="B78" s="889" t="s">
        <v>711</v>
      </c>
      <c r="C78" s="888"/>
      <c r="D78" s="887"/>
      <c r="E78" s="1221"/>
      <c r="F78" s="1221"/>
    </row>
    <row r="79" spans="1:24" s="1181" customFormat="1" x14ac:dyDescent="0.2">
      <c r="A79" s="1180"/>
      <c r="B79" s="1200"/>
      <c r="C79" s="1009" t="s">
        <v>4</v>
      </c>
      <c r="D79" s="1320">
        <v>1</v>
      </c>
      <c r="E79" s="1625">
        <v>2580</v>
      </c>
      <c r="F79" s="1625">
        <f>D79*E79</f>
        <v>2580</v>
      </c>
      <c r="G79" s="1177"/>
      <c r="H79" s="1177">
        <f>D79*G79</f>
        <v>0</v>
      </c>
    </row>
    <row r="80" spans="1:24" s="1181" customFormat="1" x14ac:dyDescent="0.2">
      <c r="A80" s="1180"/>
      <c r="B80" s="871"/>
      <c r="C80" s="1183"/>
      <c r="D80" s="1183"/>
      <c r="E80" s="1201"/>
      <c r="F80" s="1201"/>
    </row>
    <row r="81" spans="1:8" s="1181" customFormat="1" ht="51" x14ac:dyDescent="0.2">
      <c r="A81" s="1180">
        <v>7</v>
      </c>
      <c r="B81" s="1223" t="s">
        <v>1147</v>
      </c>
      <c r="C81" s="1183"/>
      <c r="D81" s="1183"/>
      <c r="E81" s="1201"/>
      <c r="F81" s="1201"/>
    </row>
    <row r="82" spans="1:8" s="1181" customFormat="1" x14ac:dyDescent="0.2">
      <c r="A82" s="1180"/>
      <c r="B82" s="1223" t="s">
        <v>1146</v>
      </c>
      <c r="C82" s="1183"/>
      <c r="D82" s="1183"/>
      <c r="E82" s="1201"/>
      <c r="F82" s="1201"/>
    </row>
    <row r="83" spans="1:8" s="1181" customFormat="1" x14ac:dyDescent="0.2">
      <c r="A83" s="1180"/>
      <c r="B83" s="1223" t="s">
        <v>1145</v>
      </c>
      <c r="C83" s="1183"/>
      <c r="D83" s="1183"/>
      <c r="E83" s="1201"/>
      <c r="F83" s="1201"/>
    </row>
    <row r="84" spans="1:8" s="1181" customFormat="1" x14ac:dyDescent="0.2">
      <c r="A84" s="1180"/>
      <c r="B84" s="1223" t="s">
        <v>1144</v>
      </c>
      <c r="C84" s="1183"/>
      <c r="D84" s="1183"/>
      <c r="E84" s="1201"/>
      <c r="F84" s="1201"/>
    </row>
    <row r="85" spans="1:8" s="1181" customFormat="1" x14ac:dyDescent="0.2">
      <c r="A85" s="1180"/>
      <c r="B85" s="1223" t="s">
        <v>1138</v>
      </c>
      <c r="C85" s="1183"/>
      <c r="D85" s="1183"/>
      <c r="E85" s="1201"/>
      <c r="F85" s="1201"/>
    </row>
    <row r="86" spans="1:8" s="1181" customFormat="1" x14ac:dyDescent="0.2">
      <c r="A86" s="1180"/>
      <c r="B86" s="1358" t="s">
        <v>1143</v>
      </c>
      <c r="C86" s="1357"/>
      <c r="D86" s="1357"/>
      <c r="E86" s="1627"/>
      <c r="F86" s="1626"/>
    </row>
    <row r="87" spans="1:8" s="1181" customFormat="1" x14ac:dyDescent="0.2">
      <c r="A87" s="1180"/>
      <c r="B87" s="1358" t="s">
        <v>712</v>
      </c>
      <c r="C87" s="1357"/>
      <c r="D87" s="1357"/>
      <c r="E87" s="1627"/>
      <c r="F87" s="1626"/>
    </row>
    <row r="88" spans="1:8" s="1181" customFormat="1" x14ac:dyDescent="0.2">
      <c r="A88" s="1180"/>
      <c r="B88" s="889" t="s">
        <v>711</v>
      </c>
      <c r="C88" s="888"/>
      <c r="D88" s="887"/>
      <c r="E88" s="1221"/>
      <c r="F88" s="1221"/>
    </row>
    <row r="89" spans="1:8" s="1181" customFormat="1" x14ac:dyDescent="0.2">
      <c r="A89" s="1180"/>
      <c r="B89" s="1200"/>
      <c r="C89" s="1009" t="s">
        <v>4</v>
      </c>
      <c r="D89" s="1320">
        <v>1</v>
      </c>
      <c r="E89" s="1625">
        <v>710</v>
      </c>
      <c r="F89" s="1625">
        <f>D89*E89</f>
        <v>710</v>
      </c>
      <c r="G89" s="1177"/>
      <c r="H89" s="1177">
        <f>D89*G89</f>
        <v>0</v>
      </c>
    </row>
    <row r="90" spans="1:8" s="1181" customFormat="1" x14ac:dyDescent="0.2">
      <c r="A90" s="1180"/>
      <c r="B90" s="871"/>
      <c r="C90" s="1183"/>
      <c r="D90" s="1183"/>
      <c r="E90" s="1201"/>
      <c r="F90" s="1201"/>
    </row>
    <row r="91" spans="1:8" s="1181" customFormat="1" ht="51" x14ac:dyDescent="0.2">
      <c r="A91" s="1180">
        <v>8</v>
      </c>
      <c r="B91" s="1223" t="s">
        <v>1142</v>
      </c>
      <c r="C91" s="1183"/>
      <c r="D91" s="1183"/>
      <c r="E91" s="1201"/>
      <c r="F91" s="1201"/>
    </row>
    <row r="92" spans="1:8" s="1181" customFormat="1" x14ac:dyDescent="0.2">
      <c r="A92" s="1180"/>
      <c r="B92" s="1223" t="s">
        <v>1141</v>
      </c>
      <c r="C92" s="1183"/>
      <c r="D92" s="1183"/>
      <c r="E92" s="1201"/>
      <c r="F92" s="1201"/>
    </row>
    <row r="93" spans="1:8" s="1181" customFormat="1" x14ac:dyDescent="0.2">
      <c r="A93" s="1180"/>
      <c r="B93" s="1223" t="s">
        <v>1140</v>
      </c>
      <c r="C93" s="1183"/>
      <c r="D93" s="1183"/>
      <c r="E93" s="1201"/>
      <c r="F93" s="1201"/>
    </row>
    <row r="94" spans="1:8" s="1181" customFormat="1" x14ac:dyDescent="0.2">
      <c r="A94" s="1180"/>
      <c r="B94" s="1223" t="s">
        <v>1139</v>
      </c>
      <c r="C94" s="1183"/>
      <c r="D94" s="1183"/>
      <c r="E94" s="1201"/>
      <c r="F94" s="1201"/>
    </row>
    <row r="95" spans="1:8" s="1181" customFormat="1" x14ac:dyDescent="0.2">
      <c r="A95" s="1180"/>
      <c r="B95" s="1223" t="s">
        <v>1138</v>
      </c>
      <c r="C95" s="1183"/>
      <c r="D95" s="1183"/>
      <c r="E95" s="1201"/>
      <c r="F95" s="1201"/>
    </row>
    <row r="96" spans="1:8" s="1181" customFormat="1" x14ac:dyDescent="0.2">
      <c r="A96" s="1180"/>
      <c r="B96" s="1358" t="s">
        <v>1137</v>
      </c>
      <c r="C96" s="1357"/>
      <c r="D96" s="1357"/>
      <c r="E96" s="1627"/>
      <c r="F96" s="1626"/>
    </row>
    <row r="97" spans="1:8" s="1181" customFormat="1" x14ac:dyDescent="0.2">
      <c r="A97" s="1180"/>
      <c r="B97" s="1358" t="s">
        <v>712</v>
      </c>
      <c r="C97" s="1357"/>
      <c r="D97" s="1357"/>
      <c r="E97" s="1627"/>
      <c r="F97" s="1626"/>
    </row>
    <row r="98" spans="1:8" s="1181" customFormat="1" x14ac:dyDescent="0.2">
      <c r="A98" s="1180"/>
      <c r="B98" s="889" t="s">
        <v>711</v>
      </c>
      <c r="C98" s="888"/>
      <c r="D98" s="887"/>
      <c r="E98" s="1221"/>
      <c r="F98" s="1221"/>
    </row>
    <row r="99" spans="1:8" s="1181" customFormat="1" x14ac:dyDescent="0.2">
      <c r="A99" s="1180"/>
      <c r="B99" s="1200"/>
      <c r="C99" s="1009" t="s">
        <v>4</v>
      </c>
      <c r="D99" s="1320">
        <v>1</v>
      </c>
      <c r="E99" s="1625">
        <v>710</v>
      </c>
      <c r="F99" s="1625">
        <f>D99*E99</f>
        <v>710</v>
      </c>
      <c r="G99" s="1177"/>
      <c r="H99" s="1177">
        <f>D99*G99</f>
        <v>0</v>
      </c>
    </row>
    <row r="100" spans="1:8" s="1181" customFormat="1" x14ac:dyDescent="0.2">
      <c r="A100" s="1180"/>
      <c r="B100" s="1200"/>
      <c r="C100" s="1009"/>
      <c r="D100" s="1320"/>
      <c r="E100" s="1625"/>
      <c r="F100" s="1625"/>
    </row>
    <row r="101" spans="1:8" s="1181" customFormat="1" ht="89.25" x14ac:dyDescent="0.2">
      <c r="A101" s="1180">
        <v>9</v>
      </c>
      <c r="B101" s="1635" t="s">
        <v>1136</v>
      </c>
      <c r="C101" s="1183"/>
      <c r="D101" s="1183"/>
      <c r="E101" s="1201"/>
      <c r="F101" s="1201"/>
    </row>
    <row r="102" spans="1:8" s="1181" customFormat="1" ht="51" x14ac:dyDescent="0.2">
      <c r="A102" s="1222"/>
      <c r="B102" s="1630" t="s">
        <v>1135</v>
      </c>
      <c r="C102" s="1183"/>
      <c r="D102" s="1183"/>
      <c r="E102" s="1201"/>
      <c r="F102" s="1201"/>
    </row>
    <row r="103" spans="1:8" s="1181" customFormat="1" x14ac:dyDescent="0.2">
      <c r="A103" s="1180"/>
      <c r="B103" s="1634" t="s">
        <v>1134</v>
      </c>
      <c r="C103" s="1183"/>
      <c r="D103" s="1183"/>
      <c r="E103" s="1201"/>
      <c r="F103" s="1201"/>
    </row>
    <row r="104" spans="1:8" s="1181" customFormat="1" ht="38.25" x14ac:dyDescent="0.2">
      <c r="A104" s="1180"/>
      <c r="B104" s="1630" t="s">
        <v>1133</v>
      </c>
      <c r="C104" s="1183"/>
      <c r="D104" s="1183"/>
      <c r="E104" s="1201"/>
      <c r="F104" s="1201"/>
    </row>
    <row r="105" spans="1:8" s="1181" customFormat="1" x14ac:dyDescent="0.2">
      <c r="A105" s="1180"/>
      <c r="B105" s="1630" t="s">
        <v>1132</v>
      </c>
      <c r="C105" s="1183"/>
      <c r="D105" s="1183"/>
      <c r="E105" s="1201"/>
      <c r="F105" s="1201"/>
    </row>
    <row r="106" spans="1:8" s="1181" customFormat="1" x14ac:dyDescent="0.2">
      <c r="A106" s="1180"/>
      <c r="B106" s="1630" t="s">
        <v>1131</v>
      </c>
      <c r="C106" s="1183"/>
      <c r="D106" s="1183"/>
      <c r="E106" s="1201"/>
      <c r="F106" s="1201"/>
    </row>
    <row r="107" spans="1:8" s="1181" customFormat="1" ht="25.5" x14ac:dyDescent="0.2">
      <c r="A107" s="1180"/>
      <c r="B107" s="1630" t="s">
        <v>1130</v>
      </c>
      <c r="C107" s="1183"/>
      <c r="D107" s="1183"/>
      <c r="E107" s="1201"/>
      <c r="F107" s="1201"/>
    </row>
    <row r="108" spans="1:8" s="1181" customFormat="1" ht="25.5" x14ac:dyDescent="0.2">
      <c r="A108" s="1180"/>
      <c r="B108" s="1630" t="s">
        <v>1129</v>
      </c>
      <c r="C108" s="1183"/>
      <c r="D108" s="1183"/>
      <c r="E108" s="1201"/>
      <c r="F108" s="1201"/>
    </row>
    <row r="109" spans="1:8" s="1181" customFormat="1" ht="76.5" x14ac:dyDescent="0.2">
      <c r="A109" s="1180"/>
      <c r="B109" s="1630" t="s">
        <v>1128</v>
      </c>
      <c r="C109" s="1183"/>
      <c r="D109" s="1183"/>
      <c r="E109" s="1201"/>
      <c r="F109" s="1201"/>
    </row>
    <row r="110" spans="1:8" s="1181" customFormat="1" ht="38.25" x14ac:dyDescent="0.2">
      <c r="A110" s="1180"/>
      <c r="B110" s="1630" t="s">
        <v>1127</v>
      </c>
      <c r="C110" s="1183"/>
      <c r="D110" s="1183"/>
      <c r="E110" s="1201"/>
      <c r="F110" s="1201"/>
    </row>
    <row r="111" spans="1:8" s="1181" customFormat="1" x14ac:dyDescent="0.2">
      <c r="A111" s="1180"/>
      <c r="B111" s="1630" t="s">
        <v>1126</v>
      </c>
      <c r="C111" s="1183"/>
      <c r="D111" s="1183"/>
      <c r="E111" s="1201"/>
      <c r="F111" s="1201"/>
    </row>
    <row r="112" spans="1:8" s="1181" customFormat="1" ht="25.5" x14ac:dyDescent="0.2">
      <c r="A112" s="1180"/>
      <c r="B112" s="1630" t="s">
        <v>1125</v>
      </c>
      <c r="C112" s="1183"/>
      <c r="D112" s="1183"/>
      <c r="E112" s="1201"/>
      <c r="F112" s="1201"/>
    </row>
    <row r="113" spans="1:6" s="1181" customFormat="1" ht="25.5" x14ac:dyDescent="0.2">
      <c r="A113" s="1180"/>
      <c r="B113" s="1630" t="s">
        <v>1124</v>
      </c>
      <c r="C113" s="1183"/>
      <c r="D113" s="1183"/>
      <c r="E113" s="1201"/>
      <c r="F113" s="1201"/>
    </row>
    <row r="114" spans="1:6" s="1181" customFormat="1" x14ac:dyDescent="0.2">
      <c r="A114" s="1180"/>
      <c r="B114" s="1630" t="s">
        <v>1123</v>
      </c>
      <c r="C114" s="1183"/>
      <c r="D114" s="1183"/>
      <c r="E114" s="1201"/>
      <c r="F114" s="1201"/>
    </row>
    <row r="115" spans="1:6" s="1181" customFormat="1" x14ac:dyDescent="0.2">
      <c r="A115" s="1180"/>
      <c r="B115" s="1630" t="s">
        <v>1122</v>
      </c>
      <c r="C115" s="1183"/>
      <c r="D115" s="1183"/>
      <c r="E115" s="1201"/>
      <c r="F115" s="1201"/>
    </row>
    <row r="116" spans="1:6" s="1181" customFormat="1" x14ac:dyDescent="0.2">
      <c r="A116" s="1180"/>
      <c r="B116" s="1630" t="s">
        <v>1121</v>
      </c>
      <c r="C116" s="1183"/>
      <c r="D116" s="1183"/>
      <c r="E116" s="1201"/>
      <c r="F116" s="1201"/>
    </row>
    <row r="117" spans="1:6" s="1181" customFormat="1" ht="25.5" x14ac:dyDescent="0.2">
      <c r="A117" s="1180"/>
      <c r="B117" s="1630" t="s">
        <v>1120</v>
      </c>
      <c r="C117" s="1183"/>
      <c r="D117" s="1183"/>
      <c r="E117" s="1201"/>
      <c r="F117" s="1201"/>
    </row>
    <row r="118" spans="1:6" s="1181" customFormat="1" ht="25.5" x14ac:dyDescent="0.2">
      <c r="A118" s="1180"/>
      <c r="B118" s="1630" t="s">
        <v>1119</v>
      </c>
      <c r="C118" s="1183"/>
      <c r="D118" s="1183"/>
      <c r="E118" s="1201"/>
      <c r="F118" s="1201"/>
    </row>
    <row r="119" spans="1:6" s="1181" customFormat="1" x14ac:dyDescent="0.2">
      <c r="A119" s="1180"/>
      <c r="B119" s="1630" t="s">
        <v>1118</v>
      </c>
      <c r="C119" s="1183"/>
      <c r="D119" s="1183"/>
      <c r="E119" s="1201"/>
      <c r="F119" s="1201"/>
    </row>
    <row r="120" spans="1:6" s="1181" customFormat="1" x14ac:dyDescent="0.2">
      <c r="A120" s="1180"/>
      <c r="B120" s="1630" t="s">
        <v>1117</v>
      </c>
      <c r="C120" s="1183"/>
      <c r="D120" s="1183"/>
      <c r="E120" s="1201"/>
      <c r="F120" s="1201"/>
    </row>
    <row r="121" spans="1:6" s="1181" customFormat="1" x14ac:dyDescent="0.2">
      <c r="A121" s="1180"/>
      <c r="B121" s="1634" t="s">
        <v>1116</v>
      </c>
      <c r="C121" s="1183"/>
      <c r="D121" s="1183"/>
      <c r="E121" s="1201"/>
      <c r="F121" s="1201"/>
    </row>
    <row r="122" spans="1:6" s="1181" customFormat="1" ht="102" x14ac:dyDescent="0.2">
      <c r="A122" s="1180"/>
      <c r="B122" s="1630" t="s">
        <v>1115</v>
      </c>
      <c r="C122" s="1183"/>
      <c r="D122" s="1183"/>
      <c r="E122" s="1201"/>
      <c r="F122" s="1201"/>
    </row>
    <row r="123" spans="1:6" s="1181" customFormat="1" x14ac:dyDescent="0.2">
      <c r="A123" s="1180"/>
      <c r="B123" s="1630" t="s">
        <v>1114</v>
      </c>
      <c r="C123" s="1183"/>
      <c r="D123" s="1183"/>
      <c r="E123" s="1201"/>
      <c r="F123" s="1201"/>
    </row>
    <row r="124" spans="1:6" s="1181" customFormat="1" x14ac:dyDescent="0.2">
      <c r="A124" s="1180"/>
      <c r="B124" s="1633" t="s">
        <v>1113</v>
      </c>
      <c r="C124" s="1183"/>
      <c r="D124" s="1183"/>
      <c r="E124" s="1201"/>
      <c r="F124" s="1201"/>
    </row>
    <row r="125" spans="1:6" s="1181" customFormat="1" x14ac:dyDescent="0.2">
      <c r="A125" s="1180"/>
      <c r="B125" s="1633" t="s">
        <v>1112</v>
      </c>
      <c r="C125" s="1183"/>
      <c r="D125" s="1183"/>
      <c r="E125" s="1201"/>
      <c r="F125" s="1201"/>
    </row>
    <row r="126" spans="1:6" s="1181" customFormat="1" x14ac:dyDescent="0.2">
      <c r="A126" s="1180"/>
      <c r="B126" s="1632" t="s">
        <v>1111</v>
      </c>
      <c r="C126" s="1183"/>
      <c r="D126" s="1183"/>
      <c r="E126" s="1201"/>
      <c r="F126" s="1201"/>
    </row>
    <row r="127" spans="1:6" s="1181" customFormat="1" x14ac:dyDescent="0.2">
      <c r="A127" s="1180"/>
      <c r="B127" s="1631" t="s">
        <v>1110</v>
      </c>
      <c r="C127" s="1183"/>
      <c r="D127" s="1183"/>
      <c r="E127" s="1201"/>
      <c r="F127" s="1201"/>
    </row>
    <row r="128" spans="1:6" s="1181" customFormat="1" x14ac:dyDescent="0.2">
      <c r="A128" s="1180"/>
      <c r="B128" s="1631" t="s">
        <v>1109</v>
      </c>
      <c r="C128" s="1183"/>
      <c r="D128" s="1183"/>
      <c r="E128" s="1201"/>
      <c r="F128" s="1201"/>
    </row>
    <row r="129" spans="1:8" s="1181" customFormat="1" x14ac:dyDescent="0.2">
      <c r="A129" s="1180"/>
      <c r="B129" s="1631" t="s">
        <v>1108</v>
      </c>
      <c r="C129" s="1183"/>
      <c r="D129" s="1183"/>
      <c r="E129" s="1201"/>
      <c r="F129" s="1201"/>
    </row>
    <row r="130" spans="1:8" s="1181" customFormat="1" x14ac:dyDescent="0.2">
      <c r="A130" s="1180"/>
      <c r="B130" s="1631" t="s">
        <v>1107</v>
      </c>
      <c r="C130" s="1183"/>
      <c r="D130" s="1183"/>
      <c r="E130" s="1201"/>
      <c r="F130" s="1201"/>
    </row>
    <row r="131" spans="1:8" s="1181" customFormat="1" x14ac:dyDescent="0.2">
      <c r="A131" s="1180"/>
      <c r="B131" s="1631" t="s">
        <v>1106</v>
      </c>
      <c r="C131" s="1183"/>
      <c r="D131" s="1183"/>
      <c r="E131" s="1201"/>
      <c r="F131" s="1201"/>
    </row>
    <row r="132" spans="1:8" s="1181" customFormat="1" x14ac:dyDescent="0.2">
      <c r="A132" s="1180"/>
      <c r="B132" s="1630" t="s">
        <v>1105</v>
      </c>
      <c r="C132" s="1183"/>
      <c r="D132" s="1183"/>
      <c r="E132" s="1201"/>
      <c r="F132" s="1201"/>
    </row>
    <row r="133" spans="1:8" s="1181" customFormat="1" x14ac:dyDescent="0.2">
      <c r="A133" s="1180"/>
      <c r="B133" s="1630" t="s">
        <v>1104</v>
      </c>
      <c r="C133" s="1183"/>
      <c r="D133" s="1183"/>
      <c r="E133" s="1201"/>
      <c r="F133" s="1201"/>
    </row>
    <row r="134" spans="1:8" s="1181" customFormat="1" x14ac:dyDescent="0.2">
      <c r="A134" s="1180"/>
      <c r="B134" s="1628" t="s">
        <v>1103</v>
      </c>
      <c r="C134" s="1183"/>
      <c r="D134" s="1183"/>
      <c r="E134" s="1201"/>
      <c r="F134" s="1201"/>
    </row>
    <row r="135" spans="1:8" s="1181" customFormat="1" ht="25.5" x14ac:dyDescent="0.2">
      <c r="A135" s="1180"/>
      <c r="B135" s="1628" t="s">
        <v>1102</v>
      </c>
      <c r="C135" s="1183"/>
      <c r="D135" s="1183"/>
      <c r="E135" s="1201"/>
      <c r="F135" s="1201"/>
    </row>
    <row r="136" spans="1:8" s="1181" customFormat="1" x14ac:dyDescent="0.2">
      <c r="A136" s="1180"/>
      <c r="B136" s="1629" t="s">
        <v>1101</v>
      </c>
      <c r="C136" s="1183"/>
      <c r="D136" s="1183"/>
      <c r="E136" s="1201"/>
      <c r="F136" s="1201"/>
    </row>
    <row r="137" spans="1:8" s="1181" customFormat="1" x14ac:dyDescent="0.2">
      <c r="A137" s="1180"/>
      <c r="B137" s="1628" t="s">
        <v>1100</v>
      </c>
      <c r="C137" s="1183"/>
      <c r="D137" s="1183"/>
      <c r="E137" s="1201"/>
      <c r="F137" s="1201"/>
    </row>
    <row r="138" spans="1:8" s="1181" customFormat="1" x14ac:dyDescent="0.2">
      <c r="A138" s="1180"/>
      <c r="B138" s="1358" t="s">
        <v>1099</v>
      </c>
      <c r="C138" s="1357"/>
      <c r="D138" s="1357"/>
      <c r="E138" s="1627"/>
      <c r="F138" s="1626"/>
    </row>
    <row r="139" spans="1:8" s="1181" customFormat="1" x14ac:dyDescent="0.2">
      <c r="A139" s="1180"/>
      <c r="B139" s="1358" t="s">
        <v>712</v>
      </c>
      <c r="C139" s="1357"/>
      <c r="D139" s="1357"/>
      <c r="E139" s="1627"/>
      <c r="F139" s="1626"/>
    </row>
    <row r="140" spans="1:8" s="1181" customFormat="1" x14ac:dyDescent="0.2">
      <c r="A140" s="1180"/>
      <c r="B140" s="889" t="s">
        <v>711</v>
      </c>
      <c r="C140" s="888"/>
      <c r="D140" s="887"/>
      <c r="E140" s="1221"/>
      <c r="F140" s="1221"/>
    </row>
    <row r="141" spans="1:8" s="1181" customFormat="1" x14ac:dyDescent="0.2">
      <c r="A141" s="1180"/>
      <c r="B141" s="1200"/>
      <c r="C141" s="1009" t="s">
        <v>4</v>
      </c>
      <c r="D141" s="1320">
        <v>1</v>
      </c>
      <c r="E141" s="1625">
        <v>5500</v>
      </c>
      <c r="F141" s="1625">
        <f>D141*E141</f>
        <v>5500</v>
      </c>
      <c r="G141" s="1177"/>
      <c r="H141" s="1177">
        <f>D141*G141</f>
        <v>0</v>
      </c>
    </row>
    <row r="142" spans="1:8" s="1181" customFormat="1" x14ac:dyDescent="0.2">
      <c r="A142" s="1180"/>
      <c r="B142" s="871"/>
      <c r="C142" s="1183"/>
      <c r="D142" s="1183"/>
      <c r="E142" s="1201"/>
      <c r="F142" s="1201"/>
    </row>
    <row r="143" spans="1:8" s="1181" customFormat="1" ht="191.25" x14ac:dyDescent="0.2">
      <c r="A143" s="1180">
        <v>10</v>
      </c>
      <c r="B143" s="871" t="s">
        <v>1098</v>
      </c>
      <c r="C143" s="1183"/>
      <c r="D143" s="1183"/>
      <c r="E143" s="1201"/>
      <c r="F143" s="1201"/>
    </row>
    <row r="144" spans="1:8" s="1181" customFormat="1" x14ac:dyDescent="0.2">
      <c r="A144" s="1180"/>
      <c r="B144" s="871" t="s">
        <v>1097</v>
      </c>
      <c r="C144" s="1183"/>
      <c r="D144" s="1183"/>
      <c r="E144" s="1201"/>
      <c r="F144" s="1201"/>
    </row>
    <row r="145" spans="1:10" s="1181" customFormat="1" x14ac:dyDescent="0.2">
      <c r="A145" s="1180"/>
      <c r="B145" s="871" t="s">
        <v>1096</v>
      </c>
      <c r="C145" s="1183"/>
      <c r="D145" s="1183"/>
      <c r="E145" s="1201"/>
      <c r="F145" s="1201"/>
    </row>
    <row r="146" spans="1:10" s="1181" customFormat="1" x14ac:dyDescent="0.2">
      <c r="A146" s="1180"/>
      <c r="B146" s="871" t="s">
        <v>1095</v>
      </c>
      <c r="C146" s="1183"/>
      <c r="D146" s="1183"/>
      <c r="E146" s="1201"/>
      <c r="F146" s="1201"/>
    </row>
    <row r="147" spans="1:10" s="1181" customFormat="1" x14ac:dyDescent="0.2">
      <c r="A147" s="1180"/>
      <c r="B147" s="871" t="s">
        <v>1094</v>
      </c>
      <c r="C147" s="1183"/>
      <c r="D147" s="1183"/>
      <c r="E147" s="1201"/>
      <c r="F147" s="1201"/>
    </row>
    <row r="148" spans="1:10" s="1181" customFormat="1" x14ac:dyDescent="0.2">
      <c r="A148" s="1180"/>
      <c r="B148" s="871" t="s">
        <v>1093</v>
      </c>
      <c r="C148" s="1183"/>
      <c r="D148" s="1183"/>
      <c r="E148" s="1201"/>
      <c r="F148" s="1201"/>
    </row>
    <row r="149" spans="1:10" s="1181" customFormat="1" x14ac:dyDescent="0.2">
      <c r="A149" s="1180"/>
      <c r="B149" s="871" t="s">
        <v>1092</v>
      </c>
      <c r="C149" s="1183"/>
      <c r="D149" s="1183"/>
      <c r="E149" s="1201"/>
      <c r="F149" s="1201"/>
    </row>
    <row r="150" spans="1:10" s="1181" customFormat="1" x14ac:dyDescent="0.2">
      <c r="A150" s="1180"/>
      <c r="B150" s="871" t="s">
        <v>1091</v>
      </c>
      <c r="C150" s="1183"/>
      <c r="D150" s="1183"/>
      <c r="E150" s="1201"/>
      <c r="F150" s="1201"/>
    </row>
    <row r="151" spans="1:10" s="1181" customFormat="1" x14ac:dyDescent="0.2">
      <c r="A151" s="1180"/>
      <c r="B151" s="1358" t="s">
        <v>1090</v>
      </c>
      <c r="C151" s="1357"/>
      <c r="D151" s="1357"/>
      <c r="E151" s="1627"/>
      <c r="F151" s="1626"/>
    </row>
    <row r="152" spans="1:10" s="1181" customFormat="1" x14ac:dyDescent="0.2">
      <c r="A152" s="1180"/>
      <c r="B152" s="1358" t="s">
        <v>1089</v>
      </c>
      <c r="C152" s="1357"/>
      <c r="D152" s="1357"/>
      <c r="E152" s="1627"/>
      <c r="F152" s="1626"/>
    </row>
    <row r="153" spans="1:10" s="1181" customFormat="1" x14ac:dyDescent="0.2">
      <c r="A153" s="1180"/>
      <c r="B153" s="1358" t="s">
        <v>1088</v>
      </c>
      <c r="C153" s="1357"/>
      <c r="D153" s="1357"/>
      <c r="E153" s="1627"/>
      <c r="F153" s="1626"/>
    </row>
    <row r="154" spans="1:10" s="1181" customFormat="1" x14ac:dyDescent="0.2">
      <c r="A154" s="1180"/>
      <c r="B154" s="1358" t="s">
        <v>712</v>
      </c>
      <c r="C154" s="1357"/>
      <c r="D154" s="1357"/>
      <c r="E154" s="1627"/>
      <c r="F154" s="1626"/>
    </row>
    <row r="155" spans="1:10" s="1181" customFormat="1" x14ac:dyDescent="0.2">
      <c r="A155" s="1180"/>
      <c r="B155" s="889" t="s">
        <v>711</v>
      </c>
      <c r="C155" s="888"/>
      <c r="D155" s="887"/>
      <c r="E155" s="1221"/>
      <c r="F155" s="1221"/>
    </row>
    <row r="156" spans="1:10" s="1181" customFormat="1" x14ac:dyDescent="0.2">
      <c r="A156" s="1180"/>
      <c r="B156" s="1200"/>
      <c r="C156" s="1009" t="s">
        <v>4</v>
      </c>
      <c r="D156" s="1320">
        <v>1</v>
      </c>
      <c r="E156" s="1625">
        <v>6867</v>
      </c>
      <c r="F156" s="1625">
        <f>D156*E156</f>
        <v>6867</v>
      </c>
      <c r="G156" s="1177"/>
      <c r="H156" s="1177">
        <f>D156*G156</f>
        <v>0</v>
      </c>
    </row>
    <row r="157" spans="1:10" s="1181" customFormat="1" x14ac:dyDescent="0.2">
      <c r="A157" s="1180"/>
      <c r="B157" s="871"/>
      <c r="C157" s="1183"/>
      <c r="D157" s="1183"/>
      <c r="E157" s="1201"/>
      <c r="F157" s="1201"/>
    </row>
    <row r="158" spans="1:10" s="1117" customFormat="1" x14ac:dyDescent="0.2">
      <c r="A158" s="1197"/>
      <c r="B158" s="1091"/>
      <c r="C158" s="1124"/>
      <c r="D158" s="1120"/>
      <c r="E158" s="1167"/>
      <c r="F158" s="1167"/>
      <c r="I158" s="1220"/>
    </row>
    <row r="159" spans="1:10" s="1206" customFormat="1" ht="51" x14ac:dyDescent="0.2">
      <c r="A159" s="1197">
        <v>11</v>
      </c>
      <c r="B159" s="1100" t="s">
        <v>1045</v>
      </c>
      <c r="C159" s="1089"/>
      <c r="D159" s="1088"/>
      <c r="E159" s="1214"/>
      <c r="F159" s="1214"/>
      <c r="G159" s="1192"/>
      <c r="H159" s="1192"/>
      <c r="I159" s="1189"/>
      <c r="J159" s="1192"/>
    </row>
    <row r="160" spans="1:10" s="1206" customFormat="1" x14ac:dyDescent="0.2">
      <c r="A160" s="1219"/>
      <c r="B160" s="1099" t="s">
        <v>1087</v>
      </c>
      <c r="C160" s="1089"/>
      <c r="D160" s="1088"/>
      <c r="E160" s="1214"/>
      <c r="F160" s="1214"/>
      <c r="G160" s="1192"/>
      <c r="H160" s="1192"/>
      <c r="I160" s="1189"/>
      <c r="J160" s="1192"/>
    </row>
    <row r="161" spans="1:13" s="1206" customFormat="1" x14ac:dyDescent="0.2">
      <c r="A161" s="1219"/>
      <c r="B161" s="942" t="s">
        <v>711</v>
      </c>
      <c r="C161" s="1089"/>
      <c r="D161" s="1088"/>
      <c r="E161" s="1214"/>
      <c r="F161" s="1214"/>
      <c r="G161" s="1192"/>
      <c r="H161" s="1192"/>
      <c r="I161" s="1189"/>
      <c r="J161" s="1192"/>
    </row>
    <row r="162" spans="1:13" s="1206" customFormat="1" x14ac:dyDescent="0.2">
      <c r="A162" s="1219"/>
      <c r="B162" s="944" t="s">
        <v>1086</v>
      </c>
      <c r="C162" s="1098" t="s">
        <v>4</v>
      </c>
      <c r="D162" s="1097">
        <v>2</v>
      </c>
      <c r="E162" s="1214">
        <v>40</v>
      </c>
      <c r="F162" s="1214">
        <f>E162*D162</f>
        <v>80</v>
      </c>
      <c r="G162" s="1177"/>
      <c r="H162" s="1177">
        <f>D162*G162</f>
        <v>0</v>
      </c>
      <c r="I162" s="1189"/>
      <c r="J162" s="1192"/>
    </row>
    <row r="163" spans="1:13" s="1206" customFormat="1" x14ac:dyDescent="0.2">
      <c r="A163" s="1219"/>
      <c r="B163" s="944" t="s">
        <v>1085</v>
      </c>
      <c r="C163" s="1098" t="s">
        <v>4</v>
      </c>
      <c r="D163" s="1097">
        <v>2</v>
      </c>
      <c r="E163" s="1214"/>
      <c r="F163" s="1214"/>
      <c r="G163" s="1177"/>
      <c r="H163" s="1177">
        <f>D163*G163</f>
        <v>0</v>
      </c>
      <c r="I163" s="1189"/>
      <c r="J163" s="1192"/>
    </row>
    <row r="164" spans="1:13" s="1206" customFormat="1" x14ac:dyDescent="0.2">
      <c r="A164" s="1219"/>
      <c r="B164" s="944"/>
      <c r="C164" s="1098"/>
      <c r="D164" s="1097"/>
      <c r="E164" s="1214"/>
      <c r="F164" s="1214"/>
      <c r="G164" s="1192"/>
      <c r="H164" s="1192"/>
      <c r="I164" s="1189"/>
      <c r="J164" s="1192"/>
    </row>
    <row r="165" spans="1:13" s="1206" customFormat="1" x14ac:dyDescent="0.2">
      <c r="A165" s="1219"/>
      <c r="B165" s="944" t="s">
        <v>1084</v>
      </c>
      <c r="C165" s="1098"/>
      <c r="D165" s="1097"/>
      <c r="E165" s="1214"/>
      <c r="F165" s="1214"/>
      <c r="G165" s="1192"/>
      <c r="H165" s="1192"/>
      <c r="I165" s="1189"/>
      <c r="J165" s="1192"/>
    </row>
    <row r="166" spans="1:13" s="1206" customFormat="1" x14ac:dyDescent="0.2">
      <c r="A166" s="1219"/>
      <c r="B166" s="944" t="s">
        <v>1041</v>
      </c>
      <c r="C166" s="1098" t="s">
        <v>4</v>
      </c>
      <c r="D166" s="1097">
        <v>2</v>
      </c>
      <c r="E166" s="1214"/>
      <c r="F166" s="1214"/>
      <c r="G166" s="1177"/>
      <c r="H166" s="1177">
        <f>D166*G166</f>
        <v>0</v>
      </c>
      <c r="I166" s="1189"/>
      <c r="J166" s="1192"/>
    </row>
    <row r="167" spans="1:13" s="1206" customFormat="1" x14ac:dyDescent="0.2">
      <c r="A167" s="1219"/>
      <c r="B167" s="944" t="s">
        <v>1083</v>
      </c>
      <c r="C167" s="1098" t="s">
        <v>4</v>
      </c>
      <c r="D167" s="1097">
        <v>2</v>
      </c>
      <c r="E167" s="1214"/>
      <c r="F167" s="1214"/>
      <c r="G167" s="1177"/>
      <c r="H167" s="1177">
        <f>D167*G167</f>
        <v>0</v>
      </c>
      <c r="I167" s="1189"/>
      <c r="J167" s="1192"/>
    </row>
    <row r="168" spans="1:13" s="1206" customFormat="1" x14ac:dyDescent="0.2">
      <c r="A168" s="1219"/>
      <c r="B168" s="944"/>
      <c r="C168" s="1098"/>
      <c r="D168" s="1097"/>
      <c r="E168" s="1214"/>
      <c r="F168" s="1214"/>
      <c r="G168" s="1192"/>
      <c r="H168" s="1192"/>
      <c r="I168" s="1189"/>
      <c r="J168" s="1192"/>
    </row>
    <row r="169" spans="1:13" s="1206" customFormat="1" x14ac:dyDescent="0.2">
      <c r="A169" s="1219"/>
      <c r="B169" s="944"/>
      <c r="C169" s="1098"/>
      <c r="D169" s="1097"/>
      <c r="E169" s="1214"/>
      <c r="F169" s="1214"/>
      <c r="G169" s="1192"/>
      <c r="H169" s="1192"/>
      <c r="I169" s="1189"/>
      <c r="J169" s="1192"/>
    </row>
    <row r="170" spans="1:13" s="1117" customFormat="1" ht="76.5" x14ac:dyDescent="0.2">
      <c r="A170" s="1197">
        <v>12</v>
      </c>
      <c r="B170" s="1127" t="s">
        <v>1082</v>
      </c>
      <c r="C170" s="1123"/>
      <c r="D170" s="1123"/>
      <c r="E170" s="1195"/>
      <c r="F170" s="1195"/>
      <c r="I170" s="1126"/>
    </row>
    <row r="171" spans="1:13" s="1117" customFormat="1" ht="25.5" x14ac:dyDescent="0.2">
      <c r="A171" s="1197"/>
      <c r="B171" s="1125" t="s">
        <v>1028</v>
      </c>
      <c r="E171" s="1218"/>
      <c r="F171" s="1218"/>
    </row>
    <row r="172" spans="1:13" s="1117" customFormat="1" x14ac:dyDescent="0.2">
      <c r="A172" s="1197"/>
      <c r="B172" s="1122" t="s">
        <v>1027</v>
      </c>
      <c r="C172" s="1121" t="s">
        <v>1</v>
      </c>
      <c r="D172" s="1120">
        <v>56</v>
      </c>
      <c r="E172" s="1167">
        <v>8.25</v>
      </c>
      <c r="F172" s="1167">
        <f>E172*D172</f>
        <v>462</v>
      </c>
      <c r="G172" s="1177"/>
      <c r="H172" s="1177">
        <f>D172*G172</f>
        <v>0</v>
      </c>
      <c r="I172" s="1118"/>
    </row>
    <row r="173" spans="1:13" s="1188" customFormat="1" x14ac:dyDescent="0.2">
      <c r="A173" s="1194"/>
      <c r="B173" s="1217"/>
      <c r="C173" s="1216"/>
      <c r="D173" s="1215"/>
      <c r="E173" s="1214"/>
      <c r="F173" s="1214"/>
      <c r="I173" s="1189"/>
    </row>
    <row r="174" spans="1:13" s="1188" customFormat="1" x14ac:dyDescent="0.2">
      <c r="A174" s="1194"/>
      <c r="B174" s="1193"/>
      <c r="C174" s="1192"/>
      <c r="D174" s="1191"/>
      <c r="E174" s="1190"/>
      <c r="F174" s="1190"/>
      <c r="I174" s="1189"/>
    </row>
    <row r="175" spans="1:13" s="735" customFormat="1" ht="38.25" x14ac:dyDescent="0.2">
      <c r="A175" s="1113">
        <v>12</v>
      </c>
      <c r="B175" s="1213" t="s">
        <v>1081</v>
      </c>
      <c r="C175" s="767"/>
      <c r="D175" s="766"/>
      <c r="E175" s="793"/>
      <c r="F175" s="792"/>
      <c r="G175" s="1211"/>
      <c r="H175" s="943"/>
      <c r="I175" s="736"/>
      <c r="J175" s="736"/>
      <c r="K175" s="736"/>
      <c r="L175" s="736"/>
      <c r="M175" s="736"/>
    </row>
    <row r="176" spans="1:13" s="735" customFormat="1" x14ac:dyDescent="0.2">
      <c r="A176" s="1113"/>
      <c r="B176" s="926" t="s">
        <v>1080</v>
      </c>
      <c r="C176" s="1111"/>
      <c r="D176" s="924"/>
      <c r="E176" s="1212"/>
      <c r="F176" s="1211"/>
      <c r="G176" s="1211"/>
      <c r="H176" s="943"/>
      <c r="I176" s="736"/>
      <c r="J176" s="736"/>
      <c r="K176" s="736"/>
      <c r="L176" s="736"/>
      <c r="M176" s="736"/>
    </row>
    <row r="177" spans="1:13" s="735" customFormat="1" x14ac:dyDescent="0.2">
      <c r="A177" s="1113"/>
      <c r="B177" s="926" t="s">
        <v>712</v>
      </c>
      <c r="C177" s="1111"/>
      <c r="D177" s="924"/>
      <c r="E177" s="1212"/>
      <c r="F177" s="1211"/>
      <c r="G177" s="1211"/>
      <c r="H177" s="943"/>
      <c r="I177" s="736"/>
      <c r="J177" s="736"/>
      <c r="K177" s="736"/>
      <c r="L177" s="736"/>
      <c r="M177" s="736"/>
    </row>
    <row r="178" spans="1:13" s="735" customFormat="1" x14ac:dyDescent="0.2">
      <c r="A178" s="1113"/>
      <c r="B178" s="1115" t="s">
        <v>711</v>
      </c>
      <c r="C178" s="1114"/>
      <c r="D178" s="924"/>
      <c r="E178" s="1212"/>
      <c r="F178" s="1211"/>
      <c r="G178" s="1211"/>
      <c r="H178" s="943"/>
      <c r="I178" s="736"/>
      <c r="J178" s="736"/>
      <c r="K178" s="736"/>
      <c r="L178" s="736"/>
      <c r="M178" s="736"/>
    </row>
    <row r="179" spans="1:13" s="735" customFormat="1" x14ac:dyDescent="0.2">
      <c r="A179" s="1113"/>
      <c r="B179" s="926" t="s">
        <v>785</v>
      </c>
      <c r="C179" s="1111" t="s">
        <v>1</v>
      </c>
      <c r="D179" s="924">
        <v>28</v>
      </c>
      <c r="E179" s="1212">
        <v>36</v>
      </c>
      <c r="F179" s="1211">
        <v>10</v>
      </c>
      <c r="G179" s="1177"/>
      <c r="H179" s="1177">
        <f>D179*G179</f>
        <v>0</v>
      </c>
      <c r="I179" s="736"/>
      <c r="J179" s="736"/>
      <c r="K179" s="736"/>
      <c r="L179" s="736"/>
      <c r="M179" s="736"/>
    </row>
    <row r="180" spans="1:13" s="735" customFormat="1" x14ac:dyDescent="0.2">
      <c r="A180" s="1113"/>
      <c r="B180" s="926"/>
      <c r="C180" s="1111"/>
      <c r="D180" s="924"/>
      <c r="E180" s="1212"/>
      <c r="F180" s="1211"/>
      <c r="G180" s="1211"/>
      <c r="H180" s="943"/>
      <c r="I180" s="736"/>
      <c r="J180" s="736"/>
      <c r="K180" s="736"/>
      <c r="L180" s="736"/>
      <c r="M180" s="736"/>
    </row>
    <row r="181" spans="1:13" s="1188" customFormat="1" ht="25.5" x14ac:dyDescent="0.2">
      <c r="A181" s="1197">
        <v>13</v>
      </c>
      <c r="B181" s="1624" t="s">
        <v>1079</v>
      </c>
      <c r="C181" s="1623" t="s">
        <v>14</v>
      </c>
      <c r="D181" s="1088">
        <v>1</v>
      </c>
      <c r="E181" s="1622">
        <v>450</v>
      </c>
      <c r="F181" s="1621">
        <f>D181*E181</f>
        <v>450</v>
      </c>
      <c r="G181" s="1177"/>
      <c r="H181" s="1177">
        <f>D181*G181</f>
        <v>0</v>
      </c>
      <c r="I181" s="1189"/>
    </row>
    <row r="182" spans="1:13" s="1188" customFormat="1" x14ac:dyDescent="0.2">
      <c r="A182" s="1197"/>
      <c r="B182" s="1624"/>
      <c r="C182" s="1623"/>
      <c r="D182" s="1088"/>
      <c r="E182" s="1622"/>
      <c r="F182" s="1621"/>
      <c r="I182" s="1189"/>
    </row>
    <row r="183" spans="1:13" s="1206" customFormat="1" x14ac:dyDescent="0.2">
      <c r="A183" s="1210"/>
      <c r="B183" s="1209"/>
      <c r="C183" s="1208"/>
      <c r="D183" s="1208"/>
      <c r="E183" s="1207"/>
      <c r="F183" s="1207"/>
    </row>
    <row r="184" spans="1:13" s="1181" customFormat="1" ht="153" x14ac:dyDescent="0.2">
      <c r="A184" s="1180">
        <v>14</v>
      </c>
      <c r="B184" s="1620" t="s">
        <v>1078</v>
      </c>
      <c r="C184" s="1205"/>
      <c r="D184" s="1205"/>
      <c r="E184" s="1204"/>
      <c r="F184" s="1204"/>
      <c r="G184" s="1204"/>
    </row>
    <row r="185" spans="1:13" s="1181" customFormat="1" x14ac:dyDescent="0.2">
      <c r="A185" s="1202"/>
      <c r="B185" s="1200" t="s">
        <v>1077</v>
      </c>
      <c r="C185" s="1183"/>
      <c r="D185" s="1183"/>
      <c r="E185" s="1201"/>
      <c r="F185" s="1201"/>
      <c r="G185" s="1201"/>
    </row>
    <row r="186" spans="1:13" s="1181" customFormat="1" x14ac:dyDescent="0.2">
      <c r="A186" s="1202"/>
      <c r="B186" s="1203" t="s">
        <v>894</v>
      </c>
      <c r="C186" s="1183"/>
      <c r="D186" s="1183"/>
      <c r="E186" s="1201"/>
      <c r="F186" s="1201"/>
      <c r="G186" s="1201"/>
    </row>
    <row r="187" spans="1:13" s="1181" customFormat="1" ht="38.25" x14ac:dyDescent="0.2">
      <c r="A187" s="1202"/>
      <c r="B187" s="1620" t="s">
        <v>1076</v>
      </c>
      <c r="C187" s="1183" t="s">
        <v>1</v>
      </c>
      <c r="D187" s="1183">
        <v>43</v>
      </c>
      <c r="E187" s="1178">
        <v>13.132499999999999</v>
      </c>
      <c r="F187" s="1178">
        <f>D187*E187</f>
        <v>564.69749999999999</v>
      </c>
      <c r="G187" s="1177"/>
      <c r="H187" s="1177">
        <f>D187*G187</f>
        <v>0</v>
      </c>
    </row>
    <row r="188" spans="1:13" s="1181" customFormat="1" x14ac:dyDescent="0.2">
      <c r="A188" s="1202"/>
      <c r="B188" s="1620"/>
      <c r="C188" s="1183"/>
      <c r="D188" s="1183"/>
      <c r="E188" s="1178"/>
      <c r="F188" s="1178"/>
      <c r="G188" s="1201"/>
    </row>
    <row r="189" spans="1:13" s="1164" customFormat="1" ht="38.25" x14ac:dyDescent="0.2">
      <c r="A189" s="1180">
        <v>15</v>
      </c>
      <c r="B189" s="1127" t="s">
        <v>1075</v>
      </c>
      <c r="C189" s="760"/>
      <c r="D189" s="760"/>
      <c r="E189" s="1198"/>
      <c r="F189" s="1167"/>
    </row>
    <row r="190" spans="1:13" s="1164" customFormat="1" x14ac:dyDescent="0.2">
      <c r="A190" s="1180"/>
      <c r="B190" s="1200" t="s">
        <v>1074</v>
      </c>
      <c r="C190" s="884"/>
      <c r="D190" s="884"/>
      <c r="E190" s="1198"/>
      <c r="F190" s="1167"/>
    </row>
    <row r="191" spans="1:13" s="1164" customFormat="1" x14ac:dyDescent="0.2">
      <c r="A191" s="1180"/>
      <c r="B191" s="1199" t="s">
        <v>894</v>
      </c>
      <c r="C191" s="752"/>
      <c r="D191" s="935"/>
      <c r="E191" s="1198"/>
      <c r="F191" s="1178"/>
    </row>
    <row r="192" spans="1:13" s="1164" customFormat="1" x14ac:dyDescent="0.2">
      <c r="A192" s="1180"/>
      <c r="B192" s="787" t="s">
        <v>1073</v>
      </c>
      <c r="C192" s="752" t="s">
        <v>14</v>
      </c>
      <c r="D192" s="935">
        <v>2</v>
      </c>
      <c r="E192" s="1198">
        <v>210</v>
      </c>
      <c r="F192" s="1178">
        <f>D192*E192</f>
        <v>420</v>
      </c>
      <c r="G192" s="1177"/>
      <c r="H192" s="1177">
        <f>D192*G192</f>
        <v>0</v>
      </c>
    </row>
    <row r="193" spans="1:16" s="1164" customFormat="1" x14ac:dyDescent="0.2">
      <c r="A193" s="1180"/>
      <c r="B193" s="787" t="s">
        <v>1072</v>
      </c>
      <c r="C193" s="1041" t="s">
        <v>14</v>
      </c>
      <c r="D193" s="1041">
        <v>2</v>
      </c>
      <c r="E193" s="1198">
        <v>250</v>
      </c>
      <c r="F193" s="1178">
        <f>D193*E193</f>
        <v>500</v>
      </c>
      <c r="G193" s="1177"/>
      <c r="H193" s="1177">
        <f>D193*G193</f>
        <v>0</v>
      </c>
    </row>
    <row r="194" spans="1:16" s="1117" customFormat="1" x14ac:dyDescent="0.2">
      <c r="A194" s="1197"/>
      <c r="B194" s="1091"/>
      <c r="C194" s="1124"/>
      <c r="D194" s="1196"/>
      <c r="E194" s="1195"/>
      <c r="F194" s="1195"/>
      <c r="I194" s="1118"/>
    </row>
    <row r="195" spans="1:16" s="1188" customFormat="1" x14ac:dyDescent="0.2">
      <c r="A195" s="1194"/>
      <c r="B195" s="1193"/>
      <c r="C195" s="1192"/>
      <c r="D195" s="1191"/>
      <c r="E195" s="1190"/>
      <c r="F195" s="1190"/>
      <c r="I195" s="1189"/>
    </row>
    <row r="196" spans="1:16" s="1327" customFormat="1" ht="89.25" x14ac:dyDescent="0.2">
      <c r="A196" s="927">
        <v>16</v>
      </c>
      <c r="B196" s="1100" t="s">
        <v>1022</v>
      </c>
      <c r="C196" s="1089"/>
      <c r="D196" s="1088"/>
      <c r="E196" s="1187"/>
      <c r="F196" s="1619"/>
    </row>
    <row r="197" spans="1:16" s="1327" customFormat="1" x14ac:dyDescent="0.2">
      <c r="A197" s="1092"/>
      <c r="B197" s="1099" t="s">
        <v>1021</v>
      </c>
      <c r="C197" s="1089"/>
      <c r="D197" s="1088"/>
      <c r="E197" s="1187"/>
      <c r="F197" s="1619"/>
    </row>
    <row r="198" spans="1:16" s="1327" customFormat="1" x14ac:dyDescent="0.2">
      <c r="A198" s="1092"/>
      <c r="B198" s="942" t="s">
        <v>711</v>
      </c>
      <c r="C198" s="1089"/>
      <c r="D198" s="1088"/>
      <c r="E198" s="1187"/>
      <c r="F198" s="1619"/>
    </row>
    <row r="199" spans="1:16" s="1327" customFormat="1" x14ac:dyDescent="0.2">
      <c r="A199" s="1092"/>
      <c r="B199" s="944" t="s">
        <v>1071</v>
      </c>
      <c r="C199" s="1098" t="s">
        <v>4</v>
      </c>
      <c r="D199" s="1097">
        <v>2</v>
      </c>
      <c r="E199" s="1186">
        <v>397.78199999999998</v>
      </c>
      <c r="F199" s="1619">
        <f>E199*D199</f>
        <v>795.56399999999996</v>
      </c>
      <c r="G199" s="1177"/>
      <c r="H199" s="1177">
        <f>D199*G199</f>
        <v>0</v>
      </c>
    </row>
    <row r="200" spans="1:16" s="1327" customFormat="1" x14ac:dyDescent="0.2">
      <c r="A200" s="1092"/>
      <c r="B200" s="944" t="s">
        <v>1070</v>
      </c>
      <c r="C200" s="1098" t="s">
        <v>4</v>
      </c>
      <c r="D200" s="1097">
        <v>2</v>
      </c>
      <c r="E200" s="1186">
        <v>0</v>
      </c>
      <c r="F200" s="1619">
        <f>E200*D200</f>
        <v>0</v>
      </c>
      <c r="G200" s="1177"/>
      <c r="H200" s="1177">
        <f>D200*G200</f>
        <v>0</v>
      </c>
    </row>
    <row r="201" spans="1:16" s="1327" customFormat="1" x14ac:dyDescent="0.2">
      <c r="A201" s="1092"/>
      <c r="B201" s="944"/>
      <c r="C201" s="1098"/>
      <c r="D201" s="1097"/>
      <c r="E201" s="1186"/>
      <c r="F201" s="1619"/>
    </row>
    <row r="202" spans="1:16" s="1523" customFormat="1" ht="63.75" x14ac:dyDescent="0.3">
      <c r="A202" s="1090" t="s">
        <v>1013</v>
      </c>
      <c r="B202" s="1598" t="s">
        <v>1012</v>
      </c>
      <c r="C202" s="1087"/>
      <c r="D202" s="1086"/>
      <c r="E202" s="1618"/>
      <c r="F202" s="1618"/>
      <c r="G202" s="1377"/>
      <c r="H202" s="1377"/>
      <c r="I202" s="1595"/>
      <c r="J202" s="1377"/>
      <c r="P202" s="1316"/>
    </row>
    <row r="203" spans="1:16" s="1523" customFormat="1" ht="16.5" x14ac:dyDescent="0.3">
      <c r="A203" s="1597"/>
      <c r="B203" s="1598" t="s">
        <v>1011</v>
      </c>
      <c r="C203" s="1089" t="s">
        <v>4</v>
      </c>
      <c r="D203" s="1088">
        <v>1</v>
      </c>
      <c r="E203" s="1618"/>
      <c r="F203" s="1618"/>
      <c r="G203" s="1177"/>
      <c r="H203" s="1177">
        <f>D203*G203</f>
        <v>0</v>
      </c>
      <c r="I203" s="1595"/>
      <c r="J203" s="1377"/>
      <c r="P203" s="1316"/>
    </row>
    <row r="204" spans="1:16" s="1523" customFormat="1" ht="16.5" x14ac:dyDescent="0.3">
      <c r="A204" s="1597"/>
      <c r="B204" s="1598" t="s">
        <v>1010</v>
      </c>
      <c r="C204" s="1089" t="s">
        <v>1006</v>
      </c>
      <c r="D204" s="1088">
        <v>1</v>
      </c>
      <c r="E204" s="1618"/>
      <c r="F204" s="1618"/>
      <c r="G204" s="1177"/>
      <c r="H204" s="1177">
        <f>D204*G204</f>
        <v>0</v>
      </c>
      <c r="I204" s="1595"/>
      <c r="J204" s="1377"/>
      <c r="P204" s="1316"/>
    </row>
    <row r="205" spans="1:16" s="1523" customFormat="1" ht="16.5" x14ac:dyDescent="0.3">
      <c r="A205" s="1597"/>
      <c r="B205" s="1598" t="s">
        <v>1009</v>
      </c>
      <c r="C205" s="1087" t="s">
        <v>1006</v>
      </c>
      <c r="D205" s="1086">
        <v>3</v>
      </c>
      <c r="E205" s="1618"/>
      <c r="F205" s="1618"/>
      <c r="G205" s="1177"/>
      <c r="H205" s="1177">
        <f>D205*G205</f>
        <v>0</v>
      </c>
      <c r="I205" s="1595"/>
      <c r="J205" s="1377"/>
      <c r="P205" s="1316"/>
    </row>
    <row r="206" spans="1:16" s="1523" customFormat="1" ht="16.5" x14ac:dyDescent="0.3">
      <c r="A206" s="1597"/>
      <c r="B206" s="1598" t="s">
        <v>1069</v>
      </c>
      <c r="C206" s="1087" t="s">
        <v>1006</v>
      </c>
      <c r="D206" s="1086">
        <v>1</v>
      </c>
      <c r="E206" s="1618"/>
      <c r="F206" s="1618"/>
      <c r="G206" s="1177"/>
      <c r="H206" s="1177">
        <f>D206*G206</f>
        <v>0</v>
      </c>
      <c r="I206" s="1595"/>
      <c r="J206" s="1377"/>
      <c r="P206" s="1316"/>
    </row>
    <row r="207" spans="1:16" s="1523" customFormat="1" ht="16.5" x14ac:dyDescent="0.3">
      <c r="A207" s="1597"/>
      <c r="B207" s="1598" t="s">
        <v>1007</v>
      </c>
      <c r="C207" s="1087" t="s">
        <v>1006</v>
      </c>
      <c r="D207" s="1086">
        <v>1</v>
      </c>
      <c r="E207" s="1618"/>
      <c r="F207" s="1618"/>
      <c r="G207" s="1177"/>
      <c r="H207" s="1177">
        <f>D207*G207</f>
        <v>0</v>
      </c>
      <c r="I207" s="1595"/>
      <c r="J207" s="1377"/>
      <c r="P207" s="1316"/>
    </row>
    <row r="208" spans="1:16" s="1523" customFormat="1" ht="25.5" x14ac:dyDescent="0.3">
      <c r="A208" s="1597"/>
      <c r="B208" s="1596" t="s">
        <v>1005</v>
      </c>
      <c r="C208" s="1087"/>
      <c r="D208" s="1086"/>
      <c r="E208" s="1618"/>
      <c r="F208" s="1618"/>
      <c r="G208" s="1377"/>
      <c r="H208" s="1377"/>
      <c r="I208" s="1595"/>
      <c r="J208" s="1377"/>
      <c r="P208" s="1316"/>
    </row>
    <row r="209" spans="1:16" s="735" customFormat="1" ht="153" x14ac:dyDescent="0.2">
      <c r="A209" s="927">
        <v>18</v>
      </c>
      <c r="B209" s="931" t="s">
        <v>787</v>
      </c>
      <c r="C209" s="767"/>
      <c r="D209" s="766"/>
      <c r="E209" s="793"/>
      <c r="F209" s="792"/>
      <c r="G209" s="921"/>
      <c r="H209" s="920"/>
      <c r="I209" s="736"/>
      <c r="J209" s="736"/>
      <c r="K209" s="736"/>
      <c r="L209" s="736"/>
      <c r="M209" s="736"/>
    </row>
    <row r="210" spans="1:16" s="735" customFormat="1" ht="25.5" x14ac:dyDescent="0.2">
      <c r="A210" s="927"/>
      <c r="B210" s="926" t="s">
        <v>786</v>
      </c>
      <c r="C210" s="925"/>
      <c r="D210" s="928"/>
      <c r="E210" s="923"/>
      <c r="F210" s="921"/>
      <c r="G210" s="921"/>
      <c r="H210" s="920"/>
      <c r="I210" s="736"/>
      <c r="J210" s="736"/>
      <c r="K210" s="736"/>
      <c r="L210" s="736"/>
      <c r="M210" s="736"/>
    </row>
    <row r="211" spans="1:16" s="735" customFormat="1" x14ac:dyDescent="0.2">
      <c r="A211" s="927"/>
      <c r="B211" s="926" t="s">
        <v>712</v>
      </c>
      <c r="C211" s="925"/>
      <c r="D211" s="928"/>
      <c r="E211" s="923"/>
      <c r="F211" s="921"/>
      <c r="G211" s="921"/>
      <c r="H211" s="920"/>
      <c r="I211" s="736"/>
      <c r="J211" s="736"/>
      <c r="K211" s="736"/>
      <c r="L211" s="736"/>
      <c r="M211" s="736"/>
    </row>
    <row r="212" spans="1:16" s="735" customFormat="1" x14ac:dyDescent="0.2">
      <c r="A212" s="927"/>
      <c r="B212" s="930" t="s">
        <v>711</v>
      </c>
      <c r="C212" s="929"/>
      <c r="D212" s="928"/>
      <c r="E212" s="923"/>
      <c r="F212" s="921"/>
      <c r="G212" s="921"/>
      <c r="H212" s="920"/>
      <c r="I212" s="736"/>
      <c r="J212" s="736"/>
      <c r="K212" s="736"/>
      <c r="L212" s="736"/>
      <c r="M212" s="736"/>
    </row>
    <row r="213" spans="1:16" s="735" customFormat="1" x14ac:dyDescent="0.2">
      <c r="A213" s="927"/>
      <c r="B213" s="926" t="s">
        <v>785</v>
      </c>
      <c r="C213" s="925" t="s">
        <v>14</v>
      </c>
      <c r="D213" s="924">
        <v>6</v>
      </c>
      <c r="E213" s="923">
        <v>36</v>
      </c>
      <c r="F213" s="921">
        <v>10</v>
      </c>
      <c r="G213" s="1177"/>
      <c r="H213" s="1177">
        <f>D213*G213</f>
        <v>0</v>
      </c>
      <c r="I213" s="736"/>
      <c r="J213" s="736"/>
      <c r="K213" s="736"/>
      <c r="L213" s="736"/>
      <c r="M213" s="736"/>
    </row>
    <row r="214" spans="1:16" s="1523" customFormat="1" ht="16.5" x14ac:dyDescent="0.3">
      <c r="A214" s="1597"/>
      <c r="B214" s="1596"/>
      <c r="C214" s="1087"/>
      <c r="D214" s="1086"/>
      <c r="E214" s="1618"/>
      <c r="F214" s="1618"/>
      <c r="G214" s="1377"/>
      <c r="H214" s="1377"/>
      <c r="I214" s="1595"/>
      <c r="J214" s="1377"/>
      <c r="P214" s="1316"/>
    </row>
    <row r="215" spans="1:16" s="1523" customFormat="1" ht="51" x14ac:dyDescent="0.3">
      <c r="A215" s="927">
        <v>19</v>
      </c>
      <c r="B215" s="753" t="s">
        <v>1003</v>
      </c>
      <c r="I215" s="1595"/>
      <c r="J215" s="1377"/>
      <c r="P215" s="1316"/>
    </row>
    <row r="216" spans="1:16" s="1523" customFormat="1" ht="16.5" x14ac:dyDescent="0.3">
      <c r="A216" s="1597"/>
      <c r="B216" s="1596" t="s">
        <v>1002</v>
      </c>
      <c r="C216" s="1087"/>
      <c r="D216" s="1086"/>
      <c r="E216" s="1618"/>
      <c r="F216" s="1618"/>
      <c r="G216" s="1377"/>
      <c r="H216" s="1377"/>
      <c r="I216" s="1595"/>
      <c r="J216" s="1377"/>
      <c r="P216" s="1316"/>
    </row>
    <row r="217" spans="1:16" s="1523" customFormat="1" ht="16.5" x14ac:dyDescent="0.3">
      <c r="A217" s="1597"/>
      <c r="B217" s="1596" t="s">
        <v>1068</v>
      </c>
      <c r="C217" s="1041" t="s">
        <v>14</v>
      </c>
      <c r="D217" s="1082">
        <v>1</v>
      </c>
      <c r="E217" s="1185">
        <f>SUM(H65:H210)*0.03</f>
        <v>0</v>
      </c>
      <c r="F217" s="1185">
        <f>E217</f>
        <v>0</v>
      </c>
      <c r="G217" s="1177"/>
      <c r="H217" s="1177">
        <f>D217*G217</f>
        <v>0</v>
      </c>
      <c r="I217" s="1595"/>
      <c r="J217" s="1377"/>
      <c r="P217" s="1316"/>
    </row>
    <row r="218" spans="1:16" s="1523" customFormat="1" ht="16.5" x14ac:dyDescent="0.3">
      <c r="A218" s="1597"/>
      <c r="B218" s="1596"/>
      <c r="C218" s="1041"/>
      <c r="D218" s="1082"/>
      <c r="E218" s="1185"/>
      <c r="F218" s="1185"/>
      <c r="G218" s="1185"/>
      <c r="H218" s="1185"/>
      <c r="I218" s="1595"/>
      <c r="J218" s="1377"/>
      <c r="P218" s="1316"/>
    </row>
    <row r="219" spans="1:16" s="1181" customFormat="1" ht="76.5" x14ac:dyDescent="0.2">
      <c r="A219" s="1180">
        <v>19</v>
      </c>
      <c r="B219" s="1184" t="s">
        <v>998</v>
      </c>
      <c r="C219" s="1183"/>
      <c r="D219" s="1183">
        <v>1</v>
      </c>
      <c r="E219" s="1182">
        <v>150</v>
      </c>
      <c r="F219" s="1178">
        <f>D219*E219</f>
        <v>150</v>
      </c>
      <c r="G219" s="1177"/>
      <c r="H219" s="1177">
        <f>D219*G219</f>
        <v>0</v>
      </c>
    </row>
    <row r="220" spans="1:16" s="1164" customFormat="1" x14ac:dyDescent="0.2">
      <c r="A220" s="1180"/>
      <c r="B220" s="753"/>
      <c r="C220" s="1041"/>
      <c r="D220" s="1041"/>
      <c r="E220" s="1179"/>
      <c r="F220" s="1178"/>
    </row>
    <row r="221" spans="1:16" s="1164" customFormat="1" ht="25.5" x14ac:dyDescent="0.2">
      <c r="A221" s="1180">
        <v>20</v>
      </c>
      <c r="B221" s="753" t="s">
        <v>696</v>
      </c>
      <c r="C221" s="1041"/>
      <c r="D221" s="1041">
        <v>1</v>
      </c>
      <c r="E221" s="1179">
        <f>SUM(F11:F194)*0.05</f>
        <v>2062.9348750000004</v>
      </c>
      <c r="F221" s="1178">
        <f>D221*E221</f>
        <v>2062.9348750000004</v>
      </c>
      <c r="G221" s="751"/>
      <c r="H221" s="1177">
        <f>D221*G221</f>
        <v>0</v>
      </c>
    </row>
    <row r="222" spans="1:16" s="1117" customFormat="1" ht="15.75" customHeight="1" thickBot="1" x14ac:dyDescent="0.25">
      <c r="A222" s="1175"/>
      <c r="B222" s="1176"/>
      <c r="C222" s="1175"/>
      <c r="D222" s="1175"/>
      <c r="E222" s="1174"/>
      <c r="F222" s="1174"/>
      <c r="G222" s="1173"/>
      <c r="H222" s="1173"/>
    </row>
    <row r="223" spans="1:16" s="1166" customFormat="1" x14ac:dyDescent="0.2">
      <c r="A223" s="1169"/>
      <c r="B223" s="1171" t="s">
        <v>1067</v>
      </c>
      <c r="C223" s="1169"/>
      <c r="D223" s="1169"/>
      <c r="E223" s="1168"/>
      <c r="F223" s="1167">
        <f>SUM(F11:F222)</f>
        <v>44277.196375</v>
      </c>
      <c r="H223" s="1172">
        <f>SUM(H16:H222)</f>
        <v>0</v>
      </c>
    </row>
    <row r="224" spans="1:16" s="1166" customFormat="1" x14ac:dyDescent="0.2">
      <c r="A224" s="1169"/>
      <c r="B224" s="1171"/>
      <c r="C224" s="1169"/>
      <c r="D224" s="1169"/>
      <c r="E224" s="1168"/>
      <c r="F224" s="1167"/>
    </row>
    <row r="225" spans="1:7" s="1166" customFormat="1" x14ac:dyDescent="0.2">
      <c r="A225" s="1169"/>
      <c r="B225" s="1170" t="s">
        <v>1066</v>
      </c>
      <c r="C225" s="1169"/>
      <c r="D225" s="1169"/>
      <c r="E225" s="1168"/>
      <c r="F225" s="1167"/>
    </row>
    <row r="226" spans="1:7" s="1164" customFormat="1" ht="89.25" x14ac:dyDescent="0.2">
      <c r="A226" s="1027"/>
      <c r="B226" s="1165" t="s">
        <v>1065</v>
      </c>
      <c r="C226" s="1041"/>
      <c r="D226" s="1041"/>
      <c r="E226" s="1013"/>
      <c r="F226" s="1013"/>
      <c r="G226" s="1013"/>
    </row>
  </sheetData>
  <mergeCells count="3">
    <mergeCell ref="A3:H3"/>
    <mergeCell ref="A5:F5"/>
    <mergeCell ref="B8:D8"/>
  </mergeCells>
  <printOptions horizontalCentered="1"/>
  <pageMargins left="0.511811023622047" right="0.39370078740157499" top="0.78740157480314998" bottom="0.78740157480314998" header="0.31496062992126" footer="0.31496062992126"/>
  <pageSetup paperSize="9" orientation="portrait" r:id="rId1"/>
  <headerFooter alignWithMargins="0">
    <oddFooter xml:space="preserve">&amp;C&amp;8&amp;A&amp;R&amp;8&amp;P   od   &amp;N &amp;10 </oddFooter>
  </headerFooter>
  <rowBreaks count="1" manualBreakCount="1">
    <brk id="21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E82"/>
  <sheetViews>
    <sheetView view="pageBreakPreview" zoomScaleNormal="100" zoomScaleSheetLayoutView="100" workbookViewId="0">
      <selection activeCell="A47" sqref="A47"/>
    </sheetView>
  </sheetViews>
  <sheetFormatPr defaultRowHeight="12.75" x14ac:dyDescent="0.2"/>
  <cols>
    <col min="1" max="1" width="86.7109375" style="21" customWidth="1"/>
    <col min="2" max="2" width="4.85546875" style="20" customWidth="1"/>
    <col min="3" max="3" width="10.5703125" style="19" bestFit="1" customWidth="1"/>
    <col min="4" max="4" width="14.28515625" style="19" bestFit="1" customWidth="1"/>
    <col min="5" max="5" width="15.7109375" style="18" customWidth="1"/>
    <col min="6" max="6" width="10.42578125" style="17" hidden="1" customWidth="1"/>
    <col min="7" max="7" width="0.42578125" style="16" hidden="1" customWidth="1"/>
    <col min="8" max="8" width="1" style="16" hidden="1" customWidth="1"/>
    <col min="9" max="9" width="15.7109375" style="16" hidden="1" customWidth="1"/>
    <col min="10" max="16384" width="9.140625" style="15"/>
  </cols>
  <sheetData>
    <row r="1" spans="1:109" s="47" customFormat="1" x14ac:dyDescent="0.2">
      <c r="A1" s="53" t="s">
        <v>84</v>
      </c>
      <c r="B1" s="52"/>
      <c r="C1" s="51"/>
      <c r="D1" s="51"/>
      <c r="E1" s="50"/>
      <c r="F1" s="49"/>
      <c r="G1" s="48"/>
      <c r="H1" s="48"/>
      <c r="I1" s="48"/>
    </row>
    <row r="3" spans="1:109" ht="25.5" x14ac:dyDescent="0.2">
      <c r="A3" s="21" t="s">
        <v>83</v>
      </c>
    </row>
    <row r="5" spans="1:109" s="33" customFormat="1" ht="36" x14ac:dyDescent="0.2">
      <c r="A5" s="35" t="s">
        <v>82</v>
      </c>
      <c r="B5" s="25"/>
      <c r="C5" s="37"/>
      <c r="D5" s="37"/>
      <c r="E5" s="26"/>
      <c r="F5" s="25"/>
      <c r="G5" s="25"/>
      <c r="H5" s="25"/>
      <c r="I5" s="36"/>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row>
    <row r="6" spans="1:109" s="33" customFormat="1" x14ac:dyDescent="0.2">
      <c r="A6" s="35"/>
      <c r="B6" s="25"/>
      <c r="C6" s="37"/>
      <c r="D6" s="37"/>
      <c r="E6" s="26"/>
      <c r="F6" s="25"/>
      <c r="G6" s="25"/>
      <c r="H6" s="25"/>
      <c r="I6" s="36"/>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row>
    <row r="7" spans="1:109" s="33" customFormat="1" ht="24" x14ac:dyDescent="0.2">
      <c r="A7" s="41" t="s">
        <v>81</v>
      </c>
      <c r="B7" s="25"/>
      <c r="C7" s="37"/>
      <c r="D7" s="37"/>
      <c r="E7" s="26"/>
      <c r="F7" s="25"/>
      <c r="G7" s="25"/>
      <c r="H7" s="25"/>
      <c r="I7" s="36"/>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row>
    <row r="8" spans="1:109" s="33" customFormat="1" x14ac:dyDescent="0.2">
      <c r="A8" s="41"/>
      <c r="B8" s="25"/>
      <c r="C8" s="37"/>
      <c r="D8" s="37"/>
      <c r="E8" s="26"/>
      <c r="F8" s="25"/>
      <c r="G8" s="25"/>
      <c r="H8" s="25"/>
      <c r="I8" s="36"/>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row>
    <row r="9" spans="1:109" s="33" customFormat="1" ht="60" x14ac:dyDescent="0.2">
      <c r="A9" s="35" t="s">
        <v>80</v>
      </c>
      <c r="B9" s="25"/>
      <c r="C9" s="37"/>
      <c r="D9" s="37"/>
      <c r="E9" s="26"/>
      <c r="F9" s="25"/>
      <c r="G9" s="25"/>
      <c r="H9" s="25"/>
      <c r="I9" s="36"/>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row>
    <row r="10" spans="1:109" s="33" customFormat="1" x14ac:dyDescent="0.2">
      <c r="A10" s="35"/>
      <c r="B10" s="25"/>
      <c r="C10" s="37"/>
      <c r="D10" s="37"/>
      <c r="E10" s="26"/>
      <c r="F10" s="25"/>
      <c r="G10" s="25"/>
      <c r="H10" s="25"/>
      <c r="I10" s="36"/>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row>
    <row r="11" spans="1:109" s="33" customFormat="1" ht="24" x14ac:dyDescent="0.2">
      <c r="A11" s="35" t="s">
        <v>79</v>
      </c>
      <c r="B11" s="25"/>
      <c r="C11" s="37"/>
      <c r="D11" s="37"/>
      <c r="E11" s="26"/>
      <c r="F11" s="25"/>
      <c r="G11" s="25"/>
      <c r="H11" s="25"/>
      <c r="I11" s="36"/>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row>
    <row r="12" spans="1:109" s="33" customFormat="1" x14ac:dyDescent="0.2">
      <c r="A12" s="35"/>
      <c r="F12" s="25"/>
      <c r="G12" s="25"/>
      <c r="H12" s="25"/>
      <c r="I12" s="36"/>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row>
    <row r="13" spans="1:109" s="33" customFormat="1" ht="24" x14ac:dyDescent="0.2">
      <c r="A13" s="35" t="s">
        <v>78</v>
      </c>
      <c r="B13" s="25"/>
      <c r="C13" s="37"/>
      <c r="D13" s="37"/>
      <c r="E13" s="26"/>
      <c r="F13" s="25"/>
      <c r="G13" s="25"/>
      <c r="H13" s="25"/>
      <c r="I13" s="36"/>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row>
    <row r="14" spans="1:109" s="33" customFormat="1" x14ac:dyDescent="0.2">
      <c r="A14" s="35"/>
      <c r="B14" s="25"/>
      <c r="C14" s="37"/>
      <c r="D14" s="37"/>
      <c r="E14" s="26"/>
      <c r="F14" s="25"/>
      <c r="G14" s="25"/>
      <c r="H14" s="25"/>
      <c r="I14" s="36"/>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row>
    <row r="15" spans="1:109" s="33" customFormat="1" ht="60" x14ac:dyDescent="0.2">
      <c r="A15" s="35" t="s">
        <v>77</v>
      </c>
      <c r="B15" s="25"/>
      <c r="C15" s="37"/>
      <c r="D15" s="37"/>
      <c r="E15" s="26"/>
      <c r="F15" s="25"/>
      <c r="G15" s="25"/>
      <c r="H15" s="25"/>
      <c r="I15" s="36"/>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row>
    <row r="16" spans="1:109" s="33" customFormat="1" x14ac:dyDescent="0.2">
      <c r="A16" s="35"/>
      <c r="B16" s="25"/>
      <c r="C16" s="37"/>
      <c r="D16" s="37"/>
      <c r="E16" s="26"/>
      <c r="F16" s="25"/>
      <c r="G16" s="25"/>
      <c r="H16" s="25"/>
      <c r="I16" s="36"/>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row>
    <row r="17" spans="1:109" s="33" customFormat="1" ht="24" x14ac:dyDescent="0.2">
      <c r="A17" s="35" t="s">
        <v>76</v>
      </c>
      <c r="B17" s="25"/>
      <c r="C17" s="37"/>
      <c r="D17" s="37"/>
      <c r="E17" s="26"/>
      <c r="F17" s="25"/>
      <c r="G17" s="25"/>
      <c r="H17" s="25"/>
      <c r="I17" s="36"/>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row>
    <row r="18" spans="1:109" s="33" customFormat="1" x14ac:dyDescent="0.2">
      <c r="A18" s="35"/>
      <c r="B18" s="25"/>
      <c r="C18" s="37"/>
      <c r="D18" s="37"/>
      <c r="E18" s="26"/>
      <c r="F18" s="25"/>
      <c r="G18" s="25"/>
      <c r="H18" s="25"/>
      <c r="I18" s="36"/>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row>
    <row r="19" spans="1:109" s="33" customFormat="1" ht="53.25" customHeight="1" x14ac:dyDescent="0.2">
      <c r="A19" s="35" t="s">
        <v>75</v>
      </c>
      <c r="B19" s="25"/>
      <c r="C19" s="37"/>
      <c r="D19" s="37"/>
      <c r="E19" s="26"/>
      <c r="F19" s="25"/>
      <c r="G19" s="25"/>
      <c r="H19" s="25"/>
      <c r="I19" s="36"/>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row>
    <row r="20" spans="1:109" s="33" customFormat="1" x14ac:dyDescent="0.2">
      <c r="A20" s="35"/>
      <c r="B20" s="25"/>
      <c r="C20" s="37"/>
      <c r="D20" s="37"/>
      <c r="E20" s="26"/>
      <c r="F20" s="25"/>
      <c r="G20" s="25"/>
      <c r="H20" s="25"/>
      <c r="I20" s="36"/>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row>
    <row r="21" spans="1:109" s="33" customFormat="1" ht="24" x14ac:dyDescent="0.2">
      <c r="A21" s="35" t="s">
        <v>74</v>
      </c>
      <c r="B21" s="25"/>
      <c r="C21" s="37"/>
      <c r="D21" s="37"/>
      <c r="E21" s="26"/>
      <c r="F21" s="25"/>
      <c r="G21" s="25"/>
      <c r="H21" s="25"/>
      <c r="I21" s="36"/>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row>
    <row r="22" spans="1:109" s="33" customFormat="1" x14ac:dyDescent="0.2">
      <c r="A22" s="35"/>
      <c r="B22" s="25"/>
      <c r="C22" s="37"/>
      <c r="D22" s="37"/>
      <c r="E22" s="26"/>
      <c r="F22" s="25"/>
      <c r="G22" s="25"/>
      <c r="H22" s="25"/>
      <c r="I22" s="36"/>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row>
    <row r="23" spans="1:109" s="33" customFormat="1" ht="24" x14ac:dyDescent="0.2">
      <c r="A23" s="35" t="s">
        <v>73</v>
      </c>
      <c r="B23" s="25"/>
      <c r="C23" s="37"/>
      <c r="D23" s="37"/>
      <c r="E23" s="26"/>
      <c r="F23" s="25"/>
      <c r="G23" s="25"/>
      <c r="H23" s="25"/>
      <c r="I23" s="36"/>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row>
    <row r="24" spans="1:109" s="33" customFormat="1" x14ac:dyDescent="0.2">
      <c r="A24" s="35"/>
      <c r="B24" s="25"/>
      <c r="C24" s="37"/>
      <c r="D24" s="37"/>
      <c r="E24" s="26"/>
      <c r="F24" s="25"/>
      <c r="G24" s="25"/>
      <c r="H24" s="25"/>
      <c r="I24" s="36"/>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row>
    <row r="25" spans="1:109" s="33" customFormat="1" ht="231" customHeight="1" x14ac:dyDescent="0.2">
      <c r="A25" s="41" t="s">
        <v>72</v>
      </c>
      <c r="B25" s="25"/>
      <c r="C25" s="37"/>
      <c r="D25" s="37"/>
      <c r="E25" s="26"/>
      <c r="F25" s="25"/>
      <c r="G25" s="25"/>
      <c r="H25" s="25"/>
      <c r="I25" s="36"/>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row>
    <row r="26" spans="1:109" s="33" customFormat="1" x14ac:dyDescent="0.2">
      <c r="A26" s="41"/>
      <c r="B26" s="25"/>
      <c r="C26" s="37"/>
      <c r="D26" s="37"/>
      <c r="E26" s="26"/>
      <c r="F26" s="25"/>
      <c r="G26" s="25"/>
      <c r="H26" s="25"/>
      <c r="I26" s="36"/>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row>
    <row r="27" spans="1:109" s="33" customFormat="1" x14ac:dyDescent="0.2">
      <c r="A27" s="46" t="s">
        <v>71</v>
      </c>
      <c r="B27" s="25"/>
      <c r="C27" s="37"/>
      <c r="D27" s="37"/>
      <c r="E27" s="26"/>
      <c r="F27" s="25"/>
      <c r="G27" s="25"/>
      <c r="H27" s="25"/>
      <c r="I27" s="36"/>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row>
    <row r="28" spans="1:109" s="33" customFormat="1" x14ac:dyDescent="0.2">
      <c r="A28" s="35"/>
      <c r="B28" s="25"/>
      <c r="C28" s="37"/>
      <c r="D28" s="37"/>
      <c r="E28" s="26"/>
      <c r="F28" s="25"/>
      <c r="G28" s="25"/>
      <c r="H28" s="25"/>
      <c r="I28" s="36"/>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row>
    <row r="29" spans="1:109" s="33" customFormat="1" ht="24" x14ac:dyDescent="0.2">
      <c r="A29" s="35" t="s">
        <v>70</v>
      </c>
      <c r="B29" s="25"/>
      <c r="C29" s="37"/>
      <c r="D29" s="37"/>
      <c r="E29" s="26"/>
      <c r="F29" s="25"/>
      <c r="G29" s="25"/>
      <c r="H29" s="25"/>
      <c r="I29" s="36"/>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row>
    <row r="30" spans="1:109" s="33" customFormat="1" x14ac:dyDescent="0.2">
      <c r="A30" s="35"/>
      <c r="B30" s="25"/>
      <c r="C30" s="37"/>
      <c r="D30" s="37"/>
      <c r="E30" s="26"/>
      <c r="F30" s="25"/>
      <c r="G30" s="25"/>
      <c r="H30" s="25"/>
      <c r="I30" s="36"/>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row>
    <row r="31" spans="1:109" s="33" customFormat="1" ht="24" x14ac:dyDescent="0.2">
      <c r="A31" s="35" t="s">
        <v>69</v>
      </c>
      <c r="B31" s="25"/>
      <c r="C31" s="37"/>
      <c r="D31" s="37"/>
      <c r="E31" s="26"/>
      <c r="F31" s="25"/>
      <c r="G31" s="25"/>
      <c r="H31" s="25"/>
      <c r="I31" s="36"/>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row>
    <row r="32" spans="1:109" s="33" customFormat="1" x14ac:dyDescent="0.2">
      <c r="A32" s="35"/>
      <c r="B32" s="25"/>
      <c r="C32" s="37"/>
      <c r="D32" s="37"/>
      <c r="E32" s="26"/>
      <c r="F32" s="25"/>
      <c r="G32" s="25"/>
      <c r="H32" s="25"/>
      <c r="I32" s="36"/>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row>
    <row r="33" spans="1:109" s="33" customFormat="1" ht="36" x14ac:dyDescent="0.2">
      <c r="A33" s="35" t="s">
        <v>68</v>
      </c>
      <c r="B33" s="25"/>
      <c r="C33" s="37"/>
      <c r="D33" s="37"/>
      <c r="E33" s="26"/>
      <c r="F33" s="25"/>
      <c r="G33" s="25"/>
      <c r="H33" s="25"/>
      <c r="I33" s="36"/>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row>
    <row r="34" spans="1:109" s="25" customFormat="1" x14ac:dyDescent="0.2">
      <c r="A34" s="35"/>
      <c r="B34" s="28"/>
      <c r="C34" s="27"/>
      <c r="D34" s="27"/>
      <c r="E34" s="26"/>
      <c r="F34" s="45"/>
      <c r="G34" s="36"/>
      <c r="H34" s="36"/>
      <c r="I34" s="36"/>
    </row>
    <row r="35" spans="1:109" s="25" customFormat="1" ht="36" x14ac:dyDescent="0.2">
      <c r="A35" s="41" t="s">
        <v>67</v>
      </c>
      <c r="B35" s="28"/>
      <c r="C35" s="27"/>
      <c r="D35" s="27"/>
      <c r="E35" s="26"/>
      <c r="F35" s="45"/>
      <c r="G35" s="36"/>
      <c r="H35" s="36"/>
      <c r="I35" s="36"/>
    </row>
    <row r="36" spans="1:109" s="25" customFormat="1" x14ac:dyDescent="0.2">
      <c r="A36" s="35"/>
      <c r="B36" s="28"/>
      <c r="C36" s="27"/>
      <c r="D36" s="27"/>
      <c r="E36" s="26"/>
      <c r="F36" s="45"/>
      <c r="G36" s="36"/>
      <c r="H36" s="36"/>
      <c r="I36" s="36"/>
    </row>
    <row r="37" spans="1:109" s="25" customFormat="1" x14ac:dyDescent="0.2">
      <c r="A37" s="35" t="s">
        <v>66</v>
      </c>
      <c r="B37" s="28"/>
      <c r="C37" s="27"/>
      <c r="D37" s="27"/>
      <c r="E37" s="26"/>
      <c r="F37" s="45"/>
      <c r="G37" s="36"/>
      <c r="H37" s="36"/>
      <c r="I37" s="36"/>
    </row>
    <row r="38" spans="1:109" s="25" customFormat="1" x14ac:dyDescent="0.2">
      <c r="A38" s="35"/>
      <c r="B38" s="28"/>
      <c r="C38" s="27"/>
      <c r="D38" s="27"/>
      <c r="E38" s="26"/>
      <c r="F38" s="45"/>
      <c r="G38" s="36"/>
      <c r="H38" s="36"/>
      <c r="I38" s="36"/>
    </row>
    <row r="39" spans="1:109" s="33" customFormat="1" ht="36" x14ac:dyDescent="0.2">
      <c r="A39" s="35" t="s">
        <v>65</v>
      </c>
      <c r="B39" s="25"/>
      <c r="C39" s="37"/>
      <c r="D39" s="37"/>
      <c r="E39" s="26"/>
      <c r="F39" s="25"/>
      <c r="G39" s="25"/>
      <c r="H39" s="25"/>
      <c r="I39" s="36"/>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row>
    <row r="40" spans="1:109" s="33" customFormat="1" x14ac:dyDescent="0.2">
      <c r="A40" s="35"/>
      <c r="B40" s="25"/>
      <c r="C40" s="37"/>
      <c r="D40" s="37"/>
      <c r="E40" s="26"/>
      <c r="F40" s="25"/>
      <c r="G40" s="25"/>
      <c r="H40" s="25"/>
      <c r="I40" s="36"/>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row>
    <row r="41" spans="1:109" s="33" customFormat="1" ht="24" x14ac:dyDescent="0.2">
      <c r="A41" s="35" t="s">
        <v>64</v>
      </c>
      <c r="B41" s="25"/>
      <c r="C41" s="37"/>
      <c r="D41" s="37"/>
      <c r="E41" s="26"/>
      <c r="F41" s="25"/>
      <c r="G41" s="25"/>
      <c r="H41" s="25"/>
      <c r="I41" s="36"/>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row>
    <row r="42" spans="1:109" s="33" customFormat="1" x14ac:dyDescent="0.2">
      <c r="A42" s="35"/>
      <c r="B42" s="25"/>
      <c r="C42" s="37"/>
      <c r="D42" s="37"/>
      <c r="E42" s="26"/>
      <c r="F42" s="25"/>
      <c r="G42" s="25"/>
      <c r="H42" s="25"/>
      <c r="I42" s="36"/>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row>
    <row r="43" spans="1:109" s="33" customFormat="1" x14ac:dyDescent="0.2">
      <c r="A43" s="44" t="s">
        <v>63</v>
      </c>
      <c r="B43" s="25"/>
      <c r="C43" s="37"/>
      <c r="D43" s="37"/>
      <c r="E43" s="26"/>
      <c r="F43" s="25"/>
      <c r="G43" s="25"/>
      <c r="H43" s="25"/>
      <c r="I43" s="36"/>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row>
    <row r="44" spans="1:109" s="33" customFormat="1" x14ac:dyDescent="0.2">
      <c r="A44" s="44"/>
      <c r="B44" s="25"/>
      <c r="C44" s="37"/>
      <c r="D44" s="37"/>
      <c r="E44" s="26"/>
      <c r="F44" s="25"/>
      <c r="G44" s="25"/>
      <c r="H44" s="25"/>
      <c r="I44" s="36"/>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row>
    <row r="45" spans="1:109" s="33" customFormat="1" ht="24" x14ac:dyDescent="0.2">
      <c r="A45" s="35" t="s">
        <v>62</v>
      </c>
      <c r="B45" s="25"/>
      <c r="C45" s="37"/>
      <c r="D45" s="37"/>
      <c r="E45" s="26"/>
      <c r="F45" s="25"/>
      <c r="G45" s="25"/>
      <c r="H45" s="25"/>
      <c r="I45" s="36"/>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row>
    <row r="46" spans="1:109" s="33" customFormat="1" x14ac:dyDescent="0.2">
      <c r="A46" s="35"/>
      <c r="B46" s="25"/>
      <c r="C46" s="37"/>
      <c r="D46" s="37"/>
      <c r="E46" s="26"/>
      <c r="F46" s="25"/>
      <c r="G46" s="25"/>
      <c r="H46" s="25"/>
      <c r="I46" s="36"/>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row>
    <row r="47" spans="1:109" s="33" customFormat="1" x14ac:dyDescent="0.2">
      <c r="A47" s="35" t="s">
        <v>61</v>
      </c>
      <c r="B47" s="25"/>
      <c r="C47" s="37"/>
      <c r="D47" s="37"/>
      <c r="E47" s="26"/>
      <c r="F47" s="25"/>
      <c r="G47" s="25"/>
      <c r="H47" s="25"/>
      <c r="I47" s="36"/>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row>
    <row r="48" spans="1:109" s="33" customFormat="1" x14ac:dyDescent="0.2">
      <c r="A48" s="35"/>
      <c r="B48" s="25"/>
      <c r="C48" s="37"/>
      <c r="D48" s="37"/>
      <c r="E48" s="26"/>
      <c r="F48" s="25"/>
      <c r="G48" s="25"/>
      <c r="H48" s="25"/>
      <c r="I48" s="36"/>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row>
    <row r="49" spans="1:109" s="33" customFormat="1" ht="24" x14ac:dyDescent="0.2">
      <c r="A49" s="35" t="s">
        <v>60</v>
      </c>
      <c r="B49" s="25"/>
      <c r="C49" s="37"/>
      <c r="D49" s="37"/>
      <c r="E49" s="26"/>
      <c r="F49" s="25"/>
      <c r="G49" s="25"/>
      <c r="H49" s="25"/>
      <c r="I49" s="36"/>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row>
    <row r="50" spans="1:109" s="33" customFormat="1" x14ac:dyDescent="0.2">
      <c r="A50" s="35"/>
      <c r="B50" s="25"/>
      <c r="C50" s="37"/>
      <c r="D50" s="37"/>
      <c r="E50" s="26"/>
      <c r="F50" s="25"/>
      <c r="G50" s="25"/>
      <c r="H50" s="25"/>
      <c r="I50" s="36"/>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row>
    <row r="51" spans="1:109" s="33" customFormat="1" ht="24" x14ac:dyDescent="0.2">
      <c r="A51" s="35" t="s">
        <v>59</v>
      </c>
      <c r="B51" s="25"/>
      <c r="C51" s="37"/>
      <c r="D51" s="37"/>
      <c r="E51" s="26"/>
      <c r="F51" s="25"/>
      <c r="G51" s="25"/>
      <c r="H51" s="25"/>
      <c r="I51" s="36"/>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row>
    <row r="52" spans="1:109" s="33" customFormat="1" x14ac:dyDescent="0.2">
      <c r="A52" s="35"/>
      <c r="B52" s="25"/>
      <c r="C52" s="37"/>
      <c r="D52" s="37"/>
      <c r="E52" s="26"/>
      <c r="F52" s="25"/>
      <c r="G52" s="25"/>
      <c r="H52" s="25"/>
      <c r="I52" s="36"/>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row>
    <row r="53" spans="1:109" s="33" customFormat="1" ht="36" x14ac:dyDescent="0.2">
      <c r="A53" s="35" t="s">
        <v>58</v>
      </c>
      <c r="B53" s="25"/>
      <c r="C53" s="37"/>
      <c r="D53" s="37"/>
      <c r="E53" s="26"/>
      <c r="F53" s="25"/>
      <c r="G53" s="25"/>
      <c r="H53" s="25"/>
      <c r="I53" s="36"/>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row>
    <row r="54" spans="1:109" s="33" customFormat="1" x14ac:dyDescent="0.2">
      <c r="A54" s="35"/>
      <c r="B54" s="25"/>
      <c r="C54" s="37"/>
      <c r="D54" s="37"/>
      <c r="E54" s="26"/>
      <c r="F54" s="25"/>
      <c r="G54" s="25"/>
      <c r="H54" s="25"/>
      <c r="I54" s="36"/>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row>
    <row r="55" spans="1:109" s="33" customFormat="1" ht="96" x14ac:dyDescent="0.2">
      <c r="A55" s="35" t="s">
        <v>57</v>
      </c>
      <c r="B55" s="25"/>
      <c r="C55" s="37"/>
      <c r="D55" s="37"/>
      <c r="E55" s="26"/>
      <c r="F55" s="25"/>
      <c r="G55" s="25"/>
      <c r="H55" s="25"/>
      <c r="I55" s="36"/>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row>
    <row r="56" spans="1:109" s="33" customFormat="1" x14ac:dyDescent="0.2">
      <c r="A56" s="35"/>
      <c r="B56" s="25"/>
      <c r="C56" s="37"/>
      <c r="D56" s="37"/>
      <c r="E56" s="26"/>
      <c r="F56" s="25"/>
      <c r="G56" s="25"/>
      <c r="H56" s="25"/>
      <c r="I56" s="36"/>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row>
    <row r="57" spans="1:109" s="33" customFormat="1" ht="42" customHeight="1" x14ac:dyDescent="0.2">
      <c r="A57" s="43" t="s">
        <v>56</v>
      </c>
      <c r="B57" s="25"/>
      <c r="C57" s="37"/>
      <c r="D57" s="37"/>
      <c r="E57" s="26"/>
      <c r="F57" s="25"/>
      <c r="G57" s="25"/>
      <c r="H57" s="25"/>
      <c r="I57" s="36"/>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row>
    <row r="58" spans="1:109" s="33" customFormat="1" x14ac:dyDescent="0.2">
      <c r="A58" s="43"/>
      <c r="B58" s="25"/>
      <c r="C58" s="37"/>
      <c r="D58" s="37"/>
      <c r="E58" s="26"/>
      <c r="F58" s="25"/>
      <c r="G58" s="25"/>
      <c r="H58" s="25"/>
      <c r="I58" s="36"/>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row>
    <row r="59" spans="1:109" s="33" customFormat="1" ht="36" x14ac:dyDescent="0.2">
      <c r="A59" s="42" t="s">
        <v>55</v>
      </c>
      <c r="B59" s="25"/>
      <c r="C59" s="37"/>
      <c r="D59" s="37"/>
      <c r="E59" s="26"/>
      <c r="F59" s="25"/>
      <c r="G59" s="25"/>
      <c r="H59" s="25"/>
      <c r="I59" s="36"/>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row>
    <row r="60" spans="1:109" s="33" customFormat="1" x14ac:dyDescent="0.2">
      <c r="A60" s="43"/>
      <c r="B60" s="25"/>
      <c r="C60" s="37"/>
      <c r="D60" s="37"/>
      <c r="E60" s="26"/>
      <c r="F60" s="25"/>
      <c r="G60" s="25"/>
      <c r="H60" s="25"/>
      <c r="I60" s="36"/>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row>
    <row r="61" spans="1:109" s="33" customFormat="1" ht="24" x14ac:dyDescent="0.2">
      <c r="A61" s="42" t="s">
        <v>54</v>
      </c>
      <c r="B61" s="25"/>
      <c r="C61" s="37"/>
      <c r="D61" s="37"/>
      <c r="E61" s="26"/>
      <c r="F61" s="25"/>
      <c r="G61" s="25"/>
      <c r="H61" s="25"/>
      <c r="I61" s="36"/>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row>
    <row r="62" spans="1:109" s="33" customFormat="1" x14ac:dyDescent="0.2">
      <c r="A62" s="42"/>
      <c r="B62" s="25"/>
      <c r="C62" s="37"/>
      <c r="D62" s="37"/>
      <c r="E62" s="26"/>
      <c r="F62" s="25"/>
      <c r="G62" s="25"/>
      <c r="H62" s="25"/>
      <c r="I62" s="36"/>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row>
    <row r="63" spans="1:109" s="33" customFormat="1" x14ac:dyDescent="0.2">
      <c r="A63" s="35" t="s">
        <v>53</v>
      </c>
      <c r="B63" s="25"/>
      <c r="C63" s="37"/>
      <c r="D63" s="37"/>
      <c r="E63" s="26"/>
      <c r="F63" s="25"/>
      <c r="G63" s="25"/>
      <c r="H63" s="25"/>
      <c r="I63" s="36"/>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row>
    <row r="64" spans="1:109" s="33" customFormat="1" x14ac:dyDescent="0.2">
      <c r="A64" s="35"/>
      <c r="B64" s="25"/>
      <c r="C64" s="37"/>
      <c r="D64" s="37"/>
      <c r="E64" s="26"/>
      <c r="F64" s="25"/>
      <c r="G64" s="25"/>
      <c r="H64" s="25"/>
      <c r="I64" s="36"/>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row>
    <row r="65" spans="1:109" s="33" customFormat="1" ht="36" x14ac:dyDescent="0.2">
      <c r="A65" s="35" t="s">
        <v>52</v>
      </c>
      <c r="B65" s="25"/>
      <c r="C65" s="37"/>
      <c r="D65" s="37"/>
      <c r="E65" s="26"/>
      <c r="F65" s="25"/>
      <c r="G65" s="25"/>
      <c r="H65" s="25"/>
      <c r="I65" s="36"/>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row>
    <row r="66" spans="1:109" s="33" customFormat="1" x14ac:dyDescent="0.2">
      <c r="A66" s="35"/>
      <c r="B66" s="25"/>
      <c r="C66" s="37"/>
      <c r="D66" s="37"/>
      <c r="E66" s="26"/>
      <c r="F66" s="25"/>
      <c r="G66" s="25"/>
      <c r="H66" s="25"/>
      <c r="I66" s="36"/>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row>
    <row r="67" spans="1:109" s="33" customFormat="1" ht="108" x14ac:dyDescent="0.2">
      <c r="A67" s="41" t="s">
        <v>51</v>
      </c>
      <c r="B67" s="25"/>
      <c r="C67" s="37"/>
      <c r="D67" s="37"/>
      <c r="E67" s="26"/>
      <c r="F67" s="25"/>
      <c r="G67" s="25"/>
      <c r="H67" s="25"/>
      <c r="I67" s="36"/>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row>
    <row r="68" spans="1:109" s="33" customFormat="1" x14ac:dyDescent="0.2">
      <c r="A68" s="41"/>
      <c r="B68" s="25"/>
      <c r="C68" s="37"/>
      <c r="D68" s="37"/>
      <c r="E68" s="26"/>
      <c r="F68" s="25"/>
      <c r="G68" s="25"/>
      <c r="H68" s="25"/>
      <c r="I68" s="36"/>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row>
    <row r="69" spans="1:109" s="33" customFormat="1" ht="36" x14ac:dyDescent="0.2">
      <c r="A69" s="40" t="s">
        <v>50</v>
      </c>
      <c r="B69" s="25"/>
      <c r="C69" s="37"/>
      <c r="D69" s="37"/>
      <c r="E69" s="26"/>
      <c r="F69" s="25"/>
      <c r="G69" s="25"/>
      <c r="H69" s="25"/>
      <c r="I69" s="36"/>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row>
    <row r="70" spans="1:109" s="33" customFormat="1" x14ac:dyDescent="0.2">
      <c r="A70" s="35"/>
      <c r="B70" s="25"/>
      <c r="C70" s="37"/>
      <c r="D70" s="37"/>
      <c r="E70" s="26"/>
      <c r="F70" s="25"/>
      <c r="G70" s="25"/>
      <c r="H70" s="25"/>
      <c r="I70" s="36"/>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row>
    <row r="71" spans="1:109" s="33" customFormat="1" ht="60" x14ac:dyDescent="0.2">
      <c r="A71" s="35" t="s">
        <v>49</v>
      </c>
      <c r="B71" s="25"/>
      <c r="C71" s="37"/>
      <c r="D71" s="37"/>
      <c r="E71" s="26"/>
      <c r="F71" s="25"/>
      <c r="G71" s="25"/>
      <c r="H71" s="25"/>
      <c r="I71" s="36"/>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row>
    <row r="72" spans="1:109" s="33" customFormat="1" x14ac:dyDescent="0.2">
      <c r="A72" s="35"/>
      <c r="B72" s="25"/>
      <c r="C72" s="37"/>
      <c r="D72" s="37"/>
      <c r="E72" s="26"/>
      <c r="F72" s="25"/>
      <c r="G72" s="25"/>
      <c r="H72" s="25"/>
      <c r="I72" s="36"/>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row>
    <row r="73" spans="1:109" s="33" customFormat="1" ht="24" x14ac:dyDescent="0.2">
      <c r="A73" s="39" t="s">
        <v>48</v>
      </c>
      <c r="B73" s="25"/>
      <c r="C73" s="37"/>
      <c r="D73" s="37"/>
      <c r="E73" s="26"/>
      <c r="F73" s="25"/>
      <c r="G73" s="25"/>
      <c r="H73" s="25"/>
      <c r="I73" s="36"/>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row>
    <row r="74" spans="1:109" s="33" customFormat="1" x14ac:dyDescent="0.2">
      <c r="A74" s="39"/>
      <c r="B74" s="25"/>
      <c r="C74" s="37"/>
      <c r="D74" s="37"/>
      <c r="E74" s="26"/>
      <c r="F74" s="25"/>
      <c r="G74" s="25"/>
      <c r="H74" s="25"/>
      <c r="I74" s="36"/>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row>
    <row r="75" spans="1:109" s="33" customFormat="1" ht="24" x14ac:dyDescent="0.2">
      <c r="A75" s="39" t="s">
        <v>47</v>
      </c>
      <c r="B75" s="25"/>
      <c r="C75" s="37"/>
      <c r="D75" s="37"/>
      <c r="E75" s="26"/>
      <c r="F75" s="25"/>
      <c r="G75" s="25"/>
      <c r="H75" s="25"/>
      <c r="I75" s="36"/>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row>
    <row r="76" spans="1:109" s="33" customFormat="1" x14ac:dyDescent="0.2">
      <c r="A76" s="38"/>
      <c r="B76" s="25"/>
      <c r="C76" s="37"/>
      <c r="D76" s="37"/>
      <c r="E76" s="26"/>
      <c r="F76" s="25"/>
      <c r="G76" s="25"/>
      <c r="H76" s="25"/>
      <c r="I76" s="36"/>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row>
    <row r="77" spans="1:109" s="33" customFormat="1" ht="36" x14ac:dyDescent="0.2">
      <c r="A77" s="35" t="s">
        <v>46</v>
      </c>
      <c r="B77" s="25"/>
      <c r="C77" s="37"/>
      <c r="D77" s="37"/>
      <c r="E77" s="26"/>
      <c r="F77" s="25"/>
      <c r="G77" s="25"/>
      <c r="H77" s="25"/>
      <c r="I77" s="36"/>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row>
    <row r="78" spans="1:109" s="33" customFormat="1" x14ac:dyDescent="0.2">
      <c r="A78" s="35"/>
      <c r="B78" s="28"/>
      <c r="C78" s="27"/>
      <c r="D78" s="27"/>
      <c r="E78" s="26"/>
      <c r="F78" s="27"/>
      <c r="G78" s="27"/>
      <c r="H78" s="27"/>
      <c r="I78" s="26"/>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row>
    <row r="79" spans="1:109" s="33" customFormat="1" x14ac:dyDescent="0.2">
      <c r="A79" s="34" t="s">
        <v>45</v>
      </c>
      <c r="B79" s="28"/>
      <c r="C79" s="27"/>
      <c r="D79" s="27"/>
      <c r="E79" s="26"/>
      <c r="F79" s="27"/>
      <c r="G79" s="27"/>
      <c r="H79" s="27"/>
      <c r="I79" s="26"/>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row>
    <row r="80" spans="1:109" s="25" customFormat="1" x14ac:dyDescent="0.2">
      <c r="A80" s="32"/>
      <c r="B80" s="28"/>
      <c r="C80" s="27"/>
      <c r="D80" s="27"/>
      <c r="E80" s="31"/>
      <c r="F80" s="27"/>
      <c r="G80" s="27"/>
      <c r="H80" s="27"/>
      <c r="I80" s="30"/>
    </row>
    <row r="81" spans="1:9" s="25" customFormat="1" x14ac:dyDescent="0.2">
      <c r="A81" s="29"/>
      <c r="B81" s="28"/>
      <c r="C81" s="27"/>
      <c r="D81" s="27"/>
      <c r="E81" s="26"/>
      <c r="F81" s="27"/>
      <c r="G81" s="27"/>
      <c r="H81" s="27"/>
      <c r="I81" s="26"/>
    </row>
    <row r="82" spans="1:9" x14ac:dyDescent="0.2">
      <c r="B82" s="24"/>
      <c r="C82" s="23"/>
      <c r="D82" s="23"/>
      <c r="E82" s="22"/>
      <c r="F82" s="23"/>
      <c r="G82" s="22"/>
      <c r="H82" s="22"/>
      <c r="I82" s="22"/>
    </row>
  </sheetData>
  <printOptions horizontalCentered="1"/>
  <pageMargins left="0.98425196850393704" right="0.39370078740157483" top="0.98425196850393704" bottom="0.78740157480314965" header="0.51181102362204722" footer="0.51181102362204722"/>
  <pageSetup paperSize="9" scale="90" orientation="portrait" horizontalDpi="360" verticalDpi="360" r:id="rId1"/>
  <headerFooter alignWithMargins="0">
    <oddHeader>&amp;C&amp;6VRTEC ŠENTLOVRENC</oddHeader>
    <oddFooter>&amp;C&amp;A&amp;R&amp;P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C85"/>
  <sheetViews>
    <sheetView view="pageBreakPreview" zoomScaleNormal="100" zoomScaleSheetLayoutView="100" workbookViewId="0">
      <selection activeCell="A6" sqref="A6"/>
    </sheetView>
  </sheetViews>
  <sheetFormatPr defaultRowHeight="12.75" x14ac:dyDescent="0.2"/>
  <cols>
    <col min="1" max="1" width="87.7109375" style="19" bestFit="1" customWidth="1"/>
    <col min="2" max="2" width="14.28515625" style="19" bestFit="1" customWidth="1"/>
    <col min="3" max="3" width="15.7109375" style="18" customWidth="1"/>
    <col min="4" max="4" width="10.42578125" style="17" hidden="1" customWidth="1"/>
    <col min="5" max="5" width="0.42578125" style="16" hidden="1" customWidth="1"/>
    <col min="6" max="6" width="1" style="16" hidden="1" customWidth="1"/>
    <col min="7" max="7" width="15.7109375" style="16" hidden="1" customWidth="1"/>
    <col min="8" max="16384" width="9.140625" style="15"/>
  </cols>
  <sheetData>
    <row r="1" spans="1:107" s="47" customFormat="1" x14ac:dyDescent="0.2">
      <c r="A1" s="63" t="s">
        <v>104</v>
      </c>
      <c r="B1" s="51"/>
      <c r="C1" s="50"/>
      <c r="D1" s="49"/>
      <c r="E1" s="48"/>
      <c r="F1" s="48"/>
      <c r="G1" s="48"/>
    </row>
    <row r="2" spans="1:107" x14ac:dyDescent="0.2">
      <c r="A2" s="62" t="s">
        <v>103</v>
      </c>
    </row>
    <row r="3" spans="1:107" s="59" customFormat="1" ht="39" customHeight="1" x14ac:dyDescent="0.2">
      <c r="A3" s="61" t="s">
        <v>102</v>
      </c>
    </row>
    <row r="4" spans="1:107" s="59" customFormat="1" x14ac:dyDescent="0.2">
      <c r="A4" s="55"/>
    </row>
    <row r="5" spans="1:107" s="59" customFormat="1" x14ac:dyDescent="0.2">
      <c r="A5" s="60"/>
    </row>
    <row r="6" spans="1:107" s="59" customFormat="1" ht="306" x14ac:dyDescent="0.2">
      <c r="A6" s="58" t="s">
        <v>101</v>
      </c>
    </row>
    <row r="7" spans="1:107" s="59" customFormat="1" x14ac:dyDescent="0.2">
      <c r="A7" s="56"/>
    </row>
    <row r="8" spans="1:107" s="59" customFormat="1" ht="51" x14ac:dyDescent="0.2">
      <c r="A8" s="58" t="s">
        <v>100</v>
      </c>
    </row>
    <row r="9" spans="1:107" s="59" customFormat="1" ht="25.5" x14ac:dyDescent="0.2">
      <c r="A9" s="58" t="s">
        <v>99</v>
      </c>
    </row>
    <row r="10" spans="1:107" s="33" customFormat="1" ht="102" x14ac:dyDescent="0.2">
      <c r="A10" s="58" t="s">
        <v>98</v>
      </c>
      <c r="B10" s="37"/>
      <c r="C10" s="26"/>
      <c r="D10" s="25"/>
      <c r="E10" s="25"/>
      <c r="F10" s="25"/>
      <c r="G10" s="3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row>
    <row r="11" spans="1:107" s="33" customFormat="1" ht="127.5" x14ac:dyDescent="0.2">
      <c r="A11" s="58" t="s">
        <v>97</v>
      </c>
      <c r="B11" s="37"/>
      <c r="C11" s="26"/>
      <c r="D11" s="25"/>
      <c r="E11" s="25"/>
      <c r="F11" s="25"/>
      <c r="G11" s="36"/>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row>
    <row r="12" spans="1:107" s="33" customFormat="1" x14ac:dyDescent="0.2">
      <c r="A12" s="55"/>
      <c r="B12" s="37"/>
      <c r="C12" s="26"/>
      <c r="D12" s="25"/>
      <c r="E12" s="25"/>
      <c r="F12" s="25"/>
      <c r="G12" s="36"/>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row>
    <row r="13" spans="1:107" s="33" customFormat="1" x14ac:dyDescent="0.2">
      <c r="A13" s="55"/>
      <c r="B13" s="37"/>
      <c r="C13" s="26"/>
      <c r="D13" s="25"/>
      <c r="E13" s="25"/>
      <c r="F13" s="25"/>
      <c r="G13" s="36"/>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row>
    <row r="14" spans="1:107" s="33" customFormat="1" ht="38.25" x14ac:dyDescent="0.2">
      <c r="A14" s="55" t="s">
        <v>96</v>
      </c>
      <c r="B14" s="37"/>
      <c r="C14" s="26"/>
      <c r="D14" s="25"/>
      <c r="E14" s="25"/>
      <c r="F14" s="25"/>
      <c r="G14" s="36"/>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row>
    <row r="15" spans="1:107" s="33" customFormat="1" x14ac:dyDescent="0.2">
      <c r="A15" s="55" t="s">
        <v>95</v>
      </c>
      <c r="B15" s="37"/>
      <c r="C15" s="26"/>
      <c r="D15" s="25"/>
      <c r="E15" s="25"/>
      <c r="F15" s="25"/>
      <c r="G15" s="36"/>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row>
    <row r="16" spans="1:107" s="33" customFormat="1" x14ac:dyDescent="0.2">
      <c r="A16" s="57" t="s">
        <v>94</v>
      </c>
      <c r="B16" s="37"/>
      <c r="C16" s="26"/>
      <c r="D16" s="25"/>
      <c r="E16" s="25"/>
      <c r="F16" s="25"/>
      <c r="G16" s="36"/>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row>
    <row r="17" spans="1:107" s="33" customFormat="1" x14ac:dyDescent="0.2">
      <c r="A17" s="55" t="s">
        <v>93</v>
      </c>
      <c r="B17" s="37"/>
      <c r="C17" s="26"/>
      <c r="D17" s="25"/>
      <c r="E17" s="25"/>
      <c r="F17" s="25"/>
      <c r="G17" s="36"/>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row>
    <row r="18" spans="1:107" s="33" customFormat="1" ht="38.25" x14ac:dyDescent="0.2">
      <c r="A18" s="56" t="s">
        <v>92</v>
      </c>
      <c r="B18" s="37"/>
      <c r="C18" s="26"/>
      <c r="D18" s="25"/>
      <c r="E18" s="25"/>
      <c r="F18" s="25"/>
      <c r="G18" s="36"/>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row>
    <row r="19" spans="1:107" s="33" customFormat="1" x14ac:dyDescent="0.2">
      <c r="A19" s="56" t="s">
        <v>91</v>
      </c>
      <c r="D19" s="25"/>
      <c r="E19" s="25"/>
      <c r="F19" s="25"/>
      <c r="G19" s="36"/>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row>
    <row r="20" spans="1:107" s="33" customFormat="1" x14ac:dyDescent="0.2">
      <c r="A20" s="55" t="s">
        <v>90</v>
      </c>
      <c r="B20" s="37"/>
      <c r="C20" s="26"/>
      <c r="D20" s="25"/>
      <c r="E20" s="25"/>
      <c r="F20" s="25"/>
      <c r="G20" s="36"/>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row>
    <row r="21" spans="1:107" s="33" customFormat="1" ht="25.5" x14ac:dyDescent="0.2">
      <c r="A21" s="55" t="s">
        <v>89</v>
      </c>
      <c r="B21" s="37"/>
      <c r="C21" s="26"/>
      <c r="D21" s="25"/>
      <c r="E21" s="25"/>
      <c r="F21" s="25"/>
      <c r="G21" s="36"/>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row>
    <row r="22" spans="1:107" s="33" customFormat="1" ht="25.5" x14ac:dyDescent="0.2">
      <c r="A22" s="55" t="s">
        <v>88</v>
      </c>
      <c r="B22" s="37"/>
      <c r="C22" s="26"/>
      <c r="D22" s="25"/>
      <c r="E22" s="25"/>
      <c r="F22" s="25"/>
      <c r="G22" s="36"/>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row>
    <row r="23" spans="1:107" s="33" customFormat="1" x14ac:dyDescent="0.2">
      <c r="A23" s="55"/>
      <c r="B23" s="37"/>
      <c r="C23" s="26"/>
      <c r="D23" s="25"/>
      <c r="E23" s="25"/>
      <c r="F23" s="25"/>
      <c r="G23" s="36"/>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row>
    <row r="24" spans="1:107" s="33" customFormat="1" ht="38.25" x14ac:dyDescent="0.2">
      <c r="A24" s="54" t="s">
        <v>87</v>
      </c>
      <c r="B24" s="37"/>
      <c r="C24" s="26"/>
      <c r="D24" s="25"/>
      <c r="E24" s="25"/>
      <c r="F24" s="25"/>
      <c r="G24" s="36"/>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row>
    <row r="25" spans="1:107" s="33" customFormat="1" ht="25.5" x14ac:dyDescent="0.2">
      <c r="A25" s="54" t="s">
        <v>86</v>
      </c>
      <c r="B25" s="37"/>
      <c r="C25" s="26"/>
      <c r="D25" s="25"/>
      <c r="E25" s="25"/>
      <c r="F25" s="25"/>
      <c r="G25" s="36"/>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row>
    <row r="26" spans="1:107" s="33" customFormat="1" ht="25.5" x14ac:dyDescent="0.2">
      <c r="A26" s="54" t="s">
        <v>85</v>
      </c>
      <c r="B26" s="37"/>
      <c r="C26" s="26"/>
      <c r="D26" s="25"/>
      <c r="E26" s="25"/>
      <c r="F26" s="25"/>
      <c r="G26" s="36"/>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row>
    <row r="27" spans="1:107" s="33" customFormat="1" x14ac:dyDescent="0.2">
      <c r="A27" s="37"/>
      <c r="B27" s="37"/>
      <c r="C27" s="26"/>
      <c r="D27" s="25"/>
      <c r="E27" s="25"/>
      <c r="F27" s="25"/>
      <c r="G27" s="36"/>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row>
    <row r="28" spans="1:107" s="33" customFormat="1" x14ac:dyDescent="0.2">
      <c r="A28" s="37"/>
      <c r="B28" s="37"/>
      <c r="C28" s="26"/>
      <c r="D28" s="25"/>
      <c r="E28" s="25"/>
      <c r="F28" s="25"/>
      <c r="G28" s="36"/>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row>
    <row r="29" spans="1:107" s="33" customFormat="1" x14ac:dyDescent="0.2">
      <c r="A29" s="37"/>
      <c r="B29" s="37"/>
      <c r="C29" s="26"/>
      <c r="D29" s="25"/>
      <c r="E29" s="25"/>
      <c r="F29" s="25"/>
      <c r="G29" s="36"/>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row>
    <row r="30" spans="1:107" s="33" customFormat="1" x14ac:dyDescent="0.2">
      <c r="A30" s="37"/>
      <c r="B30" s="37"/>
      <c r="C30" s="26"/>
      <c r="D30" s="25"/>
      <c r="E30" s="25"/>
      <c r="F30" s="25"/>
      <c r="G30" s="36"/>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row>
    <row r="31" spans="1:107" s="33" customFormat="1" x14ac:dyDescent="0.2">
      <c r="A31" s="37"/>
      <c r="B31" s="37"/>
      <c r="C31" s="26"/>
      <c r="D31" s="25"/>
      <c r="E31" s="25"/>
      <c r="F31" s="25"/>
      <c r="G31" s="36"/>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row>
    <row r="32" spans="1:107" s="33" customFormat="1" x14ac:dyDescent="0.2">
      <c r="A32" s="37"/>
      <c r="B32" s="37"/>
      <c r="C32" s="26"/>
      <c r="D32" s="25"/>
      <c r="E32" s="25"/>
      <c r="F32" s="25"/>
      <c r="G32" s="36"/>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row>
    <row r="33" spans="1:107" s="33" customFormat="1" x14ac:dyDescent="0.2">
      <c r="A33" s="37"/>
      <c r="B33" s="37"/>
      <c r="C33" s="26"/>
      <c r="D33" s="25"/>
      <c r="E33" s="25"/>
      <c r="F33" s="25"/>
      <c r="G33" s="36"/>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row>
    <row r="34" spans="1:107" s="33" customFormat="1" x14ac:dyDescent="0.2">
      <c r="A34" s="37"/>
      <c r="B34" s="37"/>
      <c r="C34" s="26"/>
      <c r="D34" s="25"/>
      <c r="E34" s="25"/>
      <c r="F34" s="25"/>
      <c r="G34" s="36"/>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row>
    <row r="35" spans="1:107" s="33" customFormat="1" x14ac:dyDescent="0.2">
      <c r="A35" s="37"/>
      <c r="B35" s="37"/>
      <c r="C35" s="26"/>
      <c r="D35" s="25"/>
      <c r="E35" s="25"/>
      <c r="F35" s="25"/>
      <c r="G35" s="36"/>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row>
    <row r="36" spans="1:107" s="33" customFormat="1" x14ac:dyDescent="0.2">
      <c r="A36" s="37"/>
      <c r="B36" s="37"/>
      <c r="C36" s="26"/>
      <c r="D36" s="25"/>
      <c r="E36" s="25"/>
      <c r="F36" s="25"/>
      <c r="G36" s="36"/>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row>
    <row r="37" spans="1:107" s="33" customFormat="1" x14ac:dyDescent="0.2">
      <c r="A37" s="37"/>
      <c r="B37" s="37"/>
      <c r="C37" s="26"/>
      <c r="D37" s="25"/>
      <c r="E37" s="25"/>
      <c r="F37" s="25"/>
      <c r="G37" s="36"/>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row>
    <row r="38" spans="1:107" s="33" customFormat="1" x14ac:dyDescent="0.2">
      <c r="A38" s="37"/>
      <c r="B38" s="37"/>
      <c r="C38" s="26"/>
      <c r="D38" s="25"/>
      <c r="E38" s="25"/>
      <c r="F38" s="25"/>
      <c r="G38" s="36"/>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row>
    <row r="39" spans="1:107" s="25" customFormat="1" x14ac:dyDescent="0.2">
      <c r="A39" s="27"/>
      <c r="B39" s="27"/>
      <c r="C39" s="26"/>
      <c r="D39" s="45"/>
      <c r="E39" s="36"/>
      <c r="F39" s="36"/>
      <c r="G39" s="36"/>
    </row>
    <row r="40" spans="1:107" s="25" customFormat="1" x14ac:dyDescent="0.2">
      <c r="A40" s="27"/>
      <c r="B40" s="27"/>
      <c r="C40" s="26"/>
      <c r="D40" s="45"/>
      <c r="E40" s="36"/>
      <c r="F40" s="36"/>
      <c r="G40" s="36"/>
    </row>
    <row r="41" spans="1:107" s="25" customFormat="1" x14ac:dyDescent="0.2">
      <c r="A41" s="27"/>
      <c r="B41" s="27"/>
      <c r="C41" s="26"/>
      <c r="D41" s="45"/>
      <c r="E41" s="36"/>
      <c r="F41" s="36"/>
      <c r="G41" s="36"/>
    </row>
    <row r="42" spans="1:107" s="25" customFormat="1" x14ac:dyDescent="0.2">
      <c r="A42" s="27"/>
      <c r="B42" s="27"/>
      <c r="C42" s="26"/>
      <c r="D42" s="45"/>
      <c r="E42" s="36"/>
      <c r="F42" s="36"/>
      <c r="G42" s="36"/>
    </row>
    <row r="43" spans="1:107" s="25" customFormat="1" x14ac:dyDescent="0.2">
      <c r="A43" s="27"/>
      <c r="B43" s="27"/>
      <c r="C43" s="26"/>
      <c r="D43" s="45"/>
      <c r="E43" s="36"/>
      <c r="F43" s="36"/>
      <c r="G43" s="36"/>
    </row>
    <row r="44" spans="1:107" s="33" customFormat="1" x14ac:dyDescent="0.2">
      <c r="A44" s="37"/>
      <c r="B44" s="37"/>
      <c r="C44" s="26"/>
      <c r="D44" s="25"/>
      <c r="E44" s="25"/>
      <c r="F44" s="25"/>
      <c r="G44" s="36"/>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row>
    <row r="45" spans="1:107" s="33" customFormat="1" x14ac:dyDescent="0.2">
      <c r="A45" s="37"/>
      <c r="B45" s="37"/>
      <c r="C45" s="26"/>
      <c r="D45" s="25"/>
      <c r="E45" s="25"/>
      <c r="F45" s="25"/>
      <c r="G45" s="36"/>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row>
    <row r="46" spans="1:107" s="33" customFormat="1" x14ac:dyDescent="0.2">
      <c r="A46" s="37"/>
      <c r="B46" s="37"/>
      <c r="C46" s="26"/>
      <c r="D46" s="25"/>
      <c r="E46" s="25"/>
      <c r="F46" s="25"/>
      <c r="G46" s="36"/>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row>
    <row r="47" spans="1:107" s="33" customFormat="1" x14ac:dyDescent="0.2">
      <c r="A47" s="37"/>
      <c r="B47" s="37"/>
      <c r="C47" s="26"/>
      <c r="D47" s="25"/>
      <c r="E47" s="25"/>
      <c r="F47" s="25"/>
      <c r="G47" s="36"/>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row>
    <row r="48" spans="1:107" s="33" customFormat="1" x14ac:dyDescent="0.2">
      <c r="A48" s="37"/>
      <c r="B48" s="37"/>
      <c r="C48" s="26"/>
      <c r="D48" s="25"/>
      <c r="E48" s="25"/>
      <c r="F48" s="25"/>
      <c r="G48" s="36"/>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row>
    <row r="49" spans="1:107" s="33" customFormat="1" x14ac:dyDescent="0.2">
      <c r="A49" s="37"/>
      <c r="B49" s="37"/>
      <c r="C49" s="26"/>
      <c r="D49" s="25"/>
      <c r="E49" s="25"/>
      <c r="F49" s="25"/>
      <c r="G49" s="36"/>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row>
    <row r="50" spans="1:107" s="33" customFormat="1" x14ac:dyDescent="0.2">
      <c r="A50" s="37"/>
      <c r="B50" s="37"/>
      <c r="C50" s="26"/>
      <c r="D50" s="25"/>
      <c r="E50" s="25"/>
      <c r="F50" s="25"/>
      <c r="G50" s="36"/>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row>
    <row r="51" spans="1:107" s="33" customFormat="1" x14ac:dyDescent="0.2">
      <c r="A51" s="37"/>
      <c r="B51" s="37"/>
      <c r="C51" s="26"/>
      <c r="D51" s="25"/>
      <c r="E51" s="25"/>
      <c r="F51" s="25"/>
      <c r="G51" s="36"/>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row>
    <row r="52" spans="1:107" s="33" customFormat="1" x14ac:dyDescent="0.2">
      <c r="A52" s="37"/>
      <c r="B52" s="37"/>
      <c r="C52" s="26"/>
      <c r="D52" s="25"/>
      <c r="E52" s="25"/>
      <c r="F52" s="25"/>
      <c r="G52" s="36"/>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row>
    <row r="53" spans="1:107" s="33" customFormat="1" x14ac:dyDescent="0.2">
      <c r="A53" s="37"/>
      <c r="B53" s="37"/>
      <c r="C53" s="26"/>
      <c r="D53" s="25"/>
      <c r="E53" s="25"/>
      <c r="F53" s="25"/>
      <c r="G53" s="36"/>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row>
    <row r="54" spans="1:107" s="33" customFormat="1" x14ac:dyDescent="0.2">
      <c r="A54" s="37"/>
      <c r="B54" s="37"/>
      <c r="C54" s="26"/>
      <c r="D54" s="25"/>
      <c r="E54" s="25"/>
      <c r="F54" s="25"/>
      <c r="G54" s="36"/>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row>
    <row r="55" spans="1:107" s="33" customFormat="1" x14ac:dyDescent="0.2">
      <c r="A55" s="37"/>
      <c r="B55" s="37"/>
      <c r="C55" s="26"/>
      <c r="D55" s="25"/>
      <c r="E55" s="25"/>
      <c r="F55" s="25"/>
      <c r="G55" s="36"/>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row>
    <row r="56" spans="1:107" s="33" customFormat="1" x14ac:dyDescent="0.2">
      <c r="A56" s="37"/>
      <c r="B56" s="37"/>
      <c r="C56" s="26"/>
      <c r="D56" s="25"/>
      <c r="E56" s="25"/>
      <c r="F56" s="25"/>
      <c r="G56" s="36"/>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row>
    <row r="57" spans="1:107" s="33" customFormat="1" x14ac:dyDescent="0.2">
      <c r="A57" s="37"/>
      <c r="B57" s="37"/>
      <c r="C57" s="26"/>
      <c r="D57" s="25"/>
      <c r="E57" s="25"/>
      <c r="F57" s="25"/>
      <c r="G57" s="36"/>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row>
    <row r="58" spans="1:107" s="33" customFormat="1" x14ac:dyDescent="0.2">
      <c r="A58" s="37"/>
      <c r="B58" s="37"/>
      <c r="C58" s="26"/>
      <c r="D58" s="25"/>
      <c r="E58" s="25"/>
      <c r="F58" s="25"/>
      <c r="G58" s="36"/>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row>
    <row r="59" spans="1:107" s="33" customFormat="1" x14ac:dyDescent="0.2">
      <c r="A59" s="37"/>
      <c r="B59" s="37"/>
      <c r="C59" s="26"/>
      <c r="D59" s="25"/>
      <c r="E59" s="25"/>
      <c r="F59" s="25"/>
      <c r="G59" s="36"/>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row>
    <row r="60" spans="1:107" s="33" customFormat="1" x14ac:dyDescent="0.2">
      <c r="A60" s="37"/>
      <c r="B60" s="37"/>
      <c r="C60" s="26"/>
      <c r="D60" s="25"/>
      <c r="E60" s="25"/>
      <c r="F60" s="25"/>
      <c r="G60" s="36"/>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row>
    <row r="61" spans="1:107" s="33" customFormat="1" x14ac:dyDescent="0.2">
      <c r="A61" s="37"/>
      <c r="B61" s="37"/>
      <c r="C61" s="26"/>
      <c r="D61" s="25"/>
      <c r="E61" s="25"/>
      <c r="F61" s="25"/>
      <c r="G61" s="36"/>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row>
    <row r="62" spans="1:107" s="33" customFormat="1" ht="42" customHeight="1" x14ac:dyDescent="0.2">
      <c r="A62" s="37"/>
      <c r="B62" s="37"/>
      <c r="C62" s="26"/>
      <c r="D62" s="25"/>
      <c r="E62" s="25"/>
      <c r="F62" s="25"/>
      <c r="G62" s="36"/>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row>
    <row r="63" spans="1:107" s="33" customFormat="1" x14ac:dyDescent="0.2">
      <c r="A63" s="37"/>
      <c r="B63" s="37"/>
      <c r="C63" s="26"/>
      <c r="D63" s="25"/>
      <c r="E63" s="25"/>
      <c r="F63" s="25"/>
      <c r="G63" s="36"/>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row>
    <row r="64" spans="1:107" s="33" customFormat="1" x14ac:dyDescent="0.2">
      <c r="A64" s="37"/>
      <c r="B64" s="37"/>
      <c r="C64" s="26"/>
      <c r="D64" s="25"/>
      <c r="E64" s="25"/>
      <c r="F64" s="25"/>
      <c r="G64" s="36"/>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row>
    <row r="65" spans="1:107" s="33" customFormat="1" x14ac:dyDescent="0.2">
      <c r="A65" s="37"/>
      <c r="B65" s="37"/>
      <c r="C65" s="26"/>
      <c r="D65" s="25"/>
      <c r="E65" s="25"/>
      <c r="F65" s="25"/>
      <c r="G65" s="36"/>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row>
    <row r="66" spans="1:107" s="33" customFormat="1" x14ac:dyDescent="0.2">
      <c r="A66" s="37"/>
      <c r="B66" s="37"/>
      <c r="C66" s="26"/>
      <c r="D66" s="25"/>
      <c r="E66" s="25"/>
      <c r="F66" s="25"/>
      <c r="G66" s="36"/>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row>
    <row r="67" spans="1:107" s="33" customFormat="1" x14ac:dyDescent="0.2">
      <c r="A67" s="37"/>
      <c r="B67" s="37"/>
      <c r="C67" s="26"/>
      <c r="D67" s="25"/>
      <c r="E67" s="25"/>
      <c r="F67" s="25"/>
      <c r="G67" s="36"/>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row>
    <row r="68" spans="1:107" s="33" customFormat="1" x14ac:dyDescent="0.2">
      <c r="A68" s="37"/>
      <c r="B68" s="37"/>
      <c r="C68" s="26"/>
      <c r="D68" s="25"/>
      <c r="E68" s="25"/>
      <c r="F68" s="25"/>
      <c r="G68" s="36"/>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row>
    <row r="69" spans="1:107" s="33" customFormat="1" x14ac:dyDescent="0.2">
      <c r="A69" s="37"/>
      <c r="B69" s="37"/>
      <c r="C69" s="26"/>
      <c r="D69" s="25"/>
      <c r="E69" s="25"/>
      <c r="F69" s="25"/>
      <c r="G69" s="36"/>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row>
    <row r="70" spans="1:107" s="33" customFormat="1" x14ac:dyDescent="0.2">
      <c r="A70" s="37"/>
      <c r="B70" s="37"/>
      <c r="C70" s="26"/>
      <c r="D70" s="25"/>
      <c r="E70" s="25"/>
      <c r="F70" s="25"/>
      <c r="G70" s="36"/>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row>
    <row r="71" spans="1:107" s="33" customFormat="1" x14ac:dyDescent="0.2">
      <c r="A71" s="37"/>
      <c r="B71" s="37"/>
      <c r="C71" s="26"/>
      <c r="D71" s="25"/>
      <c r="E71" s="25"/>
      <c r="F71" s="25"/>
      <c r="G71" s="36"/>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row>
    <row r="72" spans="1:107" s="33" customFormat="1" x14ac:dyDescent="0.2">
      <c r="A72" s="37"/>
      <c r="B72" s="37"/>
      <c r="C72" s="26"/>
      <c r="D72" s="25"/>
      <c r="E72" s="25"/>
      <c r="F72" s="25"/>
      <c r="G72" s="36"/>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row>
    <row r="73" spans="1:107" s="33" customFormat="1" x14ac:dyDescent="0.2">
      <c r="A73" s="37"/>
      <c r="B73" s="37"/>
      <c r="C73" s="26"/>
      <c r="D73" s="25"/>
      <c r="E73" s="25"/>
      <c r="F73" s="25"/>
      <c r="G73" s="36"/>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row>
    <row r="74" spans="1:107" s="33" customFormat="1" x14ac:dyDescent="0.2">
      <c r="A74" s="37"/>
      <c r="B74" s="37"/>
      <c r="C74" s="26"/>
      <c r="D74" s="25"/>
      <c r="E74" s="25"/>
      <c r="F74" s="25"/>
      <c r="G74" s="36"/>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row>
    <row r="75" spans="1:107" s="33" customFormat="1" x14ac:dyDescent="0.2">
      <c r="A75" s="37"/>
      <c r="B75" s="37"/>
      <c r="C75" s="26"/>
      <c r="D75" s="25"/>
      <c r="E75" s="25"/>
      <c r="F75" s="25"/>
      <c r="G75" s="36"/>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row>
    <row r="76" spans="1:107" s="33" customFormat="1" x14ac:dyDescent="0.2">
      <c r="A76" s="37"/>
      <c r="B76" s="37"/>
      <c r="C76" s="26"/>
      <c r="D76" s="25"/>
      <c r="E76" s="25"/>
      <c r="F76" s="25"/>
      <c r="G76" s="36"/>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row>
    <row r="77" spans="1:107" s="33" customFormat="1" x14ac:dyDescent="0.2">
      <c r="A77" s="37"/>
      <c r="B77" s="37"/>
      <c r="C77" s="26"/>
      <c r="D77" s="25"/>
      <c r="E77" s="25"/>
      <c r="F77" s="25"/>
      <c r="G77" s="36"/>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row>
    <row r="78" spans="1:107" s="33" customFormat="1" x14ac:dyDescent="0.2">
      <c r="A78" s="37"/>
      <c r="B78" s="37"/>
      <c r="C78" s="26"/>
      <c r="D78" s="25"/>
      <c r="E78" s="25"/>
      <c r="F78" s="25"/>
      <c r="G78" s="36"/>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row>
    <row r="79" spans="1:107" s="33" customFormat="1" x14ac:dyDescent="0.2">
      <c r="A79" s="37"/>
      <c r="B79" s="37"/>
      <c r="C79" s="26"/>
      <c r="D79" s="25"/>
      <c r="E79" s="25"/>
      <c r="F79" s="25"/>
      <c r="G79" s="36"/>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row>
    <row r="80" spans="1:107" s="33" customFormat="1" x14ac:dyDescent="0.2">
      <c r="A80" s="37"/>
      <c r="B80" s="37"/>
      <c r="C80" s="26"/>
      <c r="D80" s="25"/>
      <c r="E80" s="25"/>
      <c r="F80" s="25"/>
      <c r="G80" s="36"/>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row>
    <row r="81" spans="1:107" s="33" customFormat="1" x14ac:dyDescent="0.2">
      <c r="A81" s="27"/>
      <c r="B81" s="27"/>
      <c r="C81" s="26"/>
      <c r="D81" s="27"/>
      <c r="E81" s="27"/>
      <c r="F81" s="27"/>
      <c r="G81" s="26"/>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row>
    <row r="82" spans="1:107" s="33" customFormat="1" x14ac:dyDescent="0.2">
      <c r="A82" s="27"/>
      <c r="B82" s="27"/>
      <c r="C82" s="26"/>
      <c r="D82" s="27"/>
      <c r="E82" s="27"/>
      <c r="F82" s="27"/>
      <c r="G82" s="26"/>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row>
    <row r="83" spans="1:107" s="25" customFormat="1" x14ac:dyDescent="0.2">
      <c r="A83" s="27"/>
      <c r="B83" s="27"/>
      <c r="C83" s="31"/>
      <c r="D83" s="27"/>
      <c r="E83" s="27"/>
      <c r="F83" s="27"/>
      <c r="G83" s="30"/>
    </row>
    <row r="84" spans="1:107" s="25" customFormat="1" x14ac:dyDescent="0.2">
      <c r="A84" s="27"/>
      <c r="B84" s="27"/>
      <c r="C84" s="26"/>
      <c r="D84" s="27"/>
      <c r="E84" s="27"/>
      <c r="F84" s="27"/>
      <c r="G84" s="26"/>
    </row>
    <row r="85" spans="1:107" x14ac:dyDescent="0.2">
      <c r="A85" s="23"/>
      <c r="B85" s="23"/>
      <c r="C85" s="22"/>
      <c r="D85" s="23"/>
      <c r="E85" s="22"/>
      <c r="F85" s="22"/>
      <c r="G85" s="22"/>
    </row>
  </sheetData>
  <printOptions horizontalCentered="1"/>
  <pageMargins left="0.98425196850393704" right="0.39370078740157483" top="0.98425196850393704" bottom="0.78740157480314965" header="0.51181102362204722" footer="0.51181102362204722"/>
  <pageSetup paperSize="9" scale="90" orientation="portrait" horizontalDpi="360" verticalDpi="360" r:id="rId1"/>
  <headerFooter alignWithMargins="0">
    <oddHeader>&amp;C&amp;6VRTEC ŠENTLOVRENC</oddHeader>
    <oddFooter>&amp;C&amp;A&amp;R&amp;P od &amp;N</oddFooter>
  </headerFooter>
  <rowBreaks count="1" manualBreakCount="1">
    <brk id="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13"/>
  <sheetViews>
    <sheetView view="pageBreakPreview" topLeftCell="A34" zoomScaleNormal="100" zoomScaleSheetLayoutView="100" workbookViewId="0">
      <selection activeCell="F69" sqref="F69"/>
    </sheetView>
  </sheetViews>
  <sheetFormatPr defaultRowHeight="12.75" x14ac:dyDescent="0.2"/>
  <cols>
    <col min="1" max="3" width="9.140625" style="700"/>
    <col min="4" max="9" width="9.140625" style="699"/>
    <col min="10" max="10" width="10.7109375" style="699" customWidth="1"/>
    <col min="11" max="11" width="10.85546875" style="699" customWidth="1"/>
    <col min="12" max="16384" width="9.140625" style="699"/>
  </cols>
  <sheetData>
    <row r="2" spans="1:11" s="715" customFormat="1" ht="15" customHeight="1" x14ac:dyDescent="0.2">
      <c r="A2" s="1641" t="s">
        <v>693</v>
      </c>
      <c r="B2" s="1641"/>
      <c r="C2" s="1641"/>
      <c r="D2" s="1641"/>
      <c r="E2" s="1641"/>
      <c r="F2" s="1641"/>
      <c r="G2" s="1641"/>
      <c r="H2" s="1641"/>
      <c r="I2" s="1641"/>
      <c r="J2" s="1641"/>
    </row>
    <row r="3" spans="1:11" s="715" customFormat="1" x14ac:dyDescent="0.2"/>
    <row r="4" spans="1:11" s="715" customFormat="1" ht="16.5" customHeight="1" x14ac:dyDescent="0.2">
      <c r="A4" s="1643" t="s">
        <v>692</v>
      </c>
      <c r="B4" s="1643"/>
      <c r="C4" s="1643"/>
      <c r="D4" s="1643"/>
      <c r="E4" s="1643"/>
      <c r="F4" s="1643"/>
      <c r="G4" s="1643"/>
      <c r="H4" s="1644"/>
      <c r="I4" s="1643"/>
      <c r="J4" s="1643"/>
      <c r="K4" s="1643"/>
    </row>
    <row r="5" spans="1:11" s="715" customFormat="1" ht="8.25" customHeight="1" x14ac:dyDescent="0.2">
      <c r="A5" s="720"/>
      <c r="B5" s="720"/>
      <c r="C5" s="720"/>
      <c r="D5" s="720"/>
      <c r="E5" s="720"/>
      <c r="F5" s="720"/>
      <c r="G5" s="720"/>
      <c r="H5" s="720"/>
      <c r="I5" s="720"/>
      <c r="J5" s="720"/>
      <c r="K5" s="720"/>
    </row>
    <row r="6" spans="1:11" s="715" customFormat="1" x14ac:dyDescent="0.2">
      <c r="A6" s="1640" t="s">
        <v>691</v>
      </c>
      <c r="B6" s="1640"/>
      <c r="C6" s="1640"/>
      <c r="D6" s="1640"/>
      <c r="E6" s="1640"/>
      <c r="F6" s="1640"/>
      <c r="G6" s="1640"/>
      <c r="H6" s="1640"/>
      <c r="I6" s="1640"/>
      <c r="J6" s="1640"/>
      <c r="K6" s="1640"/>
    </row>
    <row r="7" spans="1:11" s="715" customFormat="1" ht="26.25" customHeight="1" x14ac:dyDescent="0.2">
      <c r="A7" s="1640"/>
      <c r="B7" s="1640"/>
      <c r="C7" s="1640"/>
      <c r="D7" s="1640"/>
      <c r="E7" s="1640"/>
      <c r="F7" s="1640"/>
      <c r="G7" s="1640"/>
      <c r="H7" s="1640"/>
      <c r="I7" s="1640"/>
      <c r="J7" s="1640"/>
      <c r="K7" s="1640"/>
    </row>
    <row r="8" spans="1:11" s="715" customFormat="1" ht="15" customHeight="1" x14ac:dyDescent="0.2">
      <c r="A8" s="717" t="s">
        <v>690</v>
      </c>
      <c r="B8" s="716"/>
      <c r="C8" s="716"/>
      <c r="D8" s="716"/>
      <c r="E8" s="716"/>
      <c r="F8" s="716"/>
      <c r="G8" s="716"/>
      <c r="H8" s="716"/>
      <c r="I8" s="716"/>
      <c r="J8" s="716"/>
      <c r="K8" s="716"/>
    </row>
    <row r="9" spans="1:11" s="715" customFormat="1" ht="25.5" customHeight="1" x14ac:dyDescent="0.2">
      <c r="A9" s="1640" t="s">
        <v>689</v>
      </c>
      <c r="B9" s="1640"/>
      <c r="C9" s="1640"/>
      <c r="D9" s="1640"/>
      <c r="E9" s="1640"/>
      <c r="F9" s="1640"/>
      <c r="G9" s="1640"/>
      <c r="H9" s="1640"/>
      <c r="I9" s="1640"/>
      <c r="J9" s="1640"/>
      <c r="K9" s="1640"/>
    </row>
    <row r="10" spans="1:11" s="715" customFormat="1" ht="25.5" customHeight="1" x14ac:dyDescent="0.2">
      <c r="A10" s="1640" t="s">
        <v>688</v>
      </c>
      <c r="B10" s="1640"/>
      <c r="C10" s="1640"/>
      <c r="D10" s="1640"/>
      <c r="E10" s="1640"/>
      <c r="F10" s="1640"/>
      <c r="G10" s="1640"/>
      <c r="H10" s="1640"/>
      <c r="I10" s="1640"/>
      <c r="J10" s="1640"/>
      <c r="K10" s="1640"/>
    </row>
    <row r="11" spans="1:11" s="715" customFormat="1" ht="25.5" customHeight="1" x14ac:dyDescent="0.2">
      <c r="A11" s="1642" t="s">
        <v>687</v>
      </c>
      <c r="B11" s="1642"/>
      <c r="C11" s="1642"/>
      <c r="D11" s="1642"/>
      <c r="E11" s="1642"/>
      <c r="F11" s="1642"/>
      <c r="G11" s="1642"/>
      <c r="H11" s="1642"/>
      <c r="I11" s="1642"/>
      <c r="J11" s="1642"/>
      <c r="K11" s="716"/>
    </row>
    <row r="12" spans="1:11" s="715" customFormat="1" ht="15" customHeight="1" x14ac:dyDescent="0.2">
      <c r="A12" s="717" t="s">
        <v>686</v>
      </c>
      <c r="B12" s="716"/>
      <c r="C12" s="716"/>
      <c r="D12" s="716"/>
      <c r="E12" s="716"/>
      <c r="F12" s="716"/>
      <c r="G12" s="716"/>
      <c r="H12" s="716"/>
      <c r="I12" s="716"/>
      <c r="J12" s="716"/>
      <c r="K12" s="716"/>
    </row>
    <row r="13" spans="1:11" s="718" customFormat="1" ht="15" customHeight="1" x14ac:dyDescent="0.25">
      <c r="A13" s="717" t="s">
        <v>685</v>
      </c>
      <c r="B13" s="719"/>
      <c r="C13" s="719"/>
      <c r="D13" s="719"/>
      <c r="E13" s="719"/>
      <c r="F13" s="719"/>
      <c r="G13" s="719"/>
      <c r="H13" s="719"/>
      <c r="I13" s="719"/>
      <c r="J13" s="719"/>
      <c r="K13" s="719"/>
    </row>
    <row r="14" spans="1:11" s="718" customFormat="1" ht="15" customHeight="1" x14ac:dyDescent="0.25">
      <c r="A14" s="717" t="s">
        <v>684</v>
      </c>
      <c r="B14" s="719"/>
      <c r="C14" s="719"/>
      <c r="D14" s="719"/>
      <c r="E14" s="719"/>
      <c r="F14" s="719"/>
      <c r="G14" s="719"/>
      <c r="H14" s="719"/>
      <c r="I14" s="719"/>
      <c r="J14" s="719"/>
      <c r="K14" s="719"/>
    </row>
    <row r="15" spans="1:11" s="718" customFormat="1" ht="15" customHeight="1" x14ac:dyDescent="0.25">
      <c r="A15" s="1640" t="s">
        <v>683</v>
      </c>
      <c r="B15" s="1640"/>
      <c r="C15" s="1640"/>
      <c r="D15" s="1640"/>
      <c r="E15" s="1640"/>
      <c r="F15" s="1640"/>
      <c r="G15" s="1640"/>
      <c r="H15" s="1640"/>
      <c r="I15" s="1640"/>
      <c r="J15" s="1640"/>
      <c r="K15" s="1640"/>
    </row>
    <row r="16" spans="1:11" s="715" customFormat="1" ht="15" customHeight="1" x14ac:dyDescent="0.2">
      <c r="A16" s="1640"/>
      <c r="B16" s="1640"/>
      <c r="C16" s="1640"/>
      <c r="D16" s="1640"/>
      <c r="E16" s="1640"/>
      <c r="F16" s="1640"/>
      <c r="G16" s="1640"/>
      <c r="H16" s="1640"/>
      <c r="I16" s="1640"/>
      <c r="J16" s="1640"/>
      <c r="K16" s="1640"/>
    </row>
    <row r="17" spans="1:11" s="718" customFormat="1" ht="15" customHeight="1" x14ac:dyDescent="0.25">
      <c r="A17" s="1640" t="s">
        <v>682</v>
      </c>
      <c r="B17" s="1640"/>
      <c r="C17" s="1640"/>
      <c r="D17" s="1640"/>
      <c r="E17" s="1640"/>
      <c r="F17" s="1640"/>
      <c r="G17" s="1640"/>
      <c r="H17" s="1640"/>
      <c r="I17" s="1640"/>
      <c r="J17" s="1640"/>
      <c r="K17" s="1640"/>
    </row>
    <row r="18" spans="1:11" s="715" customFormat="1" ht="24.75" customHeight="1" x14ac:dyDescent="0.2">
      <c r="A18" s="1640"/>
      <c r="B18" s="1640"/>
      <c r="C18" s="1640"/>
      <c r="D18" s="1640"/>
      <c r="E18" s="1640"/>
      <c r="F18" s="1640"/>
      <c r="G18" s="1640"/>
      <c r="H18" s="1640"/>
      <c r="I18" s="1640"/>
      <c r="J18" s="1640"/>
      <c r="K18" s="1640"/>
    </row>
    <row r="19" spans="1:11" s="718" customFormat="1" ht="15" customHeight="1" x14ac:dyDescent="0.25">
      <c r="A19" s="1640" t="s">
        <v>681</v>
      </c>
      <c r="B19" s="1640"/>
      <c r="C19" s="1640"/>
      <c r="D19" s="1640"/>
      <c r="E19" s="1640"/>
      <c r="F19" s="1640"/>
      <c r="G19" s="1640"/>
      <c r="H19" s="1640"/>
      <c r="I19" s="1640"/>
      <c r="J19" s="1640"/>
      <c r="K19" s="1640"/>
    </row>
    <row r="20" spans="1:11" s="715" customFormat="1" ht="12" customHeight="1" x14ac:dyDescent="0.2">
      <c r="A20" s="1640"/>
      <c r="B20" s="1640"/>
      <c r="C20" s="1640"/>
      <c r="D20" s="1640"/>
      <c r="E20" s="1640"/>
      <c r="F20" s="1640"/>
      <c r="G20" s="1640"/>
      <c r="H20" s="1640"/>
      <c r="I20" s="1640"/>
      <c r="J20" s="1640"/>
      <c r="K20" s="1640"/>
    </row>
    <row r="21" spans="1:11" s="718" customFormat="1" ht="15" customHeight="1" x14ac:dyDescent="0.25">
      <c r="A21" s="1640" t="s">
        <v>680</v>
      </c>
      <c r="B21" s="1640"/>
      <c r="C21" s="1640"/>
      <c r="D21" s="1640"/>
      <c r="E21" s="1640"/>
      <c r="F21" s="1640"/>
      <c r="G21" s="1640"/>
      <c r="H21" s="1640"/>
      <c r="I21" s="1640"/>
      <c r="J21" s="1640"/>
      <c r="K21" s="1640"/>
    </row>
    <row r="22" spans="1:11" s="715" customFormat="1" ht="50.25" customHeight="1" x14ac:dyDescent="0.2">
      <c r="A22" s="1640"/>
      <c r="B22" s="1640"/>
      <c r="C22" s="1640"/>
      <c r="D22" s="1640"/>
      <c r="E22" s="1640"/>
      <c r="F22" s="1640"/>
      <c r="G22" s="1640"/>
      <c r="H22" s="1640"/>
      <c r="I22" s="1640"/>
      <c r="J22" s="1640"/>
      <c r="K22" s="1640"/>
    </row>
    <row r="23" spans="1:11" s="715" customFormat="1" ht="15" customHeight="1" x14ac:dyDescent="0.2">
      <c r="A23" s="717" t="s">
        <v>679</v>
      </c>
      <c r="B23" s="716"/>
      <c r="C23" s="716"/>
      <c r="D23" s="716"/>
      <c r="E23" s="716"/>
      <c r="F23" s="716"/>
      <c r="G23" s="716"/>
      <c r="H23" s="716"/>
      <c r="I23" s="716"/>
      <c r="J23" s="716"/>
      <c r="K23" s="716"/>
    </row>
    <row r="24" spans="1:11" s="715" customFormat="1" ht="15" customHeight="1" x14ac:dyDescent="0.2">
      <c r="A24" s="717" t="s">
        <v>678</v>
      </c>
      <c r="B24" s="716"/>
      <c r="C24" s="716"/>
      <c r="D24" s="716"/>
      <c r="E24" s="716"/>
      <c r="F24" s="716"/>
      <c r="G24" s="716"/>
      <c r="H24" s="716"/>
      <c r="I24" s="716"/>
      <c r="J24" s="716"/>
      <c r="K24" s="716"/>
    </row>
    <row r="25" spans="1:11" s="715" customFormat="1" ht="28.5" customHeight="1" x14ac:dyDescent="0.2">
      <c r="A25" s="1640" t="s">
        <v>677</v>
      </c>
      <c r="B25" s="1640"/>
      <c r="C25" s="1640"/>
      <c r="D25" s="1640"/>
      <c r="E25" s="1640"/>
      <c r="F25" s="1640"/>
      <c r="G25" s="1640"/>
      <c r="H25" s="1640"/>
      <c r="I25" s="1640"/>
      <c r="J25" s="1640"/>
      <c r="K25" s="716"/>
    </row>
    <row r="26" spans="1:11" s="715" customFormat="1" ht="15" customHeight="1" x14ac:dyDescent="0.2">
      <c r="A26" s="1640" t="s">
        <v>676</v>
      </c>
      <c r="B26" s="1640"/>
      <c r="C26" s="1640"/>
      <c r="D26" s="1640"/>
      <c r="E26" s="1640"/>
      <c r="F26" s="1640"/>
      <c r="G26" s="1640"/>
      <c r="H26" s="1640"/>
      <c r="I26" s="1640"/>
      <c r="J26" s="1640"/>
      <c r="K26" s="1640"/>
    </row>
    <row r="27" spans="1:11" s="718" customFormat="1" ht="11.25" customHeight="1" x14ac:dyDescent="0.25">
      <c r="A27" s="1640"/>
      <c r="B27" s="1640"/>
      <c r="C27" s="1640"/>
      <c r="D27" s="1640"/>
      <c r="E27" s="1640"/>
      <c r="F27" s="1640"/>
      <c r="G27" s="1640"/>
      <c r="H27" s="1640"/>
      <c r="I27" s="1640"/>
      <c r="J27" s="1640"/>
      <c r="K27" s="1640"/>
    </row>
    <row r="28" spans="1:11" s="715" customFormat="1" ht="15" customHeight="1" x14ac:dyDescent="0.2">
      <c r="A28" s="1640" t="s">
        <v>675</v>
      </c>
      <c r="B28" s="1640"/>
      <c r="C28" s="1640"/>
      <c r="D28" s="1640"/>
      <c r="E28" s="1640"/>
      <c r="F28" s="1640"/>
      <c r="G28" s="1640"/>
      <c r="H28" s="1640"/>
      <c r="I28" s="1640"/>
      <c r="J28" s="1640"/>
      <c r="K28" s="1640"/>
    </row>
    <row r="29" spans="1:11" s="718" customFormat="1" ht="15.75" x14ac:dyDescent="0.25">
      <c r="A29" s="1640"/>
      <c r="B29" s="1640"/>
      <c r="C29" s="1640"/>
      <c r="D29" s="1640"/>
      <c r="E29" s="1640"/>
      <c r="F29" s="1640"/>
      <c r="G29" s="1640"/>
      <c r="H29" s="1640"/>
      <c r="I29" s="1640"/>
      <c r="J29" s="1640"/>
      <c r="K29" s="1640"/>
    </row>
    <row r="30" spans="1:11" s="715" customFormat="1" ht="112.5" customHeight="1" x14ac:dyDescent="0.2">
      <c r="A30" s="1640" t="s">
        <v>674</v>
      </c>
      <c r="B30" s="1640"/>
      <c r="C30" s="1640"/>
      <c r="D30" s="1640"/>
      <c r="E30" s="1640"/>
      <c r="F30" s="1640"/>
      <c r="G30" s="1640"/>
      <c r="H30" s="1640"/>
      <c r="I30" s="1640"/>
      <c r="J30" s="1640"/>
      <c r="K30" s="1640"/>
    </row>
    <row r="31" spans="1:11" s="715" customFormat="1" ht="15" customHeight="1" x14ac:dyDescent="0.2">
      <c r="A31" s="1640" t="s">
        <v>673</v>
      </c>
      <c r="B31" s="1640"/>
      <c r="C31" s="1640"/>
      <c r="D31" s="1640"/>
      <c r="E31" s="1640"/>
      <c r="F31" s="1640"/>
      <c r="G31" s="1640"/>
      <c r="H31" s="1640"/>
      <c r="I31" s="1640"/>
      <c r="J31" s="1640"/>
      <c r="K31" s="1640"/>
    </row>
    <row r="32" spans="1:11" s="718" customFormat="1" ht="75" customHeight="1" x14ac:dyDescent="0.25">
      <c r="A32" s="1640"/>
      <c r="B32" s="1640"/>
      <c r="C32" s="1640"/>
      <c r="D32" s="1640"/>
      <c r="E32" s="1640"/>
      <c r="F32" s="1640"/>
      <c r="G32" s="1640"/>
      <c r="H32" s="1640"/>
      <c r="I32" s="1640"/>
      <c r="J32" s="1640"/>
      <c r="K32" s="1640"/>
    </row>
    <row r="33" spans="1:11" s="715" customFormat="1" ht="15" customHeight="1" x14ac:dyDescent="0.2">
      <c r="A33" s="1640" t="s">
        <v>672</v>
      </c>
      <c r="B33" s="1640"/>
      <c r="C33" s="1640"/>
      <c r="D33" s="1640"/>
      <c r="E33" s="1640"/>
      <c r="F33" s="1640"/>
      <c r="G33" s="1640"/>
      <c r="H33" s="1640"/>
      <c r="I33" s="1640"/>
      <c r="J33" s="1640"/>
      <c r="K33" s="1640"/>
    </row>
    <row r="34" spans="1:11" s="718" customFormat="1" ht="11.25" customHeight="1" x14ac:dyDescent="0.25">
      <c r="A34" s="1640"/>
      <c r="B34" s="1640"/>
      <c r="C34" s="1640"/>
      <c r="D34" s="1640"/>
      <c r="E34" s="1640"/>
      <c r="F34" s="1640"/>
      <c r="G34" s="1640"/>
      <c r="H34" s="1640"/>
      <c r="I34" s="1640"/>
      <c r="J34" s="1640"/>
      <c r="K34" s="1640"/>
    </row>
    <row r="35" spans="1:11" s="715" customFormat="1" ht="15" customHeight="1" x14ac:dyDescent="0.2">
      <c r="A35" s="1640" t="s">
        <v>671</v>
      </c>
      <c r="B35" s="1640"/>
      <c r="C35" s="1640"/>
      <c r="D35" s="1640"/>
      <c r="E35" s="1640"/>
      <c r="F35" s="1640"/>
      <c r="G35" s="1640"/>
      <c r="H35" s="1640"/>
      <c r="I35" s="1640"/>
      <c r="J35" s="1640"/>
      <c r="K35" s="1640"/>
    </row>
    <row r="36" spans="1:11" s="718" customFormat="1" ht="11.25" customHeight="1" x14ac:dyDescent="0.25">
      <c r="A36" s="1640"/>
      <c r="B36" s="1640"/>
      <c r="C36" s="1640"/>
      <c r="D36" s="1640"/>
      <c r="E36" s="1640"/>
      <c r="F36" s="1640"/>
      <c r="G36" s="1640"/>
      <c r="H36" s="1640"/>
      <c r="I36" s="1640"/>
      <c r="J36" s="1640"/>
      <c r="K36" s="1640"/>
    </row>
    <row r="37" spans="1:11" s="715" customFormat="1" ht="15" customHeight="1" x14ac:dyDescent="0.2">
      <c r="A37" s="1640" t="s">
        <v>670</v>
      </c>
      <c r="B37" s="1640"/>
      <c r="C37" s="1640"/>
      <c r="D37" s="1640"/>
      <c r="E37" s="1640"/>
      <c r="F37" s="1640"/>
      <c r="G37" s="1640"/>
      <c r="H37" s="1640"/>
      <c r="I37" s="1640"/>
      <c r="J37" s="1640"/>
      <c r="K37" s="1640"/>
    </row>
    <row r="38" spans="1:11" s="718" customFormat="1" ht="38.25" customHeight="1" x14ac:dyDescent="0.25">
      <c r="A38" s="1640"/>
      <c r="B38" s="1640"/>
      <c r="C38" s="1640"/>
      <c r="D38" s="1640"/>
      <c r="E38" s="1640"/>
      <c r="F38" s="1640"/>
      <c r="G38" s="1640"/>
      <c r="H38" s="1640"/>
      <c r="I38" s="1640"/>
      <c r="J38" s="1640"/>
      <c r="K38" s="1640"/>
    </row>
    <row r="39" spans="1:11" s="715" customFormat="1" ht="15" customHeight="1" x14ac:dyDescent="0.2">
      <c r="A39" s="1640" t="s">
        <v>669</v>
      </c>
      <c r="B39" s="1640"/>
      <c r="C39" s="1640"/>
      <c r="D39" s="1640"/>
      <c r="E39" s="1640"/>
      <c r="F39" s="1640"/>
      <c r="G39" s="1640"/>
      <c r="H39" s="1640"/>
      <c r="I39" s="1640"/>
      <c r="J39" s="1640"/>
      <c r="K39" s="1640"/>
    </row>
    <row r="40" spans="1:11" s="718" customFormat="1" ht="11.25" customHeight="1" x14ac:dyDescent="0.25">
      <c r="A40" s="1640"/>
      <c r="B40" s="1640"/>
      <c r="C40" s="1640"/>
      <c r="D40" s="1640"/>
      <c r="E40" s="1640"/>
      <c r="F40" s="1640"/>
      <c r="G40" s="1640"/>
      <c r="H40" s="1640"/>
      <c r="I40" s="1640"/>
      <c r="J40" s="1640"/>
      <c r="K40" s="1640"/>
    </row>
    <row r="41" spans="1:11" s="715" customFormat="1" ht="15" customHeight="1" x14ac:dyDescent="0.2">
      <c r="A41" s="717" t="s">
        <v>668</v>
      </c>
      <c r="B41" s="716"/>
      <c r="C41" s="716"/>
      <c r="D41" s="716"/>
      <c r="E41" s="716"/>
      <c r="F41" s="716"/>
      <c r="G41" s="716"/>
      <c r="H41" s="716"/>
      <c r="I41" s="716"/>
      <c r="J41" s="716"/>
      <c r="K41" s="716"/>
    </row>
    <row r="42" spans="1:11" s="715" customFormat="1" ht="139.5" customHeight="1" x14ac:dyDescent="0.2">
      <c r="A42" s="1640" t="s">
        <v>667</v>
      </c>
      <c r="B42" s="1640"/>
      <c r="C42" s="1640"/>
      <c r="D42" s="1640"/>
      <c r="E42" s="1640"/>
      <c r="F42" s="1640"/>
      <c r="G42" s="1640"/>
      <c r="H42" s="1640"/>
      <c r="I42" s="1640"/>
      <c r="J42" s="1640"/>
      <c r="K42" s="1640"/>
    </row>
    <row r="43" spans="1:11" s="715" customFormat="1" ht="15" customHeight="1" x14ac:dyDescent="0.2">
      <c r="A43" s="1640" t="s">
        <v>666</v>
      </c>
      <c r="B43" s="1640"/>
      <c r="C43" s="1640"/>
      <c r="D43" s="1640"/>
      <c r="E43" s="1640"/>
      <c r="F43" s="1640"/>
      <c r="G43" s="1640"/>
      <c r="H43" s="1640"/>
      <c r="I43" s="1640"/>
      <c r="J43" s="1640"/>
      <c r="K43" s="1640"/>
    </row>
    <row r="44" spans="1:11" s="718" customFormat="1" ht="36.75" customHeight="1" x14ac:dyDescent="0.25">
      <c r="A44" s="1640"/>
      <c r="B44" s="1640"/>
      <c r="C44" s="1640"/>
      <c r="D44" s="1640"/>
      <c r="E44" s="1640"/>
      <c r="F44" s="1640"/>
      <c r="G44" s="1640"/>
      <c r="H44" s="1640"/>
      <c r="I44" s="1640"/>
      <c r="J44" s="1640"/>
      <c r="K44" s="1640"/>
    </row>
    <row r="45" spans="1:11" s="715" customFormat="1" ht="15" customHeight="1" x14ac:dyDescent="0.2">
      <c r="A45" s="717" t="s">
        <v>665</v>
      </c>
      <c r="B45" s="716"/>
      <c r="C45" s="716"/>
      <c r="D45" s="716"/>
      <c r="E45" s="716"/>
      <c r="F45" s="716"/>
      <c r="G45" s="716"/>
      <c r="H45" s="716"/>
      <c r="I45" s="716"/>
      <c r="J45" s="716"/>
      <c r="K45" s="716"/>
    </row>
    <row r="46" spans="1:11" s="715" customFormat="1" ht="15" customHeight="1" x14ac:dyDescent="0.2">
      <c r="A46" s="1640" t="s">
        <v>664</v>
      </c>
      <c r="B46" s="1640"/>
      <c r="C46" s="1640"/>
      <c r="D46" s="1640"/>
      <c r="E46" s="1640"/>
      <c r="F46" s="1640"/>
      <c r="G46" s="1640"/>
      <c r="H46" s="1640"/>
      <c r="I46" s="1640"/>
      <c r="J46" s="1640"/>
      <c r="K46" s="1640"/>
    </row>
    <row r="47" spans="1:11" s="715" customFormat="1" ht="11.25" customHeight="1" x14ac:dyDescent="0.2">
      <c r="A47" s="1640"/>
      <c r="B47" s="1640"/>
      <c r="C47" s="1640"/>
      <c r="D47" s="1640"/>
      <c r="E47" s="1640"/>
      <c r="F47" s="1640"/>
      <c r="G47" s="1640"/>
      <c r="H47" s="1640"/>
      <c r="I47" s="1640"/>
      <c r="J47" s="1640"/>
      <c r="K47" s="1640"/>
    </row>
    <row r="48" spans="1:11" s="715" customFormat="1" ht="15.75" customHeight="1" x14ac:dyDescent="0.2">
      <c r="A48" s="717" t="s">
        <v>663</v>
      </c>
      <c r="B48" s="716"/>
      <c r="C48" s="716"/>
      <c r="D48" s="716"/>
      <c r="E48" s="716"/>
      <c r="F48" s="716"/>
      <c r="G48" s="716"/>
      <c r="H48" s="716"/>
      <c r="I48" s="716"/>
      <c r="J48" s="716"/>
      <c r="K48" s="716"/>
    </row>
    <row r="49" spans="1:11" s="715" customFormat="1" ht="48.75" customHeight="1" x14ac:dyDescent="0.2">
      <c r="A49" s="1640" t="s">
        <v>662</v>
      </c>
      <c r="B49" s="1640"/>
      <c r="C49" s="1640"/>
      <c r="D49" s="1640"/>
      <c r="E49" s="1640"/>
      <c r="F49" s="1640"/>
      <c r="G49" s="1640"/>
      <c r="H49" s="1640"/>
      <c r="I49" s="1640"/>
      <c r="J49" s="1640"/>
      <c r="K49" s="1640"/>
    </row>
    <row r="50" spans="1:11" s="715" customFormat="1" ht="70.5" customHeight="1" x14ac:dyDescent="0.2">
      <c r="A50" s="1640" t="s">
        <v>661</v>
      </c>
      <c r="B50" s="1640"/>
      <c r="C50" s="1640"/>
      <c r="D50" s="1640"/>
      <c r="E50" s="1640"/>
      <c r="F50" s="1640"/>
      <c r="G50" s="1640"/>
      <c r="H50" s="1640"/>
      <c r="I50" s="1640"/>
      <c r="J50" s="1640"/>
      <c r="K50" s="1640"/>
    </row>
    <row r="51" spans="1:11" s="715" customFormat="1" ht="30" customHeight="1" x14ac:dyDescent="0.2">
      <c r="A51" s="1640" t="s">
        <v>660</v>
      </c>
      <c r="B51" s="1640"/>
      <c r="C51" s="1640"/>
      <c r="D51" s="1640"/>
      <c r="E51" s="1640"/>
      <c r="F51" s="1640"/>
      <c r="G51" s="1640"/>
      <c r="H51" s="1640"/>
      <c r="I51" s="1640"/>
      <c r="J51" s="1640"/>
      <c r="K51" s="1640"/>
    </row>
    <row r="52" spans="1:11" s="715" customFormat="1" ht="48" customHeight="1" x14ac:dyDescent="0.2">
      <c r="A52" s="1640" t="s">
        <v>659</v>
      </c>
      <c r="B52" s="1640"/>
      <c r="C52" s="1640"/>
      <c r="D52" s="1640"/>
      <c r="E52" s="1640"/>
      <c r="F52" s="1640"/>
      <c r="G52" s="1640"/>
      <c r="H52" s="1640"/>
      <c r="I52" s="1640"/>
      <c r="J52" s="1640"/>
      <c r="K52" s="1640"/>
    </row>
    <row r="53" spans="1:11" s="715" customFormat="1" ht="22.5" customHeight="1" x14ac:dyDescent="0.2">
      <c r="A53" s="1640" t="s">
        <v>658</v>
      </c>
      <c r="B53" s="1640"/>
      <c r="C53" s="1640"/>
      <c r="D53" s="1640"/>
      <c r="E53" s="1640"/>
      <c r="F53" s="1640"/>
      <c r="G53" s="1640"/>
      <c r="H53" s="1640"/>
      <c r="I53" s="1640"/>
      <c r="J53" s="1640"/>
      <c r="K53" s="1640"/>
    </row>
    <row r="54" spans="1:11" s="715" customFormat="1" ht="15" customHeight="1" x14ac:dyDescent="0.2"/>
    <row r="55" spans="1:11" s="715" customFormat="1" ht="15" customHeight="1" x14ac:dyDescent="0.2"/>
    <row r="56" spans="1:11" s="715" customFormat="1" ht="15" customHeight="1" x14ac:dyDescent="0.2"/>
    <row r="57" spans="1:11" s="715" customFormat="1" ht="15" customHeight="1" x14ac:dyDescent="0.2"/>
    <row r="58" spans="1:11" s="715" customFormat="1" ht="15" customHeight="1" x14ac:dyDescent="0.2"/>
    <row r="59" spans="1:11" s="715" customFormat="1" ht="15" customHeight="1" x14ac:dyDescent="0.2"/>
    <row r="60" spans="1:11" s="715" customFormat="1" ht="15" customHeight="1" x14ac:dyDescent="0.2"/>
    <row r="61" spans="1:11" s="715" customFormat="1" ht="15" customHeight="1" x14ac:dyDescent="0.2"/>
    <row r="62" spans="1:11" s="715" customFormat="1" ht="15" customHeight="1" x14ac:dyDescent="0.2"/>
    <row r="63" spans="1:11" s="715" customFormat="1" ht="15" customHeight="1" x14ac:dyDescent="0.2"/>
    <row r="64" spans="1:11" s="715" customFormat="1" ht="15" customHeight="1" x14ac:dyDescent="0.2"/>
    <row r="65" spans="1:3" s="715" customFormat="1" ht="15" customHeight="1" x14ac:dyDescent="0.2"/>
    <row r="66" spans="1:3" s="715" customFormat="1" ht="15" customHeight="1" x14ac:dyDescent="0.2"/>
    <row r="67" spans="1:3" s="715" customFormat="1" ht="15" customHeight="1" x14ac:dyDescent="0.2"/>
    <row r="68" spans="1:3" s="715" customFormat="1" ht="15" customHeight="1" x14ac:dyDescent="0.2"/>
    <row r="69" spans="1:3" s="715" customFormat="1" ht="15" customHeight="1" x14ac:dyDescent="0.2"/>
    <row r="70" spans="1:3" s="694" customFormat="1" ht="15" customHeight="1" x14ac:dyDescent="0.2"/>
    <row r="71" spans="1:3" s="715" customFormat="1" ht="15" customHeight="1" x14ac:dyDescent="0.2"/>
    <row r="72" spans="1:3" s="715" customFormat="1" ht="15" customHeight="1" x14ac:dyDescent="0.2"/>
    <row r="73" spans="1:3" s="709" customFormat="1" ht="15" customHeight="1" x14ac:dyDescent="0.2">
      <c r="A73" s="710"/>
      <c r="B73" s="710"/>
      <c r="C73" s="710"/>
    </row>
    <row r="74" spans="1:3" s="713" customFormat="1" ht="15" customHeight="1" x14ac:dyDescent="0.2">
      <c r="A74" s="714"/>
      <c r="B74" s="714"/>
      <c r="C74" s="714"/>
    </row>
    <row r="75" spans="1:3" s="713" customFormat="1" ht="12.75" customHeight="1" x14ac:dyDescent="0.2">
      <c r="A75" s="714"/>
      <c r="B75" s="714"/>
      <c r="C75" s="714"/>
    </row>
    <row r="76" spans="1:3" s="711" customFormat="1" ht="12.75" customHeight="1" x14ac:dyDescent="0.2">
      <c r="A76" s="712"/>
      <c r="B76" s="712"/>
      <c r="C76" s="712"/>
    </row>
    <row r="77" spans="1:3" s="709" customFormat="1" ht="12.75" customHeight="1" x14ac:dyDescent="0.2">
      <c r="A77" s="710"/>
      <c r="B77" s="710"/>
      <c r="C77" s="710"/>
    </row>
    <row r="78" spans="1:3" s="709" customFormat="1" ht="12.75" customHeight="1" x14ac:dyDescent="0.2">
      <c r="A78" s="710"/>
      <c r="B78" s="710"/>
      <c r="C78" s="710"/>
    </row>
    <row r="79" spans="1:3" s="703" customFormat="1" ht="12.75" customHeight="1" x14ac:dyDescent="0.2">
      <c r="A79" s="704"/>
      <c r="B79" s="704"/>
      <c r="C79" s="704"/>
    </row>
    <row r="80" spans="1:3" s="703" customFormat="1" ht="12.75" customHeight="1" x14ac:dyDescent="0.2">
      <c r="A80" s="704"/>
      <c r="B80" s="704"/>
      <c r="C80" s="704"/>
    </row>
    <row r="81" spans="1:3" s="703" customFormat="1" ht="12.75" customHeight="1" x14ac:dyDescent="0.2">
      <c r="A81" s="704"/>
      <c r="B81" s="704"/>
      <c r="C81" s="704"/>
    </row>
    <row r="82" spans="1:3" s="703" customFormat="1" ht="12.75" customHeight="1" x14ac:dyDescent="0.2">
      <c r="A82" s="704"/>
      <c r="B82" s="704"/>
      <c r="C82" s="704"/>
    </row>
    <row r="83" spans="1:3" s="703" customFormat="1" ht="12.75" customHeight="1" x14ac:dyDescent="0.2">
      <c r="A83" s="704"/>
      <c r="B83" s="704"/>
      <c r="C83" s="704"/>
    </row>
    <row r="84" spans="1:3" s="703" customFormat="1" ht="12.75" customHeight="1" x14ac:dyDescent="0.2">
      <c r="A84" s="704"/>
      <c r="B84" s="704"/>
      <c r="C84" s="704"/>
    </row>
    <row r="85" spans="1:3" s="703" customFormat="1" ht="12.75" customHeight="1" x14ac:dyDescent="0.2">
      <c r="A85" s="704"/>
      <c r="B85" s="704"/>
      <c r="C85" s="704"/>
    </row>
    <row r="86" spans="1:3" s="703" customFormat="1" ht="12.75" customHeight="1" x14ac:dyDescent="0.2">
      <c r="A86" s="704"/>
      <c r="B86" s="704"/>
      <c r="C86" s="704"/>
    </row>
    <row r="87" spans="1:3" s="703" customFormat="1" ht="12.75" customHeight="1" x14ac:dyDescent="0.2">
      <c r="A87" s="704"/>
      <c r="B87" s="704"/>
      <c r="C87" s="704"/>
    </row>
    <row r="88" spans="1:3" s="703" customFormat="1" ht="12.75" customHeight="1" x14ac:dyDescent="0.2">
      <c r="A88" s="704"/>
      <c r="B88" s="704"/>
      <c r="C88" s="704"/>
    </row>
    <row r="89" spans="1:3" s="703" customFormat="1" ht="12.75" customHeight="1" x14ac:dyDescent="0.2">
      <c r="A89" s="704"/>
      <c r="B89" s="704"/>
      <c r="C89" s="704"/>
    </row>
    <row r="90" spans="1:3" s="703" customFormat="1" ht="12.75" customHeight="1" x14ac:dyDescent="0.2">
      <c r="A90" s="704"/>
      <c r="B90" s="704"/>
      <c r="C90" s="704"/>
    </row>
    <row r="91" spans="1:3" s="703" customFormat="1" ht="12.75" customHeight="1" x14ac:dyDescent="0.2">
      <c r="A91" s="704"/>
      <c r="B91" s="704"/>
      <c r="C91" s="704"/>
    </row>
    <row r="92" spans="1:3" ht="12.75" customHeight="1" x14ac:dyDescent="0.2"/>
    <row r="93" spans="1:3" s="703" customFormat="1" ht="12.75" customHeight="1" x14ac:dyDescent="0.2">
      <c r="A93" s="704"/>
      <c r="B93" s="704"/>
      <c r="C93" s="704"/>
    </row>
    <row r="94" spans="1:3" s="703" customFormat="1" ht="12.75" customHeight="1" x14ac:dyDescent="0.2">
      <c r="A94" s="704"/>
      <c r="B94" s="704"/>
      <c r="C94" s="704"/>
    </row>
    <row r="95" spans="1:3" s="703" customFormat="1" ht="12.75" customHeight="1" x14ac:dyDescent="0.2">
      <c r="A95" s="704"/>
      <c r="B95" s="704"/>
      <c r="C95" s="704"/>
    </row>
    <row r="96" spans="1:3" s="703" customFormat="1" ht="12.75" customHeight="1" x14ac:dyDescent="0.2">
      <c r="A96" s="704"/>
      <c r="B96" s="704"/>
      <c r="C96" s="704"/>
    </row>
    <row r="97" spans="1:3" s="703" customFormat="1" ht="12.75" customHeight="1" x14ac:dyDescent="0.2">
      <c r="A97" s="704"/>
      <c r="B97" s="704"/>
      <c r="C97" s="704"/>
    </row>
    <row r="98" spans="1:3" ht="12.75" customHeight="1" x14ac:dyDescent="0.2"/>
    <row r="99" spans="1:3" ht="12.75" customHeight="1" x14ac:dyDescent="0.2"/>
    <row r="100" spans="1:3" s="703" customFormat="1" ht="12.75" customHeight="1" x14ac:dyDescent="0.2">
      <c r="A100" s="704"/>
      <c r="B100" s="704"/>
      <c r="C100" s="704"/>
    </row>
    <row r="101" spans="1:3" s="703" customFormat="1" ht="12.75" customHeight="1" x14ac:dyDescent="0.2">
      <c r="A101" s="704"/>
      <c r="B101" s="704"/>
      <c r="C101" s="704"/>
    </row>
    <row r="102" spans="1:3" s="703" customFormat="1" ht="12.75" customHeight="1" x14ac:dyDescent="0.2">
      <c r="A102" s="704"/>
      <c r="B102" s="704"/>
      <c r="C102" s="704"/>
    </row>
    <row r="103" spans="1:3" s="703" customFormat="1" ht="12.75" customHeight="1" x14ac:dyDescent="0.2">
      <c r="A103" s="704"/>
      <c r="B103" s="704"/>
      <c r="C103" s="704"/>
    </row>
    <row r="104" spans="1:3" s="703" customFormat="1" ht="12.75" customHeight="1" x14ac:dyDescent="0.2">
      <c r="A104" s="704"/>
      <c r="B104" s="704"/>
      <c r="C104" s="704"/>
    </row>
    <row r="105" spans="1:3" s="703" customFormat="1" ht="12.75" customHeight="1" x14ac:dyDescent="0.2">
      <c r="A105" s="704"/>
      <c r="B105" s="704"/>
      <c r="C105" s="704"/>
    </row>
    <row r="106" spans="1:3" ht="12.75" customHeight="1" x14ac:dyDescent="0.2"/>
    <row r="107" spans="1:3" ht="12.75" customHeight="1" x14ac:dyDescent="0.2"/>
    <row r="108" spans="1:3" s="703" customFormat="1" ht="12.75" customHeight="1" x14ac:dyDescent="0.2">
      <c r="A108" s="704"/>
      <c r="B108" s="704"/>
      <c r="C108" s="704"/>
    </row>
    <row r="109" spans="1:3" s="703" customFormat="1" ht="12.75" customHeight="1" x14ac:dyDescent="0.2">
      <c r="A109" s="704"/>
      <c r="B109" s="704"/>
      <c r="C109" s="704"/>
    </row>
    <row r="110" spans="1:3" s="703" customFormat="1" ht="12.75" customHeight="1" x14ac:dyDescent="0.2">
      <c r="A110" s="704"/>
      <c r="B110" s="704"/>
      <c r="C110" s="704"/>
    </row>
    <row r="111" spans="1:3" s="703" customFormat="1" ht="12.75" customHeight="1" x14ac:dyDescent="0.2">
      <c r="A111" s="704"/>
      <c r="B111" s="704"/>
      <c r="C111" s="704"/>
    </row>
    <row r="112" spans="1:3" ht="12.75" customHeight="1" x14ac:dyDescent="0.2"/>
    <row r="113" spans="1:3" ht="12.75" customHeight="1" x14ac:dyDescent="0.2"/>
    <row r="114" spans="1:3" ht="12.75" customHeight="1" x14ac:dyDescent="0.2"/>
    <row r="115" spans="1:3" s="703" customFormat="1" ht="12.75" customHeight="1" x14ac:dyDescent="0.2">
      <c r="A115" s="704"/>
      <c r="B115" s="704"/>
      <c r="C115" s="704"/>
    </row>
    <row r="116" spans="1:3" s="703" customFormat="1" ht="12.75" customHeight="1" x14ac:dyDescent="0.2">
      <c r="A116" s="704"/>
      <c r="B116" s="704"/>
      <c r="C116" s="704"/>
    </row>
    <row r="117" spans="1:3" s="703" customFormat="1" ht="12.75" customHeight="1" x14ac:dyDescent="0.2">
      <c r="A117" s="704"/>
      <c r="B117" s="704"/>
      <c r="C117" s="704"/>
    </row>
    <row r="118" spans="1:3" s="703" customFormat="1" ht="12.75" customHeight="1" x14ac:dyDescent="0.2">
      <c r="A118" s="704"/>
      <c r="B118" s="704"/>
      <c r="C118" s="704"/>
    </row>
    <row r="119" spans="1:3" ht="12.75" customHeight="1" x14ac:dyDescent="0.2"/>
    <row r="120" spans="1:3" s="707" customFormat="1" ht="12.75" customHeight="1" x14ac:dyDescent="0.2">
      <c r="A120" s="708"/>
      <c r="B120" s="708"/>
      <c r="C120" s="708"/>
    </row>
    <row r="121" spans="1:3" s="707" customFormat="1" ht="12.75" customHeight="1" x14ac:dyDescent="0.2">
      <c r="A121" s="708"/>
      <c r="B121" s="708"/>
      <c r="C121" s="708"/>
    </row>
    <row r="122" spans="1:3" s="703" customFormat="1" ht="12.75" customHeight="1" x14ac:dyDescent="0.2">
      <c r="A122" s="704"/>
      <c r="B122" s="704"/>
      <c r="C122" s="704"/>
    </row>
    <row r="123" spans="1:3" s="703" customFormat="1" ht="12.75" customHeight="1" x14ac:dyDescent="0.2">
      <c r="A123" s="704"/>
      <c r="B123" s="704"/>
      <c r="C123" s="704"/>
    </row>
    <row r="124" spans="1:3" s="703" customFormat="1" ht="12.75" customHeight="1" x14ac:dyDescent="0.2">
      <c r="A124" s="704"/>
      <c r="B124" s="704"/>
      <c r="C124" s="704"/>
    </row>
    <row r="125" spans="1:3" s="707" customFormat="1" ht="12.75" customHeight="1" x14ac:dyDescent="0.2">
      <c r="A125" s="708"/>
      <c r="B125" s="708"/>
      <c r="C125" s="708"/>
    </row>
    <row r="126" spans="1:3" s="707" customFormat="1" ht="12.75" customHeight="1" x14ac:dyDescent="0.2">
      <c r="A126" s="708"/>
      <c r="B126" s="708"/>
      <c r="C126" s="708"/>
    </row>
    <row r="127" spans="1:3" s="707" customFormat="1" ht="12.75" customHeight="1" x14ac:dyDescent="0.2">
      <c r="A127" s="708"/>
      <c r="B127" s="708"/>
      <c r="C127" s="708"/>
    </row>
    <row r="128" spans="1:3" s="707" customFormat="1" ht="12.75" customHeight="1" x14ac:dyDescent="0.2">
      <c r="A128" s="708"/>
      <c r="B128" s="708"/>
      <c r="C128" s="708"/>
    </row>
    <row r="129" spans="1:3" s="703" customFormat="1" ht="12.75" customHeight="1" x14ac:dyDescent="0.2">
      <c r="A129" s="704"/>
      <c r="B129" s="704"/>
      <c r="C129" s="704"/>
    </row>
    <row r="130" spans="1:3" s="703" customFormat="1" ht="12.75" customHeight="1" x14ac:dyDescent="0.2">
      <c r="A130" s="704"/>
      <c r="B130" s="704"/>
      <c r="C130" s="704"/>
    </row>
    <row r="131" spans="1:3" s="703" customFormat="1" ht="12.75" customHeight="1" x14ac:dyDescent="0.2">
      <c r="A131" s="704"/>
      <c r="B131" s="704"/>
      <c r="C131" s="704"/>
    </row>
    <row r="132" spans="1:3" s="707" customFormat="1" ht="12.75" customHeight="1" x14ac:dyDescent="0.2">
      <c r="A132" s="708"/>
      <c r="B132" s="708"/>
      <c r="C132" s="708"/>
    </row>
    <row r="133" spans="1:3" s="707" customFormat="1" ht="12.75" customHeight="1" x14ac:dyDescent="0.2">
      <c r="A133" s="708"/>
      <c r="B133" s="708"/>
      <c r="C133" s="708"/>
    </row>
    <row r="134" spans="1:3" s="707" customFormat="1" ht="12.75" customHeight="1" x14ac:dyDescent="0.2">
      <c r="A134" s="708"/>
      <c r="B134" s="708"/>
      <c r="C134" s="708"/>
    </row>
    <row r="135" spans="1:3" s="707" customFormat="1" ht="12.75" customHeight="1" x14ac:dyDescent="0.2">
      <c r="A135" s="708"/>
      <c r="B135" s="708"/>
      <c r="C135" s="708"/>
    </row>
    <row r="136" spans="1:3" s="703" customFormat="1" ht="12.75" customHeight="1" x14ac:dyDescent="0.2">
      <c r="A136" s="704"/>
      <c r="B136" s="704"/>
      <c r="C136" s="704"/>
    </row>
    <row r="137" spans="1:3" s="703" customFormat="1" ht="12.75" customHeight="1" x14ac:dyDescent="0.2">
      <c r="A137" s="704"/>
      <c r="B137" s="704"/>
      <c r="C137" s="704"/>
    </row>
    <row r="138" spans="1:3" s="703" customFormat="1" ht="12.75" customHeight="1" x14ac:dyDescent="0.2">
      <c r="A138" s="704"/>
      <c r="B138" s="704"/>
      <c r="C138" s="704"/>
    </row>
    <row r="139" spans="1:3" s="707" customFormat="1" ht="12.75" customHeight="1" x14ac:dyDescent="0.2">
      <c r="A139" s="708"/>
      <c r="B139" s="708"/>
      <c r="C139" s="708"/>
    </row>
    <row r="140" spans="1:3" s="707" customFormat="1" ht="12.75" customHeight="1" x14ac:dyDescent="0.2">
      <c r="A140" s="708"/>
      <c r="B140" s="708"/>
      <c r="C140" s="708"/>
    </row>
    <row r="141" spans="1:3" s="707" customFormat="1" ht="12.75" customHeight="1" x14ac:dyDescent="0.2">
      <c r="A141" s="708"/>
      <c r="B141" s="708"/>
      <c r="C141" s="708"/>
    </row>
    <row r="142" spans="1:3" s="707" customFormat="1" ht="12.75" customHeight="1" x14ac:dyDescent="0.2">
      <c r="A142" s="708"/>
      <c r="B142" s="708"/>
      <c r="C142" s="708"/>
    </row>
    <row r="143" spans="1:3" s="707" customFormat="1" ht="12.75" customHeight="1" x14ac:dyDescent="0.2">
      <c r="A143" s="708"/>
      <c r="B143" s="708"/>
      <c r="C143" s="708"/>
    </row>
    <row r="144" spans="1:3" s="707" customFormat="1" ht="12.75" customHeight="1" x14ac:dyDescent="0.2">
      <c r="A144" s="708"/>
      <c r="B144" s="708"/>
      <c r="C144" s="708"/>
    </row>
    <row r="145" spans="1:3" s="707" customFormat="1" ht="12.75" customHeight="1" x14ac:dyDescent="0.2">
      <c r="A145" s="708"/>
      <c r="B145" s="708"/>
      <c r="C145" s="708"/>
    </row>
    <row r="146" spans="1:3" s="703" customFormat="1" ht="12.75" customHeight="1" x14ac:dyDescent="0.2">
      <c r="A146" s="704"/>
      <c r="B146" s="704"/>
      <c r="C146" s="704"/>
    </row>
    <row r="147" spans="1:3" s="707" customFormat="1" ht="12.75" customHeight="1" x14ac:dyDescent="0.2">
      <c r="A147" s="708"/>
      <c r="B147" s="708"/>
      <c r="C147" s="708"/>
    </row>
    <row r="148" spans="1:3" s="707" customFormat="1" ht="12.75" customHeight="1" x14ac:dyDescent="0.2">
      <c r="A148" s="708"/>
      <c r="B148" s="708"/>
      <c r="C148" s="708"/>
    </row>
    <row r="149" spans="1:3" ht="12.75" customHeight="1" x14ac:dyDescent="0.2"/>
    <row r="150" spans="1:3" s="707" customFormat="1" ht="12.75" customHeight="1" x14ac:dyDescent="0.2">
      <c r="A150" s="708"/>
      <c r="B150" s="708"/>
      <c r="C150" s="708"/>
    </row>
    <row r="151" spans="1:3" s="707" customFormat="1" ht="12.75" customHeight="1" x14ac:dyDescent="0.2">
      <c r="A151" s="708"/>
      <c r="B151" s="708"/>
      <c r="C151" s="708"/>
    </row>
    <row r="152" spans="1:3" s="707" customFormat="1" ht="12.75" customHeight="1" x14ac:dyDescent="0.2">
      <c r="A152" s="708"/>
      <c r="B152" s="708"/>
      <c r="C152" s="708"/>
    </row>
    <row r="153" spans="1:3" s="703" customFormat="1" ht="12.75" customHeight="1" x14ac:dyDescent="0.2">
      <c r="A153" s="704"/>
      <c r="B153" s="704"/>
      <c r="C153" s="704"/>
    </row>
    <row r="154" spans="1:3" s="703" customFormat="1" ht="12.75" customHeight="1" x14ac:dyDescent="0.2">
      <c r="A154" s="704"/>
      <c r="B154" s="704"/>
      <c r="C154" s="704"/>
    </row>
    <row r="155" spans="1:3" s="703" customFormat="1" ht="12.75" customHeight="1" x14ac:dyDescent="0.2">
      <c r="A155" s="704"/>
      <c r="B155" s="704"/>
      <c r="C155" s="704"/>
    </row>
    <row r="156" spans="1:3" s="707" customFormat="1" ht="12.75" customHeight="1" x14ac:dyDescent="0.2">
      <c r="A156" s="708"/>
      <c r="B156" s="708"/>
      <c r="C156" s="708"/>
    </row>
    <row r="157" spans="1:3" ht="12.75" customHeight="1" x14ac:dyDescent="0.2"/>
    <row r="158" spans="1:3" s="707" customFormat="1" ht="12.75" customHeight="1" x14ac:dyDescent="0.2">
      <c r="A158" s="708"/>
      <c r="B158" s="708"/>
      <c r="C158" s="708"/>
    </row>
    <row r="159" spans="1:3" s="707" customFormat="1" ht="12.75" customHeight="1" x14ac:dyDescent="0.2">
      <c r="A159" s="708"/>
      <c r="B159" s="708"/>
      <c r="C159" s="708"/>
    </row>
    <row r="160" spans="1:3" s="707" customFormat="1" ht="12.75" customHeight="1" x14ac:dyDescent="0.2">
      <c r="A160" s="708"/>
      <c r="B160" s="708"/>
      <c r="C160" s="708"/>
    </row>
    <row r="161" spans="1:3" s="707" customFormat="1" ht="12.75" customHeight="1" x14ac:dyDescent="0.2">
      <c r="A161" s="708"/>
      <c r="B161" s="708"/>
      <c r="C161" s="708"/>
    </row>
    <row r="162" spans="1:3" s="703" customFormat="1" ht="12.75" customHeight="1" x14ac:dyDescent="0.2">
      <c r="A162" s="704"/>
      <c r="B162" s="704"/>
      <c r="C162" s="704"/>
    </row>
    <row r="163" spans="1:3" s="707" customFormat="1" ht="12.75" customHeight="1" x14ac:dyDescent="0.2">
      <c r="A163" s="708"/>
      <c r="B163" s="708"/>
      <c r="C163" s="708"/>
    </row>
    <row r="164" spans="1:3" s="707" customFormat="1" ht="12.75" customHeight="1" x14ac:dyDescent="0.2">
      <c r="A164" s="708"/>
      <c r="B164" s="708"/>
      <c r="C164" s="708"/>
    </row>
    <row r="165" spans="1:3" ht="12.75" customHeight="1" x14ac:dyDescent="0.2"/>
    <row r="166" spans="1:3" s="707" customFormat="1" ht="12.75" customHeight="1" x14ac:dyDescent="0.2">
      <c r="A166" s="708"/>
      <c r="B166" s="708"/>
      <c r="C166" s="708"/>
    </row>
    <row r="167" spans="1:3" s="707" customFormat="1" ht="12.75" customHeight="1" x14ac:dyDescent="0.2">
      <c r="A167" s="708"/>
      <c r="B167" s="708"/>
      <c r="C167" s="708"/>
    </row>
    <row r="168" spans="1:3" s="703" customFormat="1" ht="12.75" customHeight="1" x14ac:dyDescent="0.2">
      <c r="A168" s="704"/>
      <c r="B168" s="704"/>
      <c r="C168" s="704"/>
    </row>
    <row r="169" spans="1:3" s="703" customFormat="1" ht="12.75" customHeight="1" x14ac:dyDescent="0.2">
      <c r="A169" s="704"/>
      <c r="B169" s="704"/>
      <c r="C169" s="704"/>
    </row>
    <row r="170" spans="1:3" s="703" customFormat="1" ht="12.75" customHeight="1" x14ac:dyDescent="0.2">
      <c r="A170" s="704"/>
      <c r="B170" s="704"/>
      <c r="C170" s="704"/>
    </row>
    <row r="171" spans="1:3" s="707" customFormat="1" ht="12.75" customHeight="1" x14ac:dyDescent="0.2">
      <c r="A171" s="708"/>
      <c r="B171" s="708"/>
      <c r="C171" s="708"/>
    </row>
    <row r="172" spans="1:3" ht="12.75" customHeight="1" x14ac:dyDescent="0.2"/>
    <row r="173" spans="1:3" s="707" customFormat="1" ht="12.75" customHeight="1" x14ac:dyDescent="0.2">
      <c r="A173" s="708"/>
      <c r="B173" s="708"/>
      <c r="C173" s="708"/>
    </row>
    <row r="174" spans="1:3" s="707" customFormat="1" ht="12.75" customHeight="1" x14ac:dyDescent="0.2">
      <c r="A174" s="708"/>
      <c r="B174" s="708"/>
      <c r="C174" s="708"/>
    </row>
    <row r="175" spans="1:3" s="703" customFormat="1" ht="12.75" customHeight="1" x14ac:dyDescent="0.2">
      <c r="A175" s="704"/>
      <c r="B175" s="704"/>
      <c r="C175" s="704"/>
    </row>
    <row r="176" spans="1:3" s="703" customFormat="1" ht="12.75" customHeight="1" x14ac:dyDescent="0.2">
      <c r="A176" s="704"/>
      <c r="B176" s="704"/>
      <c r="C176" s="704"/>
    </row>
    <row r="177" spans="1:3" s="703" customFormat="1" ht="12.75" customHeight="1" x14ac:dyDescent="0.2">
      <c r="A177" s="704"/>
      <c r="B177" s="704"/>
      <c r="C177" s="704"/>
    </row>
    <row r="178" spans="1:3" s="707" customFormat="1" ht="12.75" customHeight="1" x14ac:dyDescent="0.2">
      <c r="A178" s="708"/>
      <c r="B178" s="708"/>
      <c r="C178" s="708"/>
    </row>
    <row r="179" spans="1:3" ht="12.75" customHeight="1" x14ac:dyDescent="0.2"/>
    <row r="180" spans="1:3" s="707" customFormat="1" ht="12.75" customHeight="1" x14ac:dyDescent="0.2">
      <c r="A180" s="708"/>
      <c r="B180" s="708"/>
      <c r="C180" s="708"/>
    </row>
    <row r="181" spans="1:3" s="707" customFormat="1" ht="12.75" customHeight="1" x14ac:dyDescent="0.2">
      <c r="A181" s="708"/>
      <c r="B181" s="708"/>
      <c r="C181" s="708"/>
    </row>
    <row r="182" spans="1:3" s="703" customFormat="1" ht="12.75" customHeight="1" x14ac:dyDescent="0.2">
      <c r="A182" s="704"/>
      <c r="B182" s="704"/>
      <c r="C182" s="704"/>
    </row>
    <row r="183" spans="1:3" s="703" customFormat="1" ht="12.75" customHeight="1" x14ac:dyDescent="0.2">
      <c r="A183" s="704"/>
      <c r="B183" s="704"/>
      <c r="C183" s="704"/>
    </row>
    <row r="184" spans="1:3" s="707" customFormat="1" ht="12.75" customHeight="1" x14ac:dyDescent="0.2">
      <c r="A184" s="708"/>
      <c r="B184" s="708"/>
      <c r="C184" s="708"/>
    </row>
    <row r="185" spans="1:3" s="707" customFormat="1" ht="12.75" customHeight="1" x14ac:dyDescent="0.2">
      <c r="A185" s="708"/>
      <c r="B185" s="708"/>
      <c r="C185" s="708"/>
    </row>
    <row r="186" spans="1:3" ht="12.75" customHeight="1" x14ac:dyDescent="0.2"/>
    <row r="187" spans="1:3" s="707" customFormat="1" ht="12.75" customHeight="1" x14ac:dyDescent="0.2">
      <c r="A187" s="708"/>
      <c r="B187" s="708"/>
      <c r="C187" s="708"/>
    </row>
    <row r="188" spans="1:3" s="707" customFormat="1" ht="12.75" customHeight="1" x14ac:dyDescent="0.2">
      <c r="A188" s="708"/>
      <c r="B188" s="708"/>
      <c r="C188" s="708"/>
    </row>
    <row r="189" spans="1:3" s="703" customFormat="1" ht="12.75" customHeight="1" x14ac:dyDescent="0.2">
      <c r="A189" s="704"/>
      <c r="B189" s="704"/>
      <c r="C189" s="704"/>
    </row>
    <row r="190" spans="1:3" s="703" customFormat="1" ht="12.75" customHeight="1" x14ac:dyDescent="0.2">
      <c r="A190" s="704"/>
      <c r="B190" s="704"/>
      <c r="C190" s="704"/>
    </row>
    <row r="191" spans="1:3" s="707" customFormat="1" ht="12.75" customHeight="1" x14ac:dyDescent="0.2">
      <c r="A191" s="708"/>
      <c r="B191" s="708"/>
      <c r="C191" s="708"/>
    </row>
    <row r="192" spans="1:3" s="707" customFormat="1" ht="12.75" customHeight="1" x14ac:dyDescent="0.2">
      <c r="A192" s="708"/>
      <c r="B192" s="708"/>
      <c r="C192" s="708"/>
    </row>
    <row r="193" spans="1:3" s="707" customFormat="1" ht="12.75" customHeight="1" x14ac:dyDescent="0.2">
      <c r="A193" s="708"/>
      <c r="B193" s="708"/>
      <c r="C193" s="708"/>
    </row>
    <row r="194" spans="1:3" s="703" customFormat="1" ht="12.75" customHeight="1" x14ac:dyDescent="0.2">
      <c r="A194" s="704"/>
      <c r="B194" s="704"/>
      <c r="C194" s="704"/>
    </row>
    <row r="195" spans="1:3" s="703" customFormat="1" ht="12.75" customHeight="1" x14ac:dyDescent="0.2">
      <c r="A195" s="704"/>
      <c r="B195" s="704"/>
      <c r="C195" s="704"/>
    </row>
    <row r="196" spans="1:3" s="703" customFormat="1" ht="12.75" customHeight="1" x14ac:dyDescent="0.2">
      <c r="A196" s="704"/>
      <c r="B196" s="704"/>
      <c r="C196" s="704"/>
    </row>
    <row r="197" spans="1:3" s="707" customFormat="1" ht="12.75" customHeight="1" x14ac:dyDescent="0.2">
      <c r="A197" s="708"/>
      <c r="B197" s="708"/>
      <c r="C197" s="708"/>
    </row>
    <row r="198" spans="1:3" s="703" customFormat="1" ht="12.75" customHeight="1" x14ac:dyDescent="0.2">
      <c r="A198" s="704"/>
      <c r="B198" s="704"/>
      <c r="C198" s="704"/>
    </row>
    <row r="199" spans="1:3" s="703" customFormat="1" ht="12.75" customHeight="1" x14ac:dyDescent="0.2">
      <c r="A199" s="704"/>
      <c r="B199" s="704"/>
      <c r="C199" s="704"/>
    </row>
    <row r="200" spans="1:3" s="703" customFormat="1" ht="12.75" customHeight="1" x14ac:dyDescent="0.2">
      <c r="A200" s="704"/>
      <c r="B200" s="704"/>
      <c r="C200" s="704"/>
    </row>
    <row r="201" spans="1:3" s="703" customFormat="1" ht="12.75" customHeight="1" x14ac:dyDescent="0.2">
      <c r="A201" s="704"/>
      <c r="B201" s="704"/>
      <c r="C201" s="704"/>
    </row>
    <row r="202" spans="1:3" s="707" customFormat="1" ht="12.75" customHeight="1" x14ac:dyDescent="0.2">
      <c r="A202" s="708"/>
      <c r="B202" s="708"/>
      <c r="C202" s="708"/>
    </row>
    <row r="203" spans="1:3" s="705" customFormat="1" ht="12.75" customHeight="1" x14ac:dyDescent="0.3">
      <c r="A203" s="706"/>
      <c r="B203" s="706"/>
      <c r="C203" s="706"/>
    </row>
    <row r="204" spans="1:3" s="703" customFormat="1" ht="12.75" customHeight="1" x14ac:dyDescent="0.2">
      <c r="A204" s="704"/>
      <c r="B204" s="704"/>
      <c r="C204" s="704"/>
    </row>
    <row r="205" spans="1:3" s="701" customFormat="1" ht="12.75" customHeight="1" x14ac:dyDescent="0.2">
      <c r="A205" s="702"/>
      <c r="B205" s="702"/>
      <c r="C205" s="702"/>
    </row>
    <row r="206" spans="1:3" ht="12.75" customHeight="1" x14ac:dyDescent="0.2"/>
    <row r="207" spans="1:3" ht="12.75" customHeight="1" x14ac:dyDescent="0.2"/>
    <row r="208" spans="1:3" ht="16.5" customHeight="1" x14ac:dyDescent="0.2"/>
    <row r="209" ht="16.5" customHeight="1" x14ac:dyDescent="0.2"/>
    <row r="210" ht="16.5" customHeight="1" x14ac:dyDescent="0.2"/>
    <row r="211" ht="16.5" customHeight="1" x14ac:dyDescent="0.2"/>
    <row r="213" ht="25.15" customHeight="1" x14ac:dyDescent="0.2"/>
  </sheetData>
  <mergeCells count="27">
    <mergeCell ref="A43:K44"/>
    <mergeCell ref="A51:K51"/>
    <mergeCell ref="A46:K47"/>
    <mergeCell ref="A49:K49"/>
    <mergeCell ref="A50:K50"/>
    <mergeCell ref="A30:K30"/>
    <mergeCell ref="A10:K10"/>
    <mergeCell ref="A15:K16"/>
    <mergeCell ref="A17:K18"/>
    <mergeCell ref="A19:K20"/>
    <mergeCell ref="A21:K22"/>
    <mergeCell ref="A6:K7"/>
    <mergeCell ref="A9:K9"/>
    <mergeCell ref="A2:J2"/>
    <mergeCell ref="A11:J11"/>
    <mergeCell ref="A53:K53"/>
    <mergeCell ref="A25:J25"/>
    <mergeCell ref="A39:K40"/>
    <mergeCell ref="A42:K42"/>
    <mergeCell ref="A4:K4"/>
    <mergeCell ref="A31:K32"/>
    <mergeCell ref="A33:K34"/>
    <mergeCell ref="A35:K36"/>
    <mergeCell ref="A52:K52"/>
    <mergeCell ref="A37:K38"/>
    <mergeCell ref="A26:K27"/>
    <mergeCell ref="A28:K29"/>
  </mergeCells>
  <printOptions horizontalCentered="1"/>
  <pageMargins left="0.51181102362204722" right="0.39370078740157483" top="0.78740157480314965" bottom="0.78740157480314965" header="0.31496062992125984" footer="0.31496062992125984"/>
  <pageSetup paperSize="9" scale="97" orientation="portrait" r:id="rId1"/>
  <headerFooter alignWithMargins="0">
    <oddFooter xml:space="preserve">&amp;C&amp;8&amp;A&amp;R&amp;8&amp;P   od   &amp;N &amp;10 </oddFooter>
  </headerFooter>
  <rowBreaks count="7" manualBreakCount="7">
    <brk id="53" max="9" man="1"/>
    <brk id="98" max="16383" man="1"/>
    <brk id="126" max="16383" man="1"/>
    <brk id="141" max="16383" man="1"/>
    <brk id="149" max="16383" man="1"/>
    <brk id="165" max="16383" man="1"/>
    <brk id="17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P457"/>
  <sheetViews>
    <sheetView view="pageBreakPreview" topLeftCell="A420" zoomScale="125" zoomScaleNormal="100" zoomScaleSheetLayoutView="125" workbookViewId="0">
      <selection activeCell="F449" sqref="F449"/>
    </sheetView>
  </sheetViews>
  <sheetFormatPr defaultRowHeight="12.75" x14ac:dyDescent="0.2"/>
  <cols>
    <col min="1" max="1" width="4.42578125" style="69" customWidth="1"/>
    <col min="2" max="2" width="45.7109375" style="64" customWidth="1"/>
    <col min="3" max="3" width="6.7109375" style="69" customWidth="1"/>
    <col min="4" max="4" width="18.85546875" style="68" customWidth="1"/>
    <col min="5" max="5" width="10.7109375" style="67" customWidth="1"/>
    <col min="6" max="6" width="20.42578125" style="66" bestFit="1" customWidth="1"/>
    <col min="7" max="7" width="9.140625" style="65"/>
    <col min="8" max="11" width="9.140625" style="64"/>
    <col min="12" max="12" width="40.7109375" style="64" customWidth="1"/>
    <col min="13" max="15" width="9.140625" style="64"/>
    <col min="16" max="16" width="10.85546875" style="64" bestFit="1" customWidth="1"/>
    <col min="17" max="16384" width="9.140625" style="64"/>
  </cols>
  <sheetData>
    <row r="4" spans="1:7" s="182" customFormat="1" ht="15.75" x14ac:dyDescent="0.2">
      <c r="A4" s="189" t="s">
        <v>22</v>
      </c>
      <c r="B4" s="189"/>
      <c r="C4" s="190" t="s">
        <v>23</v>
      </c>
      <c r="D4" s="191"/>
      <c r="E4" s="209"/>
      <c r="F4" s="208"/>
      <c r="G4" s="183"/>
    </row>
    <row r="5" spans="1:7" s="182" customFormat="1" ht="15.75" x14ac:dyDescent="0.2">
      <c r="A5" s="192"/>
      <c r="B5" s="192"/>
      <c r="C5" s="190" t="s">
        <v>24</v>
      </c>
      <c r="D5" s="191"/>
      <c r="E5" s="209"/>
      <c r="F5" s="208"/>
      <c r="G5" s="183"/>
    </row>
    <row r="6" spans="1:7" ht="15.75" x14ac:dyDescent="0.2">
      <c r="A6" s="189"/>
      <c r="B6" s="189"/>
      <c r="C6" s="190" t="s">
        <v>367</v>
      </c>
      <c r="D6" s="191"/>
      <c r="E6" s="209"/>
      <c r="F6" s="208"/>
    </row>
    <row r="7" spans="1:7" ht="15.75" x14ac:dyDescent="0.2">
      <c r="A7" s="189"/>
      <c r="B7" s="189"/>
      <c r="C7" s="189"/>
      <c r="D7" s="191"/>
      <c r="E7" s="209"/>
      <c r="F7" s="208"/>
    </row>
    <row r="8" spans="1:7" ht="48" customHeight="1" x14ac:dyDescent="0.2">
      <c r="A8" s="189" t="s">
        <v>368</v>
      </c>
      <c r="B8" s="189"/>
      <c r="C8" s="190" t="s">
        <v>369</v>
      </c>
      <c r="D8" s="191"/>
      <c r="E8" s="209"/>
      <c r="F8" s="208"/>
    </row>
    <row r="9" spans="1:7" ht="18" x14ac:dyDescent="0.2">
      <c r="A9" s="189"/>
      <c r="B9" s="189"/>
      <c r="C9" s="193"/>
      <c r="D9" s="191"/>
      <c r="E9" s="209"/>
      <c r="F9" s="208"/>
    </row>
    <row r="10" spans="1:7" ht="18" x14ac:dyDescent="0.2">
      <c r="A10" s="194"/>
      <c r="B10" s="194"/>
      <c r="C10" s="195" t="s">
        <v>13</v>
      </c>
      <c r="D10" s="196"/>
      <c r="E10" s="209"/>
      <c r="F10" s="208"/>
    </row>
    <row r="11" spans="1:7" ht="15.75" x14ac:dyDescent="0.2">
      <c r="A11" s="194"/>
      <c r="B11" s="194"/>
      <c r="C11" s="194"/>
      <c r="D11" s="197"/>
      <c r="E11" s="209"/>
      <c r="F11" s="208"/>
    </row>
    <row r="12" spans="1:7" s="99" customFormat="1" ht="15.75" x14ac:dyDescent="0.2">
      <c r="A12" s="198" t="s">
        <v>366</v>
      </c>
      <c r="B12" s="198" t="s">
        <v>365</v>
      </c>
      <c r="C12" s="198"/>
      <c r="D12" s="199"/>
      <c r="E12" s="210"/>
      <c r="F12" s="205"/>
      <c r="G12" s="146"/>
    </row>
    <row r="13" spans="1:7" s="99" customFormat="1" ht="16.5" x14ac:dyDescent="0.2">
      <c r="A13" s="200" t="s">
        <v>0</v>
      </c>
      <c r="B13" s="201" t="s">
        <v>370</v>
      </c>
      <c r="C13" s="202"/>
      <c r="D13" s="1251"/>
      <c r="E13" s="203"/>
      <c r="F13" s="1254">
        <f>F206</f>
        <v>0</v>
      </c>
      <c r="G13" s="146"/>
    </row>
    <row r="14" spans="1:7" ht="16.5" x14ac:dyDescent="0.2">
      <c r="A14" s="200" t="s">
        <v>2</v>
      </c>
      <c r="B14" s="201" t="s">
        <v>371</v>
      </c>
      <c r="C14" s="202"/>
      <c r="D14" s="1252"/>
      <c r="E14" s="203"/>
      <c r="F14" s="1254">
        <f>F244</f>
        <v>0</v>
      </c>
    </row>
    <row r="15" spans="1:7" s="99" customFormat="1" ht="16.5" x14ac:dyDescent="0.2">
      <c r="A15" s="200" t="s">
        <v>3</v>
      </c>
      <c r="B15" s="203" t="s">
        <v>372</v>
      </c>
      <c r="C15" s="200"/>
      <c r="D15" s="1252"/>
      <c r="E15" s="203"/>
      <c r="F15" s="1254">
        <f>F280</f>
        <v>0</v>
      </c>
      <c r="G15" s="146"/>
    </row>
    <row r="16" spans="1:7" ht="16.5" x14ac:dyDescent="0.2">
      <c r="A16" s="200" t="s">
        <v>5</v>
      </c>
      <c r="B16" s="203" t="s">
        <v>373</v>
      </c>
      <c r="C16" s="200"/>
      <c r="D16" s="1252"/>
      <c r="E16" s="203"/>
      <c r="F16" s="1254">
        <f>F332</f>
        <v>0</v>
      </c>
    </row>
    <row r="17" spans="1:7" s="99" customFormat="1" ht="16.5" x14ac:dyDescent="0.2">
      <c r="A17" s="200" t="s">
        <v>6</v>
      </c>
      <c r="B17" s="203" t="s">
        <v>184</v>
      </c>
      <c r="C17" s="204"/>
      <c r="D17" s="1252"/>
      <c r="E17" s="203"/>
      <c r="F17" s="1254">
        <f>F351</f>
        <v>0</v>
      </c>
      <c r="G17" s="146"/>
    </row>
    <row r="18" spans="1:7" s="99" customFormat="1" ht="18.75" customHeight="1" x14ac:dyDescent="0.2">
      <c r="A18" s="200" t="s">
        <v>7</v>
      </c>
      <c r="B18" s="203" t="s">
        <v>374</v>
      </c>
      <c r="C18" s="200"/>
      <c r="D18" s="1252"/>
      <c r="E18" s="203"/>
      <c r="F18" s="1254">
        <f>F386</f>
        <v>0</v>
      </c>
      <c r="G18" s="146"/>
    </row>
    <row r="19" spans="1:7" s="99" customFormat="1" ht="16.5" x14ac:dyDescent="0.2">
      <c r="A19" s="200" t="s">
        <v>8</v>
      </c>
      <c r="B19" s="203" t="s">
        <v>375</v>
      </c>
      <c r="C19" s="200"/>
      <c r="D19" s="1252"/>
      <c r="E19" s="203"/>
      <c r="F19" s="1254">
        <f>F396</f>
        <v>0</v>
      </c>
      <c r="G19" s="146"/>
    </row>
    <row r="20" spans="1:7" ht="16.5" x14ac:dyDescent="0.2">
      <c r="A20" s="200" t="s">
        <v>10</v>
      </c>
      <c r="B20" s="203" t="s">
        <v>376</v>
      </c>
      <c r="C20" s="200"/>
      <c r="D20" s="1252"/>
      <c r="E20" s="1256"/>
      <c r="F20" s="1257">
        <f>F449</f>
        <v>0</v>
      </c>
    </row>
    <row r="21" spans="1:7" s="99" customFormat="1" ht="15.75" x14ac:dyDescent="0.2">
      <c r="A21" s="205"/>
      <c r="B21" s="206"/>
      <c r="C21" s="207" t="s">
        <v>384</v>
      </c>
      <c r="D21" s="1253"/>
      <c r="E21" s="210"/>
      <c r="F21" s="1255">
        <f>SUM(F13:F20)</f>
        <v>0</v>
      </c>
      <c r="G21" s="146"/>
    </row>
    <row r="22" spans="1:7" s="99" customFormat="1" ht="15.75" x14ac:dyDescent="0.2">
      <c r="A22" s="208"/>
      <c r="B22" s="208"/>
      <c r="C22" s="208"/>
      <c r="D22" s="197"/>
      <c r="E22" s="209"/>
      <c r="F22" s="208"/>
      <c r="G22" s="146"/>
    </row>
    <row r="23" spans="1:7" s="99" customFormat="1" ht="15.75" x14ac:dyDescent="0.2">
      <c r="A23" s="208"/>
      <c r="B23" s="208"/>
      <c r="C23" s="208"/>
      <c r="D23" s="197"/>
      <c r="E23" s="209"/>
      <c r="F23" s="208"/>
      <c r="G23" s="146"/>
    </row>
    <row r="24" spans="1:7" ht="15.75" x14ac:dyDescent="0.2">
      <c r="A24" s="208"/>
      <c r="B24" s="208"/>
      <c r="C24" s="208"/>
      <c r="D24" s="197"/>
      <c r="E24" s="209"/>
      <c r="F24" s="208"/>
    </row>
    <row r="25" spans="1:7" ht="15.75" x14ac:dyDescent="0.2">
      <c r="A25" s="187"/>
      <c r="B25" s="188"/>
      <c r="C25" s="187"/>
      <c r="D25" s="186"/>
      <c r="E25" s="185"/>
      <c r="F25" s="184"/>
    </row>
    <row r="26" spans="1:7" ht="15.75" x14ac:dyDescent="0.2">
      <c r="A26" s="187" t="s">
        <v>366</v>
      </c>
      <c r="B26" s="188" t="s">
        <v>365</v>
      </c>
      <c r="C26" s="187"/>
      <c r="D26" s="186"/>
      <c r="E26" s="185"/>
      <c r="F26" s="184"/>
    </row>
    <row r="27" spans="1:7" s="135" customFormat="1" x14ac:dyDescent="0.2">
      <c r="A27" s="102"/>
      <c r="B27" s="115"/>
      <c r="C27" s="102"/>
      <c r="D27" s="101"/>
      <c r="E27" s="100"/>
      <c r="F27" s="66"/>
      <c r="G27" s="174"/>
    </row>
    <row r="28" spans="1:7" s="135" customFormat="1" ht="66" customHeight="1" x14ac:dyDescent="0.2">
      <c r="A28" s="96"/>
      <c r="B28" s="115" t="s">
        <v>364</v>
      </c>
      <c r="C28" s="69"/>
      <c r="D28" s="68"/>
      <c r="E28" s="67"/>
      <c r="F28" s="66"/>
      <c r="G28" s="174"/>
    </row>
    <row r="29" spans="1:7" s="135" customFormat="1" ht="63" customHeight="1" x14ac:dyDescent="0.2">
      <c r="A29" s="96"/>
      <c r="B29" s="115" t="s">
        <v>363</v>
      </c>
      <c r="C29" s="69"/>
      <c r="D29" s="68"/>
      <c r="E29" s="67"/>
      <c r="F29" s="66"/>
      <c r="G29" s="174"/>
    </row>
    <row r="30" spans="1:7" s="135" customFormat="1" ht="38.25" x14ac:dyDescent="0.2">
      <c r="A30" s="96"/>
      <c r="B30" s="115" t="s">
        <v>362</v>
      </c>
      <c r="C30" s="69"/>
      <c r="D30" s="68"/>
      <c r="E30" s="67"/>
      <c r="F30" s="66"/>
      <c r="G30" s="174"/>
    </row>
    <row r="31" spans="1:7" s="135" customFormat="1" ht="25.5" x14ac:dyDescent="0.2">
      <c r="A31" s="96"/>
      <c r="B31" s="115" t="s">
        <v>361</v>
      </c>
      <c r="C31" s="69"/>
      <c r="D31" s="68"/>
      <c r="E31" s="67"/>
      <c r="F31" s="66"/>
      <c r="G31" s="174"/>
    </row>
    <row r="32" spans="1:7" s="135" customFormat="1" x14ac:dyDescent="0.2">
      <c r="A32" s="96"/>
      <c r="B32" s="136"/>
      <c r="C32" s="69"/>
      <c r="D32" s="68"/>
      <c r="E32" s="67"/>
      <c r="F32" s="66"/>
      <c r="G32" s="174"/>
    </row>
    <row r="33" spans="1:7" x14ac:dyDescent="0.2">
      <c r="A33" s="93" t="s">
        <v>146</v>
      </c>
      <c r="B33" s="139" t="s">
        <v>145</v>
      </c>
      <c r="C33" s="93" t="s">
        <v>144</v>
      </c>
      <c r="D33" s="92" t="s">
        <v>4</v>
      </c>
      <c r="E33" s="91" t="s">
        <v>143</v>
      </c>
      <c r="F33" s="90" t="s">
        <v>142</v>
      </c>
    </row>
    <row r="34" spans="1:7" x14ac:dyDescent="0.2">
      <c r="A34" s="119"/>
      <c r="B34" s="138"/>
      <c r="C34" s="119"/>
      <c r="D34" s="118"/>
      <c r="E34" s="117"/>
      <c r="F34" s="116"/>
    </row>
    <row r="35" spans="1:7" x14ac:dyDescent="0.2">
      <c r="A35" s="181" t="s">
        <v>0</v>
      </c>
      <c r="B35" s="95" t="s">
        <v>360</v>
      </c>
      <c r="C35" s="181"/>
      <c r="D35" s="180"/>
      <c r="E35" s="179"/>
      <c r="F35" s="178"/>
    </row>
    <row r="36" spans="1:7" x14ac:dyDescent="0.2">
      <c r="A36" s="119"/>
      <c r="B36" s="95"/>
      <c r="C36" s="119"/>
      <c r="D36" s="118"/>
      <c r="E36" s="117"/>
      <c r="F36" s="116"/>
    </row>
    <row r="37" spans="1:7" x14ac:dyDescent="0.2">
      <c r="A37" s="113" t="s">
        <v>0</v>
      </c>
      <c r="B37" s="95" t="s">
        <v>359</v>
      </c>
      <c r="C37" s="113"/>
      <c r="D37" s="112"/>
      <c r="E37" s="107"/>
      <c r="F37" s="109"/>
    </row>
    <row r="38" spans="1:7" ht="38.25" x14ac:dyDescent="0.2">
      <c r="A38" s="119" t="s">
        <v>162</v>
      </c>
      <c r="B38" s="115" t="s">
        <v>273</v>
      </c>
      <c r="C38" s="119"/>
      <c r="D38" s="118"/>
      <c r="E38" s="117"/>
      <c r="F38" s="116"/>
    </row>
    <row r="39" spans="1:7" s="135" customFormat="1" ht="60" customHeight="1" x14ac:dyDescent="0.2">
      <c r="A39" s="119"/>
      <c r="B39" s="108" t="s">
        <v>357</v>
      </c>
      <c r="C39" s="119"/>
      <c r="D39" s="118"/>
      <c r="E39" s="117"/>
      <c r="F39" s="177"/>
      <c r="G39" s="174"/>
    </row>
    <row r="40" spans="1:7" s="135" customFormat="1" ht="25.5" x14ac:dyDescent="0.2">
      <c r="A40" s="119"/>
      <c r="B40" s="108" t="s">
        <v>356</v>
      </c>
      <c r="C40" s="119"/>
      <c r="D40" s="118"/>
      <c r="E40" s="117"/>
      <c r="F40" s="116"/>
      <c r="G40" s="174"/>
    </row>
    <row r="41" spans="1:7" s="135" customFormat="1" ht="38.25" x14ac:dyDescent="0.2">
      <c r="A41" s="69"/>
      <c r="B41" s="141" t="s">
        <v>358</v>
      </c>
      <c r="C41" s="125" t="s">
        <v>33</v>
      </c>
      <c r="D41" s="124">
        <v>12</v>
      </c>
      <c r="E41" s="123"/>
      <c r="F41" s="122">
        <f>D41*E41</f>
        <v>0</v>
      </c>
      <c r="G41" s="174"/>
    </row>
    <row r="42" spans="1:7" s="135" customFormat="1" x14ac:dyDescent="0.2">
      <c r="A42" s="113"/>
      <c r="B42" s="133"/>
      <c r="C42" s="113"/>
      <c r="D42" s="112"/>
      <c r="E42" s="107"/>
      <c r="F42" s="109"/>
      <c r="G42" s="174"/>
    </row>
    <row r="43" spans="1:7" s="135" customFormat="1" ht="38.25" x14ac:dyDescent="0.2">
      <c r="A43" s="119" t="s">
        <v>160</v>
      </c>
      <c r="B43" s="115" t="s">
        <v>273</v>
      </c>
      <c r="C43" s="119"/>
      <c r="D43" s="118"/>
      <c r="E43" s="117"/>
      <c r="F43" s="116"/>
      <c r="G43" s="174"/>
    </row>
    <row r="44" spans="1:7" s="135" customFormat="1" ht="51" x14ac:dyDescent="0.2">
      <c r="A44" s="119"/>
      <c r="B44" s="108" t="s">
        <v>357</v>
      </c>
      <c r="C44" s="119"/>
      <c r="D44" s="118"/>
      <c r="E44" s="117"/>
      <c r="F44" s="116"/>
      <c r="G44" s="174"/>
    </row>
    <row r="45" spans="1:7" ht="25.5" x14ac:dyDescent="0.2">
      <c r="A45" s="119"/>
      <c r="B45" s="108" t="s">
        <v>356</v>
      </c>
      <c r="C45" s="119"/>
      <c r="D45" s="118"/>
      <c r="E45" s="117"/>
      <c r="F45" s="116"/>
    </row>
    <row r="46" spans="1:7" ht="38.25" x14ac:dyDescent="0.2">
      <c r="B46" s="141" t="s">
        <v>355</v>
      </c>
      <c r="C46" s="125" t="s">
        <v>33</v>
      </c>
      <c r="D46" s="124">
        <v>17</v>
      </c>
      <c r="E46" s="123"/>
      <c r="F46" s="122">
        <f>D46*E46</f>
        <v>0</v>
      </c>
    </row>
    <row r="47" spans="1:7" x14ac:dyDescent="0.2">
      <c r="B47" s="87"/>
      <c r="C47" s="86"/>
      <c r="D47" s="85"/>
      <c r="E47" s="84"/>
    </row>
    <row r="48" spans="1:7" x14ac:dyDescent="0.2">
      <c r="A48" s="113" t="s">
        <v>2</v>
      </c>
      <c r="B48" s="95" t="s">
        <v>354</v>
      </c>
      <c r="C48" s="113"/>
      <c r="D48" s="112"/>
      <c r="E48" s="107"/>
      <c r="F48" s="109"/>
    </row>
    <row r="49" spans="1:7" x14ac:dyDescent="0.2">
      <c r="A49" s="102" t="s">
        <v>162</v>
      </c>
      <c r="B49" s="87" t="s">
        <v>349</v>
      </c>
      <c r="C49" s="173"/>
      <c r="D49" s="172"/>
      <c r="E49" s="171"/>
      <c r="F49" s="170"/>
    </row>
    <row r="50" spans="1:7" ht="38.25" x14ac:dyDescent="0.2">
      <c r="A50" s="102"/>
      <c r="B50" s="87" t="s">
        <v>348</v>
      </c>
      <c r="C50" s="173"/>
      <c r="D50" s="172"/>
      <c r="E50" s="171"/>
      <c r="F50" s="170"/>
    </row>
    <row r="51" spans="1:7" s="135" customFormat="1" x14ac:dyDescent="0.2">
      <c r="A51" s="102"/>
      <c r="B51" s="87" t="s">
        <v>347</v>
      </c>
      <c r="C51" s="173"/>
      <c r="D51" s="172"/>
      <c r="E51" s="171"/>
      <c r="F51" s="170"/>
      <c r="G51" s="174"/>
    </row>
    <row r="52" spans="1:7" s="135" customFormat="1" ht="25.5" x14ac:dyDescent="0.2">
      <c r="A52" s="102"/>
      <c r="B52" s="87" t="s">
        <v>346</v>
      </c>
      <c r="C52" s="173"/>
      <c r="D52" s="172"/>
      <c r="E52" s="171"/>
      <c r="F52" s="170"/>
      <c r="G52" s="174"/>
    </row>
    <row r="53" spans="1:7" s="135" customFormat="1" ht="38.25" x14ac:dyDescent="0.2">
      <c r="A53" s="102"/>
      <c r="B53" s="87" t="s">
        <v>345</v>
      </c>
      <c r="C53" s="173"/>
      <c r="D53" s="172"/>
      <c r="E53" s="171"/>
      <c r="F53" s="170"/>
      <c r="G53" s="174"/>
    </row>
    <row r="54" spans="1:7" s="135" customFormat="1" x14ac:dyDescent="0.2">
      <c r="A54" s="102"/>
      <c r="B54" s="87" t="s">
        <v>352</v>
      </c>
      <c r="C54" s="173"/>
      <c r="D54" s="172"/>
      <c r="E54" s="171"/>
      <c r="F54" s="170"/>
      <c r="G54" s="174"/>
    </row>
    <row r="55" spans="1:7" s="135" customFormat="1" x14ac:dyDescent="0.2">
      <c r="A55" s="69"/>
      <c r="B55" s="115" t="s">
        <v>343</v>
      </c>
      <c r="C55" s="86"/>
      <c r="D55" s="85"/>
      <c r="E55" s="84"/>
      <c r="F55" s="83"/>
      <c r="G55" s="174"/>
    </row>
    <row r="56" spans="1:7" s="135" customFormat="1" x14ac:dyDescent="0.2">
      <c r="A56" s="69"/>
      <c r="B56" s="115" t="s">
        <v>342</v>
      </c>
      <c r="C56" s="86"/>
      <c r="D56" s="85"/>
      <c r="E56" s="84"/>
      <c r="F56" s="66"/>
    </row>
    <row r="57" spans="1:7" x14ac:dyDescent="0.2">
      <c r="B57" s="115" t="s">
        <v>302</v>
      </c>
      <c r="C57" s="86"/>
      <c r="D57" s="85"/>
      <c r="E57" s="84"/>
      <c r="F57" s="83"/>
    </row>
    <row r="58" spans="1:7" x14ac:dyDescent="0.2">
      <c r="B58" s="160" t="s">
        <v>317</v>
      </c>
      <c r="C58" s="86"/>
      <c r="D58" s="85"/>
      <c r="E58" s="84"/>
      <c r="F58" s="83"/>
    </row>
    <row r="59" spans="1:7" x14ac:dyDescent="0.2">
      <c r="B59" s="141" t="s">
        <v>353</v>
      </c>
      <c r="C59" s="125" t="s">
        <v>33</v>
      </c>
      <c r="D59" s="124">
        <v>11</v>
      </c>
      <c r="E59" s="123">
        <v>0</v>
      </c>
      <c r="F59" s="122">
        <f>D59*E59</f>
        <v>0</v>
      </c>
    </row>
    <row r="60" spans="1:7" x14ac:dyDescent="0.2">
      <c r="B60" s="87"/>
      <c r="C60" s="86"/>
      <c r="D60" s="85"/>
      <c r="E60" s="84"/>
      <c r="F60" s="83"/>
    </row>
    <row r="61" spans="1:7" x14ac:dyDescent="0.2">
      <c r="A61" s="102" t="s">
        <v>160</v>
      </c>
      <c r="B61" s="87" t="s">
        <v>349</v>
      </c>
      <c r="C61" s="173"/>
      <c r="D61" s="172"/>
      <c r="E61" s="171"/>
      <c r="F61" s="170"/>
    </row>
    <row r="62" spans="1:7" ht="38.25" x14ac:dyDescent="0.2">
      <c r="A62" s="102"/>
      <c r="B62" s="87" t="s">
        <v>348</v>
      </c>
      <c r="C62" s="173"/>
      <c r="D62" s="172"/>
      <c r="E62" s="171"/>
      <c r="F62" s="170"/>
    </row>
    <row r="63" spans="1:7" x14ac:dyDescent="0.2">
      <c r="A63" s="102"/>
      <c r="B63" s="87" t="s">
        <v>347</v>
      </c>
      <c r="C63" s="173"/>
      <c r="D63" s="172"/>
      <c r="E63" s="171"/>
      <c r="F63" s="170"/>
    </row>
    <row r="64" spans="1:7" ht="25.5" x14ac:dyDescent="0.2">
      <c r="A64" s="102"/>
      <c r="B64" s="87" t="s">
        <v>346</v>
      </c>
      <c r="C64" s="173"/>
      <c r="D64" s="172"/>
      <c r="E64" s="171"/>
      <c r="F64" s="170"/>
    </row>
    <row r="65" spans="1:7" s="135" customFormat="1" ht="38.25" x14ac:dyDescent="0.2">
      <c r="A65" s="102"/>
      <c r="B65" s="87" t="s">
        <v>345</v>
      </c>
      <c r="C65" s="173"/>
      <c r="D65" s="172"/>
      <c r="E65" s="171"/>
      <c r="F65" s="170"/>
      <c r="G65" s="174"/>
    </row>
    <row r="66" spans="1:7" s="135" customFormat="1" x14ac:dyDescent="0.2">
      <c r="A66" s="102"/>
      <c r="B66" s="87" t="s">
        <v>352</v>
      </c>
      <c r="C66" s="173"/>
      <c r="D66" s="172"/>
      <c r="E66" s="171"/>
      <c r="F66" s="170"/>
      <c r="G66" s="174"/>
    </row>
    <row r="67" spans="1:7" s="135" customFormat="1" x14ac:dyDescent="0.2">
      <c r="A67" s="69"/>
      <c r="B67" s="115" t="s">
        <v>343</v>
      </c>
      <c r="C67" s="86"/>
      <c r="D67" s="85"/>
      <c r="E67" s="84"/>
      <c r="F67" s="83"/>
      <c r="G67" s="174"/>
    </row>
    <row r="68" spans="1:7" s="135" customFormat="1" x14ac:dyDescent="0.2">
      <c r="A68" s="69"/>
      <c r="B68" s="115" t="s">
        <v>342</v>
      </c>
      <c r="C68" s="86"/>
      <c r="D68" s="85"/>
      <c r="E68" s="84"/>
      <c r="F68" s="66"/>
      <c r="G68" s="174"/>
    </row>
    <row r="69" spans="1:7" s="135" customFormat="1" x14ac:dyDescent="0.2">
      <c r="A69" s="69"/>
      <c r="B69" s="115" t="s">
        <v>302</v>
      </c>
      <c r="C69" s="86"/>
      <c r="D69" s="85"/>
      <c r="E69" s="84"/>
      <c r="F69" s="83"/>
      <c r="G69" s="174"/>
    </row>
    <row r="70" spans="1:7" s="135" customFormat="1" x14ac:dyDescent="0.2">
      <c r="A70" s="69"/>
      <c r="B70" s="160" t="s">
        <v>317</v>
      </c>
      <c r="C70" s="86"/>
      <c r="D70" s="85"/>
      <c r="E70" s="84"/>
      <c r="F70" s="66"/>
    </row>
    <row r="71" spans="1:7" x14ac:dyDescent="0.2">
      <c r="B71" s="141" t="s">
        <v>339</v>
      </c>
      <c r="C71" s="125" t="s">
        <v>33</v>
      </c>
      <c r="D71" s="124">
        <v>13</v>
      </c>
      <c r="E71" s="123"/>
      <c r="F71" s="122">
        <f>D71*E71</f>
        <v>0</v>
      </c>
    </row>
    <row r="72" spans="1:7" x14ac:dyDescent="0.2">
      <c r="B72" s="87"/>
      <c r="C72" s="86"/>
      <c r="D72" s="85"/>
      <c r="E72" s="84"/>
      <c r="F72" s="83"/>
    </row>
    <row r="73" spans="1:7" x14ac:dyDescent="0.2">
      <c r="A73" s="102" t="s">
        <v>158</v>
      </c>
      <c r="B73" s="87" t="s">
        <v>349</v>
      </c>
      <c r="C73" s="173"/>
      <c r="D73" s="172"/>
      <c r="E73" s="171"/>
      <c r="F73" s="170"/>
    </row>
    <row r="74" spans="1:7" ht="38.25" x14ac:dyDescent="0.2">
      <c r="A74" s="102"/>
      <c r="B74" s="87" t="s">
        <v>348</v>
      </c>
      <c r="C74" s="173"/>
      <c r="D74" s="172"/>
      <c r="E74" s="171"/>
      <c r="F74" s="170"/>
    </row>
    <row r="75" spans="1:7" x14ac:dyDescent="0.2">
      <c r="A75" s="102"/>
      <c r="B75" s="87" t="s">
        <v>347</v>
      </c>
      <c r="C75" s="173"/>
      <c r="D75" s="172"/>
      <c r="E75" s="171"/>
      <c r="F75" s="170"/>
    </row>
    <row r="76" spans="1:7" ht="25.5" x14ac:dyDescent="0.2">
      <c r="A76" s="102"/>
      <c r="B76" s="87" t="s">
        <v>346</v>
      </c>
      <c r="C76" s="173"/>
      <c r="D76" s="172"/>
      <c r="E76" s="171"/>
      <c r="F76" s="170"/>
    </row>
    <row r="77" spans="1:7" s="65" customFormat="1" ht="38.25" x14ac:dyDescent="0.2">
      <c r="A77" s="102"/>
      <c r="B77" s="87" t="s">
        <v>345</v>
      </c>
      <c r="C77" s="173"/>
      <c r="D77" s="172"/>
      <c r="E77" s="171"/>
      <c r="F77" s="170"/>
    </row>
    <row r="78" spans="1:7" x14ac:dyDescent="0.2">
      <c r="A78" s="102"/>
      <c r="B78" s="87" t="s">
        <v>344</v>
      </c>
      <c r="C78" s="173"/>
      <c r="D78" s="172"/>
      <c r="E78" s="171"/>
      <c r="F78" s="170"/>
      <c r="G78" s="64"/>
    </row>
    <row r="79" spans="1:7" x14ac:dyDescent="0.2">
      <c r="B79" s="115" t="s">
        <v>343</v>
      </c>
      <c r="C79" s="86"/>
      <c r="D79" s="85"/>
      <c r="E79" s="84"/>
      <c r="F79" s="83"/>
      <c r="G79" s="64"/>
    </row>
    <row r="80" spans="1:7" x14ac:dyDescent="0.2">
      <c r="B80" s="115" t="s">
        <v>342</v>
      </c>
      <c r="C80" s="86"/>
      <c r="D80" s="85"/>
      <c r="E80" s="84"/>
      <c r="G80" s="64"/>
    </row>
    <row r="81" spans="1:7" x14ac:dyDescent="0.2">
      <c r="B81" s="115" t="s">
        <v>302</v>
      </c>
      <c r="C81" s="86"/>
      <c r="D81" s="85"/>
      <c r="E81" s="84"/>
      <c r="F81" s="83"/>
      <c r="G81" s="64"/>
    </row>
    <row r="82" spans="1:7" ht="25.5" x14ac:dyDescent="0.2">
      <c r="B82" s="169" t="s">
        <v>341</v>
      </c>
      <c r="C82" s="86"/>
      <c r="D82" s="85"/>
      <c r="E82" s="84"/>
      <c r="G82" s="64"/>
    </row>
    <row r="83" spans="1:7" x14ac:dyDescent="0.2">
      <c r="B83" s="160" t="s">
        <v>317</v>
      </c>
      <c r="C83" s="86"/>
      <c r="D83" s="85"/>
      <c r="E83" s="84"/>
      <c r="G83" s="64"/>
    </row>
    <row r="84" spans="1:7" x14ac:dyDescent="0.2">
      <c r="B84" s="168" t="s">
        <v>340</v>
      </c>
      <c r="C84" s="86"/>
      <c r="D84" s="85"/>
      <c r="E84" s="84"/>
      <c r="G84" s="64"/>
    </row>
    <row r="85" spans="1:7" x14ac:dyDescent="0.2">
      <c r="B85" s="141" t="s">
        <v>351</v>
      </c>
      <c r="C85" s="125" t="s">
        <v>33</v>
      </c>
      <c r="D85" s="124">
        <v>1</v>
      </c>
      <c r="E85" s="123"/>
      <c r="F85" s="122">
        <f>D85*E85</f>
        <v>0</v>
      </c>
      <c r="G85" s="64"/>
    </row>
    <row r="86" spans="1:7" x14ac:dyDescent="0.2">
      <c r="B86" s="176"/>
      <c r="C86" s="111"/>
      <c r="D86" s="175"/>
      <c r="E86" s="147"/>
      <c r="F86" s="109"/>
      <c r="G86" s="64"/>
    </row>
    <row r="87" spans="1:7" x14ac:dyDescent="0.2">
      <c r="A87" s="102" t="s">
        <v>350</v>
      </c>
      <c r="B87" s="87" t="s">
        <v>349</v>
      </c>
      <c r="C87" s="173"/>
      <c r="D87" s="172"/>
      <c r="E87" s="171"/>
      <c r="F87" s="170"/>
      <c r="G87" s="64"/>
    </row>
    <row r="88" spans="1:7" ht="38.25" x14ac:dyDescent="0.2">
      <c r="A88" s="102"/>
      <c r="B88" s="87" t="s">
        <v>348</v>
      </c>
      <c r="C88" s="173"/>
      <c r="D88" s="172"/>
      <c r="E88" s="171"/>
      <c r="F88" s="170"/>
      <c r="G88" s="64"/>
    </row>
    <row r="89" spans="1:7" x14ac:dyDescent="0.2">
      <c r="A89" s="102"/>
      <c r="B89" s="87" t="s">
        <v>347</v>
      </c>
      <c r="C89" s="173"/>
      <c r="D89" s="172"/>
      <c r="E89" s="171"/>
      <c r="F89" s="170"/>
      <c r="G89" s="64"/>
    </row>
    <row r="90" spans="1:7" ht="25.5" x14ac:dyDescent="0.2">
      <c r="A90" s="102"/>
      <c r="B90" s="87" t="s">
        <v>346</v>
      </c>
      <c r="C90" s="173"/>
      <c r="D90" s="172"/>
      <c r="E90" s="171"/>
      <c r="F90" s="170"/>
      <c r="G90" s="64"/>
    </row>
    <row r="91" spans="1:7" ht="38.25" x14ac:dyDescent="0.2">
      <c r="A91" s="102"/>
      <c r="B91" s="87" t="s">
        <v>345</v>
      </c>
      <c r="C91" s="173"/>
      <c r="D91" s="172"/>
      <c r="E91" s="171"/>
      <c r="F91" s="170"/>
      <c r="G91" s="64"/>
    </row>
    <row r="92" spans="1:7" x14ac:dyDescent="0.2">
      <c r="A92" s="102"/>
      <c r="B92" s="87" t="s">
        <v>344</v>
      </c>
      <c r="C92" s="173"/>
      <c r="D92" s="172"/>
      <c r="E92" s="171"/>
      <c r="F92" s="170"/>
      <c r="G92" s="64"/>
    </row>
    <row r="93" spans="1:7" x14ac:dyDescent="0.2">
      <c r="B93" s="115" t="s">
        <v>343</v>
      </c>
      <c r="C93" s="86"/>
      <c r="D93" s="85"/>
      <c r="E93" s="84"/>
      <c r="F93" s="83"/>
      <c r="G93" s="64"/>
    </row>
    <row r="94" spans="1:7" x14ac:dyDescent="0.2">
      <c r="B94" s="115" t="s">
        <v>342</v>
      </c>
      <c r="C94" s="86"/>
      <c r="D94" s="85"/>
      <c r="E94" s="84"/>
      <c r="G94" s="64"/>
    </row>
    <row r="95" spans="1:7" x14ac:dyDescent="0.2">
      <c r="B95" s="115" t="s">
        <v>302</v>
      </c>
      <c r="C95" s="86"/>
      <c r="D95" s="85"/>
      <c r="E95" s="84"/>
      <c r="F95" s="83"/>
      <c r="G95" s="64"/>
    </row>
    <row r="96" spans="1:7" ht="25.5" x14ac:dyDescent="0.2">
      <c r="B96" s="169" t="s">
        <v>341</v>
      </c>
      <c r="C96" s="86"/>
      <c r="D96" s="85"/>
      <c r="E96" s="84"/>
      <c r="G96" s="64"/>
    </row>
    <row r="97" spans="1:16" x14ac:dyDescent="0.2">
      <c r="B97" s="168" t="s">
        <v>340</v>
      </c>
      <c r="C97" s="86"/>
      <c r="D97" s="85"/>
      <c r="E97" s="84"/>
      <c r="G97" s="64"/>
    </row>
    <row r="98" spans="1:16" x14ac:dyDescent="0.2">
      <c r="B98" s="141" t="s">
        <v>339</v>
      </c>
      <c r="C98" s="125" t="s">
        <v>33</v>
      </c>
      <c r="D98" s="124">
        <v>4</v>
      </c>
      <c r="E98" s="123"/>
      <c r="F98" s="122">
        <f>D98*E98</f>
        <v>0</v>
      </c>
      <c r="G98" s="64"/>
    </row>
    <row r="99" spans="1:16" x14ac:dyDescent="0.2">
      <c r="A99" s="77"/>
      <c r="B99" s="89"/>
      <c r="C99" s="151"/>
      <c r="D99" s="142"/>
      <c r="E99" s="150"/>
      <c r="F99" s="149"/>
      <c r="G99" s="64"/>
    </row>
    <row r="100" spans="1:16" x14ac:dyDescent="0.2">
      <c r="A100" s="113" t="s">
        <v>3</v>
      </c>
      <c r="B100" s="95" t="s">
        <v>338</v>
      </c>
      <c r="C100" s="113"/>
      <c r="D100" s="112"/>
      <c r="E100" s="107"/>
      <c r="F100" s="109"/>
      <c r="G100" s="64"/>
    </row>
    <row r="101" spans="1:16" ht="34.5" customHeight="1" x14ac:dyDescent="0.2">
      <c r="A101" s="69" t="s">
        <v>162</v>
      </c>
      <c r="B101" s="87" t="s">
        <v>335</v>
      </c>
      <c r="C101" s="86"/>
      <c r="D101" s="85"/>
      <c r="E101" s="84"/>
      <c r="G101" s="64"/>
    </row>
    <row r="102" spans="1:16" ht="25.5" x14ac:dyDescent="0.2">
      <c r="B102" s="87" t="s">
        <v>334</v>
      </c>
      <c r="C102" s="86"/>
      <c r="D102" s="85"/>
      <c r="E102" s="84"/>
      <c r="G102" s="64"/>
    </row>
    <row r="103" spans="1:16" x14ac:dyDescent="0.2">
      <c r="B103" s="87" t="s">
        <v>333</v>
      </c>
      <c r="C103" s="86"/>
      <c r="D103" s="85"/>
      <c r="E103" s="84"/>
      <c r="G103" s="64"/>
    </row>
    <row r="104" spans="1:16" s="65" customFormat="1" x14ac:dyDescent="0.2">
      <c r="A104" s="69"/>
      <c r="B104" s="87" t="s">
        <v>332</v>
      </c>
      <c r="C104" s="86"/>
      <c r="D104" s="85"/>
      <c r="E104" s="84"/>
      <c r="F104" s="66"/>
    </row>
    <row r="105" spans="1:16" ht="25.5" x14ac:dyDescent="0.2">
      <c r="B105" s="87" t="s">
        <v>331</v>
      </c>
      <c r="C105" s="86"/>
      <c r="D105" s="85"/>
      <c r="E105" s="84"/>
      <c r="G105" s="64"/>
    </row>
    <row r="106" spans="1:16" s="152" customFormat="1" ht="15.75" customHeight="1" x14ac:dyDescent="0.2">
      <c r="A106" s="69"/>
      <c r="B106" s="87" t="s">
        <v>337</v>
      </c>
      <c r="C106" s="86"/>
      <c r="D106" s="85"/>
      <c r="E106" s="84"/>
      <c r="F106" s="66"/>
    </row>
    <row r="107" spans="1:16" s="152" customFormat="1" ht="24.75" customHeight="1" x14ac:dyDescent="0.2">
      <c r="A107" s="69"/>
      <c r="B107" s="87" t="s">
        <v>329</v>
      </c>
      <c r="C107" s="86"/>
      <c r="D107" s="85"/>
      <c r="E107" s="84"/>
      <c r="F107" s="66"/>
      <c r="K107" s="159"/>
      <c r="L107" s="160"/>
      <c r="M107" s="155"/>
      <c r="N107" s="165"/>
      <c r="O107" s="161"/>
      <c r="P107" s="157"/>
    </row>
    <row r="108" spans="1:16" s="152" customFormat="1" x14ac:dyDescent="0.2">
      <c r="A108" s="69"/>
      <c r="B108" s="115" t="s">
        <v>328</v>
      </c>
      <c r="C108" s="86"/>
      <c r="D108" s="85"/>
      <c r="E108" s="84"/>
      <c r="F108" s="66"/>
      <c r="K108" s="164"/>
      <c r="L108" s="163"/>
      <c r="M108" s="159"/>
      <c r="N108" s="159"/>
      <c r="O108" s="157"/>
      <c r="P108" s="157"/>
    </row>
    <row r="109" spans="1:16" s="152" customFormat="1" x14ac:dyDescent="0.2">
      <c r="A109" s="69"/>
      <c r="B109" s="115" t="s">
        <v>327</v>
      </c>
      <c r="C109" s="86"/>
      <c r="D109" s="85"/>
      <c r="E109" s="84"/>
      <c r="F109" s="66"/>
      <c r="K109" s="159"/>
      <c r="L109" s="162"/>
      <c r="M109" s="155"/>
      <c r="N109" s="155"/>
      <c r="O109" s="161"/>
      <c r="P109" s="157"/>
    </row>
    <row r="110" spans="1:16" s="152" customFormat="1" x14ac:dyDescent="0.2">
      <c r="A110" s="69"/>
      <c r="B110" s="115" t="s">
        <v>326</v>
      </c>
      <c r="C110" s="86"/>
      <c r="D110" s="85"/>
      <c r="E110" s="84"/>
      <c r="F110" s="66"/>
    </row>
    <row r="111" spans="1:16" s="152" customFormat="1" ht="18" customHeight="1" x14ac:dyDescent="0.2">
      <c r="A111" s="69"/>
      <c r="B111" s="160" t="s">
        <v>317</v>
      </c>
      <c r="C111" s="86"/>
      <c r="D111" s="85"/>
      <c r="E111" s="84"/>
      <c r="F111" s="66"/>
    </row>
    <row r="112" spans="1:16" s="152" customFormat="1" ht="24.75" customHeight="1" x14ac:dyDescent="0.2">
      <c r="A112" s="69"/>
      <c r="B112" s="141" t="s">
        <v>336</v>
      </c>
      <c r="C112" s="125" t="s">
        <v>33</v>
      </c>
      <c r="D112" s="124">
        <v>12</v>
      </c>
      <c r="E112" s="123"/>
      <c r="F112" s="122">
        <f>D112*E112</f>
        <v>0</v>
      </c>
    </row>
    <row r="113" spans="1:16" s="152" customFormat="1" x14ac:dyDescent="0.2">
      <c r="A113" s="69"/>
      <c r="B113" s="87"/>
      <c r="C113" s="86"/>
      <c r="D113" s="85"/>
      <c r="E113" s="84"/>
      <c r="F113" s="83"/>
    </row>
    <row r="114" spans="1:16" s="152" customFormat="1" ht="42" customHeight="1" x14ac:dyDescent="0.2">
      <c r="A114" s="69" t="s">
        <v>160</v>
      </c>
      <c r="B114" s="87" t="s">
        <v>335</v>
      </c>
      <c r="C114" s="86"/>
      <c r="D114" s="85"/>
      <c r="E114" s="84"/>
      <c r="F114" s="66"/>
    </row>
    <row r="115" spans="1:16" s="152" customFormat="1" ht="29.25" customHeight="1" x14ac:dyDescent="0.2">
      <c r="A115" s="69"/>
      <c r="B115" s="87" t="s">
        <v>334</v>
      </c>
      <c r="C115" s="86"/>
      <c r="D115" s="85"/>
      <c r="E115" s="84"/>
      <c r="F115" s="66"/>
      <c r="K115" s="159"/>
      <c r="L115" s="160"/>
      <c r="M115" s="155"/>
      <c r="N115" s="165"/>
      <c r="O115" s="161"/>
      <c r="P115" s="157"/>
    </row>
    <row r="116" spans="1:16" s="152" customFormat="1" x14ac:dyDescent="0.2">
      <c r="A116" s="69"/>
      <c r="B116" s="87" t="s">
        <v>333</v>
      </c>
      <c r="C116" s="86"/>
      <c r="D116" s="85"/>
      <c r="E116" s="84"/>
      <c r="F116" s="66"/>
      <c r="K116" s="159"/>
      <c r="L116" s="162"/>
      <c r="M116" s="155"/>
      <c r="N116" s="155"/>
      <c r="O116" s="161"/>
      <c r="P116" s="157"/>
    </row>
    <row r="117" spans="1:16" s="152" customFormat="1" x14ac:dyDescent="0.2">
      <c r="A117" s="69"/>
      <c r="B117" s="87" t="s">
        <v>332</v>
      </c>
      <c r="C117" s="86"/>
      <c r="D117" s="85"/>
      <c r="E117" s="84"/>
      <c r="F117" s="66"/>
    </row>
    <row r="118" spans="1:16" s="152" customFormat="1" ht="39.75" customHeight="1" x14ac:dyDescent="0.2">
      <c r="A118" s="69"/>
      <c r="B118" s="87" t="s">
        <v>331</v>
      </c>
      <c r="C118" s="86"/>
      <c r="D118" s="85"/>
      <c r="E118" s="84"/>
      <c r="F118" s="66"/>
    </row>
    <row r="119" spans="1:16" s="152" customFormat="1" x14ac:dyDescent="0.2">
      <c r="A119" s="69"/>
      <c r="B119" s="87" t="s">
        <v>330</v>
      </c>
      <c r="C119" s="86"/>
      <c r="D119" s="85"/>
      <c r="E119" s="84"/>
      <c r="F119" s="66"/>
    </row>
    <row r="120" spans="1:16" s="152" customFormat="1" ht="25.5" x14ac:dyDescent="0.2">
      <c r="A120" s="69"/>
      <c r="B120" s="87" t="s">
        <v>329</v>
      </c>
      <c r="C120" s="86"/>
      <c r="D120" s="85"/>
      <c r="E120" s="84"/>
      <c r="F120" s="66"/>
    </row>
    <row r="121" spans="1:16" s="152" customFormat="1" x14ac:dyDescent="0.2">
      <c r="A121" s="69"/>
      <c r="B121" s="115" t="s">
        <v>328</v>
      </c>
      <c r="C121" s="86"/>
      <c r="D121" s="85"/>
      <c r="E121" s="84"/>
      <c r="F121" s="66"/>
    </row>
    <row r="122" spans="1:16" s="152" customFormat="1" x14ac:dyDescent="0.2">
      <c r="A122" s="69"/>
      <c r="B122" s="115" t="s">
        <v>327</v>
      </c>
      <c r="C122" s="86"/>
      <c r="D122" s="85"/>
      <c r="E122" s="84"/>
      <c r="F122" s="66"/>
    </row>
    <row r="123" spans="1:16" s="152" customFormat="1" ht="14.25" customHeight="1" x14ac:dyDescent="0.2">
      <c r="A123" s="69"/>
      <c r="B123" s="115" t="s">
        <v>326</v>
      </c>
      <c r="C123" s="86"/>
      <c r="D123" s="85"/>
      <c r="E123" s="84"/>
      <c r="F123" s="66"/>
      <c r="K123" s="159"/>
      <c r="L123" s="160"/>
      <c r="M123" s="155"/>
      <c r="N123" s="165"/>
      <c r="O123" s="161"/>
      <c r="P123" s="157"/>
    </row>
    <row r="124" spans="1:16" s="152" customFormat="1" x14ac:dyDescent="0.2">
      <c r="A124" s="69"/>
      <c r="B124" s="160" t="s">
        <v>317</v>
      </c>
      <c r="C124" s="86"/>
      <c r="D124" s="85"/>
      <c r="E124" s="84"/>
      <c r="F124" s="66"/>
      <c r="K124" s="164"/>
      <c r="L124" s="163"/>
      <c r="M124" s="159"/>
      <c r="N124" s="159"/>
      <c r="O124" s="157"/>
      <c r="P124" s="157"/>
    </row>
    <row r="125" spans="1:16" s="152" customFormat="1" x14ac:dyDescent="0.2">
      <c r="A125" s="69"/>
      <c r="B125" s="141" t="s">
        <v>325</v>
      </c>
      <c r="C125" s="125" t="s">
        <v>33</v>
      </c>
      <c r="D125" s="124">
        <v>17</v>
      </c>
      <c r="E125" s="123"/>
      <c r="F125" s="122">
        <f>D125*E125</f>
        <v>0</v>
      </c>
      <c r="K125" s="159"/>
      <c r="L125" s="162"/>
      <c r="M125" s="155"/>
      <c r="N125" s="155"/>
      <c r="O125" s="161"/>
      <c r="P125" s="157"/>
    </row>
    <row r="126" spans="1:16" s="152" customFormat="1" x14ac:dyDescent="0.2">
      <c r="A126" s="77"/>
      <c r="B126" s="89"/>
      <c r="C126" s="151"/>
      <c r="D126" s="142"/>
      <c r="E126" s="150"/>
      <c r="F126" s="149"/>
    </row>
    <row r="127" spans="1:16" s="152" customFormat="1" ht="23.25" customHeight="1" x14ac:dyDescent="0.2">
      <c r="A127" s="113" t="s">
        <v>5</v>
      </c>
      <c r="B127" s="143" t="s">
        <v>324</v>
      </c>
      <c r="C127" s="86"/>
      <c r="D127" s="85"/>
      <c r="E127" s="84"/>
      <c r="F127" s="66"/>
    </row>
    <row r="128" spans="1:16" s="152" customFormat="1" ht="24" customHeight="1" x14ac:dyDescent="0.2">
      <c r="A128" s="69" t="s">
        <v>323</v>
      </c>
      <c r="B128" s="115" t="s">
        <v>322</v>
      </c>
      <c r="E128" s="166"/>
    </row>
    <row r="129" spans="1:7" s="152" customFormat="1" ht="162" customHeight="1" x14ac:dyDescent="0.2">
      <c r="A129" s="159"/>
      <c r="B129" s="145" t="s">
        <v>321</v>
      </c>
      <c r="C129" s="155"/>
      <c r="D129" s="158"/>
      <c r="E129" s="154"/>
      <c r="F129" s="157"/>
    </row>
    <row r="130" spans="1:7" s="152" customFormat="1" x14ac:dyDescent="0.2">
      <c r="A130" s="159"/>
      <c r="B130" s="87" t="s">
        <v>318</v>
      </c>
      <c r="C130" s="155"/>
      <c r="D130" s="158"/>
      <c r="E130" s="154"/>
      <c r="F130" s="157"/>
    </row>
    <row r="131" spans="1:7" s="152" customFormat="1" x14ac:dyDescent="0.2">
      <c r="A131" s="159"/>
      <c r="B131" s="115" t="s">
        <v>313</v>
      </c>
      <c r="C131" s="155"/>
      <c r="D131" s="158"/>
      <c r="E131" s="154"/>
      <c r="F131" s="157"/>
    </row>
    <row r="132" spans="1:7" s="152" customFormat="1" x14ac:dyDescent="0.2">
      <c r="A132" s="159"/>
      <c r="B132" s="115" t="s">
        <v>312</v>
      </c>
      <c r="C132" s="155"/>
      <c r="D132" s="158"/>
      <c r="E132" s="154"/>
      <c r="F132" s="157"/>
    </row>
    <row r="133" spans="1:7" s="152" customFormat="1" ht="38.25" x14ac:dyDescent="0.2">
      <c r="A133" s="159"/>
      <c r="B133" s="115" t="s">
        <v>311</v>
      </c>
      <c r="C133" s="155"/>
      <c r="D133" s="158"/>
      <c r="E133" s="154"/>
      <c r="F133" s="157"/>
    </row>
    <row r="134" spans="1:7" s="152" customFormat="1" x14ac:dyDescent="0.2">
      <c r="A134" s="159"/>
      <c r="B134" s="141" t="s">
        <v>310</v>
      </c>
      <c r="C134" s="125" t="s">
        <v>149</v>
      </c>
      <c r="D134" s="124">
        <v>345</v>
      </c>
      <c r="E134" s="123"/>
      <c r="F134" s="122">
        <f>D134*E134</f>
        <v>0</v>
      </c>
    </row>
    <row r="135" spans="1:7" s="152" customFormat="1" x14ac:dyDescent="0.2">
      <c r="A135" s="159"/>
      <c r="B135" s="160" t="s">
        <v>317</v>
      </c>
      <c r="C135" s="155"/>
      <c r="D135" s="158"/>
      <c r="E135" s="154"/>
      <c r="F135" s="157"/>
    </row>
    <row r="136" spans="1:7" s="152" customFormat="1" x14ac:dyDescent="0.2">
      <c r="A136" s="69" t="s">
        <v>307</v>
      </c>
      <c r="B136" s="115" t="s">
        <v>320</v>
      </c>
      <c r="E136" s="166"/>
    </row>
    <row r="137" spans="1:7" s="152" customFormat="1" ht="89.25" x14ac:dyDescent="0.2">
      <c r="A137" s="159"/>
      <c r="B137" s="145" t="s">
        <v>319</v>
      </c>
      <c r="C137" s="155"/>
      <c r="D137" s="158"/>
      <c r="E137" s="154"/>
      <c r="F137" s="157"/>
    </row>
    <row r="138" spans="1:7" s="152" customFormat="1" x14ac:dyDescent="0.2">
      <c r="A138" s="159"/>
      <c r="B138" s="87" t="s">
        <v>318</v>
      </c>
      <c r="C138" s="155"/>
      <c r="D138" s="158"/>
      <c r="E138" s="154"/>
      <c r="F138" s="157"/>
    </row>
    <row r="139" spans="1:7" s="152" customFormat="1" x14ac:dyDescent="0.2">
      <c r="A139" s="159"/>
      <c r="B139" s="115" t="s">
        <v>313</v>
      </c>
      <c r="C139" s="155"/>
      <c r="D139" s="158"/>
      <c r="E139" s="154"/>
      <c r="F139" s="157"/>
    </row>
    <row r="140" spans="1:7" s="152" customFormat="1" x14ac:dyDescent="0.2">
      <c r="A140" s="159"/>
      <c r="B140" s="115" t="s">
        <v>312</v>
      </c>
      <c r="C140" s="155"/>
      <c r="D140" s="158"/>
      <c r="E140" s="154"/>
      <c r="F140" s="157"/>
    </row>
    <row r="141" spans="1:7" s="152" customFormat="1" ht="38.25" x14ac:dyDescent="0.2">
      <c r="A141" s="159"/>
      <c r="B141" s="115" t="s">
        <v>311</v>
      </c>
    </row>
    <row r="142" spans="1:7" s="152" customFormat="1" ht="25.5" customHeight="1" x14ac:dyDescent="0.2">
      <c r="A142" s="159"/>
      <c r="B142" s="141" t="s">
        <v>310</v>
      </c>
      <c r="C142" s="125" t="s">
        <v>149</v>
      </c>
      <c r="D142" s="124">
        <v>125</v>
      </c>
      <c r="E142" s="123"/>
      <c r="F142" s="122">
        <f>D142*E142</f>
        <v>0</v>
      </c>
    </row>
    <row r="143" spans="1:7" s="152" customFormat="1" x14ac:dyDescent="0.2">
      <c r="A143" s="159"/>
      <c r="B143" s="160" t="s">
        <v>317</v>
      </c>
      <c r="C143" s="155"/>
      <c r="D143" s="142"/>
      <c r="E143" s="154"/>
      <c r="F143" s="153"/>
    </row>
    <row r="144" spans="1:7" x14ac:dyDescent="0.2">
      <c r="A144" s="69" t="s">
        <v>290</v>
      </c>
      <c r="B144" s="167" t="s">
        <v>316</v>
      </c>
      <c r="C144" s="152"/>
      <c r="D144" s="152"/>
      <c r="E144" s="166"/>
      <c r="F144" s="152"/>
      <c r="G144" s="64"/>
    </row>
    <row r="145" spans="1:6" s="152" customFormat="1" ht="177.75" customHeight="1" x14ac:dyDescent="0.2">
      <c r="A145" s="159"/>
      <c r="B145" s="145" t="s">
        <v>315</v>
      </c>
      <c r="C145" s="155"/>
      <c r="D145" s="158"/>
      <c r="E145" s="154"/>
      <c r="F145" s="157"/>
    </row>
    <row r="146" spans="1:6" s="152" customFormat="1" x14ac:dyDescent="0.2">
      <c r="A146" s="159"/>
      <c r="B146" s="87" t="s">
        <v>314</v>
      </c>
      <c r="C146" s="155"/>
      <c r="D146" s="158"/>
      <c r="E146" s="154"/>
      <c r="F146" s="157"/>
    </row>
    <row r="147" spans="1:6" s="152" customFormat="1" x14ac:dyDescent="0.2">
      <c r="A147" s="159"/>
      <c r="B147" s="115" t="s">
        <v>313</v>
      </c>
      <c r="C147" s="155"/>
      <c r="D147" s="158"/>
      <c r="E147" s="154"/>
      <c r="F147" s="157"/>
    </row>
    <row r="148" spans="1:6" s="152" customFormat="1" x14ac:dyDescent="0.2">
      <c r="A148" s="159"/>
      <c r="B148" s="115" t="s">
        <v>312</v>
      </c>
      <c r="C148" s="155"/>
      <c r="D148" s="158"/>
      <c r="E148" s="154"/>
      <c r="F148" s="157"/>
    </row>
    <row r="149" spans="1:6" s="152" customFormat="1" ht="38.25" x14ac:dyDescent="0.2">
      <c r="A149" s="159"/>
      <c r="B149" s="115" t="s">
        <v>311</v>
      </c>
      <c r="C149" s="155"/>
      <c r="D149" s="158"/>
      <c r="E149" s="154"/>
      <c r="F149" s="157"/>
    </row>
    <row r="150" spans="1:6" s="152" customFormat="1" ht="23.25" customHeight="1" x14ac:dyDescent="0.2">
      <c r="A150" s="159"/>
      <c r="B150" s="141" t="s">
        <v>310</v>
      </c>
      <c r="C150" s="125" t="s">
        <v>149</v>
      </c>
      <c r="D150" s="124">
        <v>69</v>
      </c>
      <c r="E150" s="123"/>
      <c r="F150" s="122">
        <f>D150*E150</f>
        <v>0</v>
      </c>
    </row>
    <row r="151" spans="1:6" s="152" customFormat="1" x14ac:dyDescent="0.2">
      <c r="A151" s="159"/>
      <c r="B151" s="87"/>
      <c r="C151" s="155"/>
      <c r="D151" s="142"/>
      <c r="E151" s="154"/>
      <c r="F151" s="153"/>
    </row>
    <row r="152" spans="1:6" s="152" customFormat="1" ht="27" customHeight="1" x14ac:dyDescent="0.2">
      <c r="A152" s="69" t="s">
        <v>282</v>
      </c>
      <c r="B152" s="87" t="s">
        <v>309</v>
      </c>
    </row>
    <row r="153" spans="1:6" s="152" customFormat="1" ht="25.5" x14ac:dyDescent="0.2">
      <c r="A153" s="159"/>
      <c r="B153" s="87" t="s">
        <v>305</v>
      </c>
    </row>
    <row r="154" spans="1:6" s="152" customFormat="1" ht="102" x14ac:dyDescent="0.2">
      <c r="A154" s="159"/>
      <c r="B154" s="87" t="s">
        <v>308</v>
      </c>
      <c r="C154" s="155"/>
      <c r="D154" s="158"/>
      <c r="E154" s="154"/>
      <c r="F154" s="157"/>
    </row>
    <row r="155" spans="1:6" s="152" customFormat="1" x14ac:dyDescent="0.2">
      <c r="A155" s="159"/>
      <c r="B155" s="87" t="s">
        <v>284</v>
      </c>
      <c r="C155" s="155"/>
      <c r="D155" s="158"/>
      <c r="E155" s="154"/>
      <c r="F155" s="157"/>
    </row>
    <row r="156" spans="1:6" s="152" customFormat="1" ht="38.25" x14ac:dyDescent="0.2">
      <c r="A156" s="159"/>
      <c r="B156" s="115" t="s">
        <v>303</v>
      </c>
      <c r="C156" s="155"/>
      <c r="D156" s="158"/>
      <c r="E156" s="154"/>
      <c r="F156" s="157"/>
    </row>
    <row r="157" spans="1:6" s="152" customFormat="1" x14ac:dyDescent="0.2">
      <c r="A157" s="159"/>
      <c r="B157" s="115" t="s">
        <v>302</v>
      </c>
      <c r="C157" s="155"/>
      <c r="D157" s="158"/>
      <c r="E157" s="154"/>
      <c r="F157" s="157"/>
    </row>
    <row r="158" spans="1:6" s="152" customFormat="1" x14ac:dyDescent="0.2">
      <c r="A158" s="159"/>
      <c r="B158" s="148" t="s">
        <v>283</v>
      </c>
      <c r="C158" s="125" t="s">
        <v>149</v>
      </c>
      <c r="D158" s="124">
        <v>60</v>
      </c>
      <c r="E158" s="123"/>
      <c r="F158" s="122">
        <f>D158*E158</f>
        <v>0</v>
      </c>
    </row>
    <row r="159" spans="1:6" s="152" customFormat="1" x14ac:dyDescent="0.2">
      <c r="A159" s="159"/>
      <c r="B159" s="160"/>
      <c r="C159" s="155"/>
      <c r="D159" s="158"/>
      <c r="E159" s="154"/>
      <c r="F159" s="153"/>
    </row>
    <row r="160" spans="1:6" s="152" customFormat="1" ht="37.5" customHeight="1" x14ac:dyDescent="0.2">
      <c r="A160" s="69" t="s">
        <v>379</v>
      </c>
      <c r="B160" s="87" t="s">
        <v>306</v>
      </c>
    </row>
    <row r="161" spans="1:7" s="152" customFormat="1" ht="25.5" x14ac:dyDescent="0.2">
      <c r="A161" s="159"/>
      <c r="B161" s="87" t="s">
        <v>305</v>
      </c>
    </row>
    <row r="162" spans="1:7" s="152" customFormat="1" ht="102" x14ac:dyDescent="0.2">
      <c r="A162" s="159"/>
      <c r="B162" s="87" t="s">
        <v>304</v>
      </c>
      <c r="C162" s="155"/>
      <c r="D162" s="158"/>
      <c r="E162" s="154"/>
      <c r="F162" s="157"/>
    </row>
    <row r="163" spans="1:7" s="152" customFormat="1" x14ac:dyDescent="0.2">
      <c r="A163" s="159"/>
      <c r="B163" s="87" t="s">
        <v>284</v>
      </c>
      <c r="C163" s="155"/>
      <c r="D163" s="158"/>
      <c r="E163" s="154"/>
      <c r="F163" s="157"/>
    </row>
    <row r="164" spans="1:7" s="152" customFormat="1" ht="38.25" x14ac:dyDescent="0.2">
      <c r="A164" s="159"/>
      <c r="B164" s="115" t="s">
        <v>303</v>
      </c>
      <c r="C164" s="155"/>
      <c r="D164" s="158"/>
      <c r="E164" s="154"/>
      <c r="F164" s="157"/>
    </row>
    <row r="165" spans="1:7" s="152" customFormat="1" x14ac:dyDescent="0.2">
      <c r="A165" s="159"/>
      <c r="B165" s="115" t="s">
        <v>302</v>
      </c>
      <c r="C165" s="155"/>
      <c r="D165" s="158"/>
      <c r="E165" s="154"/>
      <c r="F165" s="157"/>
    </row>
    <row r="166" spans="1:7" s="152" customFormat="1" x14ac:dyDescent="0.2">
      <c r="A166" s="69"/>
      <c r="B166" s="148" t="s">
        <v>283</v>
      </c>
      <c r="C166" s="125" t="s">
        <v>149</v>
      </c>
      <c r="D166" s="124">
        <v>192</v>
      </c>
      <c r="E166" s="123"/>
      <c r="F166" s="122">
        <f>D166*E166</f>
        <v>0</v>
      </c>
    </row>
    <row r="167" spans="1:7" s="152" customFormat="1" ht="14.25" customHeight="1" x14ac:dyDescent="0.2">
      <c r="A167" s="159"/>
      <c r="B167" s="160"/>
    </row>
    <row r="168" spans="1:7" s="152" customFormat="1" x14ac:dyDescent="0.2">
      <c r="A168" s="159" t="s">
        <v>380</v>
      </c>
      <c r="B168" s="87" t="s">
        <v>301</v>
      </c>
      <c r="C168" s="155"/>
      <c r="D168" s="158"/>
      <c r="E168" s="154"/>
      <c r="F168" s="157"/>
    </row>
    <row r="169" spans="1:7" s="152" customFormat="1" x14ac:dyDescent="0.2">
      <c r="A169" s="159"/>
      <c r="B169" s="87" t="s">
        <v>300</v>
      </c>
    </row>
    <row r="170" spans="1:7" s="152" customFormat="1" x14ac:dyDescent="0.2">
      <c r="A170" s="159"/>
      <c r="B170" s="87" t="s">
        <v>294</v>
      </c>
    </row>
    <row r="171" spans="1:7" s="152" customFormat="1" ht="81" customHeight="1" x14ac:dyDescent="0.2">
      <c r="A171" s="159"/>
      <c r="B171" s="87" t="s">
        <v>299</v>
      </c>
      <c r="C171" s="155"/>
      <c r="D171" s="158"/>
      <c r="E171" s="154"/>
      <c r="F171" s="157"/>
    </row>
    <row r="172" spans="1:7" s="152" customFormat="1" ht="15" customHeight="1" x14ac:dyDescent="0.2">
      <c r="A172" s="159"/>
      <c r="B172" s="87" t="s">
        <v>284</v>
      </c>
      <c r="C172" s="155"/>
      <c r="D172" s="158"/>
      <c r="E172" s="154"/>
      <c r="F172" s="157"/>
    </row>
    <row r="173" spans="1:7" ht="60.75" customHeight="1" x14ac:dyDescent="0.2">
      <c r="A173" s="159"/>
      <c r="B173" s="115" t="s">
        <v>298</v>
      </c>
      <c r="C173" s="155"/>
      <c r="D173" s="158"/>
      <c r="E173" s="154"/>
      <c r="F173" s="157"/>
      <c r="G173" s="64"/>
    </row>
    <row r="174" spans="1:7" ht="15.75" customHeight="1" x14ac:dyDescent="0.2">
      <c r="A174" s="159"/>
      <c r="B174" s="115" t="s">
        <v>297</v>
      </c>
      <c r="C174" s="155"/>
      <c r="D174" s="158"/>
      <c r="E174" s="154"/>
      <c r="F174" s="157"/>
      <c r="G174" s="64"/>
    </row>
    <row r="175" spans="1:7" x14ac:dyDescent="0.2">
      <c r="A175" s="159"/>
      <c r="B175" s="148" t="s">
        <v>283</v>
      </c>
      <c r="C175" s="125" t="s">
        <v>149</v>
      </c>
      <c r="D175" s="124">
        <v>146</v>
      </c>
      <c r="E175" s="123"/>
      <c r="F175" s="122">
        <f>D175*E175</f>
        <v>0</v>
      </c>
      <c r="G175" s="64"/>
    </row>
    <row r="176" spans="1:7" s="65" customFormat="1" x14ac:dyDescent="0.2">
      <c r="A176" s="159"/>
      <c r="B176" s="160"/>
      <c r="C176" s="155"/>
      <c r="D176" s="158"/>
      <c r="E176" s="154"/>
      <c r="F176" s="157"/>
    </row>
    <row r="177" spans="1:7" s="65" customFormat="1" x14ac:dyDescent="0.2">
      <c r="A177" s="69" t="s">
        <v>381</v>
      </c>
      <c r="B177" s="87" t="s">
        <v>296</v>
      </c>
      <c r="C177" s="152"/>
      <c r="D177" s="152"/>
      <c r="E177" s="152"/>
      <c r="F177" s="152"/>
    </row>
    <row r="178" spans="1:7" s="65" customFormat="1" x14ac:dyDescent="0.2">
      <c r="A178" s="69"/>
      <c r="B178" s="87" t="s">
        <v>295</v>
      </c>
      <c r="C178" s="152"/>
      <c r="D178" s="152"/>
      <c r="E178" s="152"/>
      <c r="F178" s="152"/>
    </row>
    <row r="179" spans="1:7" s="65" customFormat="1" ht="17.25" customHeight="1" x14ac:dyDescent="0.2">
      <c r="A179" s="69"/>
      <c r="B179" s="87" t="s">
        <v>294</v>
      </c>
      <c r="C179" s="155"/>
      <c r="D179" s="158"/>
      <c r="E179" s="154"/>
      <c r="F179" s="157"/>
    </row>
    <row r="180" spans="1:7" s="99" customFormat="1" ht="94.5" customHeight="1" x14ac:dyDescent="0.2">
      <c r="A180" s="69"/>
      <c r="B180" s="87" t="s">
        <v>293</v>
      </c>
      <c r="C180" s="155"/>
      <c r="D180" s="158"/>
      <c r="E180" s="154"/>
      <c r="F180" s="157"/>
      <c r="G180" s="146"/>
    </row>
    <row r="181" spans="1:7" ht="38.25" x14ac:dyDescent="0.2">
      <c r="B181" s="115" t="s">
        <v>292</v>
      </c>
      <c r="C181" s="155"/>
      <c r="D181" s="158"/>
      <c r="E181" s="154"/>
      <c r="F181" s="157"/>
    </row>
    <row r="182" spans="1:7" s="99" customFormat="1" ht="25.5" x14ac:dyDescent="0.2">
      <c r="A182" s="69"/>
      <c r="B182" s="115" t="s">
        <v>291</v>
      </c>
      <c r="C182" s="155"/>
      <c r="D182" s="158"/>
      <c r="E182" s="154"/>
      <c r="F182" s="157"/>
      <c r="G182" s="146"/>
    </row>
    <row r="183" spans="1:7" s="99" customFormat="1" ht="13.5" x14ac:dyDescent="0.2">
      <c r="A183" s="159"/>
      <c r="B183" s="87" t="s">
        <v>284</v>
      </c>
      <c r="C183" s="155"/>
      <c r="D183" s="158"/>
      <c r="E183" s="154"/>
      <c r="F183" s="157"/>
      <c r="G183" s="146"/>
    </row>
    <row r="184" spans="1:7" x14ac:dyDescent="0.2">
      <c r="B184" s="148" t="s">
        <v>283</v>
      </c>
      <c r="C184" s="125" t="s">
        <v>149</v>
      </c>
      <c r="D184" s="124">
        <v>70</v>
      </c>
      <c r="E184" s="123"/>
      <c r="F184" s="122">
        <f>D184*E184</f>
        <v>0</v>
      </c>
      <c r="G184" s="64"/>
    </row>
    <row r="185" spans="1:7" x14ac:dyDescent="0.2">
      <c r="A185" s="159"/>
      <c r="B185" s="160"/>
      <c r="C185" s="155"/>
      <c r="D185" s="158"/>
      <c r="E185" s="154"/>
      <c r="F185" s="157"/>
      <c r="G185" s="64"/>
    </row>
    <row r="186" spans="1:7" x14ac:dyDescent="0.2">
      <c r="A186" s="69" t="s">
        <v>382</v>
      </c>
      <c r="B186" s="87" t="s">
        <v>289</v>
      </c>
      <c r="C186" s="152"/>
      <c r="D186" s="152"/>
      <c r="E186" s="152"/>
      <c r="F186" s="152"/>
      <c r="G186" s="64"/>
    </row>
    <row r="187" spans="1:7" x14ac:dyDescent="0.2">
      <c r="B187" s="87" t="s">
        <v>288</v>
      </c>
      <c r="C187" s="152"/>
      <c r="D187" s="152"/>
      <c r="E187" s="152"/>
      <c r="F187" s="152"/>
      <c r="G187" s="64"/>
    </row>
    <row r="188" spans="1:7" s="99" customFormat="1" ht="153" x14ac:dyDescent="0.2">
      <c r="A188" s="69"/>
      <c r="B188" s="145" t="s">
        <v>287</v>
      </c>
      <c r="C188" s="155"/>
      <c r="D188" s="158"/>
      <c r="E188" s="154"/>
      <c r="F188" s="157"/>
    </row>
    <row r="189" spans="1:7" ht="38.25" x14ac:dyDescent="0.2">
      <c r="B189" s="115" t="s">
        <v>286</v>
      </c>
      <c r="C189" s="155"/>
      <c r="D189" s="158"/>
      <c r="E189" s="154"/>
      <c r="F189" s="157"/>
      <c r="G189" s="64"/>
    </row>
    <row r="190" spans="1:7" x14ac:dyDescent="0.2">
      <c r="B190" s="115" t="s">
        <v>285</v>
      </c>
      <c r="C190" s="155"/>
      <c r="D190" s="158"/>
      <c r="E190" s="154"/>
      <c r="F190" s="157"/>
      <c r="G190" s="64"/>
    </row>
    <row r="191" spans="1:7" x14ac:dyDescent="0.2">
      <c r="A191" s="159"/>
      <c r="B191" s="87" t="s">
        <v>284</v>
      </c>
      <c r="C191" s="155"/>
      <c r="D191" s="158"/>
      <c r="E191" s="154"/>
      <c r="F191" s="157"/>
      <c r="G191" s="64"/>
    </row>
    <row r="192" spans="1:7" x14ac:dyDescent="0.2">
      <c r="B192" s="148" t="s">
        <v>283</v>
      </c>
      <c r="C192" s="125" t="s">
        <v>149</v>
      </c>
      <c r="D192" s="124">
        <v>48</v>
      </c>
      <c r="E192" s="156"/>
      <c r="F192" s="122">
        <f>D192*E192</f>
        <v>0</v>
      </c>
      <c r="G192" s="64"/>
    </row>
    <row r="193" spans="1:7" x14ac:dyDescent="0.2">
      <c r="B193" s="115"/>
      <c r="C193" s="155"/>
      <c r="D193" s="142"/>
      <c r="E193" s="154"/>
      <c r="F193" s="153"/>
      <c r="G193" s="64"/>
    </row>
    <row r="194" spans="1:7" x14ac:dyDescent="0.2">
      <c r="A194" s="69" t="s">
        <v>383</v>
      </c>
      <c r="B194" s="87" t="s">
        <v>281</v>
      </c>
      <c r="C194" s="64"/>
      <c r="D194" s="64"/>
      <c r="E194" s="64"/>
      <c r="F194" s="64"/>
      <c r="G194" s="64"/>
    </row>
    <row r="195" spans="1:7" ht="25.5" x14ac:dyDescent="0.2">
      <c r="B195" s="87" t="s">
        <v>280</v>
      </c>
      <c r="C195" s="64"/>
      <c r="D195" s="64"/>
      <c r="E195" s="64"/>
      <c r="F195" s="64"/>
      <c r="G195" s="64"/>
    </row>
    <row r="196" spans="1:7" ht="25.5" x14ac:dyDescent="0.2">
      <c r="B196" s="87" t="s">
        <v>279</v>
      </c>
      <c r="C196" s="86"/>
      <c r="D196" s="85"/>
      <c r="E196" s="84"/>
      <c r="G196" s="64"/>
    </row>
    <row r="197" spans="1:7" ht="38.25" x14ac:dyDescent="0.2">
      <c r="A197" s="77"/>
      <c r="B197" s="87" t="s">
        <v>278</v>
      </c>
      <c r="C197" s="151"/>
      <c r="D197" s="142"/>
      <c r="E197" s="150"/>
      <c r="F197" s="149"/>
      <c r="G197" s="64"/>
    </row>
    <row r="198" spans="1:7" ht="38.25" x14ac:dyDescent="0.2">
      <c r="A198" s="77"/>
      <c r="B198" s="87" t="s">
        <v>277</v>
      </c>
      <c r="C198" s="151"/>
      <c r="D198" s="142"/>
      <c r="E198" s="150"/>
      <c r="F198" s="149"/>
      <c r="G198" s="64"/>
    </row>
    <row r="199" spans="1:7" ht="25.5" x14ac:dyDescent="0.2">
      <c r="A199" s="77"/>
      <c r="B199" s="87" t="s">
        <v>276</v>
      </c>
      <c r="C199" s="151"/>
      <c r="D199" s="142"/>
      <c r="E199" s="150"/>
      <c r="F199" s="149"/>
      <c r="G199" s="64"/>
    </row>
    <row r="200" spans="1:7" ht="39.75" customHeight="1" x14ac:dyDescent="0.2">
      <c r="A200" s="77"/>
      <c r="B200" s="148" t="s">
        <v>275</v>
      </c>
      <c r="C200" s="125" t="s">
        <v>149</v>
      </c>
      <c r="D200" s="124">
        <v>53</v>
      </c>
      <c r="E200" s="123"/>
      <c r="F200" s="122">
        <f>D200*E200</f>
        <v>0</v>
      </c>
      <c r="G200" s="64"/>
    </row>
    <row r="201" spans="1:7" x14ac:dyDescent="0.2">
      <c r="A201" s="119"/>
      <c r="B201" s="95"/>
      <c r="C201" s="119"/>
      <c r="D201" s="118"/>
      <c r="E201" s="117"/>
      <c r="F201" s="116"/>
      <c r="G201" s="64"/>
    </row>
    <row r="202" spans="1:7" x14ac:dyDescent="0.2">
      <c r="A202" s="113" t="s">
        <v>6</v>
      </c>
      <c r="B202" s="95" t="s">
        <v>274</v>
      </c>
      <c r="C202" s="113"/>
      <c r="D202" s="112"/>
      <c r="E202" s="107"/>
      <c r="F202" s="109"/>
      <c r="G202" s="64"/>
    </row>
    <row r="203" spans="1:7" ht="38.25" x14ac:dyDescent="0.2">
      <c r="A203" s="119"/>
      <c r="B203" s="115" t="s">
        <v>273</v>
      </c>
      <c r="C203" s="119"/>
      <c r="D203" s="118"/>
      <c r="E203" s="117"/>
      <c r="F203" s="116"/>
      <c r="G203" s="64"/>
    </row>
    <row r="204" spans="1:7" x14ac:dyDescent="0.2">
      <c r="A204" s="119"/>
      <c r="B204" s="115" t="s">
        <v>272</v>
      </c>
      <c r="C204" s="111" t="s">
        <v>4</v>
      </c>
      <c r="D204" s="111">
        <v>4</v>
      </c>
      <c r="E204" s="147"/>
      <c r="F204" s="109">
        <f>D204*E204</f>
        <v>0</v>
      </c>
      <c r="G204" s="64"/>
    </row>
    <row r="205" spans="1:7" ht="13.5" thickBot="1" x14ac:dyDescent="0.25">
      <c r="B205" s="140"/>
      <c r="C205" s="80"/>
      <c r="D205" s="98"/>
      <c r="E205" s="97"/>
      <c r="F205" s="78"/>
      <c r="G205" s="64"/>
    </row>
    <row r="206" spans="1:7" ht="14.25" thickTop="1" thickBot="1" x14ac:dyDescent="0.25">
      <c r="B206" s="137" t="s">
        <v>271</v>
      </c>
      <c r="C206" s="75"/>
      <c r="D206" s="74"/>
      <c r="E206" s="73"/>
      <c r="F206" s="72">
        <f>SUM(F41:F204)</f>
        <v>0</v>
      </c>
      <c r="G206" s="64"/>
    </row>
    <row r="207" spans="1:7" ht="13.5" thickTop="1" x14ac:dyDescent="0.2">
      <c r="A207" s="102"/>
      <c r="B207" s="115"/>
      <c r="C207" s="102"/>
      <c r="D207" s="101"/>
      <c r="E207" s="100"/>
      <c r="G207" s="64"/>
    </row>
    <row r="208" spans="1:7" x14ac:dyDescent="0.2">
      <c r="A208" s="96" t="s">
        <v>2</v>
      </c>
      <c r="B208" s="143" t="s">
        <v>270</v>
      </c>
      <c r="C208" s="86"/>
      <c r="D208" s="85"/>
      <c r="E208" s="84"/>
      <c r="G208" s="64"/>
    </row>
    <row r="209" spans="1:7" x14ac:dyDescent="0.2">
      <c r="A209" s="93" t="s">
        <v>146</v>
      </c>
      <c r="B209" s="139" t="s">
        <v>145</v>
      </c>
      <c r="C209" s="93" t="s">
        <v>144</v>
      </c>
      <c r="D209" s="92" t="s">
        <v>4</v>
      </c>
      <c r="E209" s="91" t="s">
        <v>143</v>
      </c>
      <c r="F209" s="90" t="s">
        <v>142</v>
      </c>
      <c r="G209" s="64"/>
    </row>
    <row r="210" spans="1:7" ht="102" x14ac:dyDescent="0.2">
      <c r="A210" s="69" t="s">
        <v>0</v>
      </c>
      <c r="B210" s="87" t="s">
        <v>269</v>
      </c>
      <c r="C210" s="86"/>
      <c r="D210" s="85"/>
      <c r="E210" s="84"/>
      <c r="G210" s="64"/>
    </row>
    <row r="211" spans="1:7" ht="25.5" x14ac:dyDescent="0.2">
      <c r="B211" s="87" t="s">
        <v>268</v>
      </c>
      <c r="C211" s="86"/>
      <c r="D211" s="85"/>
      <c r="E211" s="84"/>
      <c r="G211" s="64"/>
    </row>
    <row r="212" spans="1:7" ht="25.5" x14ac:dyDescent="0.2">
      <c r="B212" s="141" t="s">
        <v>267</v>
      </c>
      <c r="C212" s="125" t="s">
        <v>266</v>
      </c>
      <c r="D212" s="124">
        <v>37800</v>
      </c>
      <c r="E212" s="123"/>
      <c r="F212" s="122">
        <f>D212*E212</f>
        <v>0</v>
      </c>
      <c r="G212" s="64"/>
    </row>
    <row r="213" spans="1:7" x14ac:dyDescent="0.2">
      <c r="B213" s="87"/>
      <c r="C213" s="86"/>
      <c r="D213" s="85"/>
      <c r="E213" s="84"/>
      <c r="G213" s="64"/>
    </row>
    <row r="214" spans="1:7" ht="38.25" x14ac:dyDescent="0.2">
      <c r="A214" s="69" t="s">
        <v>2</v>
      </c>
      <c r="B214" s="87" t="s">
        <v>265</v>
      </c>
      <c r="C214" s="86"/>
      <c r="D214" s="85"/>
      <c r="E214" s="84"/>
      <c r="G214" s="64"/>
    </row>
    <row r="215" spans="1:7" ht="28.5" customHeight="1" x14ac:dyDescent="0.2">
      <c r="B215" s="145" t="s">
        <v>264</v>
      </c>
      <c r="C215" s="86"/>
      <c r="D215" s="85"/>
      <c r="E215" s="84"/>
      <c r="G215" s="64"/>
    </row>
    <row r="216" spans="1:7" x14ac:dyDescent="0.2">
      <c r="B216" s="144"/>
      <c r="C216" s="125" t="s">
        <v>149</v>
      </c>
      <c r="D216" s="124">
        <v>715</v>
      </c>
      <c r="E216" s="123"/>
      <c r="F216" s="122">
        <f>D216*E216</f>
        <v>0</v>
      </c>
      <c r="G216" s="64"/>
    </row>
    <row r="217" spans="1:7" x14ac:dyDescent="0.2">
      <c r="B217" s="87"/>
      <c r="C217" s="86"/>
      <c r="D217" s="85"/>
      <c r="E217" s="84"/>
      <c r="G217" s="64"/>
    </row>
    <row r="218" spans="1:7" ht="38.25" x14ac:dyDescent="0.2">
      <c r="A218" s="69" t="s">
        <v>3</v>
      </c>
      <c r="B218" s="87" t="s">
        <v>263</v>
      </c>
      <c r="C218" s="86"/>
      <c r="D218" s="85"/>
      <c r="E218" s="84"/>
      <c r="G218" s="64"/>
    </row>
    <row r="219" spans="1:7" ht="25.5" x14ac:dyDescent="0.2">
      <c r="B219" s="87" t="s">
        <v>262</v>
      </c>
      <c r="C219" s="86"/>
      <c r="D219" s="85"/>
      <c r="E219" s="84"/>
      <c r="G219" s="64"/>
    </row>
    <row r="220" spans="1:7" ht="38.25" x14ac:dyDescent="0.2">
      <c r="B220" s="87" t="s">
        <v>261</v>
      </c>
      <c r="C220" s="86"/>
      <c r="D220" s="85"/>
      <c r="E220" s="84"/>
      <c r="G220" s="64"/>
    </row>
    <row r="221" spans="1:7" x14ac:dyDescent="0.2">
      <c r="B221" s="87" t="s">
        <v>260</v>
      </c>
      <c r="C221" s="86"/>
      <c r="D221" s="85"/>
      <c r="E221" s="84"/>
      <c r="G221" s="64"/>
    </row>
    <row r="222" spans="1:7" x14ac:dyDescent="0.2">
      <c r="B222" s="141" t="s">
        <v>259</v>
      </c>
      <c r="C222" s="125" t="s">
        <v>149</v>
      </c>
      <c r="D222" s="124">
        <v>114</v>
      </c>
      <c r="E222" s="123"/>
      <c r="F222" s="122">
        <f>D222*E222</f>
        <v>0</v>
      </c>
      <c r="G222" s="64"/>
    </row>
    <row r="223" spans="1:7" x14ac:dyDescent="0.2">
      <c r="B223" s="143" t="s">
        <v>258</v>
      </c>
      <c r="C223" s="86"/>
      <c r="D223" s="142"/>
      <c r="E223" s="84"/>
      <c r="G223" s="64"/>
    </row>
    <row r="224" spans="1:7" x14ac:dyDescent="0.2">
      <c r="B224" s="143"/>
      <c r="C224" s="86"/>
      <c r="D224" s="142"/>
      <c r="E224" s="84"/>
      <c r="G224" s="64"/>
    </row>
    <row r="225" spans="1:7" x14ac:dyDescent="0.2">
      <c r="A225" s="69" t="s">
        <v>5</v>
      </c>
      <c r="B225" s="141" t="s">
        <v>257</v>
      </c>
      <c r="C225" s="125" t="s">
        <v>252</v>
      </c>
      <c r="D225" s="124">
        <v>38</v>
      </c>
      <c r="E225" s="123"/>
      <c r="F225" s="122">
        <f>D225*E225</f>
        <v>0</v>
      </c>
      <c r="G225" s="64"/>
    </row>
    <row r="226" spans="1:7" s="99" customFormat="1" ht="13.5" x14ac:dyDescent="0.2">
      <c r="A226" s="69"/>
      <c r="B226" s="87"/>
      <c r="C226" s="86"/>
      <c r="D226" s="142"/>
      <c r="E226" s="84"/>
      <c r="F226" s="66"/>
    </row>
    <row r="227" spans="1:7" s="99" customFormat="1" ht="30" customHeight="1" x14ac:dyDescent="0.2">
      <c r="A227" s="69" t="s">
        <v>377</v>
      </c>
      <c r="B227" s="141" t="s">
        <v>256</v>
      </c>
      <c r="C227" s="125" t="s">
        <v>131</v>
      </c>
      <c r="D227" s="124">
        <v>836</v>
      </c>
      <c r="E227" s="123"/>
      <c r="F227" s="122">
        <f>D227*E227</f>
        <v>0</v>
      </c>
    </row>
    <row r="228" spans="1:7" x14ac:dyDescent="0.2">
      <c r="B228" s="87"/>
      <c r="C228" s="86"/>
      <c r="D228" s="85"/>
      <c r="E228" s="84"/>
      <c r="F228" s="83"/>
      <c r="G228" s="64"/>
    </row>
    <row r="229" spans="1:7" ht="25.5" x14ac:dyDescent="0.2">
      <c r="A229" s="69" t="s">
        <v>378</v>
      </c>
      <c r="B229" s="141" t="s">
        <v>255</v>
      </c>
      <c r="C229" s="125" t="s">
        <v>252</v>
      </c>
      <c r="D229" s="124">
        <v>76</v>
      </c>
      <c r="E229" s="123"/>
      <c r="F229" s="122">
        <f>D229*E229</f>
        <v>0</v>
      </c>
      <c r="G229" s="64"/>
    </row>
    <row r="230" spans="1:7" x14ac:dyDescent="0.2">
      <c r="B230" s="87"/>
      <c r="C230" s="86"/>
      <c r="D230" s="142"/>
      <c r="E230" s="84"/>
      <c r="G230" s="64"/>
    </row>
    <row r="231" spans="1:7" ht="17.25" customHeight="1" x14ac:dyDescent="0.2">
      <c r="A231" s="69" t="s">
        <v>7</v>
      </c>
      <c r="B231" s="141" t="s">
        <v>254</v>
      </c>
      <c r="C231" s="125" t="s">
        <v>33</v>
      </c>
      <c r="D231" s="124">
        <v>5</v>
      </c>
      <c r="E231" s="123"/>
      <c r="F231" s="122">
        <f>D231*E231</f>
        <v>0</v>
      </c>
      <c r="G231" s="64"/>
    </row>
    <row r="232" spans="1:7" x14ac:dyDescent="0.2">
      <c r="B232" s="87"/>
      <c r="C232" s="86"/>
      <c r="D232" s="142"/>
      <c r="E232" s="84"/>
      <c r="G232" s="64"/>
    </row>
    <row r="233" spans="1:7" ht="25.5" x14ac:dyDescent="0.2">
      <c r="A233" s="69" t="s">
        <v>8</v>
      </c>
      <c r="B233" s="141" t="s">
        <v>253</v>
      </c>
      <c r="C233" s="125" t="s">
        <v>252</v>
      </c>
      <c r="D233" s="124">
        <v>30</v>
      </c>
      <c r="E233" s="123"/>
      <c r="F233" s="122">
        <f>D233*E233</f>
        <v>0</v>
      </c>
      <c r="G233" s="64"/>
    </row>
    <row r="234" spans="1:7" x14ac:dyDescent="0.2">
      <c r="B234" s="87"/>
      <c r="C234" s="86"/>
      <c r="D234" s="142"/>
      <c r="E234" s="84"/>
      <c r="G234" s="64"/>
    </row>
    <row r="235" spans="1:7" ht="25.5" x14ac:dyDescent="0.2">
      <c r="A235" s="69" t="s">
        <v>10</v>
      </c>
      <c r="B235" s="141" t="s">
        <v>251</v>
      </c>
      <c r="C235" s="125" t="s">
        <v>131</v>
      </c>
      <c r="D235" s="124">
        <v>45</v>
      </c>
      <c r="E235" s="123"/>
      <c r="F235" s="122">
        <f>D235*E235</f>
        <v>0</v>
      </c>
      <c r="G235" s="64"/>
    </row>
    <row r="236" spans="1:7" x14ac:dyDescent="0.2">
      <c r="B236" s="87"/>
      <c r="C236" s="86"/>
      <c r="D236" s="85"/>
      <c r="E236" s="84"/>
      <c r="F236" s="83"/>
      <c r="G236" s="64"/>
    </row>
    <row r="237" spans="1:7" ht="43.5" customHeight="1" x14ac:dyDescent="0.2">
      <c r="A237" s="69" t="s">
        <v>11</v>
      </c>
      <c r="B237" s="87" t="s">
        <v>250</v>
      </c>
      <c r="C237" s="64"/>
      <c r="D237" s="64"/>
      <c r="E237" s="64"/>
      <c r="F237" s="64"/>
      <c r="G237" s="64"/>
    </row>
    <row r="238" spans="1:7" x14ac:dyDescent="0.2">
      <c r="A238" s="69" t="s">
        <v>162</v>
      </c>
      <c r="B238" s="141" t="s">
        <v>249</v>
      </c>
      <c r="C238" s="125" t="s">
        <v>4</v>
      </c>
      <c r="D238" s="124">
        <v>5</v>
      </c>
      <c r="E238" s="123"/>
      <c r="F238" s="122">
        <f>D238*E238</f>
        <v>0</v>
      </c>
      <c r="G238" s="64"/>
    </row>
    <row r="239" spans="1:7" x14ac:dyDescent="0.2">
      <c r="A239" s="69" t="s">
        <v>160</v>
      </c>
      <c r="B239" s="141" t="s">
        <v>248</v>
      </c>
      <c r="C239" s="125" t="s">
        <v>4</v>
      </c>
      <c r="D239" s="124">
        <v>3</v>
      </c>
      <c r="E239" s="123"/>
      <c r="F239" s="122">
        <f>D239*E239</f>
        <v>0</v>
      </c>
      <c r="G239" s="64"/>
    </row>
    <row r="240" spans="1:7" x14ac:dyDescent="0.2">
      <c r="A240" s="69" t="s">
        <v>158</v>
      </c>
      <c r="B240" s="141" t="s">
        <v>247</v>
      </c>
      <c r="C240" s="125" t="s">
        <v>4</v>
      </c>
      <c r="D240" s="124">
        <v>3</v>
      </c>
      <c r="E240" s="123"/>
      <c r="F240" s="122">
        <f>D240*E240</f>
        <v>0</v>
      </c>
      <c r="G240" s="64"/>
    </row>
    <row r="241" spans="1:7" x14ac:dyDescent="0.2">
      <c r="B241" s="87"/>
      <c r="C241" s="86"/>
      <c r="D241" s="85"/>
      <c r="E241" s="84"/>
      <c r="F241" s="83"/>
      <c r="G241" s="64"/>
    </row>
    <row r="242" spans="1:7" x14ac:dyDescent="0.2">
      <c r="A242" s="69" t="s">
        <v>12</v>
      </c>
      <c r="B242" s="141" t="s">
        <v>246</v>
      </c>
      <c r="C242" s="125" t="s">
        <v>4</v>
      </c>
      <c r="D242" s="124">
        <v>3</v>
      </c>
      <c r="E242" s="123"/>
      <c r="F242" s="122">
        <f>D242*E242</f>
        <v>0</v>
      </c>
      <c r="G242" s="64"/>
    </row>
    <row r="243" spans="1:7" ht="13.5" thickBot="1" x14ac:dyDescent="0.25">
      <c r="B243" s="140"/>
      <c r="C243" s="80"/>
      <c r="D243" s="98"/>
      <c r="E243" s="97"/>
      <c r="F243" s="78"/>
      <c r="G243" s="64"/>
    </row>
    <row r="244" spans="1:7" ht="14.25" thickTop="1" thickBot="1" x14ac:dyDescent="0.25">
      <c r="B244" s="137" t="s">
        <v>245</v>
      </c>
      <c r="C244" s="75"/>
      <c r="D244" s="74"/>
      <c r="E244" s="73"/>
      <c r="F244" s="72">
        <f>SUM(F212:F242)</f>
        <v>0</v>
      </c>
      <c r="G244" s="64"/>
    </row>
    <row r="245" spans="1:7" ht="13.5" thickTop="1" x14ac:dyDescent="0.2">
      <c r="A245" s="102"/>
      <c r="B245" s="115"/>
      <c r="C245" s="102"/>
      <c r="D245" s="101"/>
      <c r="E245" s="100"/>
      <c r="G245" s="64"/>
    </row>
    <row r="246" spans="1:7" x14ac:dyDescent="0.2">
      <c r="A246" s="96" t="s">
        <v>3</v>
      </c>
      <c r="B246" s="136" t="s">
        <v>244</v>
      </c>
      <c r="G246" s="64"/>
    </row>
    <row r="247" spans="1:7" x14ac:dyDescent="0.2">
      <c r="A247" s="96"/>
      <c r="B247" s="136"/>
      <c r="G247" s="64"/>
    </row>
    <row r="248" spans="1:7" x14ac:dyDescent="0.2">
      <c r="A248" s="93" t="s">
        <v>146</v>
      </c>
      <c r="B248" s="139" t="s">
        <v>145</v>
      </c>
      <c r="C248" s="93" t="s">
        <v>144</v>
      </c>
      <c r="D248" s="92" t="s">
        <v>4</v>
      </c>
      <c r="E248" s="91" t="s">
        <v>143</v>
      </c>
      <c r="F248" s="90" t="s">
        <v>142</v>
      </c>
      <c r="G248" s="64"/>
    </row>
    <row r="249" spans="1:7" x14ac:dyDescent="0.2">
      <c r="A249" s="119"/>
      <c r="B249" s="138" t="s">
        <v>243</v>
      </c>
      <c r="C249" s="119"/>
      <c r="D249" s="118"/>
      <c r="E249" s="117"/>
      <c r="F249" s="116"/>
      <c r="G249" s="64"/>
    </row>
    <row r="250" spans="1:7" ht="25.5" x14ac:dyDescent="0.2">
      <c r="A250" s="77"/>
      <c r="B250" s="87" t="s">
        <v>242</v>
      </c>
      <c r="C250" s="86"/>
      <c r="D250" s="85"/>
      <c r="E250" s="84"/>
      <c r="G250" s="64"/>
    </row>
    <row r="251" spans="1:7" ht="25.5" x14ac:dyDescent="0.2">
      <c r="A251" s="77"/>
      <c r="B251" s="87" t="s">
        <v>241</v>
      </c>
      <c r="C251" s="86"/>
      <c r="D251" s="85"/>
      <c r="E251" s="84"/>
      <c r="G251" s="64"/>
    </row>
    <row r="252" spans="1:7" ht="108.75" customHeight="1" x14ac:dyDescent="0.2">
      <c r="A252" s="77"/>
      <c r="B252" s="87" t="s">
        <v>240</v>
      </c>
      <c r="C252" s="86"/>
      <c r="D252" s="85"/>
      <c r="E252" s="84"/>
      <c r="G252" s="64"/>
    </row>
    <row r="253" spans="1:7" ht="62.25" customHeight="1" x14ac:dyDescent="0.2">
      <c r="A253" s="77"/>
      <c r="B253" s="87" t="s">
        <v>239</v>
      </c>
      <c r="C253" s="86"/>
      <c r="D253" s="85"/>
      <c r="E253" s="84"/>
      <c r="G253" s="64"/>
    </row>
    <row r="254" spans="1:7" x14ac:dyDescent="0.2">
      <c r="A254" s="77"/>
      <c r="B254" s="87" t="s">
        <v>209</v>
      </c>
      <c r="C254" s="86"/>
      <c r="D254" s="85"/>
      <c r="E254" s="84"/>
      <c r="G254" s="64"/>
    </row>
    <row r="255" spans="1:7" x14ac:dyDescent="0.2">
      <c r="A255" s="77"/>
      <c r="B255" s="89"/>
      <c r="C255" s="86"/>
      <c r="D255" s="85"/>
      <c r="E255" s="84"/>
      <c r="G255" s="64"/>
    </row>
    <row r="256" spans="1:7" s="99" customFormat="1" ht="51" x14ac:dyDescent="0.2">
      <c r="A256" s="69" t="s">
        <v>0</v>
      </c>
      <c r="B256" s="87" t="s">
        <v>238</v>
      </c>
      <c r="C256" s="86" t="s">
        <v>33</v>
      </c>
      <c r="D256" s="85">
        <v>1</v>
      </c>
      <c r="E256" s="84"/>
      <c r="F256" s="83">
        <f t="shared" ref="F256:F277" si="0">D256*E256</f>
        <v>0</v>
      </c>
    </row>
    <row r="257" spans="1:7" x14ac:dyDescent="0.2">
      <c r="A257" s="69" t="s">
        <v>2</v>
      </c>
      <c r="B257" s="87" t="s">
        <v>237</v>
      </c>
      <c r="C257" s="86" t="s">
        <v>33</v>
      </c>
      <c r="D257" s="85">
        <v>1</v>
      </c>
      <c r="E257" s="84"/>
      <c r="F257" s="83">
        <f t="shared" si="0"/>
        <v>0</v>
      </c>
      <c r="G257" s="64"/>
    </row>
    <row r="258" spans="1:7" x14ac:dyDescent="0.2">
      <c r="A258" s="69" t="s">
        <v>3</v>
      </c>
      <c r="B258" s="87" t="s">
        <v>236</v>
      </c>
      <c r="C258" s="86" t="s">
        <v>33</v>
      </c>
      <c r="D258" s="85">
        <v>1</v>
      </c>
      <c r="E258" s="84"/>
      <c r="F258" s="83">
        <f t="shared" si="0"/>
        <v>0</v>
      </c>
      <c r="G258" s="64"/>
    </row>
    <row r="259" spans="1:7" x14ac:dyDescent="0.2">
      <c r="A259" s="69" t="s">
        <v>5</v>
      </c>
      <c r="B259" s="87" t="s">
        <v>235</v>
      </c>
      <c r="C259" s="86" t="s">
        <v>33</v>
      </c>
      <c r="D259" s="85">
        <v>1</v>
      </c>
      <c r="E259" s="84"/>
      <c r="F259" s="83">
        <f t="shared" si="0"/>
        <v>0</v>
      </c>
      <c r="G259" s="64"/>
    </row>
    <row r="260" spans="1:7" x14ac:dyDescent="0.2">
      <c r="A260" s="69" t="s">
        <v>6</v>
      </c>
      <c r="B260" s="87" t="s">
        <v>234</v>
      </c>
      <c r="C260" s="86" t="s">
        <v>33</v>
      </c>
      <c r="D260" s="85">
        <v>1</v>
      </c>
      <c r="E260" s="84"/>
      <c r="F260" s="83">
        <f t="shared" si="0"/>
        <v>0</v>
      </c>
      <c r="G260" s="64"/>
    </row>
    <row r="261" spans="1:7" ht="25.5" x14ac:dyDescent="0.2">
      <c r="A261" s="69" t="s">
        <v>7</v>
      </c>
      <c r="B261" s="87" t="s">
        <v>233</v>
      </c>
      <c r="C261" s="86" t="s">
        <v>33</v>
      </c>
      <c r="D261" s="85">
        <v>1</v>
      </c>
      <c r="E261" s="84"/>
      <c r="F261" s="83">
        <f t="shared" si="0"/>
        <v>0</v>
      </c>
      <c r="G261" s="64"/>
    </row>
    <row r="262" spans="1:7" ht="25.5" x14ac:dyDescent="0.2">
      <c r="A262" s="69" t="s">
        <v>8</v>
      </c>
      <c r="B262" s="87" t="s">
        <v>232</v>
      </c>
      <c r="C262" s="86" t="s">
        <v>33</v>
      </c>
      <c r="D262" s="85">
        <v>1</v>
      </c>
      <c r="E262" s="84"/>
      <c r="F262" s="83">
        <f t="shared" si="0"/>
        <v>0</v>
      </c>
      <c r="G262" s="64"/>
    </row>
    <row r="263" spans="1:7" ht="25.5" x14ac:dyDescent="0.2">
      <c r="A263" s="69" t="s">
        <v>10</v>
      </c>
      <c r="B263" s="87" t="s">
        <v>231</v>
      </c>
      <c r="C263" s="86" t="s">
        <v>33</v>
      </c>
      <c r="D263" s="85">
        <v>1</v>
      </c>
      <c r="E263" s="84"/>
      <c r="F263" s="83">
        <f t="shared" si="0"/>
        <v>0</v>
      </c>
      <c r="G263" s="64"/>
    </row>
    <row r="264" spans="1:7" ht="25.5" x14ac:dyDescent="0.2">
      <c r="A264" s="69" t="s">
        <v>11</v>
      </c>
      <c r="B264" s="87" t="s">
        <v>230</v>
      </c>
      <c r="C264" s="86" t="s">
        <v>33</v>
      </c>
      <c r="D264" s="85">
        <v>1</v>
      </c>
      <c r="E264" s="84"/>
      <c r="F264" s="83">
        <f t="shared" si="0"/>
        <v>0</v>
      </c>
      <c r="G264" s="64"/>
    </row>
    <row r="265" spans="1:7" x14ac:dyDescent="0.2">
      <c r="A265" s="69" t="s">
        <v>12</v>
      </c>
      <c r="B265" s="87" t="s">
        <v>229</v>
      </c>
      <c r="C265" s="86" t="s">
        <v>33</v>
      </c>
      <c r="D265" s="85">
        <v>1</v>
      </c>
      <c r="E265" s="84"/>
      <c r="F265" s="83">
        <f t="shared" si="0"/>
        <v>0</v>
      </c>
      <c r="G265" s="64"/>
    </row>
    <row r="266" spans="1:7" ht="25.5" x14ac:dyDescent="0.2">
      <c r="A266" s="69" t="s">
        <v>15</v>
      </c>
      <c r="B266" s="87" t="s">
        <v>228</v>
      </c>
      <c r="C266" s="86" t="s">
        <v>33</v>
      </c>
      <c r="D266" s="85">
        <v>1</v>
      </c>
      <c r="E266" s="84"/>
      <c r="F266" s="83">
        <f t="shared" si="0"/>
        <v>0</v>
      </c>
      <c r="G266" s="64"/>
    </row>
    <row r="267" spans="1:7" ht="25.5" x14ac:dyDescent="0.2">
      <c r="A267" s="69" t="s">
        <v>16</v>
      </c>
      <c r="B267" s="87" t="s">
        <v>227</v>
      </c>
      <c r="C267" s="86" t="s">
        <v>33</v>
      </c>
      <c r="D267" s="85">
        <v>1</v>
      </c>
      <c r="E267" s="84"/>
      <c r="F267" s="83">
        <f t="shared" si="0"/>
        <v>0</v>
      </c>
      <c r="G267" s="64"/>
    </row>
    <row r="268" spans="1:7" s="99" customFormat="1" ht="13.5" x14ac:dyDescent="0.2">
      <c r="A268" s="69" t="s">
        <v>17</v>
      </c>
      <c r="B268" s="87" t="s">
        <v>226</v>
      </c>
      <c r="C268" s="86" t="s">
        <v>33</v>
      </c>
      <c r="D268" s="85">
        <v>1</v>
      </c>
      <c r="E268" s="84"/>
      <c r="F268" s="83">
        <f t="shared" si="0"/>
        <v>0</v>
      </c>
    </row>
    <row r="269" spans="1:7" s="99" customFormat="1" ht="25.5" x14ac:dyDescent="0.2">
      <c r="A269" s="69" t="s">
        <v>18</v>
      </c>
      <c r="B269" s="87" t="s">
        <v>225</v>
      </c>
      <c r="C269" s="86" t="s">
        <v>33</v>
      </c>
      <c r="D269" s="85">
        <v>1</v>
      </c>
      <c r="E269" s="84"/>
      <c r="F269" s="83">
        <f t="shared" si="0"/>
        <v>0</v>
      </c>
    </row>
    <row r="270" spans="1:7" x14ac:dyDescent="0.2">
      <c r="A270" s="69" t="s">
        <v>224</v>
      </c>
      <c r="B270" s="87" t="s">
        <v>223</v>
      </c>
      <c r="C270" s="86" t="s">
        <v>33</v>
      </c>
      <c r="D270" s="85">
        <v>1</v>
      </c>
      <c r="E270" s="84"/>
      <c r="F270" s="83">
        <f t="shared" si="0"/>
        <v>0</v>
      </c>
      <c r="G270" s="64"/>
    </row>
    <row r="271" spans="1:7" ht="25.5" x14ac:dyDescent="0.2">
      <c r="A271" s="69" t="s">
        <v>32</v>
      </c>
      <c r="B271" s="87" t="s">
        <v>222</v>
      </c>
      <c r="C271" s="86" t="s">
        <v>33</v>
      </c>
      <c r="D271" s="85">
        <v>1</v>
      </c>
      <c r="E271" s="84"/>
      <c r="F271" s="83">
        <f t="shared" si="0"/>
        <v>0</v>
      </c>
      <c r="G271" s="64"/>
    </row>
    <row r="272" spans="1:7" ht="25.5" x14ac:dyDescent="0.2">
      <c r="A272" s="69" t="s">
        <v>35</v>
      </c>
      <c r="B272" s="87" t="s">
        <v>221</v>
      </c>
      <c r="C272" s="86" t="s">
        <v>33</v>
      </c>
      <c r="D272" s="85">
        <v>1</v>
      </c>
      <c r="E272" s="84"/>
      <c r="F272" s="83">
        <f t="shared" si="0"/>
        <v>0</v>
      </c>
      <c r="G272" s="64"/>
    </row>
    <row r="273" spans="1:7" x14ac:dyDescent="0.2">
      <c r="A273" s="69" t="s">
        <v>36</v>
      </c>
      <c r="B273" s="87" t="s">
        <v>220</v>
      </c>
      <c r="C273" s="86" t="s">
        <v>33</v>
      </c>
      <c r="D273" s="85">
        <v>1</v>
      </c>
      <c r="E273" s="84"/>
      <c r="F273" s="83">
        <f t="shared" si="0"/>
        <v>0</v>
      </c>
      <c r="G273" s="64"/>
    </row>
    <row r="274" spans="1:7" ht="25.5" x14ac:dyDescent="0.2">
      <c r="A274" s="69" t="s">
        <v>37</v>
      </c>
      <c r="B274" s="87" t="s">
        <v>219</v>
      </c>
      <c r="C274" s="86" t="s">
        <v>33</v>
      </c>
      <c r="D274" s="85">
        <v>1</v>
      </c>
      <c r="E274" s="84"/>
      <c r="F274" s="83">
        <f t="shared" si="0"/>
        <v>0</v>
      </c>
      <c r="G274" s="64"/>
    </row>
    <row r="275" spans="1:7" ht="38.25" x14ac:dyDescent="0.2">
      <c r="A275" s="69" t="s">
        <v>38</v>
      </c>
      <c r="B275" s="87" t="s">
        <v>218</v>
      </c>
      <c r="C275" s="86" t="s">
        <v>33</v>
      </c>
      <c r="D275" s="85">
        <v>1</v>
      </c>
      <c r="E275" s="84"/>
      <c r="F275" s="83">
        <f t="shared" si="0"/>
        <v>0</v>
      </c>
      <c r="G275" s="64"/>
    </row>
    <row r="276" spans="1:7" ht="25.5" x14ac:dyDescent="0.2">
      <c r="A276" s="69" t="s">
        <v>39</v>
      </c>
      <c r="B276" s="87" t="s">
        <v>217</v>
      </c>
      <c r="C276" s="86" t="s">
        <v>33</v>
      </c>
      <c r="D276" s="85">
        <v>1</v>
      </c>
      <c r="E276" s="84"/>
      <c r="F276" s="83">
        <f t="shared" si="0"/>
        <v>0</v>
      </c>
      <c r="G276" s="64"/>
    </row>
    <row r="277" spans="1:7" s="99" customFormat="1" ht="13.5" x14ac:dyDescent="0.2">
      <c r="A277" s="69" t="s">
        <v>40</v>
      </c>
      <c r="B277" s="87" t="s">
        <v>216</v>
      </c>
      <c r="C277" s="86" t="s">
        <v>33</v>
      </c>
      <c r="D277" s="85">
        <v>1</v>
      </c>
      <c r="E277" s="84"/>
      <c r="F277" s="83">
        <f t="shared" si="0"/>
        <v>0</v>
      </c>
    </row>
    <row r="278" spans="1:7" x14ac:dyDescent="0.2">
      <c r="A278" s="128"/>
      <c r="B278" s="138" t="s">
        <v>215</v>
      </c>
      <c r="C278" s="119"/>
      <c r="D278" s="118"/>
      <c r="E278" s="117"/>
      <c r="F278" s="116"/>
      <c r="G278" s="64"/>
    </row>
    <row r="279" spans="1:7" ht="77.25" thickBot="1" x14ac:dyDescent="0.25">
      <c r="A279" s="69" t="s">
        <v>214</v>
      </c>
      <c r="B279" s="87" t="s">
        <v>213</v>
      </c>
      <c r="C279" s="86" t="s">
        <v>33</v>
      </c>
      <c r="D279" s="85">
        <v>1</v>
      </c>
      <c r="E279" s="84"/>
      <c r="F279" s="83">
        <f>D279*E279</f>
        <v>0</v>
      </c>
      <c r="G279" s="64"/>
    </row>
    <row r="280" spans="1:7" ht="14.25" thickTop="1" thickBot="1" x14ac:dyDescent="0.25">
      <c r="B280" s="137" t="s">
        <v>212</v>
      </c>
      <c r="C280" s="75"/>
      <c r="D280" s="74"/>
      <c r="E280" s="73"/>
      <c r="F280" s="72">
        <f>SUM(F251:F279)</f>
        <v>0</v>
      </c>
      <c r="G280" s="64"/>
    </row>
    <row r="281" spans="1:7" ht="13.5" thickTop="1" x14ac:dyDescent="0.2">
      <c r="A281" s="104"/>
      <c r="B281" s="103"/>
      <c r="C281" s="102"/>
      <c r="D281" s="101"/>
      <c r="E281" s="100"/>
      <c r="G281" s="64"/>
    </row>
    <row r="282" spans="1:7" x14ac:dyDescent="0.2">
      <c r="A282" s="96" t="s">
        <v>5</v>
      </c>
      <c r="B282" s="136" t="s">
        <v>211</v>
      </c>
      <c r="G282" s="64"/>
    </row>
    <row r="283" spans="1:7" x14ac:dyDescent="0.2">
      <c r="A283" s="134"/>
      <c r="B283" s="135" t="s">
        <v>210</v>
      </c>
      <c r="G283" s="64"/>
    </row>
    <row r="284" spans="1:7" x14ac:dyDescent="0.2">
      <c r="A284" s="134"/>
      <c r="B284" s="135" t="s">
        <v>209</v>
      </c>
      <c r="G284" s="64"/>
    </row>
    <row r="285" spans="1:7" x14ac:dyDescent="0.2">
      <c r="A285" s="134"/>
      <c r="B285" s="136"/>
      <c r="G285" s="64"/>
    </row>
    <row r="286" spans="1:7" x14ac:dyDescent="0.2">
      <c r="A286" s="134"/>
      <c r="B286" s="135" t="s">
        <v>208</v>
      </c>
      <c r="G286" s="64"/>
    </row>
    <row r="287" spans="1:7" ht="114.75" x14ac:dyDescent="0.2">
      <c r="A287" s="134"/>
      <c r="B287" s="115" t="s">
        <v>207</v>
      </c>
      <c r="G287" s="64"/>
    </row>
    <row r="288" spans="1:7" ht="51" x14ac:dyDescent="0.2">
      <c r="A288" s="77"/>
      <c r="B288" s="115" t="s">
        <v>206</v>
      </c>
      <c r="G288" s="64"/>
    </row>
    <row r="289" spans="1:7" x14ac:dyDescent="0.2">
      <c r="A289" s="134"/>
      <c r="B289" s="133"/>
      <c r="G289" s="64"/>
    </row>
    <row r="290" spans="1:7" x14ac:dyDescent="0.2">
      <c r="A290" s="93" t="s">
        <v>146</v>
      </c>
      <c r="B290" s="94" t="s">
        <v>145</v>
      </c>
      <c r="C290" s="93" t="s">
        <v>144</v>
      </c>
      <c r="D290" s="92" t="s">
        <v>4</v>
      </c>
      <c r="E290" s="91" t="s">
        <v>143</v>
      </c>
      <c r="F290" s="90" t="s">
        <v>142</v>
      </c>
      <c r="G290" s="64"/>
    </row>
    <row r="291" spans="1:7" x14ac:dyDescent="0.2">
      <c r="A291" s="119"/>
      <c r="B291" s="127"/>
      <c r="C291" s="119"/>
      <c r="D291" s="118"/>
      <c r="E291" s="117"/>
      <c r="F291" s="116"/>
      <c r="G291" s="64"/>
    </row>
    <row r="292" spans="1:7" ht="38.25" x14ac:dyDescent="0.2">
      <c r="A292" s="69" t="s">
        <v>0</v>
      </c>
      <c r="B292" s="87" t="s">
        <v>205</v>
      </c>
      <c r="C292" s="86" t="s">
        <v>33</v>
      </c>
      <c r="D292" s="85">
        <v>3</v>
      </c>
      <c r="E292" s="84"/>
      <c r="F292" s="83">
        <f>D292*E292</f>
        <v>0</v>
      </c>
      <c r="G292" s="64"/>
    </row>
    <row r="293" spans="1:7" x14ac:dyDescent="0.2">
      <c r="B293" s="89"/>
      <c r="C293" s="86"/>
      <c r="D293" s="85"/>
      <c r="E293" s="84"/>
      <c r="G293" s="64"/>
    </row>
    <row r="294" spans="1:7" ht="38.25" x14ac:dyDescent="0.2">
      <c r="A294" s="69" t="s">
        <v>2</v>
      </c>
      <c r="B294" s="87" t="s">
        <v>204</v>
      </c>
      <c r="C294" s="86" t="s">
        <v>33</v>
      </c>
      <c r="D294" s="85">
        <v>2</v>
      </c>
      <c r="E294" s="84"/>
      <c r="F294" s="83">
        <f>D294*E294</f>
        <v>0</v>
      </c>
      <c r="G294" s="64"/>
    </row>
    <row r="295" spans="1:7" x14ac:dyDescent="0.2">
      <c r="B295" s="89"/>
      <c r="C295" s="86"/>
      <c r="D295" s="85"/>
      <c r="E295" s="84"/>
      <c r="G295" s="64"/>
    </row>
    <row r="296" spans="1:7" ht="25.5" x14ac:dyDescent="0.2">
      <c r="A296" s="69" t="s">
        <v>3</v>
      </c>
      <c r="B296" s="87" t="s">
        <v>203</v>
      </c>
      <c r="C296" s="86" t="s">
        <v>33</v>
      </c>
      <c r="D296" s="85">
        <v>3</v>
      </c>
      <c r="E296" s="84"/>
      <c r="F296" s="83">
        <f>D296*E296</f>
        <v>0</v>
      </c>
      <c r="G296" s="64"/>
    </row>
    <row r="297" spans="1:7" x14ac:dyDescent="0.2">
      <c r="B297" s="87"/>
      <c r="C297" s="86"/>
      <c r="D297" s="85"/>
      <c r="E297" s="84"/>
      <c r="G297" s="64"/>
    </row>
    <row r="298" spans="1:7" ht="25.5" x14ac:dyDescent="0.2">
      <c r="A298" s="69" t="s">
        <v>5</v>
      </c>
      <c r="B298" s="87" t="s">
        <v>202</v>
      </c>
      <c r="C298" s="86" t="s">
        <v>33</v>
      </c>
      <c r="D298" s="85">
        <v>1</v>
      </c>
      <c r="E298" s="84"/>
      <c r="F298" s="83">
        <f>D298*E298</f>
        <v>0</v>
      </c>
      <c r="G298" s="64"/>
    </row>
    <row r="299" spans="1:7" ht="13.5" customHeight="1" x14ac:dyDescent="0.2">
      <c r="A299" s="119"/>
      <c r="B299" s="127"/>
      <c r="C299" s="119"/>
      <c r="D299" s="118"/>
      <c r="E299" s="117"/>
      <c r="F299" s="116"/>
      <c r="G299" s="64"/>
    </row>
    <row r="300" spans="1:7" ht="25.5" x14ac:dyDescent="0.2">
      <c r="A300" s="69" t="s">
        <v>6</v>
      </c>
      <c r="B300" s="87" t="s">
        <v>201</v>
      </c>
      <c r="C300" s="86" t="s">
        <v>33</v>
      </c>
      <c r="D300" s="85">
        <v>2</v>
      </c>
      <c r="E300" s="84"/>
      <c r="F300" s="83">
        <f>D300*E300</f>
        <v>0</v>
      </c>
      <c r="G300" s="64"/>
    </row>
    <row r="301" spans="1:7" x14ac:dyDescent="0.2">
      <c r="B301" s="87"/>
      <c r="C301" s="86"/>
      <c r="D301" s="85"/>
      <c r="E301" s="84"/>
      <c r="F301" s="83"/>
      <c r="G301" s="64"/>
    </row>
    <row r="302" spans="1:7" ht="25.5" x14ac:dyDescent="0.2">
      <c r="A302" s="69" t="s">
        <v>7</v>
      </c>
      <c r="B302" s="87" t="s">
        <v>200</v>
      </c>
      <c r="C302" s="86" t="s">
        <v>33</v>
      </c>
      <c r="D302" s="85">
        <v>3</v>
      </c>
      <c r="E302" s="84"/>
      <c r="F302" s="83">
        <f>D302*E302</f>
        <v>0</v>
      </c>
      <c r="G302" s="64"/>
    </row>
    <row r="303" spans="1:7" x14ac:dyDescent="0.2">
      <c r="B303" s="87"/>
      <c r="C303" s="86"/>
      <c r="D303" s="85"/>
      <c r="E303" s="84"/>
      <c r="F303" s="83"/>
      <c r="G303" s="64"/>
    </row>
    <row r="304" spans="1:7" ht="25.5" x14ac:dyDescent="0.2">
      <c r="A304" s="69" t="s">
        <v>8</v>
      </c>
      <c r="B304" s="87" t="s">
        <v>199</v>
      </c>
      <c r="C304" s="86" t="s">
        <v>33</v>
      </c>
      <c r="D304" s="85">
        <v>2</v>
      </c>
      <c r="E304" s="84"/>
      <c r="F304" s="83">
        <f>D304*E304</f>
        <v>0</v>
      </c>
      <c r="G304" s="64"/>
    </row>
    <row r="305" spans="1:7" x14ac:dyDescent="0.2">
      <c r="B305" s="87"/>
      <c r="C305" s="86"/>
      <c r="D305" s="85"/>
      <c r="E305" s="84"/>
      <c r="F305" s="83"/>
      <c r="G305" s="64"/>
    </row>
    <row r="306" spans="1:7" ht="25.5" x14ac:dyDescent="0.2">
      <c r="A306" s="69" t="s">
        <v>10</v>
      </c>
      <c r="B306" s="87" t="s">
        <v>198</v>
      </c>
      <c r="C306" s="86" t="s">
        <v>33</v>
      </c>
      <c r="D306" s="85">
        <v>1</v>
      </c>
      <c r="E306" s="84"/>
      <c r="F306" s="83">
        <f>D306*E306</f>
        <v>0</v>
      </c>
      <c r="G306" s="64"/>
    </row>
    <row r="307" spans="1:7" s="99" customFormat="1" ht="12.75" customHeight="1" x14ac:dyDescent="0.2">
      <c r="A307" s="69"/>
      <c r="B307" s="89"/>
      <c r="C307" s="86"/>
      <c r="D307" s="85"/>
      <c r="E307" s="84"/>
      <c r="F307" s="66"/>
    </row>
    <row r="308" spans="1:7" ht="25.5" x14ac:dyDescent="0.2">
      <c r="A308" s="69" t="s">
        <v>11</v>
      </c>
      <c r="B308" s="87" t="s">
        <v>197</v>
      </c>
      <c r="C308" s="86" t="s">
        <v>33</v>
      </c>
      <c r="D308" s="85">
        <v>3</v>
      </c>
      <c r="E308" s="84"/>
      <c r="F308" s="83">
        <f>D308*E308</f>
        <v>0</v>
      </c>
      <c r="G308" s="64"/>
    </row>
    <row r="309" spans="1:7" s="65" customFormat="1" x14ac:dyDescent="0.2">
      <c r="A309" s="69"/>
      <c r="B309" s="87"/>
      <c r="C309" s="86"/>
      <c r="D309" s="85"/>
      <c r="E309" s="84"/>
      <c r="F309" s="83"/>
    </row>
    <row r="310" spans="1:7" ht="25.5" x14ac:dyDescent="0.2">
      <c r="A310" s="69" t="s">
        <v>12</v>
      </c>
      <c r="B310" s="87" t="s">
        <v>196</v>
      </c>
      <c r="C310" s="86" t="s">
        <v>33</v>
      </c>
      <c r="D310" s="85">
        <v>2</v>
      </c>
      <c r="E310" s="84"/>
      <c r="F310" s="83">
        <f>D310*E310</f>
        <v>0</v>
      </c>
      <c r="G310" s="64"/>
    </row>
    <row r="311" spans="1:7" x14ac:dyDescent="0.2">
      <c r="B311" s="87"/>
      <c r="C311" s="86"/>
      <c r="D311" s="85"/>
      <c r="E311" s="84"/>
      <c r="F311" s="83"/>
      <c r="G311" s="64"/>
    </row>
    <row r="312" spans="1:7" ht="25.5" x14ac:dyDescent="0.2">
      <c r="A312" s="69" t="s">
        <v>15</v>
      </c>
      <c r="B312" s="87" t="s">
        <v>195</v>
      </c>
      <c r="C312" s="86" t="s">
        <v>33</v>
      </c>
      <c r="D312" s="85">
        <v>1</v>
      </c>
      <c r="E312" s="84"/>
      <c r="F312" s="83">
        <f>D312*E312</f>
        <v>0</v>
      </c>
      <c r="G312" s="64"/>
    </row>
    <row r="313" spans="1:7" x14ac:dyDescent="0.2">
      <c r="B313" s="87"/>
      <c r="C313" s="86"/>
      <c r="D313" s="85"/>
      <c r="E313" s="84"/>
      <c r="F313" s="83"/>
      <c r="G313" s="64"/>
    </row>
    <row r="314" spans="1:7" s="99" customFormat="1" ht="25.5" x14ac:dyDescent="0.2">
      <c r="A314" s="69" t="s">
        <v>16</v>
      </c>
      <c r="B314" s="87" t="s">
        <v>194</v>
      </c>
      <c r="C314" s="86" t="s">
        <v>33</v>
      </c>
      <c r="D314" s="85">
        <v>2</v>
      </c>
      <c r="E314" s="84"/>
      <c r="F314" s="83">
        <f>D314*E314</f>
        <v>0</v>
      </c>
    </row>
    <row r="315" spans="1:7" s="99" customFormat="1" ht="13.5" x14ac:dyDescent="0.2">
      <c r="A315" s="69"/>
      <c r="B315" s="87"/>
      <c r="C315" s="86"/>
      <c r="D315" s="85"/>
      <c r="E315" s="84"/>
      <c r="F315" s="83"/>
    </row>
    <row r="316" spans="1:7" ht="25.5" x14ac:dyDescent="0.2">
      <c r="A316" s="69" t="s">
        <v>17</v>
      </c>
      <c r="B316" s="87" t="s">
        <v>193</v>
      </c>
      <c r="C316" s="86" t="s">
        <v>33</v>
      </c>
      <c r="D316" s="85">
        <v>1</v>
      </c>
      <c r="E316" s="84"/>
      <c r="F316" s="83">
        <f>D316*E316</f>
        <v>0</v>
      </c>
      <c r="G316" s="64"/>
    </row>
    <row r="317" spans="1:7" x14ac:dyDescent="0.2">
      <c r="B317" s="87"/>
      <c r="C317" s="86"/>
      <c r="D317" s="85"/>
      <c r="E317" s="84"/>
      <c r="F317" s="83"/>
      <c r="G317" s="64"/>
    </row>
    <row r="318" spans="1:7" ht="25.5" x14ac:dyDescent="0.2">
      <c r="A318" s="69" t="s">
        <v>18</v>
      </c>
      <c r="B318" s="87" t="s">
        <v>192</v>
      </c>
      <c r="C318" s="86" t="s">
        <v>33</v>
      </c>
      <c r="D318" s="85">
        <v>3</v>
      </c>
      <c r="E318" s="84"/>
      <c r="F318" s="83">
        <f>D318*E318</f>
        <v>0</v>
      </c>
      <c r="G318" s="64"/>
    </row>
    <row r="319" spans="1:7" x14ac:dyDescent="0.2">
      <c r="B319" s="87"/>
      <c r="C319" s="86"/>
      <c r="D319" s="85"/>
      <c r="E319" s="84"/>
      <c r="F319" s="83"/>
      <c r="G319" s="64"/>
    </row>
    <row r="320" spans="1:7" ht="25.5" x14ac:dyDescent="0.2">
      <c r="A320" s="69" t="s">
        <v>19</v>
      </c>
      <c r="B320" s="87" t="s">
        <v>191</v>
      </c>
      <c r="C320" s="86" t="s">
        <v>33</v>
      </c>
      <c r="D320" s="85">
        <v>2</v>
      </c>
      <c r="E320" s="84"/>
      <c r="F320" s="83">
        <f>D320*E320</f>
        <v>0</v>
      </c>
      <c r="G320" s="64"/>
    </row>
    <row r="321" spans="1:7" x14ac:dyDescent="0.2">
      <c r="B321" s="87"/>
      <c r="C321" s="86"/>
      <c r="D321" s="85"/>
      <c r="E321" s="84"/>
      <c r="F321" s="83"/>
      <c r="G321" s="64"/>
    </row>
    <row r="322" spans="1:7" ht="25.5" x14ac:dyDescent="0.2">
      <c r="A322" s="69" t="s">
        <v>32</v>
      </c>
      <c r="B322" s="87" t="s">
        <v>190</v>
      </c>
      <c r="C322" s="86" t="s">
        <v>33</v>
      </c>
      <c r="D322" s="85">
        <v>1</v>
      </c>
      <c r="E322" s="84"/>
      <c r="F322" s="83">
        <f>D322*E322</f>
        <v>0</v>
      </c>
      <c r="G322" s="64"/>
    </row>
    <row r="323" spans="1:7" x14ac:dyDescent="0.2">
      <c r="B323" s="87"/>
      <c r="C323" s="86"/>
      <c r="D323" s="85"/>
      <c r="E323" s="84"/>
      <c r="G323" s="64"/>
    </row>
    <row r="324" spans="1:7" ht="25.5" x14ac:dyDescent="0.2">
      <c r="A324" s="69" t="s">
        <v>35</v>
      </c>
      <c r="B324" s="87" t="s">
        <v>189</v>
      </c>
      <c r="C324" s="86" t="s">
        <v>33</v>
      </c>
      <c r="D324" s="85">
        <v>1</v>
      </c>
      <c r="E324" s="84"/>
      <c r="F324" s="83">
        <f>D324*E324</f>
        <v>0</v>
      </c>
      <c r="G324" s="64"/>
    </row>
    <row r="325" spans="1:7" ht="11.25" customHeight="1" x14ac:dyDescent="0.2">
      <c r="B325" s="87"/>
      <c r="C325" s="86"/>
      <c r="D325" s="85"/>
      <c r="E325" s="84"/>
      <c r="F325" s="83"/>
      <c r="G325" s="64"/>
    </row>
    <row r="326" spans="1:7" ht="51" x14ac:dyDescent="0.2">
      <c r="A326" s="69" t="s">
        <v>36</v>
      </c>
      <c r="B326" s="87" t="s">
        <v>188</v>
      </c>
      <c r="C326" s="86" t="s">
        <v>33</v>
      </c>
      <c r="D326" s="85">
        <v>2</v>
      </c>
      <c r="E326" s="84"/>
      <c r="F326" s="83">
        <f>D326*E326</f>
        <v>0</v>
      </c>
      <c r="G326" s="64"/>
    </row>
    <row r="327" spans="1:7" x14ac:dyDescent="0.2">
      <c r="B327" s="87"/>
      <c r="C327" s="86"/>
      <c r="D327" s="85"/>
      <c r="E327" s="84"/>
      <c r="F327" s="83"/>
      <c r="G327" s="64"/>
    </row>
    <row r="328" spans="1:7" ht="42" customHeight="1" x14ac:dyDescent="0.2">
      <c r="A328" s="69" t="s">
        <v>37</v>
      </c>
      <c r="B328" s="87" t="s">
        <v>187</v>
      </c>
      <c r="C328" s="86" t="s">
        <v>33</v>
      </c>
      <c r="D328" s="85">
        <v>4</v>
      </c>
      <c r="E328" s="84"/>
      <c r="F328" s="83">
        <f>D328*E328</f>
        <v>0</v>
      </c>
      <c r="G328" s="64"/>
    </row>
    <row r="329" spans="1:7" x14ac:dyDescent="0.2">
      <c r="A329" s="119"/>
      <c r="B329" s="127"/>
      <c r="C329" s="119"/>
      <c r="D329" s="118"/>
      <c r="E329" s="117"/>
      <c r="F329" s="116"/>
      <c r="G329" s="64"/>
    </row>
    <row r="330" spans="1:7" ht="25.5" x14ac:dyDescent="0.2">
      <c r="A330" s="69" t="s">
        <v>38</v>
      </c>
      <c r="B330" s="87" t="s">
        <v>186</v>
      </c>
      <c r="C330" s="86" t="s">
        <v>33</v>
      </c>
      <c r="D330" s="85">
        <v>2</v>
      </c>
      <c r="E330" s="84"/>
      <c r="F330" s="83">
        <f>D330*E330</f>
        <v>0</v>
      </c>
      <c r="G330" s="64"/>
    </row>
    <row r="331" spans="1:7" ht="13.5" thickBot="1" x14ac:dyDescent="0.25">
      <c r="A331" s="77"/>
      <c r="B331" s="82"/>
      <c r="C331" s="132"/>
      <c r="D331" s="131"/>
      <c r="E331" s="130"/>
      <c r="F331" s="129"/>
      <c r="G331" s="64"/>
    </row>
    <row r="332" spans="1:7" ht="14.25" thickTop="1" thickBot="1" x14ac:dyDescent="0.25">
      <c r="B332" s="76" t="s">
        <v>185</v>
      </c>
      <c r="C332" s="75"/>
      <c r="D332" s="74"/>
      <c r="E332" s="73"/>
      <c r="F332" s="72">
        <f>SUM(F292:F330)</f>
        <v>0</v>
      </c>
      <c r="G332" s="64"/>
    </row>
    <row r="333" spans="1:7" s="99" customFormat="1" ht="14.25" thickTop="1" x14ac:dyDescent="0.2">
      <c r="A333" s="104"/>
      <c r="B333" s="103"/>
      <c r="C333" s="102"/>
      <c r="D333" s="101"/>
      <c r="E333" s="100"/>
      <c r="F333" s="66"/>
    </row>
    <row r="334" spans="1:7" s="99" customFormat="1" ht="13.5" x14ac:dyDescent="0.2">
      <c r="A334" s="96" t="s">
        <v>6</v>
      </c>
      <c r="B334" s="95" t="s">
        <v>184</v>
      </c>
      <c r="C334" s="69"/>
      <c r="D334" s="68"/>
      <c r="E334" s="67"/>
      <c r="F334" s="66"/>
    </row>
    <row r="335" spans="1:7" x14ac:dyDescent="0.2">
      <c r="A335" s="96"/>
      <c r="B335" s="95"/>
      <c r="G335" s="64"/>
    </row>
    <row r="336" spans="1:7" x14ac:dyDescent="0.2">
      <c r="A336" s="93" t="s">
        <v>146</v>
      </c>
      <c r="B336" s="94" t="s">
        <v>145</v>
      </c>
      <c r="C336" s="93" t="s">
        <v>144</v>
      </c>
      <c r="D336" s="92" t="s">
        <v>4</v>
      </c>
      <c r="E336" s="91" t="s">
        <v>143</v>
      </c>
      <c r="F336" s="90" t="s">
        <v>142</v>
      </c>
      <c r="G336" s="64"/>
    </row>
    <row r="337" spans="1:7" x14ac:dyDescent="0.2">
      <c r="A337" s="128"/>
      <c r="B337" s="127"/>
      <c r="C337" s="119"/>
      <c r="D337" s="118"/>
      <c r="E337" s="117"/>
      <c r="F337" s="116"/>
      <c r="G337" s="64"/>
    </row>
    <row r="338" spans="1:7" ht="164.25" customHeight="1" x14ac:dyDescent="0.2">
      <c r="A338" s="69" t="s">
        <v>0</v>
      </c>
      <c r="B338" s="87" t="s">
        <v>183</v>
      </c>
      <c r="C338" s="64"/>
      <c r="D338" s="64"/>
      <c r="E338" s="64"/>
      <c r="F338" s="64"/>
      <c r="G338" s="64"/>
    </row>
    <row r="339" spans="1:7" x14ac:dyDescent="0.2">
      <c r="B339" s="126"/>
      <c r="C339" s="125" t="s">
        <v>33</v>
      </c>
      <c r="D339" s="124">
        <v>1</v>
      </c>
      <c r="E339" s="123"/>
      <c r="F339" s="122">
        <f>D339*E339</f>
        <v>0</v>
      </c>
      <c r="G339" s="64"/>
    </row>
    <row r="340" spans="1:7" ht="135.75" customHeight="1" x14ac:dyDescent="0.2">
      <c r="A340" s="69" t="s">
        <v>2</v>
      </c>
      <c r="B340" s="87" t="s">
        <v>182</v>
      </c>
      <c r="C340" s="64"/>
      <c r="D340" s="64"/>
      <c r="E340" s="64"/>
      <c r="F340" s="64"/>
      <c r="G340" s="64"/>
    </row>
    <row r="341" spans="1:7" x14ac:dyDescent="0.2">
      <c r="B341" s="126"/>
      <c r="C341" s="125" t="s">
        <v>33</v>
      </c>
      <c r="D341" s="124">
        <v>1</v>
      </c>
      <c r="E341" s="123"/>
      <c r="F341" s="122">
        <f>D341*E341</f>
        <v>0</v>
      </c>
      <c r="G341" s="64"/>
    </row>
    <row r="342" spans="1:7" ht="76.5" x14ac:dyDescent="0.2">
      <c r="A342" s="69" t="s">
        <v>3</v>
      </c>
      <c r="B342" s="87" t="s">
        <v>181</v>
      </c>
      <c r="C342" s="64"/>
      <c r="D342" s="64"/>
      <c r="E342" s="64"/>
      <c r="F342" s="64"/>
      <c r="G342" s="64"/>
    </row>
    <row r="343" spans="1:7" x14ac:dyDescent="0.2">
      <c r="B343" s="126"/>
      <c r="C343" s="125" t="s">
        <v>33</v>
      </c>
      <c r="D343" s="124">
        <v>1</v>
      </c>
      <c r="E343" s="123"/>
      <c r="F343" s="122">
        <f>D343*E343</f>
        <v>0</v>
      </c>
      <c r="G343" s="64"/>
    </row>
    <row r="344" spans="1:7" ht="76.5" x14ac:dyDescent="0.2">
      <c r="A344" s="69" t="s">
        <v>5</v>
      </c>
      <c r="B344" s="87" t="s">
        <v>180</v>
      </c>
      <c r="C344" s="64"/>
      <c r="D344" s="64"/>
      <c r="E344" s="64"/>
      <c r="F344" s="64"/>
      <c r="G344" s="64"/>
    </row>
    <row r="345" spans="1:7" x14ac:dyDescent="0.2">
      <c r="B345" s="126"/>
      <c r="C345" s="125" t="s">
        <v>33</v>
      </c>
      <c r="D345" s="124">
        <v>1</v>
      </c>
      <c r="E345" s="123"/>
      <c r="F345" s="122">
        <f>D345*E345</f>
        <v>0</v>
      </c>
      <c r="G345" s="64"/>
    </row>
    <row r="346" spans="1:7" ht="162.75" customHeight="1" x14ac:dyDescent="0.2">
      <c r="A346" s="69" t="s">
        <v>6</v>
      </c>
      <c r="B346" s="87" t="s">
        <v>179</v>
      </c>
      <c r="C346" s="64"/>
      <c r="D346" s="64"/>
      <c r="E346" s="64"/>
      <c r="F346" s="64"/>
      <c r="G346" s="64"/>
    </row>
    <row r="347" spans="1:7" x14ac:dyDescent="0.2">
      <c r="B347" s="126"/>
      <c r="C347" s="125" t="s">
        <v>33</v>
      </c>
      <c r="D347" s="124">
        <v>1</v>
      </c>
      <c r="E347" s="123"/>
      <c r="F347" s="122">
        <f>D347*E347</f>
        <v>0</v>
      </c>
      <c r="G347" s="64"/>
    </row>
    <row r="348" spans="1:7" ht="89.25" x14ac:dyDescent="0.2">
      <c r="A348" s="69" t="s">
        <v>7</v>
      </c>
      <c r="B348" s="87" t="s">
        <v>178</v>
      </c>
      <c r="C348" s="64"/>
      <c r="D348" s="64"/>
      <c r="E348" s="64"/>
      <c r="F348" s="64"/>
      <c r="G348" s="64"/>
    </row>
    <row r="349" spans="1:7" x14ac:dyDescent="0.2">
      <c r="A349" s="77"/>
      <c r="B349" s="126"/>
      <c r="C349" s="125" t="s">
        <v>33</v>
      </c>
      <c r="D349" s="124">
        <v>1</v>
      </c>
      <c r="E349" s="123"/>
      <c r="F349" s="122">
        <f>D349*E349</f>
        <v>0</v>
      </c>
      <c r="G349" s="64"/>
    </row>
    <row r="350" spans="1:7" ht="13.5" thickBot="1" x14ac:dyDescent="0.25">
      <c r="B350" s="121"/>
      <c r="C350" s="80"/>
      <c r="D350" s="98"/>
      <c r="E350" s="97"/>
      <c r="F350" s="78"/>
      <c r="G350" s="64"/>
    </row>
    <row r="351" spans="1:7" ht="14.25" thickTop="1" thickBot="1" x14ac:dyDescent="0.25">
      <c r="B351" s="76" t="s">
        <v>177</v>
      </c>
      <c r="C351" s="75"/>
      <c r="D351" s="74"/>
      <c r="E351" s="73"/>
      <c r="F351" s="72">
        <f>SUM(F338:F349)</f>
        <v>0</v>
      </c>
      <c r="G351" s="64"/>
    </row>
    <row r="352" spans="1:7" ht="13.5" thickTop="1" x14ac:dyDescent="0.2">
      <c r="A352" s="102"/>
      <c r="B352" s="115"/>
      <c r="C352" s="102"/>
      <c r="D352" s="101"/>
      <c r="E352" s="100"/>
      <c r="G352" s="64"/>
    </row>
    <row r="353" spans="1:7" x14ac:dyDescent="0.2">
      <c r="A353" s="96" t="s">
        <v>7</v>
      </c>
      <c r="B353" s="95" t="s">
        <v>176</v>
      </c>
      <c r="G353" s="64"/>
    </row>
    <row r="354" spans="1:7" x14ac:dyDescent="0.2">
      <c r="A354" s="96"/>
      <c r="B354" s="95"/>
      <c r="G354" s="64"/>
    </row>
    <row r="355" spans="1:7" x14ac:dyDescent="0.2">
      <c r="A355" s="93" t="s">
        <v>146</v>
      </c>
      <c r="B355" s="94" t="s">
        <v>145</v>
      </c>
      <c r="C355" s="93" t="s">
        <v>144</v>
      </c>
      <c r="D355" s="92" t="s">
        <v>4</v>
      </c>
      <c r="E355" s="91" t="s">
        <v>143</v>
      </c>
      <c r="F355" s="90" t="s">
        <v>142</v>
      </c>
      <c r="G355" s="64"/>
    </row>
    <row r="356" spans="1:7" x14ac:dyDescent="0.2">
      <c r="A356" s="119"/>
      <c r="B356" s="120"/>
      <c r="C356" s="119"/>
      <c r="D356" s="118"/>
      <c r="E356" s="117"/>
      <c r="F356" s="116"/>
      <c r="G356" s="64"/>
    </row>
    <row r="357" spans="1:7" ht="76.5" x14ac:dyDescent="0.2">
      <c r="A357" s="69" t="s">
        <v>0</v>
      </c>
      <c r="B357" s="87" t="s">
        <v>175</v>
      </c>
      <c r="C357" s="86" t="s">
        <v>149</v>
      </c>
      <c r="D357" s="85">
        <v>460</v>
      </c>
      <c r="E357" s="84"/>
      <c r="F357" s="83">
        <f>D357*E357</f>
        <v>0</v>
      </c>
      <c r="G357" s="64"/>
    </row>
    <row r="358" spans="1:7" ht="25.5" x14ac:dyDescent="0.2">
      <c r="B358" s="115" t="s">
        <v>173</v>
      </c>
      <c r="C358" s="86"/>
      <c r="D358" s="85"/>
      <c r="E358" s="84"/>
      <c r="G358" s="64"/>
    </row>
    <row r="359" spans="1:7" x14ac:dyDescent="0.2">
      <c r="A359" s="77"/>
      <c r="B359" s="114"/>
      <c r="C359" s="113"/>
      <c r="D359" s="112"/>
      <c r="E359" s="107"/>
      <c r="F359" s="109"/>
      <c r="G359" s="64"/>
    </row>
    <row r="360" spans="1:7" ht="76.5" x14ac:dyDescent="0.2">
      <c r="A360" s="69" t="s">
        <v>2</v>
      </c>
      <c r="B360" s="87" t="s">
        <v>174</v>
      </c>
      <c r="C360" s="86" t="s">
        <v>149</v>
      </c>
      <c r="D360" s="85">
        <v>45</v>
      </c>
      <c r="E360" s="84"/>
      <c r="F360" s="83">
        <f>D360*E360</f>
        <v>0</v>
      </c>
      <c r="G360" s="64"/>
    </row>
    <row r="361" spans="1:7" ht="25.5" x14ac:dyDescent="0.2">
      <c r="B361" s="115" t="s">
        <v>173</v>
      </c>
      <c r="C361" s="86"/>
      <c r="D361" s="85"/>
      <c r="E361" s="84"/>
      <c r="G361" s="64"/>
    </row>
    <row r="362" spans="1:7" x14ac:dyDescent="0.2">
      <c r="B362" s="115"/>
      <c r="C362" s="86"/>
      <c r="D362" s="85"/>
      <c r="E362" s="84"/>
      <c r="G362" s="64"/>
    </row>
    <row r="363" spans="1:7" ht="51" x14ac:dyDescent="0.2">
      <c r="A363" s="69" t="s">
        <v>3</v>
      </c>
      <c r="B363" s="108" t="s">
        <v>172</v>
      </c>
      <c r="C363" s="86" t="s">
        <v>149</v>
      </c>
      <c r="D363" s="85">
        <v>107</v>
      </c>
      <c r="E363" s="107"/>
      <c r="F363" s="83">
        <f>D363*E363</f>
        <v>0</v>
      </c>
      <c r="G363" s="64"/>
    </row>
    <row r="364" spans="1:7" x14ac:dyDescent="0.2">
      <c r="B364" s="108"/>
      <c r="C364" s="111"/>
      <c r="D364" s="110"/>
      <c r="E364" s="107"/>
      <c r="F364" s="109"/>
      <c r="G364" s="64"/>
    </row>
    <row r="365" spans="1:7" ht="25.5" x14ac:dyDescent="0.2">
      <c r="A365" s="69" t="s">
        <v>5</v>
      </c>
      <c r="B365" s="108" t="s">
        <v>171</v>
      </c>
      <c r="C365" s="86" t="s">
        <v>131</v>
      </c>
      <c r="D365" s="85">
        <v>106</v>
      </c>
      <c r="E365" s="107"/>
      <c r="F365" s="83">
        <f>D365*E365</f>
        <v>0</v>
      </c>
      <c r="G365" s="64"/>
    </row>
    <row r="366" spans="1:7" x14ac:dyDescent="0.2">
      <c r="A366" s="77"/>
      <c r="B366" s="114"/>
      <c r="C366" s="113"/>
      <c r="D366" s="112"/>
      <c r="E366" s="107"/>
      <c r="F366" s="109"/>
      <c r="G366" s="64"/>
    </row>
    <row r="367" spans="1:7" ht="51" x14ac:dyDescent="0.2">
      <c r="A367" s="69" t="s">
        <v>6</v>
      </c>
      <c r="B367" s="108" t="s">
        <v>170</v>
      </c>
      <c r="C367" s="86" t="s">
        <v>149</v>
      </c>
      <c r="D367" s="85">
        <v>320</v>
      </c>
      <c r="E367" s="107"/>
      <c r="F367" s="83">
        <f>D367*E367</f>
        <v>0</v>
      </c>
      <c r="G367" s="64"/>
    </row>
    <row r="368" spans="1:7" s="99" customFormat="1" ht="13.5" x14ac:dyDescent="0.2">
      <c r="A368" s="77"/>
      <c r="B368" s="114"/>
      <c r="C368" s="113"/>
      <c r="D368" s="112"/>
      <c r="E368" s="107"/>
      <c r="F368" s="109"/>
    </row>
    <row r="369" spans="1:7" ht="25.5" x14ac:dyDescent="0.2">
      <c r="A369" s="69" t="s">
        <v>7</v>
      </c>
      <c r="B369" s="108" t="s">
        <v>169</v>
      </c>
      <c r="C369" s="86" t="s">
        <v>131</v>
      </c>
      <c r="D369" s="85">
        <v>56</v>
      </c>
      <c r="E369" s="107"/>
      <c r="F369" s="83">
        <f>D369*E369</f>
        <v>0</v>
      </c>
      <c r="G369" s="64"/>
    </row>
    <row r="370" spans="1:7" x14ac:dyDescent="0.2">
      <c r="B370" s="108"/>
      <c r="C370" s="86"/>
      <c r="D370" s="85"/>
      <c r="E370" s="107"/>
      <c r="F370" s="83"/>
      <c r="G370" s="64"/>
    </row>
    <row r="371" spans="1:7" ht="28.5" customHeight="1" x14ac:dyDescent="0.2">
      <c r="A371" s="69" t="s">
        <v>8</v>
      </c>
      <c r="B371" s="108" t="s">
        <v>168</v>
      </c>
      <c r="C371" s="86" t="s">
        <v>131</v>
      </c>
      <c r="D371" s="85">
        <v>160</v>
      </c>
      <c r="E371" s="107"/>
      <c r="F371" s="83">
        <f>D371*E371</f>
        <v>0</v>
      </c>
      <c r="G371" s="64"/>
    </row>
    <row r="372" spans="1:7" x14ac:dyDescent="0.2">
      <c r="B372" s="108"/>
      <c r="C372" s="86"/>
      <c r="D372" s="85"/>
      <c r="E372" s="107"/>
      <c r="F372" s="83"/>
      <c r="G372" s="64"/>
    </row>
    <row r="373" spans="1:7" ht="25.5" x14ac:dyDescent="0.2">
      <c r="A373" s="69" t="s">
        <v>10</v>
      </c>
      <c r="B373" s="108" t="s">
        <v>167</v>
      </c>
      <c r="C373" s="111"/>
      <c r="D373" s="110"/>
      <c r="E373" s="107"/>
      <c r="F373" s="109"/>
      <c r="G373" s="64"/>
    </row>
    <row r="374" spans="1:7" x14ac:dyDescent="0.2">
      <c r="A374" s="69" t="s">
        <v>162</v>
      </c>
      <c r="B374" s="108" t="s">
        <v>166</v>
      </c>
      <c r="C374" s="86" t="s">
        <v>149</v>
      </c>
      <c r="D374" s="85">
        <v>107</v>
      </c>
      <c r="E374" s="107"/>
      <c r="F374" s="83">
        <f>D374*E374</f>
        <v>0</v>
      </c>
      <c r="G374" s="64"/>
    </row>
    <row r="375" spans="1:7" x14ac:dyDescent="0.2">
      <c r="A375" s="69" t="s">
        <v>160</v>
      </c>
      <c r="B375" s="108" t="s">
        <v>165</v>
      </c>
      <c r="C375" s="86" t="s">
        <v>149</v>
      </c>
      <c r="D375" s="85">
        <v>217</v>
      </c>
      <c r="E375" s="107"/>
      <c r="F375" s="83">
        <f>D375*E375</f>
        <v>0</v>
      </c>
      <c r="G375" s="64"/>
    </row>
    <row r="376" spans="1:7" ht="25.5" x14ac:dyDescent="0.2">
      <c r="A376" s="69" t="s">
        <v>158</v>
      </c>
      <c r="B376" s="108" t="s">
        <v>164</v>
      </c>
      <c r="C376" s="86" t="s">
        <v>131</v>
      </c>
      <c r="D376" s="85">
        <v>122</v>
      </c>
      <c r="E376" s="107"/>
      <c r="F376" s="83">
        <f>D376*E376</f>
        <v>0</v>
      </c>
      <c r="G376" s="64"/>
    </row>
    <row r="377" spans="1:7" x14ac:dyDescent="0.2">
      <c r="B377" s="108"/>
      <c r="C377" s="111"/>
      <c r="D377" s="110"/>
      <c r="E377" s="107"/>
      <c r="F377" s="109"/>
      <c r="G377" s="64"/>
    </row>
    <row r="378" spans="1:7" ht="25.5" x14ac:dyDescent="0.2">
      <c r="A378" s="69" t="s">
        <v>11</v>
      </c>
      <c r="B378" s="108" t="s">
        <v>163</v>
      </c>
      <c r="C378" s="86"/>
      <c r="D378" s="85"/>
      <c r="E378" s="107"/>
      <c r="F378" s="64"/>
      <c r="G378" s="64"/>
    </row>
    <row r="379" spans="1:7" x14ac:dyDescent="0.2">
      <c r="A379" s="69" t="s">
        <v>162</v>
      </c>
      <c r="B379" s="108" t="s">
        <v>161</v>
      </c>
      <c r="C379" s="86" t="s">
        <v>4</v>
      </c>
      <c r="D379" s="85">
        <v>1</v>
      </c>
      <c r="E379" s="107"/>
      <c r="F379" s="83">
        <f>D379*E379</f>
        <v>0</v>
      </c>
      <c r="G379" s="64"/>
    </row>
    <row r="380" spans="1:7" x14ac:dyDescent="0.2">
      <c r="A380" s="69" t="s">
        <v>160</v>
      </c>
      <c r="B380" s="108" t="s">
        <v>159</v>
      </c>
      <c r="C380" s="86" t="s">
        <v>4</v>
      </c>
      <c r="D380" s="85">
        <v>1</v>
      </c>
      <c r="E380" s="107"/>
      <c r="F380" s="83">
        <f>D380*E380</f>
        <v>0</v>
      </c>
    </row>
    <row r="381" spans="1:7" x14ac:dyDescent="0.2">
      <c r="A381" s="69" t="s">
        <v>158</v>
      </c>
      <c r="B381" s="108" t="s">
        <v>157</v>
      </c>
      <c r="C381" s="86" t="s">
        <v>4</v>
      </c>
      <c r="D381" s="85">
        <v>1</v>
      </c>
      <c r="E381" s="107"/>
      <c r="F381" s="83">
        <f>D381*E381</f>
        <v>0</v>
      </c>
      <c r="G381" s="64"/>
    </row>
    <row r="382" spans="1:7" x14ac:dyDescent="0.2">
      <c r="B382" s="108"/>
      <c r="C382" s="86"/>
      <c r="D382" s="85"/>
      <c r="E382" s="107"/>
      <c r="F382" s="83"/>
    </row>
    <row r="383" spans="1:7" x14ac:dyDescent="0.2">
      <c r="A383" s="69" t="s">
        <v>12</v>
      </c>
      <c r="B383" s="108" t="s">
        <v>156</v>
      </c>
      <c r="C383" s="86"/>
      <c r="D383" s="85"/>
      <c r="E383" s="107"/>
      <c r="F383" s="83"/>
    </row>
    <row r="384" spans="1:7" ht="14.25" customHeight="1" x14ac:dyDescent="0.2">
      <c r="B384" s="108" t="s">
        <v>155</v>
      </c>
      <c r="C384" s="86" t="s">
        <v>4</v>
      </c>
      <c r="D384" s="85">
        <v>1</v>
      </c>
      <c r="E384" s="107"/>
      <c r="F384" s="83">
        <f>D384*E384</f>
        <v>0</v>
      </c>
    </row>
    <row r="385" spans="1:7" ht="13.5" thickBot="1" x14ac:dyDescent="0.25">
      <c r="B385" s="106" t="s">
        <v>154</v>
      </c>
      <c r="C385" s="86" t="s">
        <v>4</v>
      </c>
      <c r="D385" s="85">
        <v>3</v>
      </c>
      <c r="E385" s="97"/>
      <c r="F385" s="83">
        <f>D385*E385</f>
        <v>0</v>
      </c>
      <c r="G385" s="64"/>
    </row>
    <row r="386" spans="1:7" ht="14.25" thickTop="1" thickBot="1" x14ac:dyDescent="0.25">
      <c r="B386" s="105" t="s">
        <v>153</v>
      </c>
      <c r="C386" s="75"/>
      <c r="D386" s="74"/>
      <c r="E386" s="73"/>
      <c r="F386" s="72">
        <f>SUM(F357:F385)</f>
        <v>0</v>
      </c>
    </row>
    <row r="387" spans="1:7" ht="13.5" thickTop="1" x14ac:dyDescent="0.2">
      <c r="A387" s="104"/>
      <c r="B387" s="103"/>
      <c r="C387" s="102"/>
      <c r="D387" s="101"/>
      <c r="E387" s="100"/>
      <c r="G387" s="64"/>
    </row>
    <row r="388" spans="1:7" x14ac:dyDescent="0.2">
      <c r="A388" s="96" t="s">
        <v>8</v>
      </c>
      <c r="B388" s="95" t="s">
        <v>152</v>
      </c>
    </row>
    <row r="389" spans="1:7" x14ac:dyDescent="0.2">
      <c r="A389" s="96"/>
      <c r="B389" s="95"/>
    </row>
    <row r="390" spans="1:7" x14ac:dyDescent="0.2">
      <c r="A390" s="93" t="s">
        <v>146</v>
      </c>
      <c r="B390" s="94" t="s">
        <v>145</v>
      </c>
      <c r="C390" s="93" t="s">
        <v>144</v>
      </c>
      <c r="D390" s="92" t="s">
        <v>4</v>
      </c>
      <c r="E390" s="91" t="s">
        <v>143</v>
      </c>
      <c r="F390" s="90" t="s">
        <v>142</v>
      </c>
    </row>
    <row r="391" spans="1:7" x14ac:dyDescent="0.2">
      <c r="B391" s="87"/>
      <c r="C391" s="86"/>
      <c r="D391" s="85"/>
      <c r="E391" s="84"/>
    </row>
    <row r="392" spans="1:7" ht="38.25" x14ac:dyDescent="0.2">
      <c r="A392" s="69" t="s">
        <v>0</v>
      </c>
      <c r="B392" s="87" t="s">
        <v>151</v>
      </c>
      <c r="C392" s="86" t="s">
        <v>149</v>
      </c>
      <c r="D392" s="85">
        <v>1040</v>
      </c>
      <c r="E392" s="84"/>
      <c r="F392" s="83">
        <f>D392*E392</f>
        <v>0</v>
      </c>
      <c r="G392" s="64"/>
    </row>
    <row r="393" spans="1:7" x14ac:dyDescent="0.2">
      <c r="B393" s="87"/>
      <c r="C393" s="86"/>
      <c r="D393" s="85"/>
      <c r="E393" s="84"/>
      <c r="F393" s="83"/>
      <c r="G393" s="64"/>
    </row>
    <row r="394" spans="1:7" ht="25.5" x14ac:dyDescent="0.2">
      <c r="A394" s="69" t="s">
        <v>2</v>
      </c>
      <c r="B394" s="87" t="s">
        <v>150</v>
      </c>
      <c r="C394" s="86" t="s">
        <v>149</v>
      </c>
      <c r="D394" s="85">
        <v>320</v>
      </c>
      <c r="E394" s="84"/>
      <c r="F394" s="83">
        <f>D394*E394</f>
        <v>0</v>
      </c>
    </row>
    <row r="395" spans="1:7" ht="13.5" thickBot="1" x14ac:dyDescent="0.25">
      <c r="A395" s="77"/>
      <c r="B395" s="82"/>
      <c r="C395" s="80"/>
      <c r="D395" s="98"/>
      <c r="E395" s="97"/>
      <c r="F395" s="78"/>
    </row>
    <row r="396" spans="1:7" ht="14.25" thickTop="1" thickBot="1" x14ac:dyDescent="0.25">
      <c r="B396" s="76" t="s">
        <v>148</v>
      </c>
      <c r="C396" s="75"/>
      <c r="D396" s="74"/>
      <c r="E396" s="73"/>
      <c r="F396" s="72">
        <f>SUM(F391:F394)</f>
        <v>0</v>
      </c>
    </row>
    <row r="397" spans="1:7" ht="16.5" customHeight="1" thickTop="1" x14ac:dyDescent="0.2"/>
    <row r="399" spans="1:7" x14ac:dyDescent="0.2">
      <c r="A399" s="96" t="s">
        <v>10</v>
      </c>
      <c r="B399" s="95" t="s">
        <v>147</v>
      </c>
    </row>
    <row r="400" spans="1:7" x14ac:dyDescent="0.2">
      <c r="A400" s="96"/>
      <c r="B400" s="95"/>
    </row>
    <row r="401" spans="1:6" x14ac:dyDescent="0.2">
      <c r="A401" s="93" t="s">
        <v>146</v>
      </c>
      <c r="B401" s="94" t="s">
        <v>145</v>
      </c>
      <c r="C401" s="93" t="s">
        <v>144</v>
      </c>
      <c r="D401" s="92" t="s">
        <v>4</v>
      </c>
      <c r="E401" s="91" t="s">
        <v>143</v>
      </c>
      <c r="F401" s="90" t="s">
        <v>142</v>
      </c>
    </row>
    <row r="402" spans="1:6" x14ac:dyDescent="0.2">
      <c r="A402" s="77"/>
      <c r="B402" s="89"/>
      <c r="C402" s="86"/>
      <c r="D402" s="85"/>
      <c r="E402" s="84"/>
    </row>
    <row r="403" spans="1:6" ht="51" x14ac:dyDescent="0.2">
      <c r="A403" s="69" t="s">
        <v>0</v>
      </c>
      <c r="B403" s="87" t="s">
        <v>141</v>
      </c>
      <c r="C403" s="86" t="s">
        <v>33</v>
      </c>
      <c r="D403" s="85">
        <v>155</v>
      </c>
      <c r="E403" s="84"/>
      <c r="F403" s="83">
        <f>D403*E403</f>
        <v>0</v>
      </c>
    </row>
    <row r="404" spans="1:6" x14ac:dyDescent="0.2">
      <c r="A404" s="77"/>
      <c r="B404" s="89"/>
      <c r="C404" s="86"/>
      <c r="D404" s="85"/>
      <c r="E404" s="84"/>
    </row>
    <row r="405" spans="1:6" ht="50.25" customHeight="1" x14ac:dyDescent="0.2">
      <c r="A405" s="69" t="s">
        <v>2</v>
      </c>
      <c r="B405" s="87" t="s">
        <v>140</v>
      </c>
      <c r="C405" s="86" t="s">
        <v>139</v>
      </c>
      <c r="D405" s="85">
        <v>62</v>
      </c>
      <c r="E405" s="84"/>
      <c r="F405" s="83">
        <f>D405*E405</f>
        <v>0</v>
      </c>
    </row>
    <row r="406" spans="1:6" x14ac:dyDescent="0.2">
      <c r="A406" s="77"/>
      <c r="B406" s="89"/>
      <c r="C406" s="86"/>
      <c r="D406" s="85"/>
      <c r="E406" s="84"/>
    </row>
    <row r="407" spans="1:6" ht="25.5" x14ac:dyDescent="0.2">
      <c r="A407" s="69" t="s">
        <v>3</v>
      </c>
      <c r="B407" s="87" t="s">
        <v>138</v>
      </c>
      <c r="C407" s="86" t="s">
        <v>14</v>
      </c>
      <c r="D407" s="85">
        <v>1</v>
      </c>
      <c r="E407" s="84"/>
      <c r="F407" s="83">
        <f>D407*E407</f>
        <v>0</v>
      </c>
    </row>
    <row r="408" spans="1:6" x14ac:dyDescent="0.2">
      <c r="A408" s="77"/>
      <c r="B408" s="89"/>
      <c r="C408" s="86"/>
      <c r="D408" s="85"/>
      <c r="E408" s="84"/>
    </row>
    <row r="409" spans="1:6" ht="38.25" x14ac:dyDescent="0.2">
      <c r="A409" s="69" t="s">
        <v>5</v>
      </c>
      <c r="B409" s="87" t="s">
        <v>137</v>
      </c>
      <c r="C409" s="86"/>
      <c r="D409" s="85"/>
      <c r="E409" s="84"/>
      <c r="F409" s="64"/>
    </row>
    <row r="410" spans="1:6" x14ac:dyDescent="0.2">
      <c r="A410" s="77"/>
      <c r="B410" s="87" t="s">
        <v>136</v>
      </c>
      <c r="C410" s="86" t="s">
        <v>131</v>
      </c>
      <c r="D410" s="85">
        <v>28</v>
      </c>
      <c r="E410" s="84"/>
      <c r="F410" s="83">
        <f>D410*E410</f>
        <v>0</v>
      </c>
    </row>
    <row r="411" spans="1:6" x14ac:dyDescent="0.2">
      <c r="A411" s="77"/>
      <c r="B411" s="87" t="s">
        <v>135</v>
      </c>
      <c r="C411" s="86" t="s">
        <v>4</v>
      </c>
      <c r="D411" s="85">
        <v>18</v>
      </c>
      <c r="E411" s="84"/>
      <c r="F411" s="83">
        <f>D411*E411</f>
        <v>0</v>
      </c>
    </row>
    <row r="412" spans="1:6" x14ac:dyDescent="0.2">
      <c r="A412" s="77"/>
      <c r="B412" s="87" t="s">
        <v>134</v>
      </c>
      <c r="C412" s="86" t="s">
        <v>131</v>
      </c>
      <c r="D412" s="85">
        <v>18</v>
      </c>
      <c r="E412" s="84"/>
      <c r="F412" s="83">
        <f>D412*E412</f>
        <v>0</v>
      </c>
    </row>
    <row r="413" spans="1:6" x14ac:dyDescent="0.2">
      <c r="A413" s="77"/>
      <c r="B413" s="89"/>
      <c r="C413" s="86"/>
      <c r="D413" s="85"/>
      <c r="E413" s="84"/>
    </row>
    <row r="414" spans="1:6" ht="38.25" x14ac:dyDescent="0.2">
      <c r="A414" s="69" t="s">
        <v>5</v>
      </c>
      <c r="B414" s="87" t="s">
        <v>133</v>
      </c>
      <c r="C414" s="86" t="s">
        <v>14</v>
      </c>
      <c r="D414" s="85">
        <v>1</v>
      </c>
      <c r="E414" s="84"/>
      <c r="F414" s="83">
        <f>D414*E414</f>
        <v>0</v>
      </c>
    </row>
    <row r="415" spans="1:6" x14ac:dyDescent="0.2">
      <c r="B415" s="87"/>
      <c r="C415" s="86"/>
      <c r="D415" s="85"/>
      <c r="E415" s="84"/>
      <c r="F415" s="64"/>
    </row>
    <row r="416" spans="1:6" ht="76.5" x14ac:dyDescent="0.2">
      <c r="A416" s="69" t="s">
        <v>6</v>
      </c>
      <c r="B416" s="87" t="s">
        <v>132</v>
      </c>
      <c r="C416" s="86" t="s">
        <v>131</v>
      </c>
      <c r="D416" s="85">
        <v>125</v>
      </c>
      <c r="E416" s="88"/>
      <c r="F416" s="83">
        <f>D416*E416</f>
        <v>0</v>
      </c>
    </row>
    <row r="417" spans="1:7" x14ac:dyDescent="0.2">
      <c r="A417" s="77"/>
      <c r="B417" s="89"/>
      <c r="C417" s="86"/>
      <c r="D417" s="85"/>
      <c r="E417" s="84"/>
    </row>
    <row r="418" spans="1:7" ht="93" customHeight="1" x14ac:dyDescent="0.2">
      <c r="A418" s="69" t="s">
        <v>7</v>
      </c>
      <c r="B418" s="87" t="s">
        <v>130</v>
      </c>
      <c r="C418" s="86"/>
      <c r="D418" s="85"/>
      <c r="E418" s="88"/>
      <c r="F418" s="83"/>
    </row>
    <row r="419" spans="1:7" ht="38.25" x14ac:dyDescent="0.2">
      <c r="B419" s="87" t="s">
        <v>129</v>
      </c>
      <c r="C419" s="86" t="s">
        <v>14</v>
      </c>
      <c r="D419" s="85">
        <v>2</v>
      </c>
      <c r="E419" s="88"/>
      <c r="F419" s="83">
        <f>D419*E419</f>
        <v>0</v>
      </c>
    </row>
    <row r="420" spans="1:7" ht="25.5" x14ac:dyDescent="0.2">
      <c r="B420" s="87" t="s">
        <v>128</v>
      </c>
      <c r="C420" s="86" t="s">
        <v>14</v>
      </c>
      <c r="D420" s="85">
        <v>2</v>
      </c>
      <c r="E420" s="88"/>
      <c r="F420" s="83">
        <f>D420*E420</f>
        <v>0</v>
      </c>
    </row>
    <row r="421" spans="1:7" ht="25.5" x14ac:dyDescent="0.2">
      <c r="B421" s="87" t="s">
        <v>127</v>
      </c>
      <c r="C421" s="86" t="s">
        <v>14</v>
      </c>
      <c r="D421" s="85">
        <v>1</v>
      </c>
      <c r="E421" s="88"/>
      <c r="F421" s="83">
        <f>D421*E421</f>
        <v>0</v>
      </c>
    </row>
    <row r="422" spans="1:7" x14ac:dyDescent="0.2">
      <c r="B422" s="87"/>
      <c r="C422" s="86"/>
      <c r="D422" s="85"/>
      <c r="E422" s="88"/>
      <c r="F422" s="83"/>
    </row>
    <row r="423" spans="1:7" ht="38.25" x14ac:dyDescent="0.2">
      <c r="A423" s="69" t="s">
        <v>8</v>
      </c>
      <c r="B423" s="87" t="s">
        <v>126</v>
      </c>
      <c r="C423" s="86" t="s">
        <v>14</v>
      </c>
      <c r="D423" s="85">
        <v>1</v>
      </c>
      <c r="E423" s="88"/>
      <c r="F423" s="83">
        <f>D423*E423</f>
        <v>0</v>
      </c>
    </row>
    <row r="424" spans="1:7" x14ac:dyDescent="0.2">
      <c r="B424" s="87"/>
      <c r="C424" s="86"/>
      <c r="D424" s="85"/>
      <c r="E424" s="88"/>
      <c r="F424" s="83"/>
    </row>
    <row r="425" spans="1:7" ht="38.25" x14ac:dyDescent="0.2">
      <c r="A425" s="69" t="s">
        <v>10</v>
      </c>
      <c r="B425" s="87" t="s">
        <v>125</v>
      </c>
      <c r="C425" s="86"/>
      <c r="D425" s="85"/>
      <c r="E425" s="88"/>
      <c r="F425" s="83"/>
    </row>
    <row r="426" spans="1:7" x14ac:dyDescent="0.2">
      <c r="B426" s="87"/>
      <c r="C426" s="86" t="s">
        <v>1</v>
      </c>
      <c r="D426" s="85">
        <v>14</v>
      </c>
      <c r="E426" s="88"/>
      <c r="F426" s="83">
        <f>D426*E426</f>
        <v>0</v>
      </c>
    </row>
    <row r="427" spans="1:7" x14ac:dyDescent="0.2">
      <c r="B427" s="87"/>
      <c r="C427" s="86"/>
      <c r="D427" s="85"/>
      <c r="E427" s="88"/>
      <c r="F427" s="83"/>
      <c r="G427" s="64"/>
    </row>
    <row r="428" spans="1:7" ht="25.5" x14ac:dyDescent="0.2">
      <c r="A428" s="69" t="s">
        <v>11</v>
      </c>
      <c r="B428" s="87" t="s">
        <v>124</v>
      </c>
      <c r="C428" s="86"/>
      <c r="D428" s="85"/>
      <c r="E428" s="88"/>
      <c r="F428" s="83"/>
    </row>
    <row r="429" spans="1:7" x14ac:dyDescent="0.2">
      <c r="A429" s="69" t="s">
        <v>116</v>
      </c>
      <c r="B429" s="87" t="s">
        <v>123</v>
      </c>
      <c r="C429" s="86" t="s">
        <v>4</v>
      </c>
      <c r="D429" s="85">
        <v>19</v>
      </c>
      <c r="E429" s="88"/>
      <c r="F429" s="83">
        <f>D429*E429</f>
        <v>0</v>
      </c>
    </row>
    <row r="430" spans="1:7" x14ac:dyDescent="0.2">
      <c r="A430" s="69" t="s">
        <v>114</v>
      </c>
      <c r="B430" s="87" t="s">
        <v>122</v>
      </c>
      <c r="C430" s="86" t="s">
        <v>4</v>
      </c>
      <c r="D430" s="85">
        <v>7</v>
      </c>
      <c r="E430" s="88"/>
      <c r="F430" s="83">
        <f>D430*E430</f>
        <v>0</v>
      </c>
    </row>
    <row r="431" spans="1:7" x14ac:dyDescent="0.2">
      <c r="B431" s="87"/>
      <c r="C431" s="86"/>
      <c r="D431" s="85"/>
      <c r="E431" s="88"/>
      <c r="F431" s="83"/>
    </row>
    <row r="432" spans="1:7" ht="25.5" x14ac:dyDescent="0.2">
      <c r="B432" s="87" t="s">
        <v>121</v>
      </c>
      <c r="C432" s="64"/>
      <c r="D432" s="85"/>
      <c r="E432" s="88"/>
      <c r="F432" s="83"/>
    </row>
    <row r="433" spans="1:6" x14ac:dyDescent="0.2">
      <c r="A433" s="69" t="s">
        <v>116</v>
      </c>
      <c r="B433" s="87" t="s">
        <v>120</v>
      </c>
      <c r="C433" s="86" t="s">
        <v>106</v>
      </c>
      <c r="D433" s="85">
        <v>6</v>
      </c>
      <c r="E433" s="88"/>
      <c r="F433" s="83">
        <f>D433*E433</f>
        <v>0</v>
      </c>
    </row>
    <row r="434" spans="1:6" x14ac:dyDescent="0.2">
      <c r="A434" s="69" t="s">
        <v>114</v>
      </c>
      <c r="B434" s="87" t="s">
        <v>119</v>
      </c>
      <c r="C434" s="86" t="s">
        <v>106</v>
      </c>
      <c r="D434" s="85">
        <v>1</v>
      </c>
      <c r="E434" s="88"/>
      <c r="F434" s="83">
        <f>D434*E434</f>
        <v>0</v>
      </c>
    </row>
    <row r="435" spans="1:6" x14ac:dyDescent="0.2">
      <c r="B435" s="87"/>
      <c r="C435" s="86"/>
      <c r="D435" s="85"/>
      <c r="E435" s="88"/>
      <c r="F435" s="83"/>
    </row>
    <row r="436" spans="1:6" x14ac:dyDescent="0.2">
      <c r="A436" s="69" t="s">
        <v>12</v>
      </c>
      <c r="B436" s="87" t="s">
        <v>118</v>
      </c>
      <c r="C436" s="86" t="s">
        <v>106</v>
      </c>
      <c r="D436" s="85">
        <v>1</v>
      </c>
      <c r="E436" s="88"/>
      <c r="F436" s="83">
        <f>D436*E436</f>
        <v>0</v>
      </c>
    </row>
    <row r="437" spans="1:6" x14ac:dyDescent="0.2">
      <c r="B437" s="87"/>
      <c r="C437" s="86"/>
      <c r="D437" s="85"/>
      <c r="E437" s="88"/>
      <c r="F437" s="83"/>
    </row>
    <row r="438" spans="1:6" ht="38.25" x14ac:dyDescent="0.2">
      <c r="A438" s="69" t="s">
        <v>15</v>
      </c>
      <c r="B438" s="87" t="s">
        <v>117</v>
      </c>
      <c r="C438" s="86"/>
      <c r="D438" s="85"/>
      <c r="E438" s="88"/>
      <c r="F438" s="83"/>
    </row>
    <row r="439" spans="1:6" x14ac:dyDescent="0.2">
      <c r="A439" s="69" t="s">
        <v>116</v>
      </c>
      <c r="B439" s="87" t="s">
        <v>115</v>
      </c>
      <c r="C439" s="86" t="s">
        <v>108</v>
      </c>
      <c r="D439" s="85">
        <v>40</v>
      </c>
      <c r="E439" s="88"/>
      <c r="F439" s="83">
        <f>D439*E439</f>
        <v>0</v>
      </c>
    </row>
    <row r="440" spans="1:6" x14ac:dyDescent="0.2">
      <c r="A440" s="69" t="s">
        <v>114</v>
      </c>
      <c r="B440" s="87" t="s">
        <v>113</v>
      </c>
      <c r="C440" s="86" t="s">
        <v>108</v>
      </c>
      <c r="D440" s="85">
        <v>40</v>
      </c>
      <c r="E440" s="88"/>
      <c r="F440" s="83">
        <f>D440*E440</f>
        <v>0</v>
      </c>
    </row>
    <row r="441" spans="1:6" x14ac:dyDescent="0.2">
      <c r="A441" s="69" t="s">
        <v>112</v>
      </c>
      <c r="B441" s="87" t="s">
        <v>111</v>
      </c>
      <c r="C441" s="86" t="s">
        <v>14</v>
      </c>
      <c r="D441" s="85">
        <v>1</v>
      </c>
      <c r="E441" s="88"/>
      <c r="F441" s="83">
        <f>D441*E441</f>
        <v>0</v>
      </c>
    </row>
    <row r="442" spans="1:6" x14ac:dyDescent="0.2">
      <c r="B442" s="87"/>
      <c r="C442" s="86"/>
      <c r="D442" s="85"/>
      <c r="E442" s="88"/>
      <c r="F442" s="83"/>
    </row>
    <row r="443" spans="1:6" ht="25.5" x14ac:dyDescent="0.2">
      <c r="A443" s="69" t="s">
        <v>16</v>
      </c>
      <c r="B443" s="87" t="s">
        <v>110</v>
      </c>
      <c r="C443" s="86" t="s">
        <v>106</v>
      </c>
      <c r="D443" s="85">
        <v>1</v>
      </c>
      <c r="E443" s="84"/>
      <c r="F443" s="83">
        <f>D443*E443</f>
        <v>0</v>
      </c>
    </row>
    <row r="444" spans="1:6" x14ac:dyDescent="0.2">
      <c r="B444" s="87"/>
      <c r="C444" s="86"/>
      <c r="D444" s="85"/>
      <c r="E444" s="88"/>
      <c r="F444" s="83"/>
    </row>
    <row r="445" spans="1:6" x14ac:dyDescent="0.2">
      <c r="A445" s="69" t="s">
        <v>17</v>
      </c>
      <c r="B445" s="87" t="s">
        <v>109</v>
      </c>
      <c r="C445" s="86" t="s">
        <v>108</v>
      </c>
      <c r="D445" s="85">
        <v>40</v>
      </c>
      <c r="E445" s="84"/>
      <c r="F445" s="83">
        <f>D445*E445</f>
        <v>0</v>
      </c>
    </row>
    <row r="446" spans="1:6" x14ac:dyDescent="0.2">
      <c r="B446" s="87"/>
      <c r="C446" s="86"/>
      <c r="D446" s="85"/>
      <c r="E446" s="88"/>
      <c r="F446" s="83"/>
    </row>
    <row r="447" spans="1:6" x14ac:dyDescent="0.2">
      <c r="A447" s="69" t="s">
        <v>18</v>
      </c>
      <c r="B447" s="87" t="s">
        <v>107</v>
      </c>
      <c r="C447" s="86" t="s">
        <v>106</v>
      </c>
      <c r="D447" s="85">
        <v>1</v>
      </c>
      <c r="E447" s="84"/>
      <c r="F447" s="83">
        <f>D447*E447</f>
        <v>0</v>
      </c>
    </row>
    <row r="448" spans="1:6" ht="13.5" thickBot="1" x14ac:dyDescent="0.25">
      <c r="A448" s="77"/>
      <c r="B448" s="82"/>
      <c r="C448" s="81"/>
      <c r="D448" s="80"/>
      <c r="E448" s="79"/>
      <c r="F448" s="78"/>
    </row>
    <row r="449" spans="1:6" ht="14.25" thickTop="1" thickBot="1" x14ac:dyDescent="0.25">
      <c r="A449" s="77"/>
      <c r="B449" s="76" t="s">
        <v>105</v>
      </c>
      <c r="C449" s="75"/>
      <c r="D449" s="74"/>
      <c r="E449" s="73"/>
      <c r="F449" s="72">
        <f>SUM(F403:F448)</f>
        <v>0</v>
      </c>
    </row>
    <row r="450" spans="1:6" ht="13.5" thickTop="1" x14ac:dyDescent="0.2">
      <c r="C450" s="71"/>
      <c r="D450" s="69"/>
      <c r="E450" s="70"/>
    </row>
    <row r="451" spans="1:6" x14ac:dyDescent="0.2">
      <c r="C451" s="71"/>
      <c r="D451" s="69"/>
      <c r="E451" s="70"/>
    </row>
    <row r="452" spans="1:6" x14ac:dyDescent="0.2">
      <c r="C452" s="71"/>
      <c r="D452" s="69"/>
      <c r="E452" s="70"/>
    </row>
    <row r="453" spans="1:6" x14ac:dyDescent="0.2">
      <c r="C453" s="71"/>
      <c r="D453" s="69"/>
      <c r="E453" s="70"/>
    </row>
    <row r="454" spans="1:6" x14ac:dyDescent="0.2">
      <c r="C454" s="71"/>
      <c r="D454" s="69"/>
      <c r="E454" s="70"/>
    </row>
    <row r="455" spans="1:6" x14ac:dyDescent="0.2">
      <c r="C455" s="71"/>
      <c r="D455" s="69"/>
      <c r="E455" s="70"/>
    </row>
    <row r="456" spans="1:6" x14ac:dyDescent="0.2">
      <c r="C456" s="71"/>
      <c r="D456" s="69"/>
      <c r="E456" s="70"/>
    </row>
    <row r="457" spans="1:6" x14ac:dyDescent="0.2">
      <c r="C457" s="71"/>
      <c r="D457" s="69"/>
      <c r="E457" s="70"/>
    </row>
  </sheetData>
  <printOptions horizontalCentered="1"/>
  <pageMargins left="0.78740157480314965" right="0.39370078740157483" top="0.78740157480314965" bottom="0.78740157480314965" header="0.39370078740157483" footer="0.39370078740157483"/>
  <pageSetup paperSize="9" scale="82" fitToHeight="2" orientation="portrait" copies="4" r:id="rId1"/>
  <headerFooter>
    <oddFooter>&amp;C&amp;"Arial Narrow,Navadno"&amp;8&amp;P/&amp;N</oddFooter>
  </headerFooter>
  <rowBreaks count="13" manualBreakCount="13">
    <brk id="60" max="5" man="1"/>
    <brk id="112" max="5" man="1"/>
    <brk id="135" max="5" man="1"/>
    <brk id="151" max="5" man="1"/>
    <brk id="176" max="5" man="1"/>
    <brk id="207" max="5" man="1"/>
    <brk id="246" max="5" man="1"/>
    <brk id="281" max="5" man="1"/>
    <brk id="319" max="5" man="1"/>
    <brk id="334" max="5" man="1"/>
    <brk id="352" max="5" man="1"/>
    <brk id="387" max="5" man="1"/>
    <brk id="423"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3:H77"/>
  <sheetViews>
    <sheetView view="pageBreakPreview" topLeftCell="A7" zoomScaleNormal="100" zoomScaleSheetLayoutView="100" workbookViewId="0">
      <selection activeCell="G44" sqref="G44"/>
    </sheetView>
  </sheetViews>
  <sheetFormatPr defaultRowHeight="15.75" x14ac:dyDescent="0.2"/>
  <cols>
    <col min="1" max="1" width="9.140625" style="211"/>
    <col min="2" max="2" width="4.7109375" style="211" customWidth="1"/>
    <col min="3" max="3" width="58.7109375" style="211" customWidth="1"/>
    <col min="4" max="4" width="6.7109375" style="211" customWidth="1"/>
    <col min="5" max="5" width="6.7109375" style="213" customWidth="1"/>
    <col min="6" max="6" width="7" style="212" customWidth="1"/>
    <col min="7" max="7" width="15.28515625" style="211" customWidth="1"/>
    <col min="8" max="16384" width="9.140625" style="211"/>
  </cols>
  <sheetData>
    <row r="3" spans="2:7" x14ac:dyDescent="0.25">
      <c r="B3" s="295"/>
      <c r="C3" s="294"/>
      <c r="D3" s="294"/>
      <c r="E3" s="313"/>
      <c r="F3" s="312"/>
      <c r="G3" s="315"/>
    </row>
    <row r="4" spans="2:7" x14ac:dyDescent="0.25">
      <c r="B4" s="295"/>
      <c r="C4" s="1645" t="s">
        <v>397</v>
      </c>
      <c r="D4" s="1646"/>
      <c r="E4" s="312"/>
      <c r="F4" s="315"/>
      <c r="G4" s="321"/>
    </row>
    <row r="5" spans="2:7" s="323" customFormat="1" ht="9.75" customHeight="1" x14ac:dyDescent="0.25">
      <c r="B5" s="295"/>
      <c r="C5" s="325"/>
      <c r="D5" s="324"/>
      <c r="E5" s="312"/>
      <c r="F5" s="315"/>
      <c r="G5" s="321"/>
    </row>
    <row r="6" spans="2:7" x14ac:dyDescent="0.25">
      <c r="B6" s="295"/>
      <c r="C6" s="1645" t="s">
        <v>396</v>
      </c>
      <c r="D6" s="1646"/>
      <c r="E6" s="312"/>
      <c r="F6" s="315"/>
      <c r="G6" s="321"/>
    </row>
    <row r="7" spans="2:7" s="323" customFormat="1" ht="15" x14ac:dyDescent="0.25">
      <c r="B7" s="295"/>
      <c r="C7" s="325"/>
      <c r="D7" s="324"/>
      <c r="E7" s="312"/>
      <c r="F7" s="315"/>
      <c r="G7" s="321"/>
    </row>
    <row r="8" spans="2:7" ht="18.75" x14ac:dyDescent="0.2">
      <c r="B8" s="295"/>
      <c r="C8" s="314"/>
      <c r="D8" s="314"/>
      <c r="E8" s="314"/>
      <c r="F8" s="328"/>
      <c r="G8" s="326"/>
    </row>
    <row r="9" spans="2:7" x14ac:dyDescent="0.2">
      <c r="B9" s="295"/>
      <c r="C9" s="1647" t="s">
        <v>395</v>
      </c>
      <c r="D9" s="1647"/>
      <c r="E9" s="1647"/>
      <c r="F9" s="1647"/>
      <c r="G9" s="317"/>
    </row>
    <row r="10" spans="2:7" ht="47.25" x14ac:dyDescent="0.2">
      <c r="B10" s="295"/>
      <c r="C10" s="327" t="s">
        <v>394</v>
      </c>
      <c r="D10" s="327"/>
      <c r="E10" s="327"/>
      <c r="F10" s="327"/>
      <c r="G10" s="317"/>
    </row>
    <row r="11" spans="2:7" x14ac:dyDescent="0.2">
      <c r="B11" s="295"/>
      <c r="C11" s="1648"/>
      <c r="D11" s="1648"/>
      <c r="E11" s="1648"/>
      <c r="F11" s="1648"/>
      <c r="G11" s="317"/>
    </row>
    <row r="12" spans="2:7" ht="18.75" x14ac:dyDescent="0.2">
      <c r="B12" s="295"/>
      <c r="C12" s="314"/>
      <c r="D12" s="314"/>
      <c r="E12" s="314"/>
      <c r="F12" s="314"/>
      <c r="G12" s="326"/>
    </row>
    <row r="13" spans="2:7" ht="18.75" x14ac:dyDescent="0.2">
      <c r="B13" s="295"/>
      <c r="C13" s="314"/>
      <c r="D13" s="314"/>
      <c r="E13" s="314"/>
      <c r="F13" s="314"/>
      <c r="G13" s="326"/>
    </row>
    <row r="14" spans="2:7" x14ac:dyDescent="0.25">
      <c r="B14" s="295"/>
      <c r="C14" s="294"/>
      <c r="D14" s="294"/>
      <c r="E14" s="313"/>
      <c r="F14" s="312"/>
      <c r="G14" s="315"/>
    </row>
    <row r="15" spans="2:7" x14ac:dyDescent="0.25">
      <c r="B15" s="295"/>
      <c r="C15" s="1645" t="s">
        <v>393</v>
      </c>
      <c r="D15" s="1646"/>
      <c r="E15" s="312"/>
      <c r="F15" s="315"/>
      <c r="G15" s="321"/>
    </row>
    <row r="16" spans="2:7" s="323" customFormat="1" ht="9.75" customHeight="1" x14ac:dyDescent="0.25">
      <c r="B16" s="295"/>
      <c r="C16" s="325"/>
      <c r="D16" s="324"/>
      <c r="E16" s="312"/>
      <c r="F16" s="315"/>
      <c r="G16" s="321"/>
    </row>
    <row r="17" spans="2:7" x14ac:dyDescent="0.25">
      <c r="B17" s="295"/>
      <c r="C17" s="1645" t="s">
        <v>392</v>
      </c>
      <c r="D17" s="1646"/>
      <c r="E17" s="312"/>
      <c r="F17" s="315"/>
      <c r="G17" s="321"/>
    </row>
    <row r="18" spans="2:7" ht="18.75" x14ac:dyDescent="0.25">
      <c r="B18" s="295"/>
      <c r="C18" s="314"/>
      <c r="D18" s="322"/>
      <c r="E18" s="312"/>
      <c r="F18" s="315"/>
      <c r="G18" s="321"/>
    </row>
    <row r="19" spans="2:7" ht="18.75" x14ac:dyDescent="0.25">
      <c r="B19" s="295"/>
      <c r="C19" s="314"/>
      <c r="D19" s="322"/>
      <c r="E19" s="312"/>
      <c r="F19" s="315"/>
      <c r="G19" s="321"/>
    </row>
    <row r="20" spans="2:7" s="223" customFormat="1" x14ac:dyDescent="0.25">
      <c r="B20" s="318"/>
      <c r="C20" s="317" t="s">
        <v>391</v>
      </c>
      <c r="D20" s="317"/>
      <c r="E20" s="320"/>
      <c r="F20" s="319"/>
      <c r="G20" s="316"/>
    </row>
    <row r="21" spans="2:7" s="223" customFormat="1" ht="93" customHeight="1" x14ac:dyDescent="0.25">
      <c r="B21" s="318"/>
      <c r="C21" s="1648" t="s">
        <v>390</v>
      </c>
      <c r="D21" s="1648"/>
      <c r="E21" s="1648"/>
      <c r="F21" s="1648"/>
      <c r="G21" s="316"/>
    </row>
    <row r="22" spans="2:7" x14ac:dyDescent="0.25">
      <c r="B22" s="295"/>
      <c r="C22" s="294"/>
      <c r="D22" s="294"/>
      <c r="E22" s="313"/>
      <c r="F22" s="312"/>
      <c r="G22" s="315"/>
    </row>
    <row r="23" spans="2:7" ht="15.75" customHeight="1" x14ac:dyDescent="0.25">
      <c r="B23" s="295"/>
      <c r="C23" s="314" t="s">
        <v>389</v>
      </c>
      <c r="D23" s="314"/>
      <c r="E23" s="313"/>
      <c r="F23" s="312"/>
      <c r="G23" s="311"/>
    </row>
    <row r="24" spans="2:7" s="277" customFormat="1" x14ac:dyDescent="0.25">
      <c r="B24" s="281"/>
      <c r="C24" s="300"/>
      <c r="D24" s="310"/>
      <c r="E24" s="310"/>
      <c r="F24" s="309"/>
      <c r="G24" s="308"/>
    </row>
    <row r="25" spans="2:7" s="277" customFormat="1" x14ac:dyDescent="0.25">
      <c r="B25" s="281"/>
      <c r="C25" s="300" t="str">
        <f>Razdelilniki!C4</f>
        <v>5.1 ELEKTRIČNI RAZDELILNIKI</v>
      </c>
      <c r="D25" s="299"/>
      <c r="E25" s="287"/>
      <c r="F25" s="287" t="s">
        <v>385</v>
      </c>
      <c r="G25" s="307">
        <f>Razdelilniki!G71</f>
        <v>0</v>
      </c>
    </row>
    <row r="26" spans="2:7" ht="6" customHeight="1" x14ac:dyDescent="0.25">
      <c r="B26" s="295"/>
      <c r="C26" s="294"/>
      <c r="D26" s="293"/>
      <c r="E26" s="292"/>
      <c r="F26" s="291"/>
      <c r="G26" s="290"/>
    </row>
    <row r="27" spans="2:7" s="277" customFormat="1" x14ac:dyDescent="0.25">
      <c r="B27" s="281"/>
      <c r="C27" s="300" t="str">
        <f>'Svetlobna telesa'!C4</f>
        <v>5.2 SVETLOBNA TELESA</v>
      </c>
      <c r="D27" s="299"/>
      <c r="E27" s="287"/>
      <c r="F27" s="287" t="s">
        <v>385</v>
      </c>
      <c r="G27" s="306">
        <f>'Svetlobna telesa'!G27</f>
        <v>0</v>
      </c>
    </row>
    <row r="28" spans="2:7" ht="6" customHeight="1" x14ac:dyDescent="0.25">
      <c r="B28" s="295"/>
      <c r="C28" s="294"/>
      <c r="D28" s="293"/>
      <c r="E28" s="292"/>
      <c r="F28" s="291"/>
      <c r="G28" s="290"/>
    </row>
    <row r="29" spans="2:7" s="277" customFormat="1" x14ac:dyDescent="0.25">
      <c r="B29" s="281"/>
      <c r="C29" s="300" t="str">
        <f>'Šibki tok'!C4</f>
        <v>5.3 ŠIBKI TOK</v>
      </c>
      <c r="D29" s="299"/>
      <c r="E29" s="287"/>
      <c r="F29" s="287" t="s">
        <v>385</v>
      </c>
      <c r="G29" s="306">
        <f>'Šibki tok'!G152</f>
        <v>0</v>
      </c>
    </row>
    <row r="30" spans="2:7" ht="6" customHeight="1" x14ac:dyDescent="0.25">
      <c r="B30" s="295"/>
      <c r="C30" s="294"/>
      <c r="D30" s="293"/>
      <c r="E30" s="292"/>
      <c r="F30" s="291"/>
      <c r="G30" s="290"/>
    </row>
    <row r="31" spans="2:7" s="277" customFormat="1" x14ac:dyDescent="0.25">
      <c r="B31" s="281"/>
      <c r="C31" s="300" t="str">
        <f>'Inštalacijski material'!C4</f>
        <v>5.4 INŠTALACIJSKI MATERIAL</v>
      </c>
      <c r="D31" s="299"/>
      <c r="E31" s="287"/>
      <c r="F31" s="287" t="s">
        <v>385</v>
      </c>
      <c r="G31" s="307">
        <f>'Inštalacijski material'!G135</f>
        <v>0</v>
      </c>
    </row>
    <row r="32" spans="2:7" ht="6" customHeight="1" x14ac:dyDescent="0.25">
      <c r="B32" s="295"/>
      <c r="C32" s="294"/>
      <c r="D32" s="293"/>
      <c r="E32" s="292"/>
      <c r="F32" s="291"/>
      <c r="G32" s="290"/>
    </row>
    <row r="33" spans="2:7" s="277" customFormat="1" x14ac:dyDescent="0.25">
      <c r="B33" s="281"/>
      <c r="C33" s="300" t="str">
        <f>'Strelovod, pot izenač'!C4</f>
        <v>5.5 STRELOVOD, POTENCIALNE IZENAČITVE</v>
      </c>
      <c r="D33" s="299"/>
      <c r="E33" s="287"/>
      <c r="F33" s="287" t="s">
        <v>385</v>
      </c>
      <c r="G33" s="306">
        <f>'Strelovod, pot izenač'!G73</f>
        <v>0</v>
      </c>
    </row>
    <row r="34" spans="2:7" ht="6" customHeight="1" x14ac:dyDescent="0.25">
      <c r="B34" s="295"/>
      <c r="C34" s="294"/>
      <c r="D34" s="293"/>
      <c r="E34" s="292"/>
      <c r="F34" s="291"/>
      <c r="G34" s="290"/>
    </row>
    <row r="35" spans="2:7" s="277" customFormat="1" x14ac:dyDescent="0.25">
      <c r="B35" s="281"/>
      <c r="C35" s="300" t="str">
        <f>'Zakljucna dela'!C4</f>
        <v>5.6 ZAKLJUČNA DELA</v>
      </c>
      <c r="D35" s="299"/>
      <c r="E35" s="287"/>
      <c r="F35" s="287" t="s">
        <v>385</v>
      </c>
      <c r="G35" s="306">
        <f>'Zakljucna dela'!G20</f>
        <v>0</v>
      </c>
    </row>
    <row r="36" spans="2:7" ht="6" customHeight="1" x14ac:dyDescent="0.25">
      <c r="B36" s="295"/>
      <c r="C36" s="294"/>
      <c r="D36" s="293"/>
      <c r="E36" s="292"/>
      <c r="F36" s="291"/>
      <c r="G36" s="290"/>
    </row>
    <row r="37" spans="2:7" ht="9.9499999999999993" customHeight="1" x14ac:dyDescent="0.25">
      <c r="B37" s="305"/>
      <c r="C37" s="304"/>
      <c r="D37" s="304"/>
      <c r="E37" s="303"/>
      <c r="F37" s="302"/>
      <c r="G37" s="301"/>
    </row>
    <row r="38" spans="2:7" s="277" customFormat="1" ht="9" customHeight="1" x14ac:dyDescent="0.25">
      <c r="B38" s="281"/>
      <c r="C38" s="300"/>
      <c r="D38" s="299"/>
      <c r="E38" s="298"/>
      <c r="F38" s="297"/>
      <c r="G38" s="296"/>
    </row>
    <row r="39" spans="2:7" s="277" customFormat="1" ht="15.95" customHeight="1" x14ac:dyDescent="0.25">
      <c r="B39" s="281"/>
      <c r="C39" s="280" t="s">
        <v>388</v>
      </c>
      <c r="D39" s="288"/>
      <c r="E39" s="287"/>
      <c r="F39" s="287" t="s">
        <v>385</v>
      </c>
      <c r="G39" s="267">
        <f>SUM(G25:G38)</f>
        <v>0</v>
      </c>
    </row>
    <row r="40" spans="2:7" ht="5.25" customHeight="1" x14ac:dyDescent="0.25">
      <c r="B40" s="295"/>
      <c r="C40" s="294"/>
      <c r="D40" s="293"/>
      <c r="E40" s="292"/>
      <c r="F40" s="291"/>
      <c r="G40" s="290"/>
    </row>
    <row r="41" spans="2:7" s="277" customFormat="1" ht="15.95" customHeight="1" x14ac:dyDescent="0.25">
      <c r="B41" s="281"/>
      <c r="C41" s="289" t="s">
        <v>387</v>
      </c>
      <c r="D41" s="288"/>
      <c r="E41" s="287"/>
      <c r="F41" s="287" t="s">
        <v>385</v>
      </c>
      <c r="G41" s="267">
        <f>G39*0.22</f>
        <v>0</v>
      </c>
    </row>
    <row r="42" spans="2:7" ht="9.9499999999999993" customHeight="1" thickBot="1" x14ac:dyDescent="0.3">
      <c r="B42" s="286"/>
      <c r="C42" s="286"/>
      <c r="D42" s="285"/>
      <c r="E42" s="284"/>
      <c r="F42" s="283"/>
      <c r="G42" s="282"/>
    </row>
    <row r="43" spans="2:7" s="277" customFormat="1" ht="9.75" customHeight="1" thickTop="1" x14ac:dyDescent="0.25">
      <c r="B43" s="281"/>
      <c r="C43" s="280"/>
      <c r="D43" s="279"/>
      <c r="E43" s="278"/>
      <c r="F43" s="267"/>
      <c r="G43" s="267"/>
    </row>
    <row r="44" spans="2:7" s="271" customFormat="1" x14ac:dyDescent="0.25">
      <c r="B44" s="276"/>
      <c r="C44" s="275" t="s">
        <v>386</v>
      </c>
      <c r="D44" s="274"/>
      <c r="E44" s="273"/>
      <c r="F44" s="273" t="s">
        <v>385</v>
      </c>
      <c r="G44" s="272">
        <f>SUM(G39:G43)</f>
        <v>0</v>
      </c>
    </row>
    <row r="45" spans="2:7" s="271" customFormat="1" x14ac:dyDescent="0.25">
      <c r="B45" s="276"/>
      <c r="C45" s="275"/>
      <c r="D45" s="274"/>
      <c r="E45" s="273"/>
      <c r="F45" s="273"/>
      <c r="G45" s="272"/>
    </row>
    <row r="46" spans="2:7" s="262" customFormat="1" x14ac:dyDescent="0.25">
      <c r="B46" s="266"/>
      <c r="C46" s="270"/>
      <c r="D46" s="269"/>
      <c r="E46" s="268"/>
      <c r="F46" s="267"/>
      <c r="G46" s="267"/>
    </row>
    <row r="47" spans="2:7" s="262" customFormat="1" x14ac:dyDescent="0.25">
      <c r="B47" s="266"/>
      <c r="C47" s="265"/>
      <c r="D47" s="265"/>
      <c r="E47" s="265"/>
      <c r="F47" s="264"/>
      <c r="G47" s="263"/>
    </row>
    <row r="52" spans="2:8" x14ac:dyDescent="0.2">
      <c r="B52" s="259"/>
      <c r="C52" s="259"/>
      <c r="D52" s="259"/>
      <c r="E52" s="261"/>
      <c r="F52" s="260"/>
      <c r="G52" s="259"/>
      <c r="H52" s="259"/>
    </row>
    <row r="53" spans="2:8" s="223" customFormat="1" x14ac:dyDescent="0.25">
      <c r="B53" s="229"/>
      <c r="C53" s="228"/>
      <c r="D53" s="228"/>
      <c r="E53" s="227"/>
      <c r="F53" s="226"/>
      <c r="G53" s="225"/>
      <c r="H53" s="224"/>
    </row>
    <row r="54" spans="2:8" s="223" customFormat="1" ht="15.75" customHeight="1" x14ac:dyDescent="0.25">
      <c r="B54" s="229"/>
      <c r="C54" s="1650"/>
      <c r="D54" s="1650"/>
      <c r="E54" s="226"/>
      <c r="F54" s="225"/>
      <c r="G54" s="244"/>
      <c r="H54" s="224"/>
    </row>
    <row r="55" spans="2:8" s="255" customFormat="1" ht="9.75" customHeight="1" x14ac:dyDescent="0.25">
      <c r="B55" s="229"/>
      <c r="C55" s="258"/>
      <c r="D55" s="257"/>
      <c r="E55" s="226"/>
      <c r="F55" s="225"/>
      <c r="G55" s="244"/>
      <c r="H55" s="256"/>
    </row>
    <row r="56" spans="2:8" s="223" customFormat="1" ht="15.75" customHeight="1" x14ac:dyDescent="0.25">
      <c r="B56" s="229"/>
      <c r="C56" s="1650"/>
      <c r="D56" s="1650"/>
      <c r="E56" s="226"/>
      <c r="F56" s="225"/>
      <c r="G56" s="244"/>
      <c r="H56" s="224"/>
    </row>
    <row r="57" spans="2:8" s="255" customFormat="1" ht="15" x14ac:dyDescent="0.25">
      <c r="B57" s="229"/>
      <c r="C57" s="258"/>
      <c r="D57" s="257"/>
      <c r="E57" s="226"/>
      <c r="F57" s="225"/>
      <c r="G57" s="244"/>
      <c r="H57" s="256"/>
    </row>
    <row r="58" spans="2:8" s="223" customFormat="1" ht="18.75" x14ac:dyDescent="0.25">
      <c r="B58" s="229"/>
      <c r="C58" s="1650"/>
      <c r="D58" s="1650"/>
      <c r="E58" s="1650"/>
      <c r="F58" s="226"/>
      <c r="G58" s="247"/>
      <c r="H58" s="224"/>
    </row>
    <row r="59" spans="2:8" s="238" customFormat="1" x14ac:dyDescent="0.25">
      <c r="B59" s="243"/>
      <c r="C59" s="251"/>
      <c r="D59" s="254"/>
      <c r="E59" s="254"/>
      <c r="F59" s="249"/>
      <c r="G59" s="253"/>
      <c r="H59" s="239"/>
    </row>
    <row r="60" spans="2:8" s="238" customFormat="1" x14ac:dyDescent="0.25">
      <c r="B60" s="243"/>
      <c r="C60" s="251"/>
      <c r="D60" s="251"/>
      <c r="E60" s="245"/>
      <c r="F60" s="245"/>
      <c r="G60" s="252"/>
      <c r="H60" s="239"/>
    </row>
    <row r="61" spans="2:8" s="223" customFormat="1" ht="5.25" customHeight="1" x14ac:dyDescent="0.25">
      <c r="B61" s="229"/>
      <c r="C61" s="228"/>
      <c r="D61" s="228"/>
      <c r="E61" s="227"/>
      <c r="F61" s="226"/>
      <c r="G61" s="247"/>
      <c r="H61" s="224"/>
    </row>
    <row r="62" spans="2:8" s="238" customFormat="1" x14ac:dyDescent="0.25">
      <c r="B62" s="243"/>
      <c r="C62" s="251"/>
      <c r="D62" s="251"/>
      <c r="E62" s="245"/>
      <c r="F62" s="245"/>
      <c r="G62" s="252"/>
      <c r="H62" s="239"/>
    </row>
    <row r="63" spans="2:8" s="223" customFormat="1" ht="5.25" customHeight="1" x14ac:dyDescent="0.25">
      <c r="B63" s="229"/>
      <c r="C63" s="228"/>
      <c r="D63" s="228"/>
      <c r="E63" s="227"/>
      <c r="F63" s="226"/>
      <c r="G63" s="247"/>
      <c r="H63" s="224"/>
    </row>
    <row r="64" spans="2:8" s="238" customFormat="1" x14ac:dyDescent="0.25">
      <c r="B64" s="243"/>
      <c r="C64" s="251"/>
      <c r="D64" s="251"/>
      <c r="E64" s="245"/>
      <c r="F64" s="245"/>
      <c r="G64" s="252"/>
      <c r="H64" s="239"/>
    </row>
    <row r="65" spans="2:8" s="223" customFormat="1" ht="9.9499999999999993" customHeight="1" x14ac:dyDescent="0.25">
      <c r="B65" s="229"/>
      <c r="C65" s="228"/>
      <c r="D65" s="228"/>
      <c r="E65" s="227"/>
      <c r="F65" s="226"/>
      <c r="G65" s="225"/>
      <c r="H65" s="224"/>
    </row>
    <row r="66" spans="2:8" s="238" customFormat="1" ht="9" customHeight="1" x14ac:dyDescent="0.25">
      <c r="B66" s="243"/>
      <c r="C66" s="251"/>
      <c r="D66" s="251"/>
      <c r="E66" s="250"/>
      <c r="F66" s="249"/>
      <c r="G66" s="248"/>
      <c r="H66" s="239"/>
    </row>
    <row r="67" spans="2:8" s="238" customFormat="1" ht="15.95" customHeight="1" x14ac:dyDescent="0.25">
      <c r="B67" s="243"/>
      <c r="C67" s="242"/>
      <c r="D67" s="242"/>
      <c r="E67" s="245"/>
      <c r="F67" s="245"/>
      <c r="G67" s="220"/>
      <c r="H67" s="239"/>
    </row>
    <row r="68" spans="2:8" s="223" customFormat="1" ht="5.25" customHeight="1" x14ac:dyDescent="0.25">
      <c r="B68" s="229"/>
      <c r="C68" s="228"/>
      <c r="D68" s="228"/>
      <c r="E68" s="227"/>
      <c r="F68" s="226"/>
      <c r="G68" s="247"/>
      <c r="H68" s="224"/>
    </row>
    <row r="69" spans="2:8" s="238" customFormat="1" ht="15.95" customHeight="1" x14ac:dyDescent="0.25">
      <c r="B69" s="243"/>
      <c r="C69" s="246"/>
      <c r="D69" s="242"/>
      <c r="E69" s="245"/>
      <c r="F69" s="245"/>
      <c r="G69" s="220"/>
      <c r="H69" s="239"/>
    </row>
    <row r="70" spans="2:8" s="223" customFormat="1" ht="9.9499999999999993" customHeight="1" x14ac:dyDescent="0.25">
      <c r="B70" s="228"/>
      <c r="C70" s="228"/>
      <c r="D70" s="227"/>
      <c r="E70" s="226"/>
      <c r="F70" s="225"/>
      <c r="G70" s="244"/>
      <c r="H70" s="224"/>
    </row>
    <row r="71" spans="2:8" s="238" customFormat="1" ht="9.75" customHeight="1" x14ac:dyDescent="0.25">
      <c r="B71" s="243"/>
      <c r="C71" s="242"/>
      <c r="D71" s="241"/>
      <c r="E71" s="240"/>
      <c r="F71" s="220"/>
      <c r="G71" s="220"/>
      <c r="H71" s="239"/>
    </row>
    <row r="72" spans="2:8" s="230" customFormat="1" x14ac:dyDescent="0.25">
      <c r="B72" s="237"/>
      <c r="C72" s="236"/>
      <c r="D72" s="235"/>
      <c r="E72" s="234"/>
      <c r="F72" s="233"/>
      <c r="G72" s="232"/>
      <c r="H72" s="231"/>
    </row>
    <row r="73" spans="2:8" s="223" customFormat="1" x14ac:dyDescent="0.25">
      <c r="B73" s="229"/>
      <c r="C73" s="228"/>
      <c r="D73" s="228"/>
      <c r="E73" s="227"/>
      <c r="F73" s="226"/>
      <c r="G73" s="225"/>
      <c r="H73" s="224"/>
    </row>
    <row r="74" spans="2:8" s="214" customFormat="1" x14ac:dyDescent="0.25">
      <c r="B74" s="219"/>
      <c r="C74" s="218"/>
      <c r="D74" s="222"/>
      <c r="E74" s="221"/>
      <c r="F74" s="220"/>
      <c r="G74" s="220"/>
      <c r="H74" s="215"/>
    </row>
    <row r="75" spans="2:8" s="214" customFormat="1" x14ac:dyDescent="0.25">
      <c r="B75" s="219"/>
      <c r="C75" s="1649"/>
      <c r="D75" s="1649"/>
      <c r="E75" s="1649"/>
      <c r="F75" s="217"/>
      <c r="G75" s="216"/>
      <c r="H75" s="215"/>
    </row>
    <row r="76" spans="2:8" s="214" customFormat="1" x14ac:dyDescent="0.25">
      <c r="B76" s="219"/>
      <c r="C76" s="1649"/>
      <c r="D76" s="1649"/>
      <c r="E76" s="1649"/>
      <c r="F76" s="217"/>
      <c r="G76" s="216"/>
      <c r="H76" s="215"/>
    </row>
    <row r="77" spans="2:8" x14ac:dyDescent="0.2">
      <c r="B77" s="259"/>
      <c r="C77" s="259"/>
      <c r="D77" s="259"/>
      <c r="E77" s="261"/>
      <c r="F77" s="260"/>
      <c r="G77" s="259"/>
      <c r="H77" s="259"/>
    </row>
  </sheetData>
  <mergeCells count="12">
    <mergeCell ref="C76:E76"/>
    <mergeCell ref="C21:F21"/>
    <mergeCell ref="C17:D17"/>
    <mergeCell ref="C54:D54"/>
    <mergeCell ref="C56:D56"/>
    <mergeCell ref="C58:E58"/>
    <mergeCell ref="C75:E75"/>
    <mergeCell ref="C4:D4"/>
    <mergeCell ref="C6:D6"/>
    <mergeCell ref="C15:D15"/>
    <mergeCell ref="C9:F9"/>
    <mergeCell ref="C11:F11"/>
  </mergeCells>
  <pageMargins left="0.39370078740157483" right="7.874015748031496E-2" top="0.39370078740157483" bottom="0.59055118110236227" header="0.15748031496062992" footer="0.15748031496062992"/>
  <pageSetup paperSize="9" orientation="portrait" r:id="rId1"/>
  <headerFooter alignWithMargins="0">
    <oddHeader>&amp;C&amp;9ELGOM 16-034 PZI&amp;R&amp;9Stran &amp;P od &amp;N</oddHeader>
    <oddFooter>&amp;L&amp;A&amp;C&amp;9VRTEC ŠENTLOVRENC</oddFooter>
  </headerFooter>
  <rowBreaks count="1" manualBreakCount="1">
    <brk id="12"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M71"/>
  <sheetViews>
    <sheetView view="pageBreakPreview" zoomScaleNormal="100" zoomScaleSheetLayoutView="100" workbookViewId="0">
      <selection activeCell="F17" sqref="F17"/>
    </sheetView>
  </sheetViews>
  <sheetFormatPr defaultRowHeight="15.75" x14ac:dyDescent="0.2"/>
  <cols>
    <col min="1" max="1" width="9.140625" style="354"/>
    <col min="2" max="2" width="4.7109375" style="354" customWidth="1"/>
    <col min="3" max="3" width="58.7109375" style="354" customWidth="1"/>
    <col min="4" max="4" width="6.7109375" style="356" customWidth="1"/>
    <col min="5" max="5" width="6.7109375" style="355" customWidth="1"/>
    <col min="6" max="7" width="11.7109375" style="354" customWidth="1"/>
    <col min="8" max="8" width="9.140625" style="354"/>
    <col min="9" max="9" width="9.28515625" style="354" bestFit="1" customWidth="1"/>
    <col min="10" max="10" width="5.28515625" style="354" customWidth="1"/>
    <col min="11" max="11" width="15.42578125" style="354" customWidth="1"/>
    <col min="12" max="12" width="10.28515625" style="354" bestFit="1" customWidth="1"/>
    <col min="13" max="16384" width="9.140625" style="354"/>
  </cols>
  <sheetData>
    <row r="2" spans="2:12" x14ac:dyDescent="0.2">
      <c r="I2" s="358"/>
    </row>
    <row r="3" spans="2:12" x14ac:dyDescent="0.25">
      <c r="B3" s="401"/>
      <c r="C3" s="400"/>
      <c r="D3" s="399"/>
      <c r="E3" s="398"/>
      <c r="F3" s="397"/>
      <c r="G3" s="396"/>
      <c r="I3" s="358"/>
    </row>
    <row r="4" spans="2:12" ht="18.75" x14ac:dyDescent="0.25">
      <c r="B4" s="401"/>
      <c r="C4" s="408" t="s">
        <v>435</v>
      </c>
      <c r="D4" s="399"/>
      <c r="E4" s="398"/>
      <c r="F4" s="397"/>
      <c r="G4" s="396"/>
      <c r="I4" s="358"/>
    </row>
    <row r="5" spans="2:12" ht="18.75" x14ac:dyDescent="0.25">
      <c r="B5" s="401"/>
      <c r="C5" s="408"/>
      <c r="D5" s="399"/>
      <c r="E5" s="398"/>
      <c r="F5" s="397"/>
      <c r="G5" s="396"/>
      <c r="I5" s="358"/>
    </row>
    <row r="6" spans="2:12" s="365" customFormat="1" ht="15" customHeight="1" x14ac:dyDescent="0.25">
      <c r="B6" s="407"/>
      <c r="C6" s="406" t="s">
        <v>434</v>
      </c>
      <c r="D6" s="405" t="s">
        <v>433</v>
      </c>
      <c r="E6" s="404" t="s">
        <v>432</v>
      </c>
      <c r="F6" s="403" t="s">
        <v>431</v>
      </c>
      <c r="G6" s="402" t="s">
        <v>430</v>
      </c>
      <c r="H6" s="354"/>
      <c r="I6" s="358"/>
    </row>
    <row r="7" spans="2:12" ht="9.9499999999999993" customHeight="1" x14ac:dyDescent="0.25">
      <c r="B7" s="401"/>
      <c r="C7" s="400"/>
      <c r="D7" s="399"/>
      <c r="E7" s="398"/>
      <c r="F7" s="397"/>
      <c r="G7" s="396"/>
      <c r="I7" s="358"/>
      <c r="J7" s="365"/>
      <c r="K7" s="365"/>
      <c r="L7" s="365"/>
    </row>
    <row r="8" spans="2:12" s="365" customFormat="1" ht="103.5" customHeight="1" x14ac:dyDescent="0.25">
      <c r="B8" s="371">
        <v>1</v>
      </c>
      <c r="C8" s="392" t="s">
        <v>429</v>
      </c>
      <c r="D8" s="369" t="s">
        <v>14</v>
      </c>
      <c r="E8" s="379">
        <v>1</v>
      </c>
      <c r="F8" s="390">
        <v>0</v>
      </c>
      <c r="G8" s="366" t="str">
        <f t="shared" ref="G8:G25" si="0">IF(TYPE(D8)=2,(IF(E8,(IF(F8,(+E8*F8),"")),"")),"")</f>
        <v/>
      </c>
      <c r="H8" s="366"/>
      <c r="I8" s="358"/>
    </row>
    <row r="9" spans="2:12" s="365" customFormat="1" ht="120" x14ac:dyDescent="0.25">
      <c r="B9" s="371"/>
      <c r="C9" s="395" t="s">
        <v>428</v>
      </c>
      <c r="D9" s="369" t="s">
        <v>14</v>
      </c>
      <c r="E9" s="379">
        <v>1</v>
      </c>
      <c r="F9" s="390">
        <v>0</v>
      </c>
      <c r="G9" s="366" t="str">
        <f t="shared" si="0"/>
        <v/>
      </c>
      <c r="H9" s="366"/>
      <c r="I9" s="394"/>
    </row>
    <row r="10" spans="2:12" s="365" customFormat="1" x14ac:dyDescent="0.25">
      <c r="B10" s="371"/>
      <c r="C10" s="370" t="s">
        <v>415</v>
      </c>
      <c r="D10" s="369" t="s">
        <v>4</v>
      </c>
      <c r="E10" s="369">
        <v>4</v>
      </c>
      <c r="F10" s="390">
        <v>0</v>
      </c>
      <c r="G10" s="366" t="str">
        <f t="shared" si="0"/>
        <v/>
      </c>
      <c r="H10" s="366"/>
      <c r="I10" s="358"/>
    </row>
    <row r="11" spans="2:12" s="365" customFormat="1" ht="45" x14ac:dyDescent="0.25">
      <c r="B11" s="371" t="str">
        <f>IF(C10="",MAX($B$1:B10)+1,"")</f>
        <v/>
      </c>
      <c r="C11" s="370" t="s">
        <v>427</v>
      </c>
      <c r="D11" s="369" t="s">
        <v>14</v>
      </c>
      <c r="E11" s="379">
        <v>2</v>
      </c>
      <c r="F11" s="390">
        <v>0</v>
      </c>
      <c r="G11" s="366" t="str">
        <f t="shared" si="0"/>
        <v/>
      </c>
      <c r="H11" s="366"/>
    </row>
    <row r="12" spans="2:12" s="388" customFormat="1" ht="30" x14ac:dyDescent="0.25">
      <c r="B12" s="371" t="str">
        <f>IF(C11="",MAX($B$1:B11)+1,"")</f>
        <v/>
      </c>
      <c r="C12" s="370" t="s">
        <v>426</v>
      </c>
      <c r="D12" s="369" t="s">
        <v>14</v>
      </c>
      <c r="E12" s="379">
        <v>2</v>
      </c>
      <c r="F12" s="390">
        <v>0</v>
      </c>
      <c r="G12" s="366" t="str">
        <f t="shared" si="0"/>
        <v/>
      </c>
      <c r="H12" s="366"/>
    </row>
    <row r="13" spans="2:12" s="388" customFormat="1" ht="30" x14ac:dyDescent="0.25">
      <c r="B13" s="371" t="str">
        <f>IF(C12="",MAX($B$1:B12)+1,"")</f>
        <v/>
      </c>
      <c r="C13" s="370" t="s">
        <v>423</v>
      </c>
      <c r="D13" s="369" t="s">
        <v>14</v>
      </c>
      <c r="E13" s="379">
        <v>2</v>
      </c>
      <c r="F13" s="390">
        <v>0</v>
      </c>
      <c r="G13" s="366" t="str">
        <f t="shared" si="0"/>
        <v/>
      </c>
      <c r="H13" s="366"/>
    </row>
    <row r="14" spans="2:12" s="365" customFormat="1" x14ac:dyDescent="0.25">
      <c r="B14" s="371" t="str">
        <f>IF(C13="",MAX($B$1:B13)+1,"")</f>
        <v/>
      </c>
      <c r="C14" s="370" t="s">
        <v>413</v>
      </c>
      <c r="D14" s="370" t="s">
        <v>4</v>
      </c>
      <c r="E14" s="370">
        <v>23</v>
      </c>
      <c r="F14" s="390">
        <v>0</v>
      </c>
      <c r="G14" s="366" t="str">
        <f t="shared" si="0"/>
        <v/>
      </c>
      <c r="H14" s="366"/>
      <c r="I14" s="358"/>
    </row>
    <row r="15" spans="2:12" s="365" customFormat="1" x14ac:dyDescent="0.25">
      <c r="B15" s="371" t="str">
        <f>IF(C14="",MAX($B$1:B14)+1,"")</f>
        <v/>
      </c>
      <c r="C15" s="370" t="s">
        <v>412</v>
      </c>
      <c r="D15" s="370" t="s">
        <v>4</v>
      </c>
      <c r="E15" s="370">
        <v>2</v>
      </c>
      <c r="F15" s="390">
        <v>0</v>
      </c>
      <c r="G15" s="366" t="str">
        <f t="shared" si="0"/>
        <v/>
      </c>
      <c r="H15" s="366"/>
      <c r="I15" s="358"/>
    </row>
    <row r="16" spans="2:12" s="365" customFormat="1" ht="45" x14ac:dyDescent="0.25">
      <c r="B16" s="371" t="str">
        <f>IF(C15="",MAX($B$1:B15)+1,"")</f>
        <v/>
      </c>
      <c r="C16" s="370" t="s">
        <v>422</v>
      </c>
      <c r="D16" s="369" t="s">
        <v>4</v>
      </c>
      <c r="E16" s="379">
        <v>6</v>
      </c>
      <c r="F16" s="390">
        <v>0</v>
      </c>
      <c r="G16" s="366" t="str">
        <f t="shared" si="0"/>
        <v/>
      </c>
      <c r="H16" s="366"/>
      <c r="I16" s="358"/>
    </row>
    <row r="17" spans="2:13" s="365" customFormat="1" ht="45" x14ac:dyDescent="0.25">
      <c r="B17" s="371" t="str">
        <f>IF(C16="",MAX($B$1:B16)+1,"")</f>
        <v/>
      </c>
      <c r="C17" s="370" t="s">
        <v>421</v>
      </c>
      <c r="D17" s="369" t="s">
        <v>4</v>
      </c>
      <c r="E17" s="379">
        <v>1</v>
      </c>
      <c r="F17" s="390">
        <v>0</v>
      </c>
      <c r="G17" s="366" t="str">
        <f t="shared" si="0"/>
        <v/>
      </c>
      <c r="H17" s="366"/>
      <c r="I17" s="358"/>
    </row>
    <row r="18" spans="2:13" s="329" customFormat="1" ht="15" x14ac:dyDescent="0.25">
      <c r="B18" s="333" t="str">
        <f>IF(C17="",MAX($B$1:B17)+1,"")</f>
        <v/>
      </c>
      <c r="C18" s="332" t="s">
        <v>420</v>
      </c>
      <c r="D18" s="331" t="s">
        <v>4</v>
      </c>
      <c r="E18" s="331">
        <v>4</v>
      </c>
      <c r="F18" s="390">
        <v>0</v>
      </c>
      <c r="G18" s="366" t="str">
        <f t="shared" si="0"/>
        <v/>
      </c>
      <c r="H18" s="366"/>
    </row>
    <row r="19" spans="2:13" s="365" customFormat="1" ht="30" x14ac:dyDescent="0.25">
      <c r="B19" s="371" t="str">
        <f>IF(C17="",MAX(B17:B17)+1,"")</f>
        <v/>
      </c>
      <c r="C19" s="370" t="s">
        <v>411</v>
      </c>
      <c r="D19" s="369" t="s">
        <v>4</v>
      </c>
      <c r="E19" s="379">
        <v>3</v>
      </c>
      <c r="F19" s="390">
        <v>0</v>
      </c>
      <c r="G19" s="366" t="str">
        <f t="shared" si="0"/>
        <v/>
      </c>
      <c r="H19" s="366"/>
      <c r="I19" s="358"/>
      <c r="J19" s="393"/>
    </row>
    <row r="20" spans="2:13" s="365" customFormat="1" x14ac:dyDescent="0.25">
      <c r="B20" s="371"/>
      <c r="C20" s="370" t="s">
        <v>410</v>
      </c>
      <c r="D20" s="369" t="s">
        <v>4</v>
      </c>
      <c r="E20" s="379">
        <v>2</v>
      </c>
      <c r="F20" s="390">
        <v>0</v>
      </c>
      <c r="G20" s="366" t="str">
        <f t="shared" si="0"/>
        <v/>
      </c>
      <c r="H20" s="366"/>
      <c r="I20" s="358"/>
    </row>
    <row r="21" spans="2:13" s="365" customFormat="1" ht="30" x14ac:dyDescent="0.25">
      <c r="B21" s="371"/>
      <c r="C21" s="370" t="s">
        <v>419</v>
      </c>
      <c r="D21" s="369" t="s">
        <v>4</v>
      </c>
      <c r="E21" s="379">
        <v>1</v>
      </c>
      <c r="F21" s="390">
        <v>0</v>
      </c>
      <c r="G21" s="366" t="str">
        <f t="shared" si="0"/>
        <v/>
      </c>
      <c r="H21" s="366"/>
      <c r="I21" s="358"/>
    </row>
    <row r="22" spans="2:13" s="329" customFormat="1" ht="30" x14ac:dyDescent="0.25">
      <c r="B22" s="333" t="str">
        <f>IF(C21="",MAX($B$1:B21)+1,"")</f>
        <v/>
      </c>
      <c r="C22" s="332" t="s">
        <v>408</v>
      </c>
      <c r="D22" s="331" t="s">
        <v>4</v>
      </c>
      <c r="E22" s="379">
        <v>1</v>
      </c>
      <c r="F22" s="390">
        <v>0</v>
      </c>
      <c r="G22" s="366" t="str">
        <f t="shared" si="0"/>
        <v/>
      </c>
      <c r="H22" s="366"/>
      <c r="I22" s="330"/>
      <c r="J22" s="334"/>
    </row>
    <row r="23" spans="2:13" s="329" customFormat="1" ht="30" x14ac:dyDescent="0.25">
      <c r="B23" s="333" t="str">
        <f>IF(C22="",MAX($B$1:B22)+1,"")</f>
        <v/>
      </c>
      <c r="C23" s="332" t="s">
        <v>418</v>
      </c>
      <c r="D23" s="331" t="s">
        <v>4</v>
      </c>
      <c r="E23" s="379">
        <v>7</v>
      </c>
      <c r="F23" s="390">
        <v>0</v>
      </c>
      <c r="G23" s="366" t="str">
        <f t="shared" si="0"/>
        <v/>
      </c>
      <c r="H23" s="366"/>
      <c r="I23" s="330"/>
      <c r="J23" s="334"/>
    </row>
    <row r="24" spans="2:13" s="388" customFormat="1" ht="45" x14ac:dyDescent="0.25">
      <c r="B24" s="371" t="str">
        <f>IF(C17="",MAX($B$1:B17)+1,"")</f>
        <v/>
      </c>
      <c r="C24" s="392" t="s">
        <v>405</v>
      </c>
      <c r="D24" s="369" t="s">
        <v>14</v>
      </c>
      <c r="E24" s="391">
        <v>1</v>
      </c>
      <c r="F24" s="390">
        <v>0</v>
      </c>
      <c r="G24" s="366" t="str">
        <f t="shared" si="0"/>
        <v/>
      </c>
      <c r="H24" s="366"/>
      <c r="I24" s="389"/>
    </row>
    <row r="25" spans="2:13" s="388" customFormat="1" ht="30" x14ac:dyDescent="0.25">
      <c r="B25" s="371" t="str">
        <f>IF(C24="",MAX($B$1:B24)+1,"")</f>
        <v/>
      </c>
      <c r="C25" s="392" t="s">
        <v>404</v>
      </c>
      <c r="D25" s="369" t="s">
        <v>14</v>
      </c>
      <c r="E25" s="391">
        <v>1</v>
      </c>
      <c r="F25" s="390">
        <v>0</v>
      </c>
      <c r="G25" s="366" t="str">
        <f t="shared" si="0"/>
        <v/>
      </c>
      <c r="H25" s="366"/>
      <c r="I25" s="389"/>
    </row>
    <row r="26" spans="2:13" s="365" customFormat="1" ht="30" x14ac:dyDescent="0.25">
      <c r="B26" s="371" t="str">
        <f>IF(C25="",MAX($B$1:B25)+1,"")</f>
        <v/>
      </c>
      <c r="C26" s="387" t="s">
        <v>403</v>
      </c>
      <c r="D26" s="386" t="s">
        <v>14</v>
      </c>
      <c r="E26" s="385">
        <v>1</v>
      </c>
      <c r="F26" s="384">
        <v>0</v>
      </c>
      <c r="G26" s="384" t="str">
        <f>IF(TYPE(D25)=2,(IF(E25,(IF(F25,(+E25*F25),"")),"")),"")</f>
        <v/>
      </c>
      <c r="H26" s="366"/>
      <c r="I26" s="358"/>
      <c r="J26" s="370"/>
      <c r="K26" s="383"/>
      <c r="L26" s="382"/>
      <c r="M26" s="381"/>
    </row>
    <row r="27" spans="2:13" s="365" customFormat="1" x14ac:dyDescent="0.25">
      <c r="B27" s="371" t="str">
        <f>IF(C26="",MAX($B$1:B26)+1,"")</f>
        <v/>
      </c>
      <c r="C27" s="380" t="s">
        <v>402</v>
      </c>
      <c r="D27" s="369" t="s">
        <v>4</v>
      </c>
      <c r="E27" s="379">
        <v>1</v>
      </c>
      <c r="F27" s="366"/>
      <c r="G27" s="366" t="str">
        <f>IF(TYPE(D27)=2,(IF(E27,(IF(F27,(+E27*F27),"")),"")),"")</f>
        <v/>
      </c>
      <c r="H27" s="366"/>
      <c r="I27" s="358"/>
    </row>
    <row r="28" spans="2:13" s="365" customFormat="1" x14ac:dyDescent="0.25">
      <c r="B28" s="371" t="str">
        <f>IF(C27="",MAX($B$1:B27)+1,"")</f>
        <v/>
      </c>
      <c r="C28" s="370"/>
      <c r="D28" s="370"/>
      <c r="E28" s="370"/>
      <c r="F28" s="367"/>
      <c r="G28" s="366"/>
      <c r="H28" s="366"/>
      <c r="I28" s="358"/>
    </row>
    <row r="29" spans="2:13" s="365" customFormat="1" ht="135" x14ac:dyDescent="0.25">
      <c r="B29" s="371">
        <f>IF(C28="",MAX($B$4:B27)+1,"")</f>
        <v>2</v>
      </c>
      <c r="C29" s="392" t="s">
        <v>425</v>
      </c>
      <c r="D29" s="369" t="s">
        <v>14</v>
      </c>
      <c r="E29" s="379">
        <v>1</v>
      </c>
      <c r="F29" s="390">
        <v>0</v>
      </c>
      <c r="G29" s="366" t="str">
        <f t="shared" ref="G29:G45" si="1">IF(TYPE(D29)=2,(IF(E29,(IF(F29,(+E29*F29),"")),"")),"")</f>
        <v/>
      </c>
      <c r="H29" s="366"/>
      <c r="I29" s="358"/>
    </row>
    <row r="30" spans="2:13" s="365" customFormat="1" ht="60" x14ac:dyDescent="0.25">
      <c r="B30" s="371" t="str">
        <f>IF(C29="",MAX($B$4:B28)+1,"")</f>
        <v/>
      </c>
      <c r="C30" s="395" t="s">
        <v>424</v>
      </c>
      <c r="D30" s="369" t="s">
        <v>14</v>
      </c>
      <c r="E30" s="379">
        <v>1</v>
      </c>
      <c r="F30" s="390">
        <v>0</v>
      </c>
      <c r="G30" s="366" t="str">
        <f t="shared" si="1"/>
        <v/>
      </c>
      <c r="H30" s="366"/>
      <c r="I30" s="394"/>
    </row>
    <row r="31" spans="2:13" s="365" customFormat="1" x14ac:dyDescent="0.25">
      <c r="B31" s="371" t="str">
        <f>IF(C30="",MAX($B$4:B29)+1,"")</f>
        <v/>
      </c>
      <c r="C31" s="370" t="s">
        <v>415</v>
      </c>
      <c r="D31" s="369" t="s">
        <v>4</v>
      </c>
      <c r="E31" s="369">
        <v>4</v>
      </c>
      <c r="F31" s="390">
        <v>0</v>
      </c>
      <c r="G31" s="366" t="str">
        <f t="shared" si="1"/>
        <v/>
      </c>
      <c r="H31" s="366"/>
      <c r="I31" s="358"/>
    </row>
    <row r="32" spans="2:13" s="388" customFormat="1" ht="30" x14ac:dyDescent="0.25">
      <c r="B32" s="371" t="str">
        <f>IF(C31="",MAX($B$4:B30)+1,"")</f>
        <v/>
      </c>
      <c r="C32" s="370" t="s">
        <v>423</v>
      </c>
      <c r="D32" s="369" t="s">
        <v>14</v>
      </c>
      <c r="E32" s="379">
        <v>1</v>
      </c>
      <c r="F32" s="390">
        <v>0</v>
      </c>
      <c r="G32" s="366" t="str">
        <f t="shared" si="1"/>
        <v/>
      </c>
      <c r="H32" s="366"/>
    </row>
    <row r="33" spans="2:13" s="365" customFormat="1" ht="30" x14ac:dyDescent="0.25">
      <c r="B33" s="371" t="str">
        <f>IF(C32="",MAX($B$4:B31)+1,"")</f>
        <v/>
      </c>
      <c r="C33" s="370" t="s">
        <v>414</v>
      </c>
      <c r="D33" s="369" t="s">
        <v>4</v>
      </c>
      <c r="E33" s="379">
        <v>9</v>
      </c>
      <c r="F33" s="390">
        <v>0</v>
      </c>
      <c r="G33" s="366" t="str">
        <f t="shared" si="1"/>
        <v/>
      </c>
      <c r="H33" s="366"/>
      <c r="I33" s="358"/>
    </row>
    <row r="34" spans="2:13" s="365" customFormat="1" x14ac:dyDescent="0.25">
      <c r="B34" s="371" t="str">
        <f>IF(C33="",MAX($B$4:B32)+1,"")</f>
        <v/>
      </c>
      <c r="C34" s="370" t="s">
        <v>413</v>
      </c>
      <c r="D34" s="370" t="s">
        <v>4</v>
      </c>
      <c r="E34" s="370">
        <v>22</v>
      </c>
      <c r="F34" s="366">
        <v>0</v>
      </c>
      <c r="G34" s="366" t="str">
        <f t="shared" si="1"/>
        <v/>
      </c>
      <c r="H34" s="366"/>
      <c r="I34" s="358"/>
    </row>
    <row r="35" spans="2:13" s="365" customFormat="1" x14ac:dyDescent="0.25">
      <c r="B35" s="371" t="str">
        <f>IF(C34="",MAX($B$4:B33)+1,"")</f>
        <v/>
      </c>
      <c r="C35" s="370" t="s">
        <v>412</v>
      </c>
      <c r="D35" s="370" t="s">
        <v>4</v>
      </c>
      <c r="E35" s="370">
        <v>5</v>
      </c>
      <c r="F35" s="366">
        <v>0</v>
      </c>
      <c r="G35" s="366" t="str">
        <f t="shared" si="1"/>
        <v/>
      </c>
      <c r="H35" s="366"/>
      <c r="I35" s="358"/>
    </row>
    <row r="36" spans="2:13" s="365" customFormat="1" ht="45" x14ac:dyDescent="0.25">
      <c r="B36" s="371" t="str">
        <f>IF(C35="",MAX($B$4:B34)+1,"")</f>
        <v/>
      </c>
      <c r="C36" s="370" t="s">
        <v>422</v>
      </c>
      <c r="D36" s="369" t="s">
        <v>4</v>
      </c>
      <c r="E36" s="379">
        <v>2</v>
      </c>
      <c r="F36" s="390">
        <v>0</v>
      </c>
      <c r="G36" s="366" t="str">
        <f t="shared" si="1"/>
        <v/>
      </c>
      <c r="H36" s="366"/>
      <c r="I36" s="358"/>
    </row>
    <row r="37" spans="2:13" s="365" customFormat="1" ht="45" x14ac:dyDescent="0.25">
      <c r="B37" s="371" t="str">
        <f>IF(C36="",MAX($B$4:B35)+1,"")</f>
        <v/>
      </c>
      <c r="C37" s="370" t="s">
        <v>421</v>
      </c>
      <c r="D37" s="369" t="s">
        <v>4</v>
      </c>
      <c r="E37" s="379">
        <v>1</v>
      </c>
      <c r="F37" s="366">
        <v>0</v>
      </c>
      <c r="G37" s="366" t="str">
        <f t="shared" si="1"/>
        <v/>
      </c>
      <c r="H37" s="366"/>
      <c r="I37" s="358"/>
    </row>
    <row r="38" spans="2:13" s="329" customFormat="1" ht="15" x14ac:dyDescent="0.25">
      <c r="B38" s="333" t="str">
        <f>IF(C37="",MAX($B$1:B37)+1,"")</f>
        <v/>
      </c>
      <c r="C38" s="332" t="s">
        <v>420</v>
      </c>
      <c r="D38" s="331" t="s">
        <v>4</v>
      </c>
      <c r="E38" s="331">
        <v>5</v>
      </c>
      <c r="F38" s="366">
        <v>0</v>
      </c>
      <c r="G38" s="366" t="str">
        <f t="shared" si="1"/>
        <v/>
      </c>
      <c r="H38" s="366"/>
    </row>
    <row r="39" spans="2:13" s="365" customFormat="1" ht="30" x14ac:dyDescent="0.25">
      <c r="B39" s="371" t="str">
        <f>IF(C37="",MAX(B37:B37)+1,"")</f>
        <v/>
      </c>
      <c r="C39" s="370" t="s">
        <v>411</v>
      </c>
      <c r="D39" s="369" t="s">
        <v>4</v>
      </c>
      <c r="E39" s="379">
        <v>3</v>
      </c>
      <c r="F39" s="366">
        <v>0</v>
      </c>
      <c r="G39" s="366" t="str">
        <f t="shared" si="1"/>
        <v/>
      </c>
      <c r="H39" s="366"/>
      <c r="I39" s="358"/>
      <c r="J39" s="393"/>
    </row>
    <row r="40" spans="2:13" s="365" customFormat="1" x14ac:dyDescent="0.25">
      <c r="B40" s="371"/>
      <c r="C40" s="370" t="s">
        <v>410</v>
      </c>
      <c r="D40" s="369" t="s">
        <v>4</v>
      </c>
      <c r="E40" s="379">
        <v>2</v>
      </c>
      <c r="F40" s="366">
        <v>0</v>
      </c>
      <c r="G40" s="366" t="str">
        <f t="shared" si="1"/>
        <v/>
      </c>
      <c r="H40" s="366"/>
      <c r="I40" s="358"/>
    </row>
    <row r="41" spans="2:13" s="365" customFormat="1" ht="30" x14ac:dyDescent="0.25">
      <c r="B41" s="371"/>
      <c r="C41" s="370" t="s">
        <v>419</v>
      </c>
      <c r="D41" s="369" t="s">
        <v>4</v>
      </c>
      <c r="E41" s="379">
        <v>1</v>
      </c>
      <c r="F41" s="366">
        <v>0</v>
      </c>
      <c r="G41" s="366" t="str">
        <f t="shared" si="1"/>
        <v/>
      </c>
      <c r="H41" s="366"/>
      <c r="I41" s="358"/>
    </row>
    <row r="42" spans="2:13" s="329" customFormat="1" ht="30" x14ac:dyDescent="0.25">
      <c r="B42" s="333" t="str">
        <f>IF(C41="",MAX($B$1:B41)+1,"")</f>
        <v/>
      </c>
      <c r="C42" s="332" t="s">
        <v>408</v>
      </c>
      <c r="D42" s="331" t="s">
        <v>4</v>
      </c>
      <c r="E42" s="379">
        <v>1</v>
      </c>
      <c r="F42" s="366">
        <v>0</v>
      </c>
      <c r="G42" s="366" t="str">
        <f t="shared" si="1"/>
        <v/>
      </c>
      <c r="H42" s="366"/>
      <c r="I42" s="330"/>
      <c r="J42" s="334"/>
    </row>
    <row r="43" spans="2:13" s="329" customFormat="1" ht="30" x14ac:dyDescent="0.25">
      <c r="B43" s="333" t="str">
        <f>IF(C42="",MAX($B$1:B42)+1,"")</f>
        <v/>
      </c>
      <c r="C43" s="332" t="s">
        <v>418</v>
      </c>
      <c r="D43" s="331" t="s">
        <v>4</v>
      </c>
      <c r="E43" s="379">
        <v>7</v>
      </c>
      <c r="F43" s="366">
        <v>0</v>
      </c>
      <c r="G43" s="366" t="str">
        <f t="shared" si="1"/>
        <v/>
      </c>
      <c r="H43" s="366"/>
      <c r="I43" s="330"/>
      <c r="J43" s="334"/>
    </row>
    <row r="44" spans="2:13" s="388" customFormat="1" ht="45" x14ac:dyDescent="0.25">
      <c r="B44" s="371" t="str">
        <f>IF(C37="",MAX($B$1:B37)+1,"")</f>
        <v/>
      </c>
      <c r="C44" s="392" t="s">
        <v>405</v>
      </c>
      <c r="D44" s="369" t="s">
        <v>14</v>
      </c>
      <c r="E44" s="391">
        <v>1</v>
      </c>
      <c r="F44" s="366">
        <v>0</v>
      </c>
      <c r="G44" s="366" t="str">
        <f t="shared" si="1"/>
        <v/>
      </c>
      <c r="H44" s="366"/>
      <c r="I44" s="389"/>
    </row>
    <row r="45" spans="2:13" s="388" customFormat="1" ht="30" x14ac:dyDescent="0.25">
      <c r="B45" s="371" t="str">
        <f>IF(C44="",MAX($B$1:B44)+1,"")</f>
        <v/>
      </c>
      <c r="C45" s="392" t="s">
        <v>404</v>
      </c>
      <c r="D45" s="369" t="s">
        <v>14</v>
      </c>
      <c r="E45" s="391">
        <v>1</v>
      </c>
      <c r="F45" s="366">
        <v>0</v>
      </c>
      <c r="G45" s="366" t="str">
        <f t="shared" si="1"/>
        <v/>
      </c>
      <c r="H45" s="366"/>
      <c r="I45" s="389"/>
    </row>
    <row r="46" spans="2:13" s="365" customFormat="1" ht="30" x14ac:dyDescent="0.25">
      <c r="B46" s="371" t="str">
        <f>IF(C45="",MAX($B$1:B45)+1,"")</f>
        <v/>
      </c>
      <c r="C46" s="387" t="s">
        <v>403</v>
      </c>
      <c r="D46" s="386" t="s">
        <v>14</v>
      </c>
      <c r="E46" s="385">
        <v>1</v>
      </c>
      <c r="F46" s="384">
        <v>0</v>
      </c>
      <c r="G46" s="384"/>
      <c r="H46" s="366"/>
      <c r="I46" s="358"/>
      <c r="J46" s="370"/>
      <c r="K46" s="383"/>
      <c r="L46" s="382"/>
      <c r="M46" s="381"/>
    </row>
    <row r="47" spans="2:13" s="365" customFormat="1" x14ac:dyDescent="0.25">
      <c r="B47" s="371" t="str">
        <f>IF(C46="",MAX($B$1:B46)+1,"")</f>
        <v/>
      </c>
      <c r="C47" s="380" t="s">
        <v>402</v>
      </c>
      <c r="D47" s="369" t="s">
        <v>4</v>
      </c>
      <c r="E47" s="379">
        <v>1</v>
      </c>
      <c r="F47" s="366"/>
      <c r="G47" s="366" t="str">
        <f>IF(TYPE(D47)=2,(IF(E47,(IF(F47,(+E47*F47),"")),"")),"")</f>
        <v/>
      </c>
      <c r="H47" s="366"/>
      <c r="I47" s="358"/>
    </row>
    <row r="48" spans="2:13" s="365" customFormat="1" ht="15" x14ac:dyDescent="0.25">
      <c r="B48" s="371"/>
      <c r="C48" s="395"/>
      <c r="D48" s="369"/>
      <c r="E48" s="379"/>
      <c r="F48" s="390"/>
      <c r="G48" s="366"/>
      <c r="H48" s="366"/>
      <c r="I48" s="394"/>
    </row>
    <row r="49" spans="2:13" s="365" customFormat="1" ht="135" x14ac:dyDescent="0.25">
      <c r="B49" s="371">
        <f>IF(C48="",MAX($B$4:B47)+1,"")</f>
        <v>3</v>
      </c>
      <c r="C49" s="392" t="s">
        <v>417</v>
      </c>
      <c r="D49" s="369" t="s">
        <v>14</v>
      </c>
      <c r="E49" s="379">
        <v>1</v>
      </c>
      <c r="F49" s="390">
        <v>0</v>
      </c>
      <c r="G49" s="366" t="str">
        <f t="shared" ref="G49:G62" si="2">IF(TYPE(D49)=2,(IF(E49,(IF(F49,(+E49*F49),"")),"")),"")</f>
        <v/>
      </c>
      <c r="H49" s="366"/>
      <c r="I49" s="358"/>
    </row>
    <row r="50" spans="2:13" s="365" customFormat="1" ht="60" x14ac:dyDescent="0.25">
      <c r="B50" s="371" t="str">
        <f>IF(C49="",MAX($B$4:B48)+1,"")</f>
        <v/>
      </c>
      <c r="C50" s="395" t="s">
        <v>416</v>
      </c>
      <c r="D50" s="369" t="s">
        <v>14</v>
      </c>
      <c r="E50" s="379">
        <v>1</v>
      </c>
      <c r="F50" s="390">
        <v>0</v>
      </c>
      <c r="G50" s="366" t="str">
        <f t="shared" si="2"/>
        <v/>
      </c>
      <c r="H50" s="366"/>
      <c r="I50" s="394"/>
    </row>
    <row r="51" spans="2:13" s="365" customFormat="1" x14ac:dyDescent="0.25">
      <c r="B51" s="371" t="str">
        <f>IF(C50="",MAX($B$4:B49)+1,"")</f>
        <v/>
      </c>
      <c r="C51" s="370" t="s">
        <v>415</v>
      </c>
      <c r="D51" s="369" t="s">
        <v>4</v>
      </c>
      <c r="E51" s="369">
        <v>4</v>
      </c>
      <c r="F51" s="390">
        <v>0</v>
      </c>
      <c r="G51" s="366" t="str">
        <f t="shared" si="2"/>
        <v/>
      </c>
      <c r="H51" s="366"/>
      <c r="I51" s="358"/>
    </row>
    <row r="52" spans="2:13" s="365" customFormat="1" ht="30" x14ac:dyDescent="0.25">
      <c r="B52" s="371"/>
      <c r="C52" s="370" t="s">
        <v>414</v>
      </c>
      <c r="D52" s="369" t="s">
        <v>4</v>
      </c>
      <c r="E52" s="379">
        <v>5</v>
      </c>
      <c r="F52" s="390">
        <v>0</v>
      </c>
      <c r="G52" s="366" t="str">
        <f t="shared" si="2"/>
        <v/>
      </c>
      <c r="H52" s="366"/>
      <c r="I52" s="358"/>
    </row>
    <row r="53" spans="2:13" s="365" customFormat="1" x14ac:dyDescent="0.25">
      <c r="B53" s="371" t="str">
        <f>IF(C52="",MAX($B$4:B51)+1,"")</f>
        <v/>
      </c>
      <c r="C53" s="370" t="s">
        <v>413</v>
      </c>
      <c r="D53" s="370" t="s">
        <v>4</v>
      </c>
      <c r="E53" s="370">
        <v>16</v>
      </c>
      <c r="F53" s="390">
        <v>0</v>
      </c>
      <c r="G53" s="366" t="str">
        <f t="shared" si="2"/>
        <v/>
      </c>
      <c r="H53" s="366"/>
      <c r="I53" s="358"/>
    </row>
    <row r="54" spans="2:13" s="365" customFormat="1" x14ac:dyDescent="0.25">
      <c r="B54" s="371" t="str">
        <f>IF(C53="",MAX($B$4:B52)+1,"")</f>
        <v/>
      </c>
      <c r="C54" s="370" t="s">
        <v>412</v>
      </c>
      <c r="D54" s="370" t="s">
        <v>4</v>
      </c>
      <c r="E54" s="370">
        <v>6</v>
      </c>
      <c r="F54" s="390">
        <v>0</v>
      </c>
      <c r="G54" s="366" t="str">
        <f t="shared" si="2"/>
        <v/>
      </c>
      <c r="H54" s="366"/>
      <c r="I54" s="358"/>
    </row>
    <row r="55" spans="2:13" s="365" customFormat="1" ht="30" x14ac:dyDescent="0.25">
      <c r="B55" s="371"/>
      <c r="C55" s="370" t="s">
        <v>411</v>
      </c>
      <c r="D55" s="369" t="s">
        <v>4</v>
      </c>
      <c r="E55" s="379">
        <v>5</v>
      </c>
      <c r="F55" s="390">
        <v>0</v>
      </c>
      <c r="G55" s="366" t="str">
        <f t="shared" si="2"/>
        <v/>
      </c>
      <c r="H55" s="366"/>
      <c r="I55" s="358"/>
      <c r="J55" s="393"/>
    </row>
    <row r="56" spans="2:13" s="365" customFormat="1" x14ac:dyDescent="0.25">
      <c r="B56" s="371"/>
      <c r="C56" s="370" t="s">
        <v>410</v>
      </c>
      <c r="D56" s="369" t="s">
        <v>4</v>
      </c>
      <c r="E56" s="379">
        <v>1</v>
      </c>
      <c r="F56" s="390">
        <v>0</v>
      </c>
      <c r="G56" s="366" t="str">
        <f t="shared" si="2"/>
        <v/>
      </c>
      <c r="H56" s="366"/>
      <c r="I56" s="358"/>
    </row>
    <row r="57" spans="2:13" s="365" customFormat="1" ht="30" x14ac:dyDescent="0.25">
      <c r="B57" s="371"/>
      <c r="C57" s="370" t="s">
        <v>409</v>
      </c>
      <c r="D57" s="369" t="s">
        <v>4</v>
      </c>
      <c r="E57" s="379">
        <v>2</v>
      </c>
      <c r="F57" s="390">
        <v>0</v>
      </c>
      <c r="G57" s="366" t="str">
        <f t="shared" si="2"/>
        <v/>
      </c>
      <c r="H57" s="366"/>
      <c r="I57" s="358"/>
    </row>
    <row r="58" spans="2:13" s="329" customFormat="1" ht="30" x14ac:dyDescent="0.25">
      <c r="B58" s="333" t="str">
        <f>IF(C57="",MAX($B$1:B57)+1,"")</f>
        <v/>
      </c>
      <c r="C58" s="332" t="s">
        <v>408</v>
      </c>
      <c r="D58" s="331" t="s">
        <v>4</v>
      </c>
      <c r="E58" s="379">
        <v>1</v>
      </c>
      <c r="F58" s="390">
        <v>0</v>
      </c>
      <c r="G58" s="366" t="str">
        <f t="shared" si="2"/>
        <v/>
      </c>
      <c r="H58" s="366"/>
      <c r="I58" s="330"/>
      <c r="J58" s="334"/>
    </row>
    <row r="59" spans="2:13" s="329" customFormat="1" ht="30" x14ac:dyDescent="0.25">
      <c r="B59" s="333" t="str">
        <f>IF(C58="",MAX($B$1:B58)+1,"")</f>
        <v/>
      </c>
      <c r="C59" s="332" t="s">
        <v>407</v>
      </c>
      <c r="D59" s="331" t="s">
        <v>4</v>
      </c>
      <c r="E59" s="335">
        <v>2</v>
      </c>
      <c r="F59" s="390">
        <v>0</v>
      </c>
      <c r="G59" s="366" t="str">
        <f t="shared" si="2"/>
        <v/>
      </c>
      <c r="H59" s="366"/>
      <c r="I59" s="330"/>
      <c r="J59" s="334"/>
    </row>
    <row r="60" spans="2:13" s="329" customFormat="1" ht="60" x14ac:dyDescent="0.25">
      <c r="B60" s="333" t="str">
        <f>IF(C59="",MAX($B$1:B59)+1,"")</f>
        <v/>
      </c>
      <c r="C60" s="332" t="s">
        <v>406</v>
      </c>
      <c r="D60" s="331" t="s">
        <v>4</v>
      </c>
      <c r="E60" s="379">
        <v>1</v>
      </c>
      <c r="F60" s="390">
        <v>0</v>
      </c>
      <c r="G60" s="366" t="str">
        <f t="shared" si="2"/>
        <v/>
      </c>
      <c r="H60" s="366"/>
      <c r="I60" s="330"/>
    </row>
    <row r="61" spans="2:13" s="388" customFormat="1" ht="45" x14ac:dyDescent="0.25">
      <c r="B61" s="371"/>
      <c r="C61" s="392" t="s">
        <v>405</v>
      </c>
      <c r="D61" s="369" t="s">
        <v>14</v>
      </c>
      <c r="E61" s="391">
        <v>1</v>
      </c>
      <c r="F61" s="390">
        <v>0</v>
      </c>
      <c r="G61" s="366" t="str">
        <f t="shared" si="2"/>
        <v/>
      </c>
      <c r="H61" s="366"/>
      <c r="I61" s="389"/>
    </row>
    <row r="62" spans="2:13" s="388" customFormat="1" ht="30" x14ac:dyDescent="0.25">
      <c r="B62" s="371" t="str">
        <f>IF(C61="",MAX($B$1:B61)+1,"")</f>
        <v/>
      </c>
      <c r="C62" s="392" t="s">
        <v>404</v>
      </c>
      <c r="D62" s="369" t="s">
        <v>14</v>
      </c>
      <c r="E62" s="391">
        <v>1</v>
      </c>
      <c r="F62" s="390">
        <v>0</v>
      </c>
      <c r="G62" s="366" t="str">
        <f t="shared" si="2"/>
        <v/>
      </c>
      <c r="H62" s="366"/>
      <c r="I62" s="389"/>
    </row>
    <row r="63" spans="2:13" s="365" customFormat="1" ht="30" x14ac:dyDescent="0.25">
      <c r="B63" s="371" t="str">
        <f>IF(C62="",MAX($B$1:B62)+1,"")</f>
        <v/>
      </c>
      <c r="C63" s="387" t="s">
        <v>403</v>
      </c>
      <c r="D63" s="386" t="s">
        <v>14</v>
      </c>
      <c r="E63" s="385">
        <v>1</v>
      </c>
      <c r="F63" s="384">
        <v>0</v>
      </c>
      <c r="G63" s="384"/>
      <c r="H63" s="366"/>
      <c r="I63" s="358"/>
      <c r="J63" s="370"/>
      <c r="K63" s="383"/>
      <c r="L63" s="382"/>
      <c r="M63" s="381"/>
    </row>
    <row r="64" spans="2:13" s="365" customFormat="1" x14ac:dyDescent="0.25">
      <c r="B64" s="371" t="str">
        <f>IF(C63="",MAX($B$1:B63)+1,"")</f>
        <v/>
      </c>
      <c r="C64" s="380" t="s">
        <v>402</v>
      </c>
      <c r="D64" s="369" t="s">
        <v>4</v>
      </c>
      <c r="E64" s="379">
        <v>1</v>
      </c>
      <c r="F64" s="366"/>
      <c r="G64" s="366" t="str">
        <f>IF(TYPE(D64)=2,(IF(E64,(IF(F64,(+E64*F64),"")),"")),"")</f>
        <v/>
      </c>
      <c r="H64" s="366"/>
      <c r="I64" s="358"/>
    </row>
    <row r="65" spans="2:9" s="365" customFormat="1" x14ac:dyDescent="0.25">
      <c r="B65" s="371"/>
      <c r="C65" s="370"/>
      <c r="D65" s="369"/>
      <c r="E65" s="379"/>
      <c r="F65" s="367"/>
      <c r="G65" s="366"/>
      <c r="H65" s="366"/>
      <c r="I65" s="358"/>
    </row>
    <row r="66" spans="2:9" s="365" customFormat="1" ht="45" x14ac:dyDescent="0.25">
      <c r="B66" s="371">
        <f>IF(C65="",MAX($B$4:B64)+1,"")</f>
        <v>4</v>
      </c>
      <c r="C66" s="370" t="s">
        <v>401</v>
      </c>
      <c r="D66" s="369"/>
      <c r="E66" s="378">
        <v>0.1</v>
      </c>
      <c r="F66" s="367"/>
      <c r="G66" s="366">
        <f>SUM(G8:G64)*E66</f>
        <v>0</v>
      </c>
      <c r="H66" s="366"/>
      <c r="I66" s="358"/>
    </row>
    <row r="67" spans="2:9" s="365" customFormat="1" x14ac:dyDescent="0.25">
      <c r="B67" s="371"/>
      <c r="C67" s="370"/>
      <c r="D67" s="369"/>
      <c r="E67" s="379"/>
      <c r="F67" s="367"/>
      <c r="G67" s="366"/>
      <c r="H67" s="366"/>
      <c r="I67" s="358"/>
    </row>
    <row r="68" spans="2:9" s="365" customFormat="1" ht="30" customHeight="1" x14ac:dyDescent="0.25">
      <c r="B68" s="371">
        <f>IF(C67="",MAX($B$4:B66)+1,"")</f>
        <v>5</v>
      </c>
      <c r="C68" s="370" t="s">
        <v>400</v>
      </c>
      <c r="D68" s="369" t="s">
        <v>399</v>
      </c>
      <c r="E68" s="378">
        <v>0.05</v>
      </c>
      <c r="F68" s="367"/>
      <c r="G68" s="366">
        <f>SUM(G8:G67)*E68</f>
        <v>0</v>
      </c>
      <c r="H68" s="366"/>
      <c r="I68" s="358"/>
    </row>
    <row r="69" spans="2:9" ht="9.9499999999999993" customHeight="1" thickBot="1" x14ac:dyDescent="0.3">
      <c r="B69" s="377"/>
      <c r="C69" s="376"/>
      <c r="D69" s="375"/>
      <c r="E69" s="374"/>
      <c r="F69" s="373"/>
      <c r="G69" s="372"/>
      <c r="H69" s="366"/>
      <c r="I69" s="358"/>
    </row>
    <row r="70" spans="2:9" s="365" customFormat="1" ht="16.5" thickTop="1" x14ac:dyDescent="0.25">
      <c r="B70" s="371"/>
      <c r="C70" s="370"/>
      <c r="D70" s="369"/>
      <c r="E70" s="368"/>
      <c r="F70" s="367"/>
      <c r="G70" s="366"/>
      <c r="H70" s="366"/>
      <c r="I70" s="358"/>
    </row>
    <row r="71" spans="2:9" s="357" customFormat="1" x14ac:dyDescent="0.25">
      <c r="B71" s="364"/>
      <c r="C71" s="363" t="s">
        <v>398</v>
      </c>
      <c r="D71" s="362" t="s">
        <v>385</v>
      </c>
      <c r="E71" s="361"/>
      <c r="F71" s="360"/>
      <c r="G71" s="359">
        <f>SUM(G8:G70)</f>
        <v>0</v>
      </c>
      <c r="H71" s="359"/>
      <c r="I71" s="358"/>
    </row>
  </sheetData>
  <pageMargins left="0.39370078740157483" right="7.874015748031496E-2" top="0.39370078740157483" bottom="0.59055118110236227" header="0.15748031496062992" footer="0.15748031496062992"/>
  <pageSetup paperSize="9" orientation="portrait" r:id="rId1"/>
  <headerFooter alignWithMargins="0">
    <oddHeader>&amp;C&amp;9ELGOM 16-034 PZI&amp;R&amp;9Stran &amp;P od &amp;N</oddHeader>
    <oddFooter>&amp;L&amp;A&amp;C&amp;9VRTEC ŠENTLOVRENC</oddFooter>
  </headerFooter>
  <rowBreaks count="2" manualBreakCount="2">
    <brk id="24" min="1" max="6" man="1"/>
    <brk id="47" min="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3:G30"/>
  <sheetViews>
    <sheetView view="pageBreakPreview" topLeftCell="A7" zoomScaleNormal="100" zoomScaleSheetLayoutView="100" workbookViewId="0">
      <selection activeCell="F22" sqref="F22"/>
    </sheetView>
  </sheetViews>
  <sheetFormatPr defaultRowHeight="15.75" x14ac:dyDescent="0.2"/>
  <cols>
    <col min="1" max="1" width="9.140625" style="409"/>
    <col min="2" max="2" width="4.7109375" style="409" customWidth="1"/>
    <col min="3" max="3" width="58.7109375" style="409" customWidth="1"/>
    <col min="4" max="4" width="6.7109375" style="411" customWidth="1"/>
    <col min="5" max="5" width="6.7109375" style="410" customWidth="1"/>
    <col min="6" max="7" width="11.7109375" style="409" customWidth="1"/>
    <col min="8" max="16384" width="9.140625" style="409"/>
  </cols>
  <sheetData>
    <row r="3" spans="2:7" x14ac:dyDescent="0.25">
      <c r="B3" s="446"/>
      <c r="C3" s="445"/>
      <c r="D3" s="444"/>
      <c r="E3" s="443"/>
      <c r="F3" s="442"/>
      <c r="G3" s="441"/>
    </row>
    <row r="4" spans="2:7" ht="18.75" x14ac:dyDescent="0.25">
      <c r="B4" s="446"/>
      <c r="C4" s="460" t="s">
        <v>444</v>
      </c>
      <c r="D4" s="444"/>
      <c r="E4" s="443"/>
      <c r="F4" s="442"/>
      <c r="G4" s="441"/>
    </row>
    <row r="5" spans="2:7" s="453" customFormat="1" ht="15" customHeight="1" x14ac:dyDescent="0.25">
      <c r="B5" s="459"/>
      <c r="C5" s="458"/>
      <c r="D5" s="457"/>
      <c r="E5" s="456"/>
      <c r="F5" s="455"/>
      <c r="G5" s="454"/>
    </row>
    <row r="6" spans="2:7" s="420" customFormat="1" ht="15" customHeight="1" x14ac:dyDescent="0.25">
      <c r="B6" s="452"/>
      <c r="C6" s="451" t="s">
        <v>434</v>
      </c>
      <c r="D6" s="450" t="s">
        <v>433</v>
      </c>
      <c r="E6" s="449" t="s">
        <v>432</v>
      </c>
      <c r="F6" s="448" t="s">
        <v>431</v>
      </c>
      <c r="G6" s="447" t="s">
        <v>430</v>
      </c>
    </row>
    <row r="7" spans="2:7" ht="9.9499999999999993" customHeight="1" x14ac:dyDescent="0.25">
      <c r="B7" s="446"/>
      <c r="C7" s="445"/>
      <c r="D7" s="444"/>
      <c r="E7" s="443"/>
      <c r="F7" s="442"/>
      <c r="G7" s="441"/>
    </row>
    <row r="8" spans="2:7" s="420" customFormat="1" ht="105" x14ac:dyDescent="0.25">
      <c r="B8" s="426">
        <f>1+Razdelilniki!$B$68</f>
        <v>6</v>
      </c>
      <c r="C8" s="435" t="s">
        <v>443</v>
      </c>
      <c r="D8" s="424" t="s">
        <v>4</v>
      </c>
      <c r="E8" s="434">
        <v>56</v>
      </c>
      <c r="F8" s="422">
        <v>0</v>
      </c>
      <c r="G8" s="421" t="str">
        <f>IF(TYPE(D8)=2,(IF(E8,(IF(F8,(+E8*F8),"")),"")),"")</f>
        <v/>
      </c>
    </row>
    <row r="9" spans="2:7" s="420" customFormat="1" ht="15" x14ac:dyDescent="0.25">
      <c r="B9" s="426"/>
      <c r="C9" s="425"/>
      <c r="D9" s="424"/>
      <c r="E9" s="434"/>
      <c r="F9" s="422"/>
      <c r="G9" s="421"/>
    </row>
    <row r="10" spans="2:7" s="420" customFormat="1" ht="90" x14ac:dyDescent="0.25">
      <c r="B10" s="426">
        <f>IF(C9="",MAX(B3:B9)+1,"")</f>
        <v>7</v>
      </c>
      <c r="C10" s="435" t="s">
        <v>442</v>
      </c>
      <c r="D10" s="424" t="s">
        <v>4</v>
      </c>
      <c r="E10" s="434">
        <v>7</v>
      </c>
      <c r="F10" s="422">
        <v>0</v>
      </c>
      <c r="G10" s="421" t="str">
        <f>IF(TYPE(D10)=2,(IF(E10,(IF(F10,(+E10*F10),"")),"")),"")</f>
        <v/>
      </c>
    </row>
    <row r="11" spans="2:7" s="420" customFormat="1" ht="15" x14ac:dyDescent="0.25">
      <c r="B11" s="437"/>
      <c r="C11" s="440"/>
      <c r="D11" s="424"/>
      <c r="E11" s="439"/>
      <c r="F11" s="438"/>
      <c r="G11" s="421" t="str">
        <f>IF(TYPE(D11)=2,(IF(E11,(IF(F11,(+E11*F11),"")),"")),"")</f>
        <v/>
      </c>
    </row>
    <row r="12" spans="2:7" s="420" customFormat="1" ht="105" x14ac:dyDescent="0.25">
      <c r="B12" s="437">
        <f>IF(C11="",MAX($B$4:B11)+1,"")</f>
        <v>8</v>
      </c>
      <c r="C12" s="435" t="s">
        <v>441</v>
      </c>
      <c r="D12" s="424" t="s">
        <v>4</v>
      </c>
      <c r="E12" s="434">
        <v>28</v>
      </c>
      <c r="F12" s="423">
        <v>0</v>
      </c>
      <c r="G12" s="421" t="str">
        <f>IF(TYPE(D12)=2,(IF(E12,(IF(F12,(+E12*F12),"")),"")),"")</f>
        <v/>
      </c>
    </row>
    <row r="13" spans="2:7" s="420" customFormat="1" ht="15" x14ac:dyDescent="0.25">
      <c r="B13" s="426"/>
      <c r="C13" s="425"/>
      <c r="D13" s="424"/>
      <c r="E13" s="434"/>
      <c r="F13" s="422"/>
      <c r="G13" s="421"/>
    </row>
    <row r="14" spans="2:7" s="420" customFormat="1" ht="90" x14ac:dyDescent="0.25">
      <c r="B14" s="426">
        <f>IF(C13="",MAX(B7:B13)+1,"")</f>
        <v>9</v>
      </c>
      <c r="C14" s="435" t="s">
        <v>440</v>
      </c>
      <c r="D14" s="424" t="s">
        <v>4</v>
      </c>
      <c r="E14" s="434">
        <v>4</v>
      </c>
      <c r="F14" s="422">
        <v>0</v>
      </c>
      <c r="G14" s="421" t="str">
        <f>IF(TYPE(D14)=2,(IF(E14,(IF(F14,(+E14*F14),"")),"")),"")</f>
        <v/>
      </c>
    </row>
    <row r="15" spans="2:7" s="420" customFormat="1" ht="15" x14ac:dyDescent="0.25">
      <c r="B15" s="426"/>
      <c r="C15" s="435"/>
      <c r="D15" s="424"/>
      <c r="E15" s="434"/>
      <c r="F15" s="422"/>
      <c r="G15" s="421"/>
    </row>
    <row r="16" spans="2:7" s="420" customFormat="1" ht="90" x14ac:dyDescent="0.25">
      <c r="B16" s="426">
        <f>IF(C15="",MAX(B9:B15)+1,"")</f>
        <v>10</v>
      </c>
      <c r="C16" s="435" t="s">
        <v>439</v>
      </c>
      <c r="D16" s="424" t="s">
        <v>4</v>
      </c>
      <c r="E16" s="434">
        <v>11</v>
      </c>
      <c r="F16" s="422">
        <v>0</v>
      </c>
      <c r="G16" s="421" t="str">
        <f>IF(TYPE(D16)=2,(IF(E16,(IF(F16,(+E16*F16),"")),"")),"")</f>
        <v/>
      </c>
    </row>
    <row r="17" spans="2:7" s="420" customFormat="1" ht="15" x14ac:dyDescent="0.25">
      <c r="B17" s="426"/>
      <c r="C17" s="435"/>
      <c r="D17" s="424"/>
      <c r="E17" s="434"/>
      <c r="F17" s="422"/>
      <c r="G17" s="421"/>
    </row>
    <row r="18" spans="2:7" s="420" customFormat="1" ht="165" x14ac:dyDescent="0.25">
      <c r="B18" s="426">
        <f>IF(C17="",MAX(B11:B17)+1,"")</f>
        <v>11</v>
      </c>
      <c r="C18" s="436" t="s">
        <v>438</v>
      </c>
      <c r="D18" s="424" t="s">
        <v>4</v>
      </c>
      <c r="E18" s="434">
        <v>4</v>
      </c>
      <c r="F18" s="422">
        <v>0</v>
      </c>
      <c r="G18" s="421" t="str">
        <f>IF(TYPE(D18)=2,(IF(E18,(IF(F18,(+E18*F18),"")),"")),"")</f>
        <v/>
      </c>
    </row>
    <row r="19" spans="2:7" s="420" customFormat="1" ht="15" x14ac:dyDescent="0.25">
      <c r="B19" s="426"/>
      <c r="C19" s="435"/>
      <c r="D19" s="424"/>
      <c r="E19" s="434"/>
      <c r="F19" s="422"/>
      <c r="G19" s="421"/>
    </row>
    <row r="20" spans="2:7" s="420" customFormat="1" ht="150" x14ac:dyDescent="0.25">
      <c r="B20" s="426">
        <f>IF(C19="",MAX(B13:B19)+1,"")</f>
        <v>12</v>
      </c>
      <c r="C20" s="425" t="s">
        <v>437</v>
      </c>
      <c r="D20" s="424" t="s">
        <v>4</v>
      </c>
      <c r="E20" s="434">
        <v>28</v>
      </c>
      <c r="F20" s="422">
        <v>0</v>
      </c>
      <c r="G20" s="421" t="str">
        <f>IF(TYPE(D20)=2,(IF(E20,(IF(F20,(+E20*F20),"")),"")),"")</f>
        <v/>
      </c>
    </row>
    <row r="21" spans="2:7" s="420" customFormat="1" ht="15" x14ac:dyDescent="0.25">
      <c r="B21" s="426" t="str">
        <f>IF(C20="",MAX(B14:B20)+1,"")</f>
        <v/>
      </c>
      <c r="C21" s="425"/>
      <c r="D21" s="424"/>
      <c r="E21" s="434"/>
      <c r="F21" s="422"/>
      <c r="G21" s="421"/>
    </row>
    <row r="22" spans="2:7" s="420" customFormat="1" ht="45" x14ac:dyDescent="0.25">
      <c r="B22" s="426">
        <f>IF(C21="",MAX(B15:B21)+1,"")</f>
        <v>13</v>
      </c>
      <c r="C22" s="425" t="s">
        <v>401</v>
      </c>
      <c r="D22" s="424"/>
      <c r="E22" s="433">
        <v>0.1</v>
      </c>
      <c r="F22" s="422"/>
      <c r="G22" s="421">
        <f>E22*SUM(G1:G21)</f>
        <v>0</v>
      </c>
    </row>
    <row r="23" spans="2:7" s="420" customFormat="1" ht="15" x14ac:dyDescent="0.25">
      <c r="B23" s="426" t="str">
        <f>IF(C22="",MAX(B16:B22)+1,"")</f>
        <v/>
      </c>
      <c r="C23" s="425"/>
      <c r="D23" s="424"/>
      <c r="E23" s="434"/>
      <c r="F23" s="422"/>
      <c r="G23" s="421"/>
    </row>
    <row r="24" spans="2:7" s="420" customFormat="1" ht="30" customHeight="1" x14ac:dyDescent="0.25">
      <c r="B24" s="426">
        <f>IF(C23="",MAX(B17:B23)+1,"")</f>
        <v>14</v>
      </c>
      <c r="C24" s="425" t="s">
        <v>400</v>
      </c>
      <c r="D24" s="424" t="s">
        <v>399</v>
      </c>
      <c r="E24" s="433">
        <v>0.05</v>
      </c>
      <c r="F24" s="422"/>
      <c r="G24" s="421">
        <f>E24*SUM(G1:G22)</f>
        <v>0</v>
      </c>
    </row>
    <row r="25" spans="2:7" ht="9.9499999999999993" customHeight="1" thickBot="1" x14ac:dyDescent="0.3">
      <c r="B25" s="432"/>
      <c r="C25" s="431"/>
      <c r="D25" s="430"/>
      <c r="E25" s="429"/>
      <c r="F25" s="428"/>
      <c r="G25" s="427"/>
    </row>
    <row r="26" spans="2:7" s="420" customFormat="1" thickTop="1" x14ac:dyDescent="0.25">
      <c r="B26" s="426"/>
      <c r="C26" s="425"/>
      <c r="D26" s="424"/>
      <c r="E26" s="423"/>
      <c r="F26" s="422"/>
      <c r="G26" s="421"/>
    </row>
    <row r="27" spans="2:7" s="413" customFormat="1" x14ac:dyDescent="0.25">
      <c r="B27" s="419"/>
      <c r="C27" s="418" t="s">
        <v>436</v>
      </c>
      <c r="D27" s="417" t="s">
        <v>385</v>
      </c>
      <c r="E27" s="416"/>
      <c r="F27" s="415"/>
      <c r="G27" s="414">
        <f>SUM(G8:G26)</f>
        <v>0</v>
      </c>
    </row>
    <row r="30" spans="2:7" x14ac:dyDescent="0.2">
      <c r="G30" s="412"/>
    </row>
  </sheetData>
  <pageMargins left="0.39370078740157483" right="7.874015748031496E-2" top="0.39370078740157483" bottom="0.59055118110236227" header="0.15748031496062992" footer="0.15748031496062992"/>
  <pageSetup paperSize="9" orientation="portrait" r:id="rId1"/>
  <headerFooter alignWithMargins="0">
    <oddHeader>&amp;C&amp;9ELGOM 16-034 PZI&amp;R&amp;9Stran &amp;P od &amp;N</oddHeader>
    <oddFooter>&amp;L&amp;A&amp;C&amp;9VRTEC ŠENTLOVRENC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3:L152"/>
  <sheetViews>
    <sheetView view="pageBreakPreview" topLeftCell="A76" zoomScaleNormal="100" zoomScaleSheetLayoutView="100" workbookViewId="0">
      <selection activeCell="G85" sqref="G85"/>
    </sheetView>
  </sheetViews>
  <sheetFormatPr defaultRowHeight="15.75" x14ac:dyDescent="0.2"/>
  <cols>
    <col min="1" max="1" width="9.140625" style="461"/>
    <col min="2" max="2" width="4.7109375" style="461" customWidth="1"/>
    <col min="3" max="3" width="58.7109375" style="461" customWidth="1"/>
    <col min="4" max="4" width="6.7109375" style="463" customWidth="1"/>
    <col min="5" max="5" width="6.7109375" style="462" customWidth="1"/>
    <col min="6" max="7" width="11.7109375" style="461" customWidth="1"/>
    <col min="8" max="11" width="9.140625" style="461"/>
    <col min="12" max="12" width="11.42578125" style="461" bestFit="1" customWidth="1"/>
    <col min="13" max="16384" width="9.140625" style="461"/>
  </cols>
  <sheetData>
    <row r="3" spans="2:8" x14ac:dyDescent="0.25">
      <c r="B3" s="520"/>
      <c r="C3" s="491"/>
      <c r="D3" s="503"/>
      <c r="E3" s="502"/>
      <c r="F3" s="501"/>
      <c r="G3" s="500"/>
      <c r="H3" s="516"/>
    </row>
    <row r="4" spans="2:8" ht="18.75" x14ac:dyDescent="0.25">
      <c r="B4" s="520"/>
      <c r="C4" s="534" t="s">
        <v>517</v>
      </c>
      <c r="D4" s="503"/>
      <c r="E4" s="502"/>
      <c r="F4" s="501"/>
      <c r="G4" s="500"/>
      <c r="H4" s="516"/>
    </row>
    <row r="5" spans="2:8" s="527" customFormat="1" ht="15" customHeight="1" x14ac:dyDescent="0.25">
      <c r="B5" s="533"/>
      <c r="C5" s="532"/>
      <c r="D5" s="531"/>
      <c r="E5" s="530"/>
      <c r="F5" s="529"/>
      <c r="G5" s="528"/>
      <c r="H5" s="516"/>
    </row>
    <row r="6" spans="2:8" s="472" customFormat="1" ht="15" customHeight="1" x14ac:dyDescent="0.25">
      <c r="B6" s="526"/>
      <c r="C6" s="525" t="s">
        <v>434</v>
      </c>
      <c r="D6" s="524" t="s">
        <v>433</v>
      </c>
      <c r="E6" s="523" t="s">
        <v>432</v>
      </c>
      <c r="F6" s="522" t="s">
        <v>431</v>
      </c>
      <c r="G6" s="521" t="s">
        <v>430</v>
      </c>
      <c r="H6" s="516"/>
    </row>
    <row r="7" spans="2:8" s="499" customFormat="1" ht="9.9499999999999993" customHeight="1" x14ac:dyDescent="0.25">
      <c r="B7" s="520"/>
      <c r="C7" s="491"/>
      <c r="D7" s="503"/>
      <c r="E7" s="502"/>
      <c r="F7" s="501"/>
      <c r="G7" s="500"/>
      <c r="H7" s="516"/>
    </row>
    <row r="8" spans="2:8" s="499" customFormat="1" ht="9.9499999999999993" customHeight="1" x14ac:dyDescent="0.25">
      <c r="B8" s="520"/>
      <c r="C8" s="491"/>
      <c r="D8" s="503"/>
      <c r="E8" s="502"/>
      <c r="F8" s="501"/>
      <c r="G8" s="500"/>
      <c r="H8" s="516"/>
    </row>
    <row r="9" spans="2:8" s="472" customFormat="1" x14ac:dyDescent="0.25">
      <c r="B9" s="479"/>
      <c r="C9" s="504" t="s">
        <v>516</v>
      </c>
      <c r="D9" s="477"/>
      <c r="E9" s="487"/>
      <c r="F9" s="488"/>
      <c r="G9" s="474"/>
      <c r="H9" s="516"/>
    </row>
    <row r="10" spans="2:8" s="499" customFormat="1" ht="9.9499999999999993" customHeight="1" x14ac:dyDescent="0.25">
      <c r="B10" s="520"/>
      <c r="C10" s="491"/>
      <c r="D10" s="503"/>
      <c r="E10" s="502"/>
      <c r="F10" s="501"/>
      <c r="G10" s="500"/>
      <c r="H10" s="516"/>
    </row>
    <row r="11" spans="2:8" s="472" customFormat="1" ht="60" x14ac:dyDescent="0.25">
      <c r="B11" s="479">
        <f>'Svetlobna telesa'!$B$24+1</f>
        <v>15</v>
      </c>
      <c r="C11" s="519" t="s">
        <v>515</v>
      </c>
      <c r="D11" s="477"/>
      <c r="E11" s="487"/>
      <c r="F11" s="475"/>
      <c r="G11" s="474"/>
      <c r="H11" s="516"/>
    </row>
    <row r="12" spans="2:8" s="472" customFormat="1" ht="30" x14ac:dyDescent="0.25">
      <c r="B12" s="479"/>
      <c r="C12" s="519" t="s">
        <v>514</v>
      </c>
      <c r="D12" s="477"/>
      <c r="E12" s="506"/>
      <c r="F12" s="488"/>
      <c r="G12" s="474"/>
      <c r="H12" s="516"/>
    </row>
    <row r="13" spans="2:8" s="472" customFormat="1" x14ac:dyDescent="0.25">
      <c r="B13" s="479" t="str">
        <f>IF(C12="",MAX(B10:B11)+1,"")</f>
        <v/>
      </c>
      <c r="C13" s="519" t="s">
        <v>513</v>
      </c>
      <c r="D13" s="477"/>
      <c r="E13" s="487"/>
      <c r="F13" s="488"/>
      <c r="G13" s="474"/>
      <c r="H13" s="516"/>
    </row>
    <row r="14" spans="2:8" s="472" customFormat="1" ht="60" x14ac:dyDescent="0.25">
      <c r="B14" s="479" t="str">
        <f>IF(C13="",MAX(B10:B12)+1,"")</f>
        <v/>
      </c>
      <c r="C14" s="518" t="s">
        <v>512</v>
      </c>
      <c r="D14" s="477"/>
      <c r="E14" s="487"/>
      <c r="F14" s="488"/>
      <c r="G14" s="474"/>
      <c r="H14" s="516"/>
    </row>
    <row r="15" spans="2:8" s="472" customFormat="1" x14ac:dyDescent="0.25">
      <c r="B15" s="479"/>
      <c r="C15" s="519" t="s">
        <v>511</v>
      </c>
      <c r="D15" s="477"/>
      <c r="E15" s="487"/>
      <c r="F15" s="488"/>
      <c r="G15" s="474"/>
      <c r="H15" s="516"/>
    </row>
    <row r="16" spans="2:8" s="472" customFormat="1" ht="30" x14ac:dyDescent="0.25">
      <c r="B16" s="479" t="str">
        <f>IF(C15="",MAX(B10:B14)+1,"")</f>
        <v/>
      </c>
      <c r="C16" s="518" t="s">
        <v>510</v>
      </c>
      <c r="D16" s="477"/>
      <c r="E16" s="487"/>
      <c r="F16" s="488"/>
      <c r="G16" s="474"/>
      <c r="H16" s="516"/>
    </row>
    <row r="17" spans="2:8" s="472" customFormat="1" ht="30" customHeight="1" x14ac:dyDescent="0.25">
      <c r="B17" s="479"/>
      <c r="C17" s="518" t="s">
        <v>509</v>
      </c>
      <c r="D17" s="477"/>
      <c r="E17" s="487"/>
      <c r="F17" s="488"/>
      <c r="G17" s="474"/>
      <c r="H17" s="516"/>
    </row>
    <row r="18" spans="2:8" s="472" customFormat="1" ht="30" x14ac:dyDescent="0.25">
      <c r="B18" s="479" t="str">
        <f>IF(C17="",MAX(B11:B16)+1,"")</f>
        <v/>
      </c>
      <c r="C18" s="518" t="s">
        <v>508</v>
      </c>
      <c r="D18" s="477"/>
      <c r="E18" s="487"/>
      <c r="F18" s="488"/>
      <c r="G18" s="474"/>
      <c r="H18" s="516"/>
    </row>
    <row r="19" spans="2:8" s="472" customFormat="1" ht="60" x14ac:dyDescent="0.25">
      <c r="B19" s="479"/>
      <c r="C19" s="517" t="s">
        <v>507</v>
      </c>
      <c r="D19" s="497"/>
      <c r="E19" s="496"/>
      <c r="F19" s="495"/>
      <c r="G19" s="494"/>
      <c r="H19" s="516"/>
    </row>
    <row r="20" spans="2:8" s="472" customFormat="1" x14ac:dyDescent="0.25">
      <c r="B20" s="479" t="str">
        <f>IF(C19="",MAX(B11:B16)+1,"")</f>
        <v/>
      </c>
      <c r="C20" s="493" t="s">
        <v>452</v>
      </c>
      <c r="D20" s="477" t="s">
        <v>14</v>
      </c>
      <c r="E20" s="487">
        <v>1</v>
      </c>
      <c r="F20" s="489">
        <v>0</v>
      </c>
      <c r="G20" s="474" t="str">
        <f>IF(TYPE(D20)=2,(IF(E20,(IF(F20,(+E20*F20),"")),"")),"")</f>
        <v/>
      </c>
      <c r="H20" s="516"/>
    </row>
    <row r="21" spans="2:8" s="472" customFormat="1" x14ac:dyDescent="0.25">
      <c r="B21" s="479"/>
      <c r="C21" s="478"/>
      <c r="D21" s="477"/>
      <c r="E21" s="487"/>
      <c r="F21" s="488"/>
      <c r="G21" s="474"/>
      <c r="H21" s="516"/>
    </row>
    <row r="22" spans="2:8" s="472" customFormat="1" ht="30" x14ac:dyDescent="0.25">
      <c r="B22" s="479">
        <f>IF(C21="",MAX(B7:B20)+1,"")</f>
        <v>16</v>
      </c>
      <c r="C22" s="478" t="s">
        <v>506</v>
      </c>
      <c r="D22" s="477" t="s">
        <v>4</v>
      </c>
      <c r="E22" s="487">
        <v>23</v>
      </c>
      <c r="F22" s="489">
        <v>0</v>
      </c>
      <c r="G22" s="474" t="str">
        <f>IF(TYPE(D22)=2,(IF(E22,(IF(F22,(+E22*F22),"")),"")),"")</f>
        <v/>
      </c>
      <c r="H22" s="516"/>
    </row>
    <row r="23" spans="2:8" s="472" customFormat="1" x14ac:dyDescent="0.25">
      <c r="B23" s="479" t="str">
        <f>IF(C22="",MAX(B5:B21)+1,"")</f>
        <v/>
      </c>
      <c r="C23" s="478"/>
      <c r="D23" s="477"/>
      <c r="E23" s="487"/>
      <c r="F23" s="488"/>
      <c r="G23" s="474"/>
      <c r="H23" s="516"/>
    </row>
    <row r="24" spans="2:8" s="472" customFormat="1" ht="60" x14ac:dyDescent="0.25">
      <c r="B24" s="479">
        <f>IF(C23="",MAX(B5:B22)+1,"")</f>
        <v>17</v>
      </c>
      <c r="C24" s="478" t="s">
        <v>505</v>
      </c>
      <c r="D24" s="477" t="s">
        <v>4</v>
      </c>
      <c r="E24" s="487">
        <v>2</v>
      </c>
      <c r="F24" s="489">
        <v>0</v>
      </c>
      <c r="G24" s="474" t="str">
        <f>IF(TYPE(D24)=2,(IF(E24,(IF(F24,(+E24*F24),"")),"")),"")</f>
        <v/>
      </c>
      <c r="H24" s="516"/>
    </row>
    <row r="25" spans="2:8" s="472" customFormat="1" x14ac:dyDescent="0.25">
      <c r="B25" s="479" t="str">
        <f>IF(C22="",MAX(B10:B21)+1,"")</f>
        <v/>
      </c>
      <c r="C25" s="478"/>
      <c r="D25" s="477"/>
      <c r="E25" s="487"/>
      <c r="F25" s="488"/>
      <c r="G25" s="474"/>
      <c r="H25" s="516"/>
    </row>
    <row r="26" spans="2:8" s="472" customFormat="1" ht="30" x14ac:dyDescent="0.25">
      <c r="B26" s="479">
        <f>IF(C25="",MAX(B7:B24)+1,"")</f>
        <v>18</v>
      </c>
      <c r="C26" s="478" t="s">
        <v>504</v>
      </c>
      <c r="D26" s="477" t="s">
        <v>4</v>
      </c>
      <c r="E26" s="487">
        <v>7</v>
      </c>
      <c r="F26" s="489">
        <v>0</v>
      </c>
      <c r="G26" s="474" t="str">
        <f>IF(TYPE(D26)=2,(IF(E26,(IF(F26,(+E26*F26),"")),"")),"")</f>
        <v/>
      </c>
      <c r="H26" s="516"/>
    </row>
    <row r="27" spans="2:8" s="472" customFormat="1" x14ac:dyDescent="0.25">
      <c r="B27" s="479" t="str">
        <f>IF(C26="",MAX(B10:B25)+1,"")</f>
        <v/>
      </c>
      <c r="C27" s="478"/>
      <c r="D27" s="477"/>
      <c r="E27" s="487"/>
      <c r="F27" s="488"/>
      <c r="G27" s="474"/>
      <c r="H27" s="516"/>
    </row>
    <row r="28" spans="2:8" s="472" customFormat="1" ht="45" customHeight="1" x14ac:dyDescent="0.25">
      <c r="B28" s="479">
        <f t="shared" ref="B28:B38" si="0">IF(C27="",MAX(B10:B26)+1,"")</f>
        <v>19</v>
      </c>
      <c r="C28" s="478" t="s">
        <v>503</v>
      </c>
      <c r="D28" s="477" t="s">
        <v>4</v>
      </c>
      <c r="E28" s="487">
        <v>1</v>
      </c>
      <c r="F28" s="489">
        <v>0</v>
      </c>
      <c r="G28" s="474" t="str">
        <f>IF(TYPE(D28)=2,(IF(E28,(IF(F28,(+E28*F28),"")),"")),"")</f>
        <v/>
      </c>
      <c r="H28" s="516"/>
    </row>
    <row r="29" spans="2:8" s="472" customFormat="1" x14ac:dyDescent="0.25">
      <c r="B29" s="479" t="str">
        <f t="shared" si="0"/>
        <v/>
      </c>
      <c r="C29" s="478"/>
      <c r="D29" s="477"/>
      <c r="E29" s="487"/>
      <c r="F29" s="488"/>
      <c r="G29" s="474"/>
      <c r="H29" s="516"/>
    </row>
    <row r="30" spans="2:8" s="472" customFormat="1" ht="45" x14ac:dyDescent="0.25">
      <c r="B30" s="479">
        <f t="shared" si="0"/>
        <v>20</v>
      </c>
      <c r="C30" s="478" t="s">
        <v>502</v>
      </c>
      <c r="D30" s="477" t="s">
        <v>4</v>
      </c>
      <c r="E30" s="487">
        <v>4</v>
      </c>
      <c r="F30" s="489">
        <v>0</v>
      </c>
      <c r="G30" s="474" t="str">
        <f>IF(TYPE(D30)=2,(IF(E30,(IF(F30,(+E30*F30),"")),"")),"")</f>
        <v/>
      </c>
      <c r="H30" s="516"/>
    </row>
    <row r="31" spans="2:8" s="472" customFormat="1" x14ac:dyDescent="0.25">
      <c r="B31" s="479" t="str">
        <f t="shared" si="0"/>
        <v/>
      </c>
      <c r="C31" s="478"/>
      <c r="D31" s="477"/>
      <c r="E31" s="487"/>
      <c r="F31" s="489"/>
      <c r="G31" s="474"/>
      <c r="H31" s="516"/>
    </row>
    <row r="32" spans="2:8" s="472" customFormat="1" ht="30" x14ac:dyDescent="0.25">
      <c r="B32" s="479">
        <f t="shared" si="0"/>
        <v>21</v>
      </c>
      <c r="C32" s="478" t="s">
        <v>501</v>
      </c>
      <c r="D32" s="477" t="s">
        <v>4</v>
      </c>
      <c r="E32" s="487">
        <f>1+0</f>
        <v>1</v>
      </c>
      <c r="F32" s="489">
        <v>0</v>
      </c>
      <c r="G32" s="474" t="str">
        <f>IF(TYPE(D32)=2,(IF(E32,(IF(F32,(+E32*F32),"")),"")),"")</f>
        <v/>
      </c>
      <c r="H32" s="516"/>
    </row>
    <row r="33" spans="2:8" s="472" customFormat="1" x14ac:dyDescent="0.25">
      <c r="B33" s="479" t="str">
        <f t="shared" si="0"/>
        <v/>
      </c>
      <c r="C33" s="478"/>
      <c r="D33" s="477"/>
      <c r="E33" s="487"/>
      <c r="F33" s="489"/>
      <c r="G33" s="474"/>
      <c r="H33" s="516"/>
    </row>
    <row r="34" spans="2:8" s="472" customFormat="1" ht="45" x14ac:dyDescent="0.25">
      <c r="B34" s="479">
        <f t="shared" si="0"/>
        <v>22</v>
      </c>
      <c r="C34" s="478" t="s">
        <v>500</v>
      </c>
      <c r="D34" s="477" t="s">
        <v>4</v>
      </c>
      <c r="E34" s="487">
        <v>3</v>
      </c>
      <c r="F34" s="489">
        <v>0</v>
      </c>
      <c r="G34" s="474" t="str">
        <f>IF(TYPE(D34)=2,(IF(E34,(IF(F34,(+E34*F34),"")),"")),"")</f>
        <v/>
      </c>
      <c r="H34" s="516"/>
    </row>
    <row r="35" spans="2:8" s="472" customFormat="1" x14ac:dyDescent="0.25">
      <c r="B35" s="479" t="str">
        <f t="shared" si="0"/>
        <v/>
      </c>
      <c r="C35" s="478"/>
      <c r="D35" s="477"/>
      <c r="E35" s="487"/>
      <c r="F35" s="489"/>
      <c r="G35" s="474"/>
      <c r="H35" s="516"/>
    </row>
    <row r="36" spans="2:8" s="472" customFormat="1" ht="45" x14ac:dyDescent="0.25">
      <c r="B36" s="479">
        <f t="shared" si="0"/>
        <v>23</v>
      </c>
      <c r="C36" s="478" t="s">
        <v>499</v>
      </c>
      <c r="D36" s="477" t="s">
        <v>4</v>
      </c>
      <c r="E36" s="487">
        <v>3</v>
      </c>
      <c r="F36" s="489">
        <v>0</v>
      </c>
      <c r="G36" s="474" t="str">
        <f>IF(TYPE(D36)=2,(IF(E36,(IF(F36,(+E36*F36),"")),"")),"")</f>
        <v/>
      </c>
      <c r="H36" s="516"/>
    </row>
    <row r="37" spans="2:8" s="472" customFormat="1" x14ac:dyDescent="0.25">
      <c r="B37" s="479" t="str">
        <f t="shared" si="0"/>
        <v/>
      </c>
      <c r="C37" s="478"/>
      <c r="D37" s="477"/>
      <c r="E37" s="487"/>
      <c r="F37" s="489"/>
      <c r="G37" s="474"/>
      <c r="H37" s="516"/>
    </row>
    <row r="38" spans="2:8" s="472" customFormat="1" ht="90" x14ac:dyDescent="0.25">
      <c r="B38" s="479">
        <f t="shared" si="0"/>
        <v>24</v>
      </c>
      <c r="C38" s="478" t="s">
        <v>498</v>
      </c>
      <c r="D38" s="477" t="s">
        <v>4</v>
      </c>
      <c r="E38" s="487">
        <v>8</v>
      </c>
      <c r="F38" s="489">
        <v>0</v>
      </c>
      <c r="G38" s="474" t="str">
        <f>IF(TYPE(D38)=2,(IF(E38,(IF(F38,(+E38*F38),"")),"")),"")</f>
        <v/>
      </c>
      <c r="H38" s="516"/>
    </row>
    <row r="39" spans="2:8" s="472" customFormat="1" x14ac:dyDescent="0.25">
      <c r="B39" s="479"/>
      <c r="C39" s="478"/>
      <c r="D39" s="477"/>
      <c r="E39" s="487"/>
      <c r="F39" s="488"/>
      <c r="G39" s="474"/>
      <c r="H39" s="516"/>
    </row>
    <row r="40" spans="2:8" s="472" customFormat="1" ht="60" x14ac:dyDescent="0.25">
      <c r="B40" s="479">
        <f t="shared" ref="B40:B53" si="1">IF(C39="",MAX(B24:B38)+1,"")</f>
        <v>25</v>
      </c>
      <c r="C40" s="478" t="s">
        <v>497</v>
      </c>
      <c r="D40" s="477" t="s">
        <v>4</v>
      </c>
      <c r="E40" s="487">
        <v>2</v>
      </c>
      <c r="F40" s="489">
        <v>0</v>
      </c>
      <c r="G40" s="474" t="str">
        <f>IF(TYPE(D40)=2,(IF(E40,(IF(F40,(+E40*F40),"")),"")),"")</f>
        <v/>
      </c>
      <c r="H40" s="516"/>
    </row>
    <row r="41" spans="2:8" s="472" customFormat="1" ht="15" x14ac:dyDescent="0.25">
      <c r="B41" s="479" t="str">
        <f t="shared" si="1"/>
        <v/>
      </c>
      <c r="C41" s="478"/>
      <c r="D41" s="477"/>
      <c r="E41" s="487"/>
      <c r="F41" s="488"/>
      <c r="G41" s="474"/>
      <c r="H41" s="473"/>
    </row>
    <row r="42" spans="2:8" s="472" customFormat="1" ht="30" x14ac:dyDescent="0.25">
      <c r="B42" s="479">
        <f t="shared" si="1"/>
        <v>26</v>
      </c>
      <c r="C42" s="478" t="s">
        <v>496</v>
      </c>
      <c r="D42" s="477" t="s">
        <v>4</v>
      </c>
      <c r="E42" s="487">
        <v>3</v>
      </c>
      <c r="F42" s="489">
        <v>0</v>
      </c>
      <c r="G42" s="474" t="str">
        <f>IF(TYPE(D42)=2,(IF(E42,(IF(F42,(+E42*F42),"")),"")),"")</f>
        <v/>
      </c>
      <c r="H42" s="473"/>
    </row>
    <row r="43" spans="2:8" s="472" customFormat="1" ht="15" x14ac:dyDescent="0.25">
      <c r="B43" s="479" t="str">
        <f t="shared" si="1"/>
        <v/>
      </c>
      <c r="C43" s="478"/>
      <c r="D43" s="477"/>
      <c r="E43" s="487"/>
      <c r="F43" s="488"/>
      <c r="G43" s="474"/>
      <c r="H43" s="473"/>
    </row>
    <row r="44" spans="2:8" s="472" customFormat="1" ht="48" x14ac:dyDescent="0.25">
      <c r="B44" s="479">
        <f t="shared" si="1"/>
        <v>27</v>
      </c>
      <c r="C44" s="478" t="s">
        <v>495</v>
      </c>
      <c r="D44" s="477" t="s">
        <v>14</v>
      </c>
      <c r="E44" s="475">
        <v>8</v>
      </c>
      <c r="F44" s="489">
        <v>0</v>
      </c>
      <c r="G44" s="474" t="str">
        <f>IF(TYPE(D44)=2,(IF(E44,(IF(F44,(+E44*F44),"")),"")),"")</f>
        <v/>
      </c>
      <c r="H44" s="473"/>
    </row>
    <row r="45" spans="2:8" s="472" customFormat="1" ht="15" x14ac:dyDescent="0.25">
      <c r="B45" s="479" t="str">
        <f t="shared" si="1"/>
        <v/>
      </c>
      <c r="C45" s="478"/>
      <c r="D45" s="477"/>
      <c r="E45" s="475"/>
      <c r="F45" s="475"/>
      <c r="G45" s="474"/>
      <c r="H45" s="473"/>
    </row>
    <row r="46" spans="2:8" s="472" customFormat="1" ht="45" x14ac:dyDescent="0.25">
      <c r="B46" s="479">
        <f t="shared" si="1"/>
        <v>28</v>
      </c>
      <c r="C46" s="478" t="s">
        <v>448</v>
      </c>
      <c r="D46" s="477" t="s">
        <v>14</v>
      </c>
      <c r="E46" s="487">
        <v>1</v>
      </c>
      <c r="F46" s="489">
        <v>0</v>
      </c>
      <c r="G46" s="474" t="str">
        <f>IF(TYPE(D46)=2,(IF(E46,(IF(F46,(+E46*F46),"")),"")),"")</f>
        <v/>
      </c>
      <c r="H46" s="473"/>
    </row>
    <row r="47" spans="2:8" s="472" customFormat="1" ht="15" x14ac:dyDescent="0.25">
      <c r="B47" s="479" t="str">
        <f t="shared" si="1"/>
        <v/>
      </c>
      <c r="C47" s="478"/>
      <c r="D47" s="477"/>
      <c r="E47" s="487"/>
      <c r="F47" s="488"/>
      <c r="G47" s="474"/>
      <c r="H47" s="473"/>
    </row>
    <row r="48" spans="2:8" s="472" customFormat="1" ht="45" x14ac:dyDescent="0.25">
      <c r="B48" s="479">
        <f t="shared" si="1"/>
        <v>29</v>
      </c>
      <c r="C48" s="478" t="s">
        <v>494</v>
      </c>
      <c r="D48" s="477" t="s">
        <v>14</v>
      </c>
      <c r="E48" s="475">
        <v>8</v>
      </c>
      <c r="F48" s="489">
        <v>0</v>
      </c>
      <c r="G48" s="474" t="str">
        <f>IF(TYPE(D48)=2,(IF(E48,(IF(F48,(+E48*F48),"")),"")),"")</f>
        <v/>
      </c>
      <c r="H48" s="473"/>
    </row>
    <row r="49" spans="2:12" s="472" customFormat="1" ht="15" x14ac:dyDescent="0.25">
      <c r="B49" s="479" t="str">
        <f t="shared" si="1"/>
        <v/>
      </c>
      <c r="C49" s="478"/>
      <c r="D49" s="477"/>
      <c r="E49" s="487"/>
      <c r="F49" s="488"/>
      <c r="G49" s="474"/>
      <c r="H49" s="473"/>
    </row>
    <row r="50" spans="2:12" s="472" customFormat="1" ht="15" x14ac:dyDescent="0.25">
      <c r="B50" s="479">
        <f t="shared" si="1"/>
        <v>30</v>
      </c>
      <c r="C50" s="478" t="s">
        <v>472</v>
      </c>
      <c r="D50" s="477" t="s">
        <v>14</v>
      </c>
      <c r="E50" s="487">
        <v>1</v>
      </c>
      <c r="F50" s="489">
        <v>0</v>
      </c>
      <c r="G50" s="474" t="str">
        <f>IF(TYPE(D50)=2,(IF(E50,(IF(F50,(+E50*F50),"")),"")),"")</f>
        <v/>
      </c>
      <c r="H50" s="473"/>
    </row>
    <row r="51" spans="2:12" s="472" customFormat="1" ht="15" x14ac:dyDescent="0.25">
      <c r="B51" s="479" t="str">
        <f t="shared" si="1"/>
        <v/>
      </c>
      <c r="C51" s="478"/>
      <c r="D51" s="477"/>
      <c r="E51" s="487"/>
      <c r="F51" s="488"/>
      <c r="G51" s="474"/>
      <c r="H51" s="473"/>
    </row>
    <row r="52" spans="2:12" s="472" customFormat="1" ht="15" x14ac:dyDescent="0.25">
      <c r="B52" s="479">
        <f t="shared" si="1"/>
        <v>31</v>
      </c>
      <c r="C52" s="478" t="s">
        <v>446</v>
      </c>
      <c r="D52" s="477" t="s">
        <v>14</v>
      </c>
      <c r="E52" s="487">
        <v>1</v>
      </c>
      <c r="F52" s="489">
        <v>0</v>
      </c>
      <c r="G52" s="474" t="str">
        <f>IF(TYPE(D52)=2,(IF(E52,(IF(F52,(+E52*F52),"")),"")),"")</f>
        <v/>
      </c>
      <c r="H52" s="473"/>
    </row>
    <row r="53" spans="2:12" s="472" customFormat="1" ht="15" x14ac:dyDescent="0.25">
      <c r="B53" s="479" t="str">
        <f t="shared" si="1"/>
        <v/>
      </c>
      <c r="C53" s="478"/>
      <c r="D53" s="477"/>
      <c r="E53" s="487"/>
      <c r="F53" s="488"/>
      <c r="G53" s="474"/>
      <c r="H53" s="473"/>
    </row>
    <row r="54" spans="2:12" s="472" customFormat="1" ht="15" x14ac:dyDescent="0.25">
      <c r="B54" s="479"/>
      <c r="C54" s="478"/>
      <c r="D54" s="477"/>
      <c r="E54" s="487"/>
      <c r="F54" s="488"/>
      <c r="G54" s="474"/>
      <c r="H54" s="473"/>
    </row>
    <row r="55" spans="2:12" s="472" customFormat="1" ht="15" x14ac:dyDescent="0.25">
      <c r="B55" s="479"/>
      <c r="C55" s="504" t="s">
        <v>493</v>
      </c>
      <c r="D55" s="477"/>
      <c r="E55" s="487"/>
      <c r="F55" s="488"/>
      <c r="G55" s="474"/>
      <c r="H55" s="473"/>
    </row>
    <row r="56" spans="2:12" s="499" customFormat="1" ht="9.9499999999999993" customHeight="1" x14ac:dyDescent="0.25">
      <c r="B56" s="479"/>
      <c r="C56" s="491"/>
      <c r="D56" s="503"/>
      <c r="E56" s="502"/>
      <c r="F56" s="501"/>
      <c r="G56" s="500"/>
      <c r="H56" s="473"/>
    </row>
    <row r="57" spans="2:12" s="472" customFormat="1" ht="30" x14ac:dyDescent="0.25">
      <c r="B57" s="479"/>
      <c r="C57" s="515" t="s">
        <v>492</v>
      </c>
      <c r="D57" s="477"/>
      <c r="E57" s="506"/>
      <c r="F57" s="488"/>
      <c r="G57" s="474"/>
      <c r="H57" s="473"/>
    </row>
    <row r="58" spans="2:12" s="499" customFormat="1" ht="9.9499999999999993" customHeight="1" x14ac:dyDescent="0.25">
      <c r="B58" s="479" t="str">
        <f t="shared" ref="B58:B74" si="2">IF(C57="",MAX(B42:B56)+1,"")</f>
        <v/>
      </c>
      <c r="C58" s="491"/>
      <c r="D58" s="503"/>
      <c r="E58" s="502"/>
      <c r="F58" s="501"/>
      <c r="G58" s="500"/>
      <c r="H58" s="473"/>
    </row>
    <row r="59" spans="2:12" s="472" customFormat="1" ht="105" x14ac:dyDescent="0.25">
      <c r="B59" s="479">
        <f t="shared" si="2"/>
        <v>32</v>
      </c>
      <c r="C59" s="514" t="s">
        <v>491</v>
      </c>
      <c r="D59" s="477" t="s">
        <v>4</v>
      </c>
      <c r="E59" s="487">
        <v>1</v>
      </c>
      <c r="F59" s="475"/>
      <c r="G59" s="474"/>
      <c r="H59" s="473"/>
      <c r="I59" s="513"/>
    </row>
    <row r="60" spans="2:12" s="472" customFormat="1" ht="15" x14ac:dyDescent="0.25">
      <c r="B60" s="479" t="str">
        <f t="shared" si="2"/>
        <v/>
      </c>
      <c r="C60" s="478" t="s">
        <v>490</v>
      </c>
      <c r="D60" s="477" t="s">
        <v>4</v>
      </c>
      <c r="E60" s="487">
        <v>2</v>
      </c>
      <c r="F60" s="475"/>
      <c r="G60" s="474"/>
      <c r="H60" s="473"/>
      <c r="I60" s="509"/>
    </row>
    <row r="61" spans="2:12" s="472" customFormat="1" ht="15" x14ac:dyDescent="0.25">
      <c r="B61" s="479" t="str">
        <f t="shared" si="2"/>
        <v/>
      </c>
      <c r="C61" s="478" t="s">
        <v>489</v>
      </c>
      <c r="D61" s="477" t="s">
        <v>4</v>
      </c>
      <c r="E61" s="487">
        <v>2</v>
      </c>
      <c r="F61" s="475"/>
      <c r="G61" s="474"/>
      <c r="H61" s="473"/>
      <c r="I61" s="509"/>
    </row>
    <row r="62" spans="2:12" s="472" customFormat="1" ht="30" x14ac:dyDescent="0.25">
      <c r="B62" s="479" t="str">
        <f t="shared" si="2"/>
        <v/>
      </c>
      <c r="C62" s="478" t="s">
        <v>488</v>
      </c>
      <c r="D62" s="477" t="s">
        <v>4</v>
      </c>
      <c r="E62" s="487">
        <v>1</v>
      </c>
      <c r="F62" s="475"/>
      <c r="G62" s="474"/>
      <c r="H62" s="473"/>
      <c r="I62" s="509"/>
      <c r="J62" s="512"/>
      <c r="K62" s="511"/>
      <c r="L62" s="510"/>
    </row>
    <row r="63" spans="2:12" s="472" customFormat="1" ht="30" x14ac:dyDescent="0.25">
      <c r="B63" s="479" t="str">
        <f t="shared" si="2"/>
        <v/>
      </c>
      <c r="C63" s="498" t="s">
        <v>468</v>
      </c>
      <c r="D63" s="497"/>
      <c r="E63" s="496"/>
      <c r="F63" s="495"/>
      <c r="G63" s="494"/>
      <c r="H63" s="473"/>
      <c r="I63" s="478"/>
      <c r="J63" s="512"/>
      <c r="K63" s="511"/>
      <c r="L63" s="510"/>
    </row>
    <row r="64" spans="2:12" s="472" customFormat="1" ht="15" x14ac:dyDescent="0.25">
      <c r="B64" s="479" t="str">
        <f t="shared" si="2"/>
        <v/>
      </c>
      <c r="C64" s="507" t="s">
        <v>402</v>
      </c>
      <c r="D64" s="477" t="s">
        <v>14</v>
      </c>
      <c r="E64" s="487">
        <v>1</v>
      </c>
      <c r="F64" s="474">
        <v>0</v>
      </c>
      <c r="G64" s="474" t="str">
        <f>IF(TYPE(D64)=2,(IF(E64,(IF(F64,(+E64*F64),"")),"")),"")</f>
        <v/>
      </c>
      <c r="H64" s="473"/>
      <c r="I64" s="509"/>
    </row>
    <row r="65" spans="2:8" s="472" customFormat="1" ht="15" x14ac:dyDescent="0.25">
      <c r="B65" s="479" t="str">
        <f t="shared" si="2"/>
        <v/>
      </c>
      <c r="C65" s="478"/>
      <c r="D65" s="477"/>
      <c r="E65" s="506"/>
      <c r="F65" s="488"/>
      <c r="G65" s="474"/>
      <c r="H65" s="473"/>
    </row>
    <row r="66" spans="2:8" s="472" customFormat="1" ht="60" x14ac:dyDescent="0.25">
      <c r="B66" s="479">
        <f t="shared" si="2"/>
        <v>33</v>
      </c>
      <c r="C66" s="478" t="s">
        <v>487</v>
      </c>
      <c r="D66" s="477" t="s">
        <v>4</v>
      </c>
      <c r="E66" s="487">
        <f>1+1</f>
        <v>2</v>
      </c>
      <c r="F66" s="474">
        <v>0</v>
      </c>
      <c r="G66" s="474" t="str">
        <f>IF(TYPE(D66)=2,(IF(E66,(IF(F66,(+E66*F66),"")),"")),"")</f>
        <v/>
      </c>
      <c r="H66" s="473"/>
    </row>
    <row r="67" spans="2:8" s="472" customFormat="1" ht="15" x14ac:dyDescent="0.25">
      <c r="B67" s="479" t="str">
        <f t="shared" si="2"/>
        <v/>
      </c>
      <c r="C67" s="478"/>
      <c r="D67" s="477"/>
      <c r="E67" s="506"/>
      <c r="F67" s="488"/>
      <c r="G67" s="474"/>
      <c r="H67" s="473"/>
    </row>
    <row r="68" spans="2:8" s="472" customFormat="1" ht="60" x14ac:dyDescent="0.25">
      <c r="B68" s="479">
        <f t="shared" si="2"/>
        <v>34</v>
      </c>
      <c r="C68" s="478" t="s">
        <v>486</v>
      </c>
      <c r="D68" s="477" t="s">
        <v>4</v>
      </c>
      <c r="E68" s="487">
        <v>8</v>
      </c>
      <c r="F68" s="474">
        <v>0</v>
      </c>
      <c r="G68" s="474" t="str">
        <f>IF(TYPE(D68)=2,(IF(E68,(IF(F68,(+E68*F68),"")),"")),"")</f>
        <v/>
      </c>
      <c r="H68" s="473"/>
    </row>
    <row r="69" spans="2:8" s="472" customFormat="1" ht="15" x14ac:dyDescent="0.25">
      <c r="B69" s="479" t="str">
        <f t="shared" si="2"/>
        <v/>
      </c>
      <c r="C69" s="478"/>
      <c r="D69" s="477"/>
      <c r="E69" s="506"/>
      <c r="F69" s="488"/>
      <c r="G69" s="474"/>
      <c r="H69" s="473"/>
    </row>
    <row r="70" spans="2:8" s="472" customFormat="1" ht="60" x14ac:dyDescent="0.25">
      <c r="B70" s="479">
        <f t="shared" si="2"/>
        <v>35</v>
      </c>
      <c r="C70" s="478" t="s">
        <v>485</v>
      </c>
      <c r="D70" s="477" t="s">
        <v>4</v>
      </c>
      <c r="E70" s="487">
        <v>2</v>
      </c>
      <c r="F70" s="474">
        <v>0</v>
      </c>
      <c r="G70" s="474" t="str">
        <f>IF(TYPE(D70)=2,(IF(E70,(IF(F70,(+E70*F70),"")),"")),"")</f>
        <v/>
      </c>
      <c r="H70" s="473"/>
    </row>
    <row r="71" spans="2:8" s="472" customFormat="1" ht="15" x14ac:dyDescent="0.25">
      <c r="B71" s="479" t="str">
        <f t="shared" si="2"/>
        <v/>
      </c>
      <c r="C71" s="478"/>
      <c r="D71" s="477"/>
      <c r="E71" s="487"/>
      <c r="F71" s="488"/>
      <c r="G71" s="474"/>
      <c r="H71" s="473"/>
    </row>
    <row r="72" spans="2:8" s="472" customFormat="1" ht="45" x14ac:dyDescent="0.25">
      <c r="B72" s="479">
        <f t="shared" si="2"/>
        <v>36</v>
      </c>
      <c r="C72" s="478" t="s">
        <v>448</v>
      </c>
      <c r="D72" s="477" t="s">
        <v>14</v>
      </c>
      <c r="E72" s="487">
        <v>1</v>
      </c>
      <c r="F72" s="474">
        <v>0</v>
      </c>
      <c r="G72" s="474" t="str">
        <f>IF(TYPE(D72)=2,(IF(E72,(IF(F72,(+E72*F72),"")),"")),"")</f>
        <v/>
      </c>
      <c r="H72" s="473"/>
    </row>
    <row r="73" spans="2:8" s="472" customFormat="1" ht="15" x14ac:dyDescent="0.25">
      <c r="B73" s="479" t="str">
        <f t="shared" si="2"/>
        <v/>
      </c>
      <c r="C73" s="478"/>
      <c r="D73" s="477"/>
      <c r="E73" s="487"/>
      <c r="F73" s="488"/>
      <c r="G73" s="474"/>
      <c r="H73" s="473"/>
    </row>
    <row r="74" spans="2:8" s="472" customFormat="1" ht="15" x14ac:dyDescent="0.25">
      <c r="B74" s="479">
        <f t="shared" si="2"/>
        <v>37</v>
      </c>
      <c r="C74" s="478" t="s">
        <v>472</v>
      </c>
      <c r="D74" s="477" t="s">
        <v>14</v>
      </c>
      <c r="E74" s="487">
        <v>1</v>
      </c>
      <c r="F74" s="474">
        <v>0</v>
      </c>
      <c r="G74" s="474" t="str">
        <f>IF(TYPE(D74)=2,(IF(E74,(IF(F74,(+E74*F74),"")),"")),"")</f>
        <v/>
      </c>
      <c r="H74" s="473"/>
    </row>
    <row r="75" spans="2:8" s="472" customFormat="1" ht="15" x14ac:dyDescent="0.25">
      <c r="B75" s="479"/>
      <c r="C75" s="478"/>
      <c r="D75" s="477"/>
      <c r="E75" s="506"/>
      <c r="F75" s="488"/>
      <c r="G75" s="474"/>
      <c r="H75" s="473"/>
    </row>
    <row r="76" spans="2:8" s="472" customFormat="1" ht="15" x14ac:dyDescent="0.25">
      <c r="B76" s="479"/>
      <c r="C76" s="478"/>
      <c r="D76" s="477"/>
      <c r="E76" s="487"/>
      <c r="F76" s="488"/>
      <c r="G76" s="474"/>
      <c r="H76" s="473"/>
    </row>
    <row r="77" spans="2:8" s="472" customFormat="1" ht="15" x14ac:dyDescent="0.25">
      <c r="B77" s="479"/>
      <c r="C77" s="504" t="s">
        <v>484</v>
      </c>
      <c r="D77" s="477"/>
      <c r="E77" s="487"/>
      <c r="F77" s="488"/>
      <c r="G77" s="474"/>
      <c r="H77" s="473"/>
    </row>
    <row r="78" spans="2:8" s="472" customFormat="1" ht="15" x14ac:dyDescent="0.25">
      <c r="B78" s="479"/>
      <c r="C78" s="507"/>
      <c r="D78" s="477"/>
      <c r="E78" s="506"/>
      <c r="F78" s="488"/>
      <c r="G78" s="474"/>
      <c r="H78" s="473"/>
    </row>
    <row r="79" spans="2:8" s="472" customFormat="1" ht="90" x14ac:dyDescent="0.25">
      <c r="B79" s="479">
        <f>IF(C78="",MAX(B63:B77)+1,"")</f>
        <v>38</v>
      </c>
      <c r="C79" s="478" t="s">
        <v>483</v>
      </c>
      <c r="D79" s="477"/>
      <c r="E79" s="506"/>
      <c r="F79" s="488"/>
      <c r="G79" s="474"/>
      <c r="H79" s="473"/>
    </row>
    <row r="80" spans="2:8" s="472" customFormat="1" ht="75" x14ac:dyDescent="0.25">
      <c r="B80" s="479"/>
      <c r="C80" s="478" t="s">
        <v>482</v>
      </c>
      <c r="D80" s="477" t="s">
        <v>4</v>
      </c>
      <c r="E80" s="506">
        <v>1</v>
      </c>
      <c r="F80" s="489"/>
      <c r="G80" s="474"/>
      <c r="H80" s="473"/>
    </row>
    <row r="81" spans="2:8" s="472" customFormat="1" ht="60" x14ac:dyDescent="0.25">
      <c r="B81" s="479"/>
      <c r="C81" s="478" t="s">
        <v>481</v>
      </c>
      <c r="D81" s="477" t="s">
        <v>4</v>
      </c>
      <c r="E81" s="506">
        <v>1</v>
      </c>
      <c r="F81" s="489"/>
      <c r="G81" s="474"/>
      <c r="H81" s="473"/>
    </row>
    <row r="82" spans="2:8" s="472" customFormat="1" ht="60" x14ac:dyDescent="0.25">
      <c r="B82" s="479"/>
      <c r="C82" s="478" t="s">
        <v>480</v>
      </c>
      <c r="D82" s="477" t="s">
        <v>14</v>
      </c>
      <c r="E82" s="506">
        <v>1</v>
      </c>
      <c r="F82" s="489"/>
      <c r="G82" s="474"/>
      <c r="H82" s="473"/>
    </row>
    <row r="83" spans="2:8" s="472" customFormat="1" ht="60" x14ac:dyDescent="0.25">
      <c r="B83" s="479"/>
      <c r="C83" s="478" t="s">
        <v>479</v>
      </c>
      <c r="D83" s="477" t="s">
        <v>14</v>
      </c>
      <c r="E83" s="506">
        <v>1</v>
      </c>
      <c r="F83" s="489"/>
      <c r="G83" s="474"/>
      <c r="H83" s="473"/>
    </row>
    <row r="84" spans="2:8" s="472" customFormat="1" ht="30" x14ac:dyDescent="0.25">
      <c r="B84" s="479" t="str">
        <f>IF(C80="",MAX(B75:B79)+1,"")</f>
        <v/>
      </c>
      <c r="C84" s="498" t="s">
        <v>478</v>
      </c>
      <c r="D84" s="497"/>
      <c r="E84" s="496"/>
      <c r="F84" s="495"/>
      <c r="G84" s="494"/>
      <c r="H84" s="473"/>
    </row>
    <row r="85" spans="2:8" s="472" customFormat="1" ht="15" x14ac:dyDescent="0.25">
      <c r="B85" s="479" t="str">
        <f>IF(C84="",MAX(B75:B80)+1,"")</f>
        <v/>
      </c>
      <c r="C85" s="507" t="s">
        <v>402</v>
      </c>
      <c r="D85" s="477" t="s">
        <v>14</v>
      </c>
      <c r="E85" s="487">
        <f>0+2</f>
        <v>2</v>
      </c>
      <c r="F85" s="474">
        <v>0</v>
      </c>
      <c r="G85" s="474" t="str">
        <f>IF(TYPE(D85)=2,(IF(E85,(IF(F85,(+E85*F85),"")),"")),"")</f>
        <v/>
      </c>
      <c r="H85" s="473"/>
    </row>
    <row r="86" spans="2:8" s="472" customFormat="1" ht="15" x14ac:dyDescent="0.25">
      <c r="B86" s="479"/>
      <c r="C86" s="478"/>
      <c r="D86" s="477"/>
      <c r="E86" s="506"/>
      <c r="F86" s="488"/>
      <c r="G86" s="474"/>
      <c r="H86" s="473"/>
    </row>
    <row r="87" spans="2:8" s="472" customFormat="1" ht="15" x14ac:dyDescent="0.25">
      <c r="B87" s="479"/>
      <c r="C87" s="478"/>
      <c r="D87" s="477"/>
      <c r="E87" s="487"/>
      <c r="F87" s="488"/>
      <c r="G87" s="474"/>
      <c r="H87" s="473"/>
    </row>
    <row r="88" spans="2:8" s="472" customFormat="1" ht="15" x14ac:dyDescent="0.25">
      <c r="B88" s="479"/>
      <c r="C88" s="504" t="s">
        <v>477</v>
      </c>
      <c r="D88" s="477"/>
      <c r="E88" s="487"/>
      <c r="F88" s="488"/>
      <c r="G88" s="474"/>
      <c r="H88" s="473"/>
    </row>
    <row r="89" spans="2:8" s="472" customFormat="1" ht="15" x14ac:dyDescent="0.25">
      <c r="B89" s="479"/>
      <c r="C89" s="507"/>
      <c r="D89" s="477"/>
      <c r="E89" s="506"/>
      <c r="F89" s="488"/>
      <c r="G89" s="474"/>
      <c r="H89" s="473"/>
    </row>
    <row r="90" spans="2:8" s="472" customFormat="1" ht="90" x14ac:dyDescent="0.25">
      <c r="B90" s="479">
        <f t="shared" ref="B90:B96" si="3">IF(C89="",MAX(B74:B88)+1,"")</f>
        <v>39</v>
      </c>
      <c r="C90" s="478" t="s">
        <v>476</v>
      </c>
      <c r="D90" s="477" t="s">
        <v>4</v>
      </c>
      <c r="E90" s="506">
        <v>2</v>
      </c>
      <c r="F90" s="489">
        <v>0</v>
      </c>
      <c r="G90" s="474" t="str">
        <f>IF(TYPE(D90)=2,(IF(E90,(IF(F90,(+E90*F90),"")),"")),"")</f>
        <v/>
      </c>
      <c r="H90" s="473"/>
    </row>
    <row r="91" spans="2:8" s="472" customFormat="1" ht="15" x14ac:dyDescent="0.25">
      <c r="B91" s="479" t="str">
        <f t="shared" si="3"/>
        <v/>
      </c>
      <c r="C91" s="507"/>
      <c r="D91" s="477"/>
      <c r="E91" s="506"/>
      <c r="F91" s="488"/>
      <c r="G91" s="474"/>
      <c r="H91" s="473"/>
    </row>
    <row r="92" spans="2:8" s="472" customFormat="1" ht="60" x14ac:dyDescent="0.25">
      <c r="B92" s="479">
        <f t="shared" si="3"/>
        <v>40</v>
      </c>
      <c r="C92" s="478" t="s">
        <v>475</v>
      </c>
      <c r="D92" s="477" t="s">
        <v>4</v>
      </c>
      <c r="E92" s="506">
        <v>4</v>
      </c>
      <c r="F92" s="489">
        <v>0</v>
      </c>
      <c r="G92" s="474" t="str">
        <f>IF(TYPE(D92)=2,(IF(E92,(IF(F92,(+E92*F92),"")),"")),"")</f>
        <v/>
      </c>
      <c r="H92" s="473"/>
    </row>
    <row r="93" spans="2:8" s="472" customFormat="1" ht="15" x14ac:dyDescent="0.25">
      <c r="B93" s="479" t="str">
        <f t="shared" si="3"/>
        <v/>
      </c>
      <c r="C93" s="507"/>
      <c r="D93" s="477"/>
      <c r="E93" s="506"/>
      <c r="F93" s="488"/>
      <c r="G93" s="474"/>
      <c r="H93" s="473"/>
    </row>
    <row r="94" spans="2:8" s="472" customFormat="1" ht="30" x14ac:dyDescent="0.25">
      <c r="B94" s="479">
        <f t="shared" si="3"/>
        <v>41</v>
      </c>
      <c r="C94" s="478" t="s">
        <v>474</v>
      </c>
      <c r="D94" s="477" t="s">
        <v>4</v>
      </c>
      <c r="E94" s="506">
        <v>100</v>
      </c>
      <c r="F94" s="489">
        <v>0</v>
      </c>
      <c r="G94" s="474" t="str">
        <f>IF(TYPE(D94)=2,(IF(E94,(IF(F94,(+E94*F94),"")),"")),"")</f>
        <v/>
      </c>
      <c r="H94" s="473"/>
    </row>
    <row r="95" spans="2:8" s="472" customFormat="1" ht="15" x14ac:dyDescent="0.25">
      <c r="B95" s="479" t="str">
        <f t="shared" si="3"/>
        <v/>
      </c>
      <c r="C95" s="507"/>
      <c r="D95" s="477"/>
      <c r="E95" s="506"/>
      <c r="F95" s="488"/>
      <c r="G95" s="474"/>
      <c r="H95" s="473"/>
    </row>
    <row r="96" spans="2:8" s="472" customFormat="1" ht="60" x14ac:dyDescent="0.25">
      <c r="B96" s="479">
        <f t="shared" si="3"/>
        <v>42</v>
      </c>
      <c r="C96" s="478" t="s">
        <v>473</v>
      </c>
      <c r="D96" s="477" t="s">
        <v>4</v>
      </c>
      <c r="E96" s="508">
        <v>2</v>
      </c>
      <c r="F96" s="489">
        <v>0</v>
      </c>
      <c r="G96" s="474" t="str">
        <f>IF(TYPE(D96)=2,(IF(E96,(IF(F96,(+E96*F96),"")),"")),"")</f>
        <v/>
      </c>
      <c r="H96" s="473"/>
    </row>
    <row r="97" spans="2:8" s="472" customFormat="1" ht="15" x14ac:dyDescent="0.25">
      <c r="B97" s="479"/>
      <c r="C97" s="478"/>
      <c r="D97" s="477"/>
      <c r="E97" s="508"/>
      <c r="F97" s="489"/>
      <c r="G97" s="474"/>
      <c r="H97" s="473"/>
    </row>
    <row r="98" spans="2:8" s="472" customFormat="1" ht="45" x14ac:dyDescent="0.25">
      <c r="B98" s="479">
        <f>IF(C97="",MAX(B82:B96)+1,"")</f>
        <v>43</v>
      </c>
      <c r="C98" s="478" t="s">
        <v>448</v>
      </c>
      <c r="D98" s="477" t="s">
        <v>14</v>
      </c>
      <c r="E98" s="487">
        <v>1</v>
      </c>
      <c r="F98" s="489">
        <v>0</v>
      </c>
      <c r="G98" s="474" t="str">
        <f>IF(TYPE(D98)=2,(IF(E98,(IF(F98,(+E98*F98),"")),"")),"")</f>
        <v/>
      </c>
      <c r="H98" s="473"/>
    </row>
    <row r="99" spans="2:8" s="472" customFormat="1" ht="15" x14ac:dyDescent="0.25">
      <c r="B99" s="479"/>
      <c r="C99" s="478"/>
      <c r="D99" s="477"/>
      <c r="E99" s="487"/>
      <c r="F99" s="488"/>
      <c r="G99" s="474"/>
      <c r="H99" s="473"/>
    </row>
    <row r="100" spans="2:8" s="472" customFormat="1" ht="15" x14ac:dyDescent="0.25">
      <c r="B100" s="479">
        <f>IF(C99="",MAX(B86:B98)+1,"")</f>
        <v>44</v>
      </c>
      <c r="C100" s="478" t="s">
        <v>472</v>
      </c>
      <c r="D100" s="477" t="s">
        <v>14</v>
      </c>
      <c r="E100" s="487">
        <v>1</v>
      </c>
      <c r="F100" s="489">
        <v>0</v>
      </c>
      <c r="G100" s="474" t="str">
        <f>IF(TYPE(D100)=2,(IF(E100,(IF(F100,(+E100*F100),"")),"")),"")</f>
        <v/>
      </c>
      <c r="H100" s="473"/>
    </row>
    <row r="101" spans="2:8" s="472" customFormat="1" ht="15" x14ac:dyDescent="0.25">
      <c r="B101" s="479" t="str">
        <f>IF(C100="",MAX(B87:B99)+1,"")</f>
        <v/>
      </c>
      <c r="C101" s="478"/>
      <c r="D101" s="477"/>
      <c r="E101" s="487"/>
      <c r="F101" s="488"/>
      <c r="G101" s="474"/>
      <c r="H101" s="473"/>
    </row>
    <row r="102" spans="2:8" s="472" customFormat="1" ht="15" x14ac:dyDescent="0.25">
      <c r="B102" s="479">
        <f>IF(C101="",MAX(B88:B100)+1,"")</f>
        <v>45</v>
      </c>
      <c r="C102" s="478" t="s">
        <v>446</v>
      </c>
      <c r="D102" s="477" t="s">
        <v>14</v>
      </c>
      <c r="E102" s="487">
        <v>1</v>
      </c>
      <c r="F102" s="489">
        <v>0</v>
      </c>
      <c r="G102" s="474" t="str">
        <f>IF(TYPE(D102)=2,(IF(E102,(IF(F102,(+E102*F102),"")),"")),"")</f>
        <v/>
      </c>
      <c r="H102" s="473"/>
    </row>
    <row r="103" spans="2:8" s="472" customFormat="1" ht="15" x14ac:dyDescent="0.25">
      <c r="B103" s="479"/>
      <c r="C103" s="478"/>
      <c r="D103" s="477"/>
      <c r="E103" s="487"/>
      <c r="F103" s="489"/>
      <c r="G103" s="474"/>
      <c r="H103" s="473"/>
    </row>
    <row r="104" spans="2:8" s="472" customFormat="1" ht="15" x14ac:dyDescent="0.25">
      <c r="B104" s="479"/>
      <c r="C104" s="478"/>
      <c r="D104" s="477"/>
      <c r="E104" s="487"/>
      <c r="F104" s="488"/>
      <c r="G104" s="474"/>
      <c r="H104" s="473"/>
    </row>
    <row r="105" spans="2:8" s="472" customFormat="1" ht="15" x14ac:dyDescent="0.25">
      <c r="B105" s="479"/>
      <c r="C105" s="504" t="s">
        <v>471</v>
      </c>
      <c r="D105" s="477"/>
      <c r="E105" s="487"/>
      <c r="F105" s="488"/>
      <c r="G105" s="474"/>
      <c r="H105" s="473"/>
    </row>
    <row r="106" spans="2:8" s="499" customFormat="1" ht="9.9499999999999993" customHeight="1" x14ac:dyDescent="0.25">
      <c r="B106" s="479"/>
      <c r="C106" s="491"/>
      <c r="D106" s="503"/>
      <c r="E106" s="502"/>
      <c r="F106" s="501"/>
      <c r="G106" s="500"/>
      <c r="H106" s="473"/>
    </row>
    <row r="107" spans="2:8" s="472" customFormat="1" ht="75" x14ac:dyDescent="0.25">
      <c r="B107" s="479">
        <f t="shared" ref="B107:B120" si="4">IF(C106="",MAX(B93:B105)+1,"")</f>
        <v>46</v>
      </c>
      <c r="C107" s="478" t="s">
        <v>470</v>
      </c>
      <c r="D107" s="477"/>
      <c r="E107" s="487"/>
      <c r="F107" s="475"/>
      <c r="G107" s="474"/>
      <c r="H107" s="473"/>
    </row>
    <row r="108" spans="2:8" s="472" customFormat="1" ht="30" x14ac:dyDescent="0.25">
      <c r="B108" s="479" t="str">
        <f t="shared" si="4"/>
        <v/>
      </c>
      <c r="C108" s="478" t="s">
        <v>469</v>
      </c>
      <c r="D108" s="477" t="s">
        <v>14</v>
      </c>
      <c r="E108" s="487">
        <v>1</v>
      </c>
      <c r="F108" s="475"/>
      <c r="G108" s="474"/>
      <c r="H108" s="473"/>
    </row>
    <row r="109" spans="2:8" s="472" customFormat="1" ht="30" x14ac:dyDescent="0.25">
      <c r="B109" s="479" t="str">
        <f t="shared" si="4"/>
        <v/>
      </c>
      <c r="C109" s="498" t="s">
        <v>468</v>
      </c>
      <c r="D109" s="497"/>
      <c r="E109" s="496"/>
      <c r="F109" s="495"/>
      <c r="G109" s="494" t="str">
        <f>IF(TYPE(D109)=2,(IF(E109,(IF(F109,(+E109*F109),"")),"")),"")</f>
        <v/>
      </c>
      <c r="H109" s="473"/>
    </row>
    <row r="110" spans="2:8" s="472" customFormat="1" ht="15" x14ac:dyDescent="0.25">
      <c r="B110" s="479" t="str">
        <f t="shared" si="4"/>
        <v/>
      </c>
      <c r="C110" s="507" t="s">
        <v>402</v>
      </c>
      <c r="D110" s="477" t="s">
        <v>14</v>
      </c>
      <c r="E110" s="487">
        <v>1</v>
      </c>
      <c r="F110" s="474">
        <v>0</v>
      </c>
      <c r="G110" s="474" t="str">
        <f>IF(TYPE(D110)=2,(IF(E110,(IF(F110,(+E110*F110),"")),"")),"")</f>
        <v/>
      </c>
      <c r="H110" s="473"/>
    </row>
    <row r="111" spans="2:8" s="472" customFormat="1" ht="15" x14ac:dyDescent="0.25">
      <c r="B111" s="479" t="str">
        <f t="shared" si="4"/>
        <v/>
      </c>
      <c r="C111" s="478"/>
      <c r="D111" s="477"/>
      <c r="E111" s="506"/>
      <c r="F111" s="488"/>
      <c r="G111" s="474"/>
      <c r="H111" s="473"/>
    </row>
    <row r="112" spans="2:8" s="472" customFormat="1" ht="135" x14ac:dyDescent="0.25">
      <c r="B112" s="479">
        <f t="shared" si="4"/>
        <v>47</v>
      </c>
      <c r="C112" s="478" t="s">
        <v>467</v>
      </c>
      <c r="D112" s="477"/>
      <c r="E112" s="487"/>
      <c r="F112" s="475"/>
      <c r="G112" s="474" t="str">
        <f>IF(TYPE(D112)=2,(IF(E112,(IF(F112,(+E112*F112),"")),"")),"")</f>
        <v/>
      </c>
      <c r="H112" s="473"/>
    </row>
    <row r="113" spans="2:12" s="472" customFormat="1" ht="30" x14ac:dyDescent="0.25">
      <c r="B113" s="479" t="str">
        <f t="shared" si="4"/>
        <v/>
      </c>
      <c r="C113" s="478" t="s">
        <v>466</v>
      </c>
      <c r="D113" s="477" t="s">
        <v>4</v>
      </c>
      <c r="E113" s="506">
        <v>1</v>
      </c>
      <c r="F113" s="488"/>
      <c r="G113" s="474"/>
      <c r="H113" s="473"/>
    </row>
    <row r="114" spans="2:12" s="472" customFormat="1" ht="30" x14ac:dyDescent="0.25">
      <c r="B114" s="479" t="str">
        <f t="shared" si="4"/>
        <v/>
      </c>
      <c r="C114" s="478" t="s">
        <v>465</v>
      </c>
      <c r="D114" s="477" t="s">
        <v>4</v>
      </c>
      <c r="E114" s="506">
        <v>1</v>
      </c>
      <c r="F114" s="488"/>
      <c r="G114" s="474"/>
      <c r="H114" s="473"/>
    </row>
    <row r="115" spans="2:12" s="472" customFormat="1" ht="45" x14ac:dyDescent="0.25">
      <c r="B115" s="479" t="str">
        <f t="shared" si="4"/>
        <v/>
      </c>
      <c r="C115" s="478" t="s">
        <v>464</v>
      </c>
      <c r="D115" s="477" t="s">
        <v>4</v>
      </c>
      <c r="E115" s="506">
        <v>3</v>
      </c>
      <c r="F115" s="488"/>
      <c r="G115" s="474"/>
      <c r="H115" s="473"/>
    </row>
    <row r="116" spans="2:12" s="472" customFormat="1" ht="45" x14ac:dyDescent="0.25">
      <c r="B116" s="479" t="str">
        <f t="shared" si="4"/>
        <v/>
      </c>
      <c r="C116" s="478" t="s">
        <v>463</v>
      </c>
      <c r="D116" s="477" t="s">
        <v>4</v>
      </c>
      <c r="E116" s="487">
        <v>3</v>
      </c>
      <c r="F116" s="475"/>
      <c r="G116" s="474"/>
      <c r="H116" s="473"/>
    </row>
    <row r="117" spans="2:12" s="472" customFormat="1" ht="30" x14ac:dyDescent="0.25">
      <c r="B117" s="479" t="str">
        <f t="shared" si="4"/>
        <v/>
      </c>
      <c r="C117" s="498" t="s">
        <v>462</v>
      </c>
      <c r="D117" s="497"/>
      <c r="E117" s="496"/>
      <c r="F117" s="495"/>
      <c r="G117" s="494"/>
      <c r="H117" s="473"/>
    </row>
    <row r="118" spans="2:12" s="472" customFormat="1" ht="15" x14ac:dyDescent="0.25">
      <c r="B118" s="479" t="str">
        <f t="shared" si="4"/>
        <v/>
      </c>
      <c r="C118" s="507" t="s">
        <v>402</v>
      </c>
      <c r="D118" s="477" t="s">
        <v>14</v>
      </c>
      <c r="E118" s="487">
        <v>1</v>
      </c>
      <c r="F118" s="474">
        <v>0</v>
      </c>
      <c r="G118" s="474" t="str">
        <f>IF(TYPE(D118)=2,(IF(E118,(IF(F118,(+E118*F118),"")),"")),"")</f>
        <v/>
      </c>
      <c r="H118" s="473"/>
    </row>
    <row r="119" spans="2:12" s="472" customFormat="1" ht="15" x14ac:dyDescent="0.25">
      <c r="B119" s="479" t="str">
        <f t="shared" si="4"/>
        <v/>
      </c>
      <c r="C119" s="478"/>
      <c r="D119" s="477"/>
      <c r="E119" s="506"/>
      <c r="F119" s="488"/>
      <c r="G119" s="474"/>
      <c r="H119" s="473"/>
    </row>
    <row r="120" spans="2:12" s="472" customFormat="1" ht="45" x14ac:dyDescent="0.25">
      <c r="B120" s="479">
        <f t="shared" si="4"/>
        <v>48</v>
      </c>
      <c r="C120" s="478" t="s">
        <v>448</v>
      </c>
      <c r="D120" s="477" t="s">
        <v>14</v>
      </c>
      <c r="E120" s="487">
        <v>1</v>
      </c>
      <c r="F120" s="489">
        <v>0</v>
      </c>
      <c r="G120" s="474" t="str">
        <f>IF(TYPE(D120)=2,(IF(E120,(IF(F120,(+E120*F120),"")),"")),"")</f>
        <v/>
      </c>
      <c r="H120" s="473"/>
    </row>
    <row r="121" spans="2:12" s="472" customFormat="1" ht="15" x14ac:dyDescent="0.25">
      <c r="B121" s="479"/>
      <c r="C121" s="478"/>
      <c r="D121" s="477"/>
      <c r="E121" s="487"/>
      <c r="F121" s="488"/>
      <c r="G121" s="474"/>
      <c r="H121" s="473"/>
      <c r="L121" s="505"/>
    </row>
    <row r="122" spans="2:12" s="472" customFormat="1" ht="15" x14ac:dyDescent="0.25">
      <c r="B122" s="479"/>
      <c r="C122" s="478"/>
      <c r="D122" s="477"/>
      <c r="E122" s="487"/>
      <c r="F122" s="488"/>
      <c r="G122" s="474"/>
      <c r="H122" s="473"/>
      <c r="L122" s="505"/>
    </row>
    <row r="123" spans="2:12" s="472" customFormat="1" ht="15" x14ac:dyDescent="0.25">
      <c r="B123" s="479"/>
      <c r="C123" s="504" t="s">
        <v>461</v>
      </c>
      <c r="D123" s="477"/>
      <c r="E123" s="487"/>
      <c r="F123" s="488"/>
      <c r="G123" s="474"/>
      <c r="H123" s="473"/>
    </row>
    <row r="124" spans="2:12" s="499" customFormat="1" ht="9.9499999999999993" customHeight="1" x14ac:dyDescent="0.25">
      <c r="B124" s="479" t="str">
        <f t="shared" ref="B124:B140" si="5">IF(C123="",MAX(B110:B122)+1,"")</f>
        <v/>
      </c>
      <c r="C124" s="491"/>
      <c r="D124" s="503"/>
      <c r="E124" s="502"/>
      <c r="F124" s="501"/>
      <c r="G124" s="500"/>
      <c r="H124" s="473"/>
      <c r="I124" s="472"/>
    </row>
    <row r="125" spans="2:12" s="472" customFormat="1" ht="45" x14ac:dyDescent="0.25">
      <c r="B125" s="479">
        <f t="shared" si="5"/>
        <v>49</v>
      </c>
      <c r="C125" s="478" t="s">
        <v>460</v>
      </c>
      <c r="D125" s="477"/>
      <c r="E125" s="487"/>
      <c r="F125" s="488"/>
      <c r="G125" s="474"/>
      <c r="H125" s="473"/>
    </row>
    <row r="126" spans="2:12" s="472" customFormat="1" ht="30" x14ac:dyDescent="0.25">
      <c r="B126" s="479" t="str">
        <f t="shared" si="5"/>
        <v/>
      </c>
      <c r="C126" s="478" t="s">
        <v>459</v>
      </c>
      <c r="D126" s="477"/>
      <c r="E126" s="487"/>
      <c r="F126" s="488"/>
      <c r="G126" s="474"/>
      <c r="H126" s="473"/>
    </row>
    <row r="127" spans="2:12" s="472" customFormat="1" ht="45" x14ac:dyDescent="0.25">
      <c r="B127" s="479" t="str">
        <f t="shared" si="5"/>
        <v/>
      </c>
      <c r="C127" s="478" t="s">
        <v>458</v>
      </c>
      <c r="D127" s="477"/>
      <c r="E127" s="487"/>
      <c r="F127" s="488"/>
      <c r="G127" s="474"/>
      <c r="H127" s="473"/>
    </row>
    <row r="128" spans="2:12" s="472" customFormat="1" ht="30" x14ac:dyDescent="0.25">
      <c r="B128" s="479" t="str">
        <f t="shared" si="5"/>
        <v/>
      </c>
      <c r="C128" s="478" t="s">
        <v>457</v>
      </c>
      <c r="D128" s="477"/>
      <c r="E128" s="487"/>
      <c r="F128" s="488"/>
      <c r="G128" s="474"/>
      <c r="H128" s="473"/>
    </row>
    <row r="129" spans="2:8" s="472" customFormat="1" ht="45" x14ac:dyDescent="0.25">
      <c r="B129" s="479" t="str">
        <f t="shared" si="5"/>
        <v/>
      </c>
      <c r="C129" s="478" t="s">
        <v>456</v>
      </c>
      <c r="D129" s="477"/>
      <c r="E129" s="487"/>
      <c r="F129" s="488"/>
      <c r="G129" s="474"/>
      <c r="H129" s="473"/>
    </row>
    <row r="130" spans="2:8" s="472" customFormat="1" ht="15" x14ac:dyDescent="0.25">
      <c r="B130" s="479" t="str">
        <f t="shared" si="5"/>
        <v/>
      </c>
      <c r="C130" s="478" t="s">
        <v>455</v>
      </c>
      <c r="D130" s="477"/>
      <c r="E130" s="487"/>
      <c r="F130" s="488"/>
      <c r="G130" s="474"/>
      <c r="H130" s="473"/>
    </row>
    <row r="131" spans="2:8" s="472" customFormat="1" ht="15" x14ac:dyDescent="0.25">
      <c r="B131" s="479" t="str">
        <f t="shared" si="5"/>
        <v/>
      </c>
      <c r="C131" s="478" t="s">
        <v>454</v>
      </c>
      <c r="D131" s="477"/>
      <c r="E131" s="487"/>
      <c r="F131" s="488"/>
      <c r="G131" s="474"/>
      <c r="H131" s="473"/>
    </row>
    <row r="132" spans="2:8" s="472" customFormat="1" ht="45" x14ac:dyDescent="0.25">
      <c r="B132" s="479" t="str">
        <f t="shared" si="5"/>
        <v/>
      </c>
      <c r="C132" s="498" t="s">
        <v>453</v>
      </c>
      <c r="D132" s="497"/>
      <c r="E132" s="496"/>
      <c r="F132" s="495"/>
      <c r="G132" s="494"/>
      <c r="H132" s="473"/>
    </row>
    <row r="133" spans="2:8" s="472" customFormat="1" ht="15" x14ac:dyDescent="0.25">
      <c r="B133" s="479" t="str">
        <f t="shared" si="5"/>
        <v/>
      </c>
      <c r="C133" s="493" t="s">
        <v>452</v>
      </c>
      <c r="D133" s="477" t="s">
        <v>14</v>
      </c>
      <c r="E133" s="487">
        <v>1</v>
      </c>
      <c r="F133" s="474">
        <v>0</v>
      </c>
      <c r="G133" s="474" t="str">
        <f>IF(TYPE(D133)=2,(IF(E133,(IF(F133,(+E133*F133),"")),"")),"")</f>
        <v/>
      </c>
      <c r="H133" s="473"/>
    </row>
    <row r="134" spans="2:8" s="472" customFormat="1" x14ac:dyDescent="0.25">
      <c r="B134" s="479" t="str">
        <f t="shared" si="5"/>
        <v/>
      </c>
      <c r="C134" s="492"/>
      <c r="D134" s="477"/>
      <c r="E134" s="487"/>
      <c r="F134" s="488"/>
      <c r="G134" s="474"/>
      <c r="H134" s="473"/>
    </row>
    <row r="135" spans="2:8" s="472" customFormat="1" ht="60" x14ac:dyDescent="0.25">
      <c r="B135" s="479">
        <f t="shared" si="5"/>
        <v>50</v>
      </c>
      <c r="C135" s="491" t="s">
        <v>451</v>
      </c>
      <c r="D135" s="477" t="s">
        <v>4</v>
      </c>
      <c r="E135" s="487">
        <v>15</v>
      </c>
      <c r="F135" s="489">
        <v>0</v>
      </c>
      <c r="G135" s="474" t="str">
        <f>IF(TYPE(D135)=2,(IF(E135,(IF(F135,(+E135*F135),"")),"")),"")</f>
        <v/>
      </c>
      <c r="H135" s="473"/>
    </row>
    <row r="136" spans="2:8" s="472" customFormat="1" ht="15" x14ac:dyDescent="0.25">
      <c r="B136" s="479" t="str">
        <f t="shared" si="5"/>
        <v/>
      </c>
      <c r="C136" s="478"/>
      <c r="D136" s="477"/>
      <c r="E136" s="487"/>
      <c r="F136" s="488"/>
      <c r="G136" s="474"/>
      <c r="H136" s="473"/>
    </row>
    <row r="137" spans="2:8" s="472" customFormat="1" ht="90" x14ac:dyDescent="0.25">
      <c r="B137" s="479">
        <f t="shared" si="5"/>
        <v>51</v>
      </c>
      <c r="C137" s="491" t="s">
        <v>450</v>
      </c>
      <c r="D137" s="477" t="s">
        <v>4</v>
      </c>
      <c r="E137" s="487">
        <v>2</v>
      </c>
      <c r="F137" s="489">
        <v>0</v>
      </c>
      <c r="G137" s="474" t="str">
        <f>IF(TYPE(D137)=2,(IF(E137,(IF(F137,(+E137*F137),"")),"")),"")</f>
        <v/>
      </c>
      <c r="H137" s="473"/>
    </row>
    <row r="138" spans="2:8" s="472" customFormat="1" ht="15" x14ac:dyDescent="0.25">
      <c r="B138" s="479" t="str">
        <f t="shared" si="5"/>
        <v/>
      </c>
      <c r="C138" s="478"/>
      <c r="D138" s="477"/>
      <c r="E138" s="487"/>
      <c r="F138" s="488"/>
      <c r="G138" s="474"/>
      <c r="H138" s="473"/>
    </row>
    <row r="139" spans="2:8" s="472" customFormat="1" ht="45" x14ac:dyDescent="0.25">
      <c r="B139" s="479">
        <f t="shared" si="5"/>
        <v>52</v>
      </c>
      <c r="C139" s="478" t="s">
        <v>449</v>
      </c>
      <c r="D139" s="477" t="s">
        <v>4</v>
      </c>
      <c r="E139" s="487">
        <v>1</v>
      </c>
      <c r="F139" s="489">
        <v>0</v>
      </c>
      <c r="G139" s="474" t="str">
        <f>IF(TYPE(D139)=2,(IF(E139,(IF(F139,(+E139*F139),"")),"")),"")</f>
        <v/>
      </c>
      <c r="H139" s="473"/>
    </row>
    <row r="140" spans="2:8" s="472" customFormat="1" ht="15" x14ac:dyDescent="0.25">
      <c r="B140" s="479" t="str">
        <f t="shared" si="5"/>
        <v/>
      </c>
      <c r="C140" s="478"/>
      <c r="D140" s="477"/>
      <c r="E140" s="487"/>
      <c r="F140" s="490"/>
      <c r="G140" s="474"/>
      <c r="H140" s="473"/>
    </row>
    <row r="141" spans="2:8" s="472" customFormat="1" ht="45" x14ac:dyDescent="0.25">
      <c r="B141" s="479">
        <f>IF(C140="",MAX(B122:B139)+1,"")</f>
        <v>53</v>
      </c>
      <c r="C141" s="478" t="s">
        <v>448</v>
      </c>
      <c r="D141" s="477" t="s">
        <v>14</v>
      </c>
      <c r="E141" s="487">
        <v>1</v>
      </c>
      <c r="F141" s="489">
        <v>0</v>
      </c>
      <c r="G141" s="474" t="str">
        <f>IF(TYPE(D141)=2,(IF(E141,(IF(F141,(+E141*F141),"")),"")),"")</f>
        <v/>
      </c>
      <c r="H141" s="473"/>
    </row>
    <row r="142" spans="2:8" s="472" customFormat="1" ht="15" x14ac:dyDescent="0.25">
      <c r="B142" s="479" t="str">
        <f>IF(C141="",MAX(B122:B140)+1,"")</f>
        <v/>
      </c>
      <c r="C142" s="478"/>
      <c r="D142" s="477"/>
      <c r="E142" s="487"/>
      <c r="F142" s="488"/>
      <c r="G142" s="474"/>
      <c r="H142" s="473"/>
    </row>
    <row r="143" spans="2:8" s="472" customFormat="1" ht="15" x14ac:dyDescent="0.25">
      <c r="B143" s="479">
        <f>IF(C142="",MAX(B122:B141)+1,"")</f>
        <v>54</v>
      </c>
      <c r="C143" s="478" t="s">
        <v>447</v>
      </c>
      <c r="D143" s="477" t="s">
        <v>14</v>
      </c>
      <c r="E143" s="487">
        <v>1</v>
      </c>
      <c r="F143" s="489">
        <v>0</v>
      </c>
      <c r="G143" s="474" t="str">
        <f>IF(TYPE(D143)=2,(IF(E143,(IF(F143,(+E143*F143),"")),"")),"")</f>
        <v/>
      </c>
      <c r="H143" s="473"/>
    </row>
    <row r="144" spans="2:8" s="472" customFormat="1" ht="15" x14ac:dyDescent="0.25">
      <c r="B144" s="479" t="str">
        <f>IF(C143="",MAX(B122:B142)+1,"")</f>
        <v/>
      </c>
      <c r="C144" s="478"/>
      <c r="D144" s="477"/>
      <c r="E144" s="487"/>
      <c r="F144" s="488"/>
      <c r="G144" s="474"/>
      <c r="H144" s="473"/>
    </row>
    <row r="145" spans="2:8" s="472" customFormat="1" ht="15" x14ac:dyDescent="0.25">
      <c r="B145" s="479">
        <f>IF(C144="",MAX(B122:B143)+1,"")</f>
        <v>55</v>
      </c>
      <c r="C145" s="478" t="s">
        <v>446</v>
      </c>
      <c r="D145" s="477" t="s">
        <v>14</v>
      </c>
      <c r="E145" s="487">
        <v>1</v>
      </c>
      <c r="F145" s="489">
        <v>0</v>
      </c>
      <c r="G145" s="474" t="str">
        <f>IF(TYPE(D145)=2,(IF(E145,(IF(F145,(+E145*F145),"")),"")),"")</f>
        <v/>
      </c>
      <c r="H145" s="473"/>
    </row>
    <row r="146" spans="2:8" s="472" customFormat="1" ht="15" x14ac:dyDescent="0.25">
      <c r="B146" s="479" t="str">
        <f>IF(C145="",MAX(B123:B144)+1,"")</f>
        <v/>
      </c>
      <c r="C146" s="478"/>
      <c r="D146" s="477"/>
      <c r="E146" s="487"/>
      <c r="F146" s="488"/>
      <c r="G146" s="474"/>
      <c r="H146" s="473"/>
    </row>
    <row r="147" spans="2:8" s="472" customFormat="1" ht="45" x14ac:dyDescent="0.25">
      <c r="B147" s="479">
        <f>IF(C146="",MAX(B124:B145)+1,"")</f>
        <v>56</v>
      </c>
      <c r="C147" s="478" t="s">
        <v>401</v>
      </c>
      <c r="D147" s="477"/>
      <c r="E147" s="486">
        <v>0.1</v>
      </c>
      <c r="F147" s="475"/>
      <c r="G147" s="474">
        <f>E147*SUM(G1:G145)</f>
        <v>0</v>
      </c>
      <c r="H147" s="473"/>
    </row>
    <row r="148" spans="2:8" s="472" customFormat="1" ht="15" x14ac:dyDescent="0.25">
      <c r="B148" s="479" t="str">
        <f>IF(C147="",MAX(B125:B146)+1,"")</f>
        <v/>
      </c>
      <c r="C148" s="478"/>
      <c r="D148" s="477"/>
      <c r="E148" s="487"/>
      <c r="F148" s="475"/>
      <c r="G148" s="474"/>
      <c r="H148" s="473"/>
    </row>
    <row r="149" spans="2:8" s="472" customFormat="1" ht="30" customHeight="1" x14ac:dyDescent="0.25">
      <c r="B149" s="479">
        <f>IF(C148="",MAX(B126:B147)+1,"")</f>
        <v>57</v>
      </c>
      <c r="C149" s="478" t="s">
        <v>400</v>
      </c>
      <c r="D149" s="477" t="s">
        <v>399</v>
      </c>
      <c r="E149" s="486">
        <v>0.05</v>
      </c>
      <c r="F149" s="475"/>
      <c r="G149" s="474">
        <f>E149*SUM(G1:G147)</f>
        <v>0</v>
      </c>
      <c r="H149" s="473"/>
    </row>
    <row r="150" spans="2:8" s="472" customFormat="1" thickBot="1" x14ac:dyDescent="0.3">
      <c r="B150" s="485"/>
      <c r="C150" s="484"/>
      <c r="D150" s="483"/>
      <c r="E150" s="482"/>
      <c r="F150" s="481"/>
      <c r="G150" s="480"/>
      <c r="H150" s="473"/>
    </row>
    <row r="151" spans="2:8" s="472" customFormat="1" thickTop="1" x14ac:dyDescent="0.25">
      <c r="B151" s="479"/>
      <c r="C151" s="478"/>
      <c r="D151" s="477"/>
      <c r="E151" s="476"/>
      <c r="F151" s="475"/>
      <c r="G151" s="474"/>
      <c r="H151" s="473"/>
    </row>
    <row r="152" spans="2:8" s="464" customFormat="1" x14ac:dyDescent="0.25">
      <c r="B152" s="471"/>
      <c r="C152" s="470" t="s">
        <v>445</v>
      </c>
      <c r="D152" s="469" t="s">
        <v>385</v>
      </c>
      <c r="E152" s="468"/>
      <c r="F152" s="467"/>
      <c r="G152" s="466">
        <f>SUM(G1:G151)</f>
        <v>0</v>
      </c>
      <c r="H152" s="465"/>
    </row>
  </sheetData>
  <pageMargins left="0.39370078740157483" right="7.874015748031496E-2" top="0.39370078740157483" bottom="0.59055118110236227" header="0.15748031496062992" footer="0.15748031496062992"/>
  <pageSetup paperSize="9" orientation="portrait" r:id="rId1"/>
  <headerFooter alignWithMargins="0">
    <oddHeader>&amp;C&amp;9ELGOM 16-034 PZI&amp;R&amp;9Stran &amp;P od &amp;N</oddHeader>
    <oddFooter>&amp;L&amp;A&amp;C&amp;9VRTEC ŠENTLOVRENC</oddFooter>
  </headerFooter>
  <rowBreaks count="3" manualBreakCount="3">
    <brk id="54" min="1" max="6" man="1"/>
    <brk id="76" min="1" max="6" man="1"/>
    <brk id="146"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19</vt:i4>
      </vt:variant>
      <vt:variant>
        <vt:lpstr>Imenovani obsegi</vt:lpstr>
      </vt:variant>
      <vt:variant>
        <vt:i4>32</vt:i4>
      </vt:variant>
    </vt:vector>
  </HeadingPairs>
  <TitlesOfParts>
    <vt:vector size="51" baseType="lpstr">
      <vt:lpstr>SKUPNA REKAPITULACIJA</vt:lpstr>
      <vt:lpstr>OPOMBE-SPLOŠNO</vt:lpstr>
      <vt:lpstr>OPOMBE-GOI</vt:lpstr>
      <vt:lpstr>OPOMBE STROJNE INSTAL</vt:lpstr>
      <vt:lpstr>OBJEKT IZ MODULARNIH ENOT</vt:lpstr>
      <vt:lpstr>ELEKTRO INST. rekapitulacija</vt:lpstr>
      <vt:lpstr>Razdelilniki</vt:lpstr>
      <vt:lpstr>Svetlobna telesa</vt:lpstr>
      <vt:lpstr>Šibki tok</vt:lpstr>
      <vt:lpstr>Inštalacijski material</vt:lpstr>
      <vt:lpstr>Strelovod, pot izenač</vt:lpstr>
      <vt:lpstr>Zakljucna dela</vt:lpstr>
      <vt:lpstr>STROJNE INSTALACIJE Rekapitulac</vt:lpstr>
      <vt:lpstr>I. Ogrevanje_radiator</vt:lpstr>
      <vt:lpstr>II. Hlajenje </vt:lpstr>
      <vt:lpstr>III. Kotlovnica </vt:lpstr>
      <vt:lpstr>IV. VO_KA_pritličje</vt:lpstr>
      <vt:lpstr>V. Prezracevanje </vt:lpstr>
      <vt:lpstr>VI. Prezracevanje Kuhinja </vt:lpstr>
      <vt:lpstr>'ELEKTRO INST. rekapitulacija'!Področje_tiskanja</vt:lpstr>
      <vt:lpstr>'I. Ogrevanje_radiator'!Področje_tiskanja</vt:lpstr>
      <vt:lpstr>'II. Hlajenje '!Področje_tiskanja</vt:lpstr>
      <vt:lpstr>'III. Kotlovnica '!Področje_tiskanja</vt:lpstr>
      <vt:lpstr>'Inštalacijski material'!Področje_tiskanja</vt:lpstr>
      <vt:lpstr>'IV. VO_KA_pritličje'!Področje_tiskanja</vt:lpstr>
      <vt:lpstr>'OBJEKT IZ MODULARNIH ENOT'!Področje_tiskanja</vt:lpstr>
      <vt:lpstr>'OPOMBE STROJNE INSTAL'!Področje_tiskanja</vt:lpstr>
      <vt:lpstr>'OPOMBE-GOI'!Področje_tiskanja</vt:lpstr>
      <vt:lpstr>'OPOMBE-SPLOŠNO'!Področje_tiskanja</vt:lpstr>
      <vt:lpstr>Razdelilniki!Področje_tiskanja</vt:lpstr>
      <vt:lpstr>'Strelovod, pot izenač'!Področje_tiskanja</vt:lpstr>
      <vt:lpstr>'STROJNE INSTALACIJE Rekapitulac'!Področje_tiskanja</vt:lpstr>
      <vt:lpstr>'Svetlobna telesa'!Področje_tiskanja</vt:lpstr>
      <vt:lpstr>'Šibki tok'!Področje_tiskanja</vt:lpstr>
      <vt:lpstr>'V. Prezracevanje '!Področje_tiskanja</vt:lpstr>
      <vt:lpstr>'VI. Prezracevanje Kuhinja '!Področje_tiskanja</vt:lpstr>
      <vt:lpstr>'Zakljucna dela'!Področje_tiskanja</vt:lpstr>
      <vt:lpstr>'I. Ogrevanje_radiator'!Tiskanje_naslovov</vt:lpstr>
      <vt:lpstr>'II. Hlajenje '!Tiskanje_naslovov</vt:lpstr>
      <vt:lpstr>'III. Kotlovnica '!Tiskanje_naslovov</vt:lpstr>
      <vt:lpstr>'Inštalacijski material'!Tiskanje_naslovov</vt:lpstr>
      <vt:lpstr>'IV. VO_KA_pritličje'!Tiskanje_naslovov</vt:lpstr>
      <vt:lpstr>'OPOMBE STROJNE INSTAL'!Tiskanje_naslovov</vt:lpstr>
      <vt:lpstr>Razdelilniki!Tiskanje_naslovov</vt:lpstr>
      <vt:lpstr>'Strelovod, pot izenač'!Tiskanje_naslovov</vt:lpstr>
      <vt:lpstr>'STROJNE INSTALACIJE Rekapitulac'!Tiskanje_naslovov</vt:lpstr>
      <vt:lpstr>'Svetlobna telesa'!Tiskanje_naslovov</vt:lpstr>
      <vt:lpstr>'Šibki tok'!Tiskanje_naslovov</vt:lpstr>
      <vt:lpstr>'V. Prezracevanje '!Tiskanje_naslovov</vt:lpstr>
      <vt:lpstr>'VI. Prezracevanje Kuhinja '!Tiskanje_naslovov</vt:lpstr>
      <vt:lpstr>'Zakljucna dela'!Tiskanje_naslovov</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Ziga Zaplotnik</cp:lastModifiedBy>
  <cp:lastPrinted>2018-07-24T08:47:53Z</cp:lastPrinted>
  <dcterms:created xsi:type="dcterms:W3CDTF">2004-04-07T06:01:47Z</dcterms:created>
  <dcterms:modified xsi:type="dcterms:W3CDTF">2018-07-26T12:22:36Z</dcterms:modified>
</cp:coreProperties>
</file>