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obcina9\Documents\JANJA\RAZPISI\2016\LC Trebnjev - Račje selo\"/>
    </mc:Choice>
  </mc:AlternateContent>
  <bookViews>
    <workbookView xWindow="0" yWindow="0" windowWidth="28800" windowHeight="12435" tabRatio="694"/>
  </bookViews>
  <sheets>
    <sheet name="rekapitulacija" sheetId="1" r:id="rId1"/>
    <sheet name=" preddela" sheetId="2" r:id="rId2"/>
    <sheet name=" zemeljska dela" sheetId="3" r:id="rId3"/>
    <sheet name="voziscne konstrukcije" sheetId="4" r:id="rId4"/>
    <sheet name="odvodnjavanje" sheetId="5" r:id="rId5"/>
    <sheet name="gradbena in obrtniska dela" sheetId="13" r:id="rId6"/>
    <sheet name="prometna oprema" sheetId="10" r:id="rId7"/>
    <sheet name="tuje storitve" sheetId="8" r:id="rId8"/>
    <sheet name="javcna razsvetljava" sheetId="17" r:id="rId9"/>
  </sheets>
  <definedNames>
    <definedName name="_xlnm._FilterDatabase" localSheetId="0" hidden="1">rekapitulacija!$G$20:$G$20</definedName>
    <definedName name="_xlnm.Print_Area" localSheetId="1">' preddela'!$A$1:$G$41</definedName>
    <definedName name="_xlnm.Print_Area" localSheetId="2">' zemeljska dela'!$A$1:$G$36</definedName>
    <definedName name="_xlnm.Print_Area" localSheetId="5">'gradbena in obrtniska dela'!$A$1:$G$9</definedName>
    <definedName name="_xlnm.Print_Area" localSheetId="8">'javcna razsvetljava'!$A$1:$I$78</definedName>
    <definedName name="_xlnm.Print_Area" localSheetId="4">odvodnjavanje!$A$1:$G$41</definedName>
    <definedName name="_xlnm.Print_Area" localSheetId="6">'prometna oprema'!$A$1:$G$37</definedName>
    <definedName name="_xlnm.Print_Area" localSheetId="0">rekapitulacija!$B$1:$G$46</definedName>
    <definedName name="_xlnm.Print_Area" localSheetId="7">'tuje storitve'!$A$1:$G$11</definedName>
    <definedName name="_xlnm.Print_Area" localSheetId="3">'voziscne konstrukcije'!$A$1:$G$33</definedName>
    <definedName name="_xlnm.Print_Titles" localSheetId="1">' preddela'!$1:$2</definedName>
    <definedName name="_xlnm.Print_Titles" localSheetId="2">' zemeljska dela'!$1:$2</definedName>
    <definedName name="_xlnm.Print_Titles" localSheetId="4">odvodnjavanje!$1:$2</definedName>
    <definedName name="_xlnm.Print_Titles" localSheetId="6">'prometna oprema'!$1:$2</definedName>
    <definedName name="_xlnm.Print_Titles" localSheetId="3">'voziscne konstrukcije'!$1:$2</definedName>
  </definedNames>
  <calcPr calcId="152511"/>
</workbook>
</file>

<file path=xl/calcChain.xml><?xml version="1.0" encoding="utf-8"?>
<calcChain xmlns="http://schemas.openxmlformats.org/spreadsheetml/2006/main">
  <c r="G26" i="1" l="1"/>
  <c r="G24" i="1"/>
  <c r="G22" i="1"/>
  <c r="G16" i="1" l="1"/>
  <c r="G30" i="1"/>
  <c r="G18" i="1"/>
  <c r="G20" i="1"/>
  <c r="G25" i="1"/>
  <c r="I49" i="17" l="1"/>
  <c r="I47" i="17"/>
  <c r="I45" i="17"/>
  <c r="I43" i="17"/>
  <c r="I41" i="17"/>
  <c r="I39" i="17"/>
  <c r="I37" i="17"/>
  <c r="I35" i="17"/>
  <c r="I33" i="17"/>
  <c r="I31" i="17"/>
  <c r="I29" i="17"/>
  <c r="I27" i="17"/>
  <c r="I25" i="17"/>
  <c r="I23" i="17"/>
  <c r="I21" i="17"/>
  <c r="I13" i="17"/>
  <c r="I11" i="17"/>
  <c r="I9" i="17"/>
  <c r="I6" i="17"/>
  <c r="G35" i="2"/>
  <c r="G33" i="2"/>
  <c r="G31" i="2"/>
  <c r="G29" i="2"/>
  <c r="G25" i="2"/>
  <c r="G23" i="2"/>
  <c r="G21" i="2"/>
  <c r="G28" i="10"/>
  <c r="G30" i="10"/>
  <c r="G22" i="10"/>
  <c r="G18" i="10"/>
  <c r="G16" i="10"/>
  <c r="G14" i="10"/>
  <c r="G12" i="10"/>
  <c r="G10" i="10"/>
  <c r="G34" i="5"/>
  <c r="G32" i="5"/>
  <c r="G30" i="5"/>
  <c r="G28" i="5"/>
  <c r="G16" i="4"/>
  <c r="G33" i="4" s="1"/>
  <c r="G18" i="4"/>
  <c r="G14" i="4"/>
  <c r="G6" i="13"/>
  <c r="G8" i="13" s="1"/>
  <c r="G25" i="4"/>
  <c r="G23" i="4"/>
  <c r="G21" i="4"/>
  <c r="G22" i="3"/>
  <c r="G26" i="10"/>
  <c r="G7" i="5"/>
  <c r="G19" i="5"/>
  <c r="G30" i="4"/>
  <c r="G11" i="4"/>
  <c r="G8" i="4"/>
  <c r="G24" i="3"/>
  <c r="G34" i="3"/>
  <c r="G19" i="3"/>
  <c r="G14" i="3"/>
  <c r="G10" i="3"/>
  <c r="G19" i="2"/>
  <c r="G15" i="2"/>
  <c r="G32" i="10"/>
  <c r="G24" i="10"/>
  <c r="G35" i="10"/>
  <c r="G19" i="10"/>
  <c r="G8" i="10"/>
  <c r="G6" i="10"/>
  <c r="G24" i="5"/>
  <c r="G14" i="5"/>
  <c r="G17" i="5"/>
  <c r="G22" i="5"/>
  <c r="G26" i="5"/>
  <c r="G37" i="5"/>
  <c r="G39" i="5"/>
  <c r="G27" i="2"/>
  <c r="G12" i="5"/>
  <c r="G10" i="5"/>
  <c r="G7" i="8"/>
  <c r="G5" i="8"/>
  <c r="G5" i="5"/>
  <c r="G28" i="4"/>
  <c r="G6" i="4"/>
  <c r="G31" i="3"/>
  <c r="G29" i="3"/>
  <c r="G26" i="3"/>
  <c r="G17" i="3"/>
  <c r="G12" i="3"/>
  <c r="G8" i="3"/>
  <c r="G6" i="3"/>
  <c r="G38" i="2"/>
  <c r="G17" i="2"/>
  <c r="G13" i="2"/>
  <c r="G11" i="2"/>
  <c r="G8" i="2"/>
  <c r="G6" i="2"/>
  <c r="G41" i="2" s="1"/>
  <c r="G37" i="10"/>
  <c r="I15" i="17" l="1"/>
  <c r="I57" i="17" s="1"/>
  <c r="I52" i="17"/>
  <c r="I59" i="17" s="1"/>
  <c r="G41" i="5"/>
  <c r="G36" i="3"/>
  <c r="G10" i="8"/>
  <c r="G28" i="1" s="1"/>
  <c r="G32" i="1" s="1"/>
  <c r="G34" i="1" s="1"/>
  <c r="G36" i="1" s="1"/>
  <c r="I61" i="17" l="1"/>
  <c r="I63" i="17"/>
  <c r="I64" i="17" s="1"/>
</calcChain>
</file>

<file path=xl/sharedStrings.xml><?xml version="1.0" encoding="utf-8"?>
<sst xmlns="http://schemas.openxmlformats.org/spreadsheetml/2006/main" count="426" uniqueCount="223">
  <si>
    <t>REKAPITULACIJA</t>
  </si>
  <si>
    <t>1.</t>
  </si>
  <si>
    <t>PREDDELA</t>
  </si>
  <si>
    <t>2.</t>
  </si>
  <si>
    <t>ZEMELJSKA DELA</t>
  </si>
  <si>
    <t>3.</t>
  </si>
  <si>
    <t>VOZIŠČNE KONSTRUKCIJE</t>
  </si>
  <si>
    <t>4.</t>
  </si>
  <si>
    <t>ODVODNJAVANJE</t>
  </si>
  <si>
    <t>7.</t>
  </si>
  <si>
    <t>TUJE STORITVE</t>
  </si>
  <si>
    <t>SKUPAJ:</t>
  </si>
  <si>
    <t xml:space="preserve">oznaka </t>
  </si>
  <si>
    <t>opis</t>
  </si>
  <si>
    <t xml:space="preserve">količina </t>
  </si>
  <si>
    <t>enota</t>
  </si>
  <si>
    <t>količina x cena</t>
  </si>
  <si>
    <t>postavke</t>
  </si>
  <si>
    <t xml:space="preserve"> postavke</t>
  </si>
  <si>
    <t>za enoto</t>
  </si>
  <si>
    <t>1.1.</t>
  </si>
  <si>
    <t>GEODETSKA DELA</t>
  </si>
  <si>
    <t>km</t>
  </si>
  <si>
    <t>kos</t>
  </si>
  <si>
    <t>1.2.</t>
  </si>
  <si>
    <t>ČIŠČENJE TERENA</t>
  </si>
  <si>
    <r>
      <t>m</t>
    </r>
    <r>
      <rPr>
        <vertAlign val="superscript"/>
        <sz val="10"/>
        <rFont val="Arial CE"/>
        <family val="2"/>
        <charset val="238"/>
      </rPr>
      <t>2</t>
    </r>
  </si>
  <si>
    <r>
      <t>m</t>
    </r>
    <r>
      <rPr>
        <vertAlign val="superscript"/>
        <sz val="10"/>
        <rFont val="Arial CE"/>
        <family val="2"/>
        <charset val="238"/>
      </rPr>
      <t>3</t>
    </r>
  </si>
  <si>
    <t>Skupaj:</t>
  </si>
  <si>
    <t>2.1.</t>
  </si>
  <si>
    <t>IZKOPI</t>
  </si>
  <si>
    <t>2.2.</t>
  </si>
  <si>
    <t>PLANUM TEMELJNIH TAL</t>
  </si>
  <si>
    <t>2.4.</t>
  </si>
  <si>
    <t>NASIPI, ZASIPI, KLINI, POSTELJICA IN GLINASTI NABOJ</t>
  </si>
  <si>
    <t>2.5.</t>
  </si>
  <si>
    <t>BREŽINE IN ZELENICE</t>
  </si>
  <si>
    <t>2.9.</t>
  </si>
  <si>
    <t>RAZPROSTIRANJE ODVEČNEGA MATERIALA</t>
  </si>
  <si>
    <t>3.1.</t>
  </si>
  <si>
    <t>NOSILNE PLASTI</t>
  </si>
  <si>
    <t>3.2.</t>
  </si>
  <si>
    <t>OBRABNE IN ZAPORNE PLASTI</t>
  </si>
  <si>
    <r>
      <t>m</t>
    </r>
    <r>
      <rPr>
        <vertAlign val="superscript"/>
        <sz val="10"/>
        <rFont val="Arial CE"/>
        <family val="2"/>
        <charset val="238"/>
      </rPr>
      <t>1</t>
    </r>
  </si>
  <si>
    <t>3.6.</t>
  </si>
  <si>
    <t>BANKINE</t>
  </si>
  <si>
    <t>4.1.</t>
  </si>
  <si>
    <t>POVRŠINSKO ODVODNJAVANJE</t>
  </si>
  <si>
    <t>4.4.</t>
  </si>
  <si>
    <t>JAŠKI</t>
  </si>
  <si>
    <t>NADZOR</t>
  </si>
  <si>
    <t>Projektantski nadzor</t>
  </si>
  <si>
    <t>ur</t>
  </si>
  <si>
    <r>
      <t>m</t>
    </r>
    <r>
      <rPr>
        <vertAlign val="superscript"/>
        <sz val="10"/>
        <rFont val="Arial CE"/>
        <charset val="238"/>
      </rPr>
      <t>1</t>
    </r>
  </si>
  <si>
    <t xml:space="preserve">m2  </t>
  </si>
  <si>
    <t xml:space="preserve"> </t>
  </si>
  <si>
    <t>1.3.</t>
  </si>
  <si>
    <t>OSTALA PREDDELA</t>
  </si>
  <si>
    <t>Rezanje asfaltne plasti s talno diamantno žago, debele 6 do 10 cm</t>
  </si>
  <si>
    <t>dan</t>
  </si>
  <si>
    <t>Odstranitev panja s premerom 11 do 30 cm z odvozom na deponijo na razdaljo nad 1000 m</t>
  </si>
  <si>
    <t>Površinski izkop plodne zemljine – 1. kategorije – strojno z nakladanjem</t>
  </si>
  <si>
    <t>Humuziranje brežine z valjanjem, v debelini do 15 cm - strojno</t>
  </si>
  <si>
    <t>Doplačilo za zatravitev s semenom</t>
  </si>
  <si>
    <t>Zavarovanje dna kadunjastega jarka s plastjo bitumenskega betona, debelo 5 cm, široko 50 cm</t>
  </si>
  <si>
    <t>7.9.</t>
  </si>
  <si>
    <t xml:space="preserve">Geotehnični nadzor </t>
  </si>
  <si>
    <t xml:space="preserve">Izdelava nevezane nosilne plasti enakomerno zrnatega drobljenca iz kamnine v debelini do 20 cm </t>
  </si>
  <si>
    <t xml:space="preserve">Izdelava jaška iz cementnega betona, krožnega  prereza, premera 50 cm, globine 1.5 do 2 m </t>
  </si>
  <si>
    <t>SKUPAJ z DDV-jem:</t>
  </si>
  <si>
    <t>4.2.</t>
  </si>
  <si>
    <t>GLOBINSKO ODVODNJAVANJE - DRENAŽE</t>
  </si>
  <si>
    <t>Izdelava vzdolžne in prečne drenaže, globoke do 1,0 m, na podložni plasti iz cementnega betona, s trdimi plastičnimi cevmi premera 15 cm</t>
  </si>
  <si>
    <t>Izdelava vzdolžne in prečne drenaže, globoke do 1,0 m, na podložni plasti iz cementnega betona, s trdimi plastičnimi cevmi premera 25 cm</t>
  </si>
  <si>
    <t>4.5.</t>
  </si>
  <si>
    <t>PREPUSTI</t>
  </si>
  <si>
    <t>6.</t>
  </si>
  <si>
    <t>PROMETNA OPREMA</t>
  </si>
  <si>
    <t>6.2.</t>
  </si>
  <si>
    <t>OZNAČBE NA VOZIŠČU</t>
  </si>
  <si>
    <t>6.3.</t>
  </si>
  <si>
    <t>OPREMA ZA VODENJE PROMETA</t>
  </si>
  <si>
    <t>Dobava in postavitev plastičnega smernika s polnim prerezom, dolžina 1200 mm, z odsevnikom iz svetlobnih teles</t>
  </si>
  <si>
    <t>4.3.</t>
  </si>
  <si>
    <t>GLOBINSKO ODVODNJAVANJE - KANALIZACIJA</t>
  </si>
  <si>
    <t>Izdelava jaška iz cementnega betona, krožnega prereza s premerom 80 cm, globokega 1,5 do 2,0 m</t>
  </si>
  <si>
    <t>Izdelava poševne vtočne ali iztočne glave prepusta krožnega prereza iz cementnega betona s premerom 60 cm</t>
  </si>
  <si>
    <t>Odstranitev grmovja in dreves z debli premera do 10 cm ter vej na gosto porasli površini – ročno (ocena)</t>
  </si>
  <si>
    <t>Posek in odstranitev drevesa z deblom premera 11 do 30 cm ter odstranitev vej (ocena)</t>
  </si>
  <si>
    <t>kom</t>
  </si>
  <si>
    <t>Porušitev in odstranitev asfaltne plasti v debelini 6 do 10 cm</t>
  </si>
  <si>
    <t>166A</t>
  </si>
  <si>
    <t>Izdelava vzdolžne in prečne drenaže, globoke do 1,0 m, na podložni plasti iz cementnega betona, s trdimi plastičnimi cevmi premera 35 cm</t>
  </si>
  <si>
    <t>Izdelava jaška iz cementnega betona, krožnega prereza s premerom 60 cm, globokega 1,5 do 2,0 m</t>
  </si>
  <si>
    <t>8.</t>
  </si>
  <si>
    <t>OPOMBA:</t>
  </si>
  <si>
    <r>
      <rPr>
        <b/>
        <sz val="10"/>
        <rFont val="Arial CE"/>
        <charset val="238"/>
      </rPr>
      <t>Popis del</t>
    </r>
    <r>
      <rPr>
        <sz val="10"/>
        <rFont val="Arial CE"/>
        <charset val="238"/>
      </rPr>
      <t xml:space="preserve"> je vsklajen s posebnimi tehničnimi pogoji-tehnična specifikacija za javne</t>
    </r>
  </si>
  <si>
    <r>
      <t xml:space="preserve">ceste </t>
    </r>
    <r>
      <rPr>
        <b/>
        <sz val="10"/>
        <rFont val="Arial CE"/>
        <charset val="238"/>
      </rPr>
      <t>TSC 09.000:2006</t>
    </r>
    <r>
      <rPr>
        <sz val="10"/>
        <rFont val="Arial CE"/>
        <charset val="238"/>
      </rPr>
      <t xml:space="preserve"> in </t>
    </r>
    <r>
      <rPr>
        <b/>
        <sz val="10"/>
        <rFont val="Arial CE"/>
        <charset val="238"/>
      </rPr>
      <t>TSC 06.300/06.410:2009</t>
    </r>
  </si>
  <si>
    <t>6.1.</t>
  </si>
  <si>
    <t>POKONČNA OPREMA CEST</t>
  </si>
  <si>
    <t>Izdelava temelja iz cementnega betona C 12/15, globine 80 cm, premera 30 cm</t>
  </si>
  <si>
    <t>Dobava in pritrditev okroglega prometnega znaka, podloga iz aluminijaste pločevine, znak z odsevno folijo tipa II, premera 600 mm</t>
  </si>
  <si>
    <t>Izdelava tankoslojne vzdolžne označbe na vozišču z enokomponentno belo barvo, vključno 250 g/m2 posipa z drobci / kroglicami stekla, strojno, debelina plasti suhe snovi 250  μm, širina črte 10 cm</t>
  </si>
  <si>
    <t>Posek in odstranitev drevesa z deblom premera 31 do 50 cm ter odstranitev vej</t>
  </si>
  <si>
    <t>Zavarovanje gradbišča v času gradnje s popolno zaporo prometa (ocena)</t>
  </si>
  <si>
    <t xml:space="preserve">Široki izkop zrnate kamnine – 3. kategorije – strojno z nakladanjem </t>
  </si>
  <si>
    <t>Izdelava posteljice iz drobljenih kamnitih zrn v debelini 40 cm</t>
  </si>
  <si>
    <t>215*</t>
  </si>
  <si>
    <t>Izdelava bankine iz drobljenca, široke do 0,50 m</t>
  </si>
  <si>
    <t>Porušitev in odstranitev prepusta iz cevi s premerom do 60 cm</t>
  </si>
  <si>
    <t>Porušitev in odstranitev jaška z notranjo stranico/premerom do 60 cm</t>
  </si>
  <si>
    <t>Porušitev in odstranitev glave prepusta s premerom do 60 cm</t>
  </si>
  <si>
    <t>Izdelava kanalizacije iz cevi iz cementnega betona, vključno s podložno plastjo iz zmesi kamnitih zrn, premera 30 cm, v globini do 1,0 m   opomba: AB cevi</t>
  </si>
  <si>
    <t>Izdelava tankoslojne prečne in ostalih označb na vozišču z enokomponentno belo barvo, vključno 250 g/m2 posipa z drobci / kroglicami stekla, strojno, debelina plasti suhe snovi 250 m, površina označbe 1,1 do 1,5 m2</t>
  </si>
  <si>
    <t>DDV 22%:</t>
  </si>
  <si>
    <t>Odstranitev panja s premerom 31 do 50 cm z odvozom na deponijo na razdaljo nad 1000 m</t>
  </si>
  <si>
    <t>Izgradnja pločnika in ureditev lokalne ceste</t>
  </si>
  <si>
    <t>LC 425001 Trebnje - Račje selo</t>
  </si>
  <si>
    <t>Obnova in zavarovanje zakoličbe osi trase ostale javne ceste v gričevnatem terenu</t>
  </si>
  <si>
    <t>Postavitev in zavarovanje prečnega profila za komunalne vode v gričevnatem terenu</t>
  </si>
  <si>
    <t>Demontaža prometnega znaka na enem podstavku in odvoz v deponijo</t>
  </si>
  <si>
    <t>211*</t>
  </si>
  <si>
    <t xml:space="preserve">Demontaža prometnega znaka na enem podstavku in ponovna montaža </t>
  </si>
  <si>
    <t>Demontaža prometnega znaka na dveh podstavkih in ponovna montaža</t>
  </si>
  <si>
    <t>Izkop mehke kamnine – 4. kategorije za temelje, kanalske rove, prepuste, jaške in drenaže, širine do 1,0 m in globine 1,1 do 2,0 m</t>
  </si>
  <si>
    <t>Ureditev planuma temeljnih tal trde kamnine – 4. kategorije</t>
  </si>
  <si>
    <t>Izkop vezljive zemljine/zrnate kamnine – 3. kategorije za temelje, kanalske rove, prepuste, jaške in drenaže, širine do 1,0 m in globine 1,1 do 2,0 m – strojno, planiranje dna ročno</t>
  </si>
  <si>
    <t>Ureditev planuma temeljnih tal zrnate kamnine – 3. kategorije</t>
  </si>
  <si>
    <t>Vgraditev nasipa iz mehke kamnine – 4. kategorije (iz izkopa 50%-ocena)</t>
  </si>
  <si>
    <t>Nakladanje, prevoz in zvračanje izkopanega materiala, prevoz na razdaljo od 3000 do 5000 m               op:z vsemi pristojbinami in taksami ter ureditvijo deponij-GLOBOKO</t>
  </si>
  <si>
    <t>Izdelava obrabnonosilne plasti bituminizirane zmesi AC 16 surf B 70/100 A4 Z3 v debelini 6 cm</t>
  </si>
  <si>
    <t>Izdelava obrabne in zaporne plasti bituminizirane zmesi AC 11 surf B 70/100 A5 Z3 v debelini 5 cm</t>
  </si>
  <si>
    <t>3.5.</t>
  </si>
  <si>
    <t>ROBNI ELEMENTI VOZIŠČ</t>
  </si>
  <si>
    <t>Vgraditev predfabriciranih dvignjenih robnikov iz cementnega betona s prerezom 15/25 cm</t>
  </si>
  <si>
    <t>Dobava in vgraditev predfabriciranega pogreznjenega robnika iz cementnega betona  s prerezom 15/25 cm</t>
  </si>
  <si>
    <t>Dobava in vgraditev predfabriciranega pogreznjenega robnika iz cementnega betona  s prerezom 6/20 cm</t>
  </si>
  <si>
    <t>Izdelava bankine iz drobljenca, široke 0,76 do 1,00 m</t>
  </si>
  <si>
    <t>5.</t>
  </si>
  <si>
    <t>GRADBENA IN OBRTNIŠKA DELA</t>
  </si>
  <si>
    <t>5.0.</t>
  </si>
  <si>
    <t>DELA S CEMENTNIM BETONOM</t>
  </si>
  <si>
    <t>998*</t>
  </si>
  <si>
    <t>Ureditev  dveh betonskih stopnic po celotni dolžini veterinarske postaje; d= 21 m, prereza 0.11 m2 (v kompletu, z vsemi deli).</t>
  </si>
  <si>
    <t>3.4.</t>
  </si>
  <si>
    <t>TLAKOVANE OBRABNE PLASTI</t>
  </si>
  <si>
    <t>Izdelava obrabne plasti iz tlakovcev iz cementnega betona  velikosti 26 cm /26 cm /7 cm, stiki zapolnjeni s peskom</t>
  </si>
  <si>
    <t>Izdelava tlakovane obrabne plasti iz lomljenih kamnitih plošč poljubnih dimenzij, stiki zaliti s cementno malto</t>
  </si>
  <si>
    <t>311*</t>
  </si>
  <si>
    <t>Izdelava obrabne plasti iz tlakovcev iz cementnega betona  velikosti 20 cm /22.7 cm /6 cm, stiki zapolnjeni s peskom</t>
  </si>
  <si>
    <t>541*</t>
  </si>
  <si>
    <t>Zavarovanje brežine s kamitim lomljencem (položenim na peščeno podlago) zaradi iztoka iz cevnega prepusta.</t>
  </si>
  <si>
    <t>Dobava in vgraditev pokrova iz ojačenega cementnega betona, krožnega prereza s premerom 50 cm</t>
  </si>
  <si>
    <t>Dobava in vgraditev pokrova iz duktilne litine z nosilnostjo 400 kN, krožnega prereza s premerom 600 mm</t>
  </si>
  <si>
    <t>Dobava in vgraditev pokrova iz duktilne litine z nosilnostjo 400 kN, krožnega prereza s premerom 800 mm</t>
  </si>
  <si>
    <t xml:space="preserve">Izdelava prepusta krožnega prereza iz cevi iz cementnega betona s premerom 60 cm </t>
  </si>
  <si>
    <t>Dobava in vgraditev stebrička za prometni znak iz vroče cinkane jeklene cevi s premerom 64 mm, dolge 2900 mm</t>
  </si>
  <si>
    <t>216*</t>
  </si>
  <si>
    <t>Dobava in vgraditev stebrička za prometni znak iz vroče cinkane jeklene cevi s premerom 64 mm, dolge 3200 mm</t>
  </si>
  <si>
    <t>Dobava in vgraditev stebrička za prometni znak iz vroče cinkane jeklene cevi s premerom 64 mm, dolge 3500 mm</t>
  </si>
  <si>
    <t>Dobava in pritrditev prometnega znaka, velikost 600 x 600 mm, tipa I</t>
  </si>
  <si>
    <t>Dobava in pritrditev prometnega znaka, velikost 600 x 300 mm, tipa I</t>
  </si>
  <si>
    <t>Dobava in pritrditev prometnega znaka, velikost 900 x 600 mm, tipa I</t>
  </si>
  <si>
    <t>Izdelava tankoslojne vzdolžne označbe na vozišču z enokomponentno belo barvo, vključno 250 g/m2 posipa z drobci / kroglicami stekla, strojno, debelina plasti suhe snovi 250  μm, širina črte 12 cm</t>
  </si>
  <si>
    <t>Doplačilo za izdelavo prekinjenih vzdolžnih označb na vozišču, širina črte 12 cm</t>
  </si>
  <si>
    <t>Izdelava tankoslojne prečne in ostalih označb na vozišču z enokomponentno belo barvo, vključno 250 g/m2 posipa z drobci / kroglicami stekla, strojno, debelina plasti suhe snovi 250 m, površina označbe nad 1,5 m2</t>
  </si>
  <si>
    <t>Izdelava tankoslojne prečne in ostalih označb na vozišču z enokomponentno belo barvo, vključno 250 g/m2 posipa z drobci / kroglicami stekla, strojno, debelina plasti suhe snovi 250 m, površina označbe 0,6 do 1 m2</t>
  </si>
  <si>
    <t>I. faza od LC-1 do LC-28</t>
  </si>
  <si>
    <t>Zzasip kanalskih rovov prepustov, jaškov, drenažnih jarkov z mehko kamnino – 4. kategorije (iz izkopa 50 %-ocena)</t>
  </si>
  <si>
    <t>(km 0.995,85 do km 1.524,22)</t>
  </si>
  <si>
    <t>1. ELEKTROINSTALACIJE CR</t>
  </si>
  <si>
    <t>1. faza od LC1 - LC29</t>
  </si>
  <si>
    <t>EM</t>
  </si>
  <si>
    <t>KOL</t>
  </si>
  <si>
    <t>CENA DELA</t>
  </si>
  <si>
    <t>CENA MAT.</t>
  </si>
  <si>
    <t>CENA / EM</t>
  </si>
  <si>
    <t>VREDNOST</t>
  </si>
  <si>
    <t>Izvedba pripravljalnih del (označbe križanj in vzporednega vodenja ter zakoličba trase in stojišč kandelabrov)</t>
  </si>
  <si>
    <t>kpl</t>
  </si>
  <si>
    <t>Dobava in polaganje opozorilnega traku</t>
  </si>
  <si>
    <t>m</t>
  </si>
  <si>
    <t>Dobava in polaganje vročecinkanega valjanca FeZn 25x4mm.</t>
  </si>
  <si>
    <t xml:space="preserve">Dobava križnih sponk in izdelava križnih stikov </t>
  </si>
  <si>
    <t>SKUPAJ</t>
  </si>
  <si>
    <t>2. GRADBENA DELA CR</t>
  </si>
  <si>
    <t>Pripravljalna dela na gradbišču, ki zajemajo tudi ročni odkop okoli betonskega temelja priključnega kandelabra</t>
  </si>
  <si>
    <t>Strojni izkop zemlje za kabelski jarek v zemlji III. kategorije dim. 0,4x0,8m</t>
  </si>
  <si>
    <t>Strojni izkop zemlje za kabelski jarek v zemlji IV. kategorije dim. 0,4x0,8m</t>
  </si>
  <si>
    <t>Strojni izkop zemlje za kabelski jarek v zemlji V. kategorije dim. 0,4x0,8m</t>
  </si>
  <si>
    <t>Ročni izkop zemlje za kabelski jarek v zemlji IV. kategorije dim. 0,4x0,8m na mestih križanj</t>
  </si>
  <si>
    <r>
      <t xml:space="preserve">Dobava in polaganje stigmafleks cevi </t>
    </r>
    <r>
      <rPr>
        <sz val="10"/>
        <rFont val="Calibri"/>
        <family val="2"/>
        <charset val="238"/>
      </rPr>
      <t>Ø</t>
    </r>
    <r>
      <rPr>
        <sz val="10"/>
        <rFont val="Arial"/>
        <family val="2"/>
        <charset val="238"/>
      </rPr>
      <t>75mm v izkopan kabelski jarek</t>
    </r>
  </si>
  <si>
    <t>Izdelava kabelske posteljice dim. 0,2x0,4m s peskom granulacije 0–4mm</t>
  </si>
  <si>
    <r>
      <t>m</t>
    </r>
    <r>
      <rPr>
        <vertAlign val="superscript"/>
        <sz val="10"/>
        <rFont val="Arial"/>
        <family val="2"/>
      </rPr>
      <t>3</t>
    </r>
  </si>
  <si>
    <t>Izdelava nadbetoniranja z drobnim peskom (granulacije 0-4mm) obsute cevi cevne kabelske kanalizacije pod povozno površino v višini 30cm z betonom C10/15</t>
  </si>
  <si>
    <t>9.</t>
  </si>
  <si>
    <t>Zasip jarka in utrjevanje v slojih po 20cm</t>
  </si>
  <si>
    <t>10.</t>
  </si>
  <si>
    <t>Odvoz odvečnega materiala na deponijo do 20km</t>
  </si>
  <si>
    <t>13.</t>
  </si>
  <si>
    <t>Izdelava podboja za stigmafleks cev Ø75mm pod obstoječimi betonskimi opornimi zidovi</t>
  </si>
  <si>
    <t>14.</t>
  </si>
  <si>
    <t>Izdelava betonskega temelja kandelabra dim. 0,80x0,80x1,0m z vgrajenimi sidrnimi vijaki vsaj M24 dolžine 1m</t>
  </si>
  <si>
    <t>15.</t>
  </si>
  <si>
    <r>
      <t xml:space="preserve">Izdelava izvrtanja odprtine </t>
    </r>
    <r>
      <rPr>
        <sz val="10"/>
        <rFont val="Calibri"/>
        <family val="2"/>
        <charset val="238"/>
      </rPr>
      <t>ɸ</t>
    </r>
    <r>
      <rPr>
        <sz val="10"/>
        <rFont val="Arial"/>
        <family val="2"/>
      </rPr>
      <t>40mm v obstoječi betonski temelj priključnega kandelabra za cev RBT ɸ36mm dolžine 2m ter izvedba tesnenja in zasip ter pospravilo</t>
    </r>
  </si>
  <si>
    <t>16.</t>
  </si>
  <si>
    <t>Izdelava betonskega jaška iz BC-60cm globine 60cm obbetoniranega z izdelavo uvodov za cevi ter LTŽ pokrovom 60x60cm nosilnosti 125kN</t>
  </si>
  <si>
    <t>17.</t>
  </si>
  <si>
    <t xml:space="preserve">Strojni in ročni izkop za temelje, kandelabrov in jaškov v zemlji IV. kat. </t>
  </si>
  <si>
    <t>3 REKAPITULACIJA</t>
  </si>
  <si>
    <t>ELEKTROINSTALACIJE</t>
  </si>
  <si>
    <t>GRADBENA DELA</t>
  </si>
  <si>
    <t>DDV</t>
  </si>
  <si>
    <t>Opomba:</t>
  </si>
  <si>
    <t xml:space="preserve">Popis del s predizmerami je podan kot projektantska ocena predvidenih gradbenih in elektro montažnih del za potrebe izvedbe cestne razsvetljave in se lahko razlikuje od uradno pridobljenih ponudb.                                                     Vse mere je potrebno preveriti na licu mesta in prilagoditi izvedbo dejanskemu stanju. V primeru ponujene opreme, ki se razlikuje od predlagane v tem popisu, je potrebno ponuditi opremo z enakovrednimi ali boljšimi tehničnimi karakteristikami.                                                                                                                                           V vseh postavkah je potrebno upoštevati trasportne stroške, montažo in vgradnjo, stroške pripravljalnih in zaključnih del. Za vse netipske elemente morajo biti izdelane delavniške risbe, ki jih pred izvedbo pregleda in potrdi projektant!                                                                                                                                        Pred pričetkom del mora izvajalec pripraviti gradbišče in vso potrebno dokumentacijo za izvajanje del po popisu (prijava gradbišča, načrt organizacije gradbišča, soglasja in dovoljenja, obvezno gradbiščno dokumentacijo, odločbo o imenovanju odgovornega vodje del in gradbišča, podroben terminski plan izvedbe del, skupni dogovor o zagotavljanju varnosti in zdravja pri delu). Načrt prometne ureditve izvajalec pridobi pri naročniku.                                                                                                                                           </t>
  </si>
  <si>
    <t>JAVNA RAZSVETLJAVA (gradbena)</t>
  </si>
  <si>
    <t xml:space="preserve"> cena</t>
  </si>
  <si>
    <t>OBRAZEC št. 11</t>
  </si>
  <si>
    <t>JR TREBNJE - RAČJE SELO</t>
  </si>
  <si>
    <t>Široki izkop mehke kamnine –4. kategorije z nakladanjem</t>
  </si>
  <si>
    <t>Dobava in vgraditev pokrova iz duktilne litine z nosilnostjo 250 kN, krožnega prereza s premerom 500 mm</t>
  </si>
  <si>
    <t>232*</t>
  </si>
  <si>
    <t>Izdelava kanalizacije iz PVC cevi, premera 20 cm, v globini do 1,0 m s polnim obbetoniranjem cevi.</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</si>
</sst>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 _S_I_T_-;\-* #,##0.00\ _S_I_T_-;_-* &quot;-&quot;??\ _S_I_T_-;_-@_-"/>
    <numFmt numFmtId="165" formatCode="#,##0.00\ &quot;€&quot;"/>
    <numFmt numFmtId="166" formatCode="#,##0.000"/>
    <numFmt numFmtId="167" formatCode="#,##0.00\ [$EUR]"/>
    <numFmt numFmtId="168" formatCode="_-* #,##0.00\ [$€-1]_-;\-* #,##0.00\ [$€-1]_-;_-* &quot;-&quot;??\ [$€-1]_-;_-@_-"/>
    <numFmt numFmtId="169" formatCode="0_)"/>
    <numFmt numFmtId="170" formatCode="0.0%"/>
    <numFmt numFmtId="171" formatCode="#,##0.00\ &quot;SIT&quot;"/>
    <numFmt numFmtId="172" formatCode="#,##0.00\ _S_I_T"/>
  </numFmts>
  <fonts count="29" x14ac:knownFonts="1">
    <font>
      <sz val="10"/>
      <name val="Arial CE"/>
      <charset val="238"/>
    </font>
    <font>
      <b/>
      <sz val="10"/>
      <name val="Arial CE"/>
      <charset val="238"/>
    </font>
    <font>
      <i/>
      <sz val="10"/>
      <name val="Arial CE"/>
      <charset val="238"/>
    </font>
    <font>
      <b/>
      <sz val="9"/>
      <name val="Arial CE"/>
      <charset val="238"/>
    </font>
    <font>
      <vertAlign val="superscript"/>
      <sz val="10"/>
      <name val="Arial CE"/>
      <family val="2"/>
      <charset val="238"/>
    </font>
    <font>
      <sz val="10"/>
      <name val="Arial CE"/>
      <family val="2"/>
      <charset val="238"/>
    </font>
    <font>
      <b/>
      <sz val="14"/>
      <name val="Arial CE"/>
      <family val="2"/>
      <charset val="238"/>
    </font>
    <font>
      <sz val="12"/>
      <name val="Arial CE"/>
      <family val="2"/>
      <charset val="238"/>
    </font>
    <font>
      <sz val="14"/>
      <name val="Arial CE"/>
      <family val="2"/>
      <charset val="238"/>
    </font>
    <font>
      <b/>
      <sz val="12"/>
      <name val="Arial CE"/>
      <charset val="238"/>
    </font>
    <font>
      <sz val="10"/>
      <color indexed="10"/>
      <name val="Arial CE"/>
      <family val="2"/>
      <charset val="238"/>
    </font>
    <font>
      <b/>
      <sz val="10"/>
      <name val="Arial CE"/>
      <family val="2"/>
      <charset val="238"/>
    </font>
    <font>
      <vertAlign val="superscript"/>
      <sz val="10"/>
      <name val="Arial CE"/>
      <charset val="238"/>
    </font>
    <font>
      <sz val="11"/>
      <name val="Arial CE"/>
      <charset val="238"/>
    </font>
    <font>
      <sz val="11"/>
      <name val="Arial"/>
      <family val="2"/>
      <charset val="238"/>
    </font>
    <font>
      <sz val="10"/>
      <name val="Arial"/>
      <family val="2"/>
    </font>
    <font>
      <b/>
      <sz val="8"/>
      <name val="Arial CE"/>
      <charset val="238"/>
    </font>
    <font>
      <b/>
      <sz val="16"/>
      <name val="Arial CE"/>
      <family val="2"/>
      <charset val="238"/>
    </font>
    <font>
      <sz val="16"/>
      <name val="Arial CE"/>
      <family val="2"/>
      <charset val="238"/>
    </font>
    <font>
      <sz val="10"/>
      <name val="Arial"/>
      <family val="2"/>
      <charset val="238"/>
    </font>
    <font>
      <sz val="10"/>
      <name val="Arial"/>
    </font>
    <font>
      <b/>
      <sz val="10"/>
      <name val="Arial"/>
      <family val="2"/>
    </font>
    <font>
      <b/>
      <sz val="10"/>
      <color indexed="12"/>
      <name val="Arial"/>
      <family val="2"/>
    </font>
    <font>
      <b/>
      <sz val="10"/>
      <color indexed="8"/>
      <name val="Arial"/>
      <family val="2"/>
    </font>
    <font>
      <sz val="10"/>
      <name val="Calibri"/>
      <family val="2"/>
      <charset val="238"/>
    </font>
    <font>
      <vertAlign val="superscript"/>
      <sz val="10"/>
      <name val="Arial"/>
      <family val="2"/>
    </font>
    <font>
      <b/>
      <sz val="10"/>
      <color indexed="10"/>
      <name val="Arial"/>
      <family val="2"/>
    </font>
    <font>
      <sz val="12"/>
      <name val="Times New Roman"/>
      <family val="1"/>
      <charset val="238"/>
    </font>
    <font>
      <sz val="10"/>
      <color rgb="FFFF0000"/>
      <name val="Arial CE"/>
      <charset val="238"/>
    </font>
  </fonts>
  <fills count="2">
    <fill>
      <patternFill patternType="none"/>
    </fill>
    <fill>
      <patternFill patternType="gray125"/>
    </fill>
  </fills>
  <borders count="9">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ck">
        <color indexed="64"/>
      </top>
      <bottom/>
      <diagonal/>
    </border>
  </borders>
  <cellStyleXfs count="5">
    <xf numFmtId="0" fontId="0" fillId="0" borderId="0"/>
    <xf numFmtId="0" fontId="20" fillId="0" borderId="0"/>
    <xf numFmtId="0" fontId="14" fillId="0" borderId="0"/>
    <xf numFmtId="9" fontId="19" fillId="0" borderId="0" applyFont="0" applyFill="0" applyBorder="0" applyAlignment="0" applyProtection="0"/>
    <xf numFmtId="164" fontId="19" fillId="0" borderId="0" applyFont="0" applyFill="0" applyBorder="0" applyAlignment="0" applyProtection="0"/>
  </cellStyleXfs>
  <cellXfs count="250">
    <xf numFmtId="0" fontId="0" fillId="0" borderId="0" xfId="0"/>
    <xf numFmtId="0" fontId="3" fillId="0" borderId="0" xfId="0" applyFont="1" applyAlignment="1">
      <alignment horizontal="center"/>
    </xf>
    <xf numFmtId="4" fontId="3" fillId="0" borderId="0" xfId="0" applyNumberFormat="1" applyFont="1" applyAlignment="1">
      <alignment horizontal="center"/>
    </xf>
    <xf numFmtId="4" fontId="0" fillId="0" borderId="0" xfId="0" applyNumberFormat="1" applyAlignment="1"/>
    <xf numFmtId="4" fontId="0" fillId="0" borderId="0" xfId="0" applyNumberFormat="1" applyAlignment="1">
      <alignment horizontal="center"/>
    </xf>
    <xf numFmtId="0" fontId="0" fillId="0" borderId="0" xfId="0" applyAlignment="1">
      <alignment horizontal="center"/>
    </xf>
    <xf numFmtId="0" fontId="0" fillId="0" borderId="0" xfId="0" applyAlignment="1">
      <alignment horizontal="justify"/>
    </xf>
    <xf numFmtId="0" fontId="0" fillId="0" borderId="1" xfId="0" applyBorder="1"/>
    <xf numFmtId="4" fontId="0" fillId="0" borderId="1" xfId="0" applyNumberFormat="1" applyBorder="1" applyAlignment="1"/>
    <xf numFmtId="0" fontId="3" fillId="0" borderId="2" xfId="0" applyFont="1" applyBorder="1" applyAlignment="1">
      <alignment horizontal="center" vertical="top"/>
    </xf>
    <xf numFmtId="4" fontId="3" fillId="0" borderId="2" xfId="0" applyNumberFormat="1" applyFont="1" applyBorder="1" applyAlignment="1">
      <alignment horizontal="center" vertical="top"/>
    </xf>
    <xf numFmtId="4" fontId="0" fillId="0" borderId="0" xfId="0" applyNumberFormat="1" applyAlignment="1">
      <alignment horizontal="right"/>
    </xf>
    <xf numFmtId="4" fontId="0" fillId="0" borderId="1" xfId="0" applyNumberFormat="1" applyBorder="1" applyAlignment="1">
      <alignment horizontal="right"/>
    </xf>
    <xf numFmtId="0" fontId="0" fillId="0" borderId="0" xfId="0" applyAlignment="1">
      <alignment horizontal="right"/>
    </xf>
    <xf numFmtId="0" fontId="0" fillId="0" borderId="3" xfId="0" applyBorder="1"/>
    <xf numFmtId="4" fontId="0" fillId="0" borderId="3" xfId="0" applyNumberFormat="1" applyBorder="1" applyAlignment="1">
      <alignment horizontal="right"/>
    </xf>
    <xf numFmtId="0" fontId="0" fillId="0" borderId="3" xfId="0" applyBorder="1" applyAlignment="1">
      <alignment horizontal="center"/>
    </xf>
    <xf numFmtId="4" fontId="0" fillId="0" borderId="3" xfId="0" applyNumberFormat="1" applyBorder="1" applyAlignment="1"/>
    <xf numFmtId="4" fontId="0" fillId="0" borderId="3" xfId="0" applyNumberFormat="1" applyBorder="1" applyAlignment="1">
      <alignment horizontal="center"/>
    </xf>
    <xf numFmtId="0" fontId="0" fillId="0" borderId="0" xfId="0" applyBorder="1"/>
    <xf numFmtId="0" fontId="0" fillId="0" borderId="1" xfId="0" applyBorder="1" applyAlignment="1">
      <alignment horizontal="right"/>
    </xf>
    <xf numFmtId="0" fontId="0" fillId="0" borderId="0" xfId="0" applyBorder="1" applyAlignment="1">
      <alignment vertical="top"/>
    </xf>
    <xf numFmtId="4" fontId="0" fillId="0" borderId="0" xfId="0" applyNumberFormat="1" applyBorder="1" applyAlignment="1">
      <alignment horizontal="right"/>
    </xf>
    <xf numFmtId="0" fontId="0" fillId="0" borderId="0" xfId="0" applyAlignment="1">
      <alignment horizontal="left" vertical="top"/>
    </xf>
    <xf numFmtId="0" fontId="0" fillId="0" borderId="3" xfId="0" applyBorder="1" applyAlignment="1">
      <alignment horizontal="right"/>
    </xf>
    <xf numFmtId="0" fontId="0" fillId="0" borderId="0" xfId="0" applyAlignment="1"/>
    <xf numFmtId="0" fontId="0" fillId="0" borderId="0" xfId="0" applyBorder="1" applyAlignment="1">
      <alignment horizontal="right"/>
    </xf>
    <xf numFmtId="4" fontId="0" fillId="0" borderId="0" xfId="0" applyNumberFormat="1" applyBorder="1" applyAlignment="1">
      <alignment horizontal="center"/>
    </xf>
    <xf numFmtId="0" fontId="0" fillId="0" borderId="1" xfId="0" applyBorder="1" applyAlignment="1"/>
    <xf numFmtId="0" fontId="0" fillId="0" borderId="3" xfId="0" applyBorder="1" applyAlignment="1"/>
    <xf numFmtId="0" fontId="0" fillId="0" borderId="0" xfId="0" applyBorder="1" applyAlignment="1">
      <alignment horizontal="justify"/>
    </xf>
    <xf numFmtId="4" fontId="5" fillId="0" borderId="0" xfId="0" applyNumberFormat="1" applyFont="1" applyBorder="1" applyAlignment="1">
      <alignment horizontal="right"/>
    </xf>
    <xf numFmtId="0" fontId="7" fillId="0" borderId="0" xfId="0" applyFont="1" applyAlignment="1">
      <alignment horizontal="centerContinuous"/>
    </xf>
    <xf numFmtId="0" fontId="0" fillId="0" borderId="0" xfId="0" applyAlignment="1">
      <alignment horizontal="centerContinuous"/>
    </xf>
    <xf numFmtId="4" fontId="0" fillId="0" borderId="0" xfId="0" applyNumberFormat="1" applyAlignment="1">
      <alignment horizontal="centerContinuous"/>
    </xf>
    <xf numFmtId="0" fontId="8" fillId="0" borderId="0" xfId="0" applyFont="1" applyAlignment="1">
      <alignment horizontal="centerContinuous"/>
    </xf>
    <xf numFmtId="0" fontId="7" fillId="0" borderId="0" xfId="0" applyFont="1" applyAlignment="1">
      <alignment vertical="top"/>
    </xf>
    <xf numFmtId="0" fontId="7" fillId="0" borderId="0" xfId="0" applyFont="1" applyAlignment="1">
      <alignment horizontal="left"/>
    </xf>
    <xf numFmtId="4" fontId="7" fillId="0" borderId="0" xfId="0" applyNumberFormat="1" applyFont="1" applyAlignment="1">
      <alignment horizontal="right"/>
    </xf>
    <xf numFmtId="0" fontId="7" fillId="0" borderId="0" xfId="0" applyFont="1" applyAlignment="1">
      <alignment horizontal="center"/>
    </xf>
    <xf numFmtId="0" fontId="7" fillId="0" borderId="0" xfId="0" applyFont="1" applyBorder="1" applyAlignment="1">
      <alignment horizontal="right"/>
    </xf>
    <xf numFmtId="0" fontId="7" fillId="0" borderId="0" xfId="0" applyFont="1"/>
    <xf numFmtId="0" fontId="1" fillId="0" borderId="0" xfId="0" applyFont="1"/>
    <xf numFmtId="4" fontId="1" fillId="0" borderId="0" xfId="0" applyNumberFormat="1" applyFont="1" applyAlignment="1">
      <alignment horizontal="right"/>
    </xf>
    <xf numFmtId="0" fontId="1" fillId="0" borderId="0" xfId="0" applyFont="1" applyAlignment="1">
      <alignment horizontal="center"/>
    </xf>
    <xf numFmtId="0" fontId="1" fillId="0" borderId="0" xfId="0" applyFont="1" applyBorder="1" applyAlignment="1">
      <alignment horizontal="right"/>
    </xf>
    <xf numFmtId="4" fontId="1" fillId="0" borderId="0" xfId="0" applyNumberFormat="1" applyFont="1" applyAlignment="1"/>
    <xf numFmtId="0" fontId="0" fillId="0" borderId="0" xfId="0" applyBorder="1" applyAlignment="1">
      <alignment horizontal="center"/>
    </xf>
    <xf numFmtId="4" fontId="0" fillId="0" borderId="0" xfId="0" applyNumberFormat="1" applyBorder="1" applyAlignment="1"/>
    <xf numFmtId="0" fontId="1" fillId="0" borderId="0" xfId="0" applyFont="1" applyBorder="1" applyAlignment="1">
      <alignment vertical="top"/>
    </xf>
    <xf numFmtId="0" fontId="1" fillId="0" borderId="0" xfId="0" applyFont="1" applyBorder="1"/>
    <xf numFmtId="0" fontId="1" fillId="0" borderId="0" xfId="0" applyFont="1" applyAlignment="1">
      <alignment horizontal="right"/>
    </xf>
    <xf numFmtId="0" fontId="0" fillId="0" borderId="0" xfId="0" applyBorder="1" applyAlignment="1"/>
    <xf numFmtId="0" fontId="1" fillId="0" borderId="0" xfId="0" applyFont="1" applyAlignment="1"/>
    <xf numFmtId="0" fontId="9" fillId="0" borderId="0" xfId="0" applyFont="1"/>
    <xf numFmtId="4" fontId="0" fillId="0" borderId="3" xfId="0" applyNumberFormat="1" applyBorder="1"/>
    <xf numFmtId="4" fontId="5" fillId="0" borderId="0" xfId="0" applyNumberFormat="1" applyFont="1" applyAlignment="1">
      <alignment horizontal="right"/>
    </xf>
    <xf numFmtId="0" fontId="0" fillId="0" borderId="0" xfId="0" applyFill="1"/>
    <xf numFmtId="0" fontId="0" fillId="0" borderId="0" xfId="0" applyBorder="1" applyAlignment="1">
      <alignment horizontal="left" vertical="top"/>
    </xf>
    <xf numFmtId="0" fontId="10" fillId="0" borderId="0" xfId="0" applyFont="1"/>
    <xf numFmtId="0" fontId="5" fillId="0" borderId="0" xfId="0" applyFont="1" applyAlignment="1">
      <alignment horizontal="justify"/>
    </xf>
    <xf numFmtId="0" fontId="1" fillId="0" borderId="0" xfId="0" applyFont="1" applyBorder="1" applyAlignment="1" applyProtection="1">
      <alignment vertical="top" wrapText="1"/>
      <protection locked="0"/>
    </xf>
    <xf numFmtId="0" fontId="1" fillId="0" borderId="0" xfId="0" applyFont="1" applyBorder="1" applyAlignment="1">
      <alignment horizontal="right" vertical="top" wrapText="1"/>
    </xf>
    <xf numFmtId="0" fontId="0" fillId="0" borderId="3" xfId="0" applyBorder="1" applyAlignment="1">
      <alignment horizontal="justify"/>
    </xf>
    <xf numFmtId="4" fontId="5" fillId="0" borderId="0" xfId="0" applyNumberFormat="1" applyFont="1" applyBorder="1" applyAlignment="1">
      <alignment horizontal="center"/>
    </xf>
    <xf numFmtId="0" fontId="11" fillId="0" borderId="0" xfId="0" applyFont="1" applyBorder="1"/>
    <xf numFmtId="0" fontId="11" fillId="0" borderId="0" xfId="0" applyFont="1" applyBorder="1" applyAlignment="1">
      <alignment horizontal="right"/>
    </xf>
    <xf numFmtId="0" fontId="11" fillId="0" borderId="0" xfId="0" applyFont="1" applyBorder="1" applyAlignment="1"/>
    <xf numFmtId="4" fontId="11" fillId="0" borderId="0" xfId="0" applyNumberFormat="1" applyFont="1" applyBorder="1" applyAlignment="1">
      <alignment horizontal="right"/>
    </xf>
    <xf numFmtId="0" fontId="11" fillId="0" borderId="0" xfId="0" applyFont="1"/>
    <xf numFmtId="0" fontId="3" fillId="0" borderId="0" xfId="0" applyFont="1" applyAlignment="1">
      <alignment horizontal="left"/>
    </xf>
    <xf numFmtId="0" fontId="3" fillId="0" borderId="2" xfId="0" applyFont="1" applyBorder="1" applyAlignment="1">
      <alignment horizontal="left" vertical="top"/>
    </xf>
    <xf numFmtId="0" fontId="0" fillId="0" borderId="0" xfId="0" applyNumberFormat="1" applyBorder="1" applyAlignment="1">
      <alignment horizontal="left" vertical="top"/>
    </xf>
    <xf numFmtId="0" fontId="0" fillId="0" borderId="3" xfId="0" applyNumberFormat="1" applyBorder="1" applyAlignment="1">
      <alignment horizontal="left" vertical="top"/>
    </xf>
    <xf numFmtId="0" fontId="0" fillId="0" borderId="0" xfId="0" applyFill="1" applyBorder="1" applyAlignment="1">
      <alignment horizontal="left" vertical="top"/>
    </xf>
    <xf numFmtId="0" fontId="0" fillId="0" borderId="3" xfId="0" applyBorder="1" applyAlignment="1">
      <alignment horizontal="left" vertical="top"/>
    </xf>
    <xf numFmtId="0" fontId="5" fillId="0" borderId="0" xfId="0" applyFont="1" applyFill="1" applyBorder="1" applyAlignment="1">
      <alignment horizontal="left" vertical="top"/>
    </xf>
    <xf numFmtId="0" fontId="0" fillId="0" borderId="1" xfId="0" applyBorder="1" applyAlignment="1">
      <alignment horizontal="left" vertical="top"/>
    </xf>
    <xf numFmtId="0" fontId="1" fillId="0" borderId="0" xfId="0" applyFont="1" applyBorder="1" applyAlignment="1">
      <alignment horizontal="left" vertical="top"/>
    </xf>
    <xf numFmtId="0" fontId="1" fillId="0" borderId="0" xfId="0" applyFont="1" applyAlignment="1">
      <alignment horizontal="left" vertical="top"/>
    </xf>
    <xf numFmtId="0" fontId="0" fillId="0" borderId="0" xfId="0" applyBorder="1" applyAlignment="1">
      <alignment wrapText="1"/>
    </xf>
    <xf numFmtId="0" fontId="0" fillId="0" borderId="0" xfId="0" applyAlignment="1">
      <alignment horizontal="left"/>
    </xf>
    <xf numFmtId="0" fontId="0" fillId="0" borderId="1" xfId="0" applyBorder="1" applyAlignment="1">
      <alignment horizontal="justify"/>
    </xf>
    <xf numFmtId="4" fontId="0" fillId="0" borderId="1" xfId="0" applyNumberFormat="1" applyBorder="1" applyAlignment="1">
      <alignment horizontal="center"/>
    </xf>
    <xf numFmtId="4" fontId="5" fillId="0" borderId="1" xfId="0" applyNumberFormat="1" applyFont="1" applyBorder="1" applyAlignment="1">
      <alignment horizontal="right"/>
    </xf>
    <xf numFmtId="0" fontId="0" fillId="0" borderId="0" xfId="0" applyFill="1" applyBorder="1" applyAlignment="1">
      <alignment horizontal="justify" vertical="top"/>
    </xf>
    <xf numFmtId="0" fontId="5" fillId="0" borderId="0" xfId="0" applyFont="1" applyBorder="1" applyAlignment="1">
      <alignment horizontal="justify" vertical="top"/>
    </xf>
    <xf numFmtId="0" fontId="11" fillId="0" borderId="0" xfId="0" applyFont="1" applyBorder="1" applyAlignment="1">
      <alignment horizontal="left" vertical="top"/>
    </xf>
    <xf numFmtId="0" fontId="5" fillId="0" borderId="0" xfId="0" applyFont="1" applyBorder="1"/>
    <xf numFmtId="0" fontId="0" fillId="0" borderId="0" xfId="0" applyFill="1" applyBorder="1"/>
    <xf numFmtId="4" fontId="0" fillId="0" borderId="1" xfId="0" applyNumberFormat="1" applyFill="1" applyBorder="1" applyAlignment="1"/>
    <xf numFmtId="0" fontId="0" fillId="0" borderId="1" xfId="0" applyFill="1" applyBorder="1"/>
    <xf numFmtId="0" fontId="0" fillId="0" borderId="0" xfId="0" applyNumberFormat="1" applyFill="1" applyBorder="1" applyAlignment="1">
      <alignment horizontal="left" vertical="top"/>
    </xf>
    <xf numFmtId="0" fontId="5" fillId="0" borderId="0" xfId="0" applyFont="1" applyFill="1" applyBorder="1" applyAlignment="1">
      <alignment horizontal="justify" vertical="top" wrapText="1"/>
    </xf>
    <xf numFmtId="4" fontId="0" fillId="0" borderId="0" xfId="0" applyNumberFormat="1" applyFill="1" applyBorder="1" applyAlignment="1">
      <alignment horizontal="right"/>
    </xf>
    <xf numFmtId="0" fontId="0" fillId="0" borderId="0" xfId="0" applyFill="1" applyBorder="1" applyAlignment="1">
      <alignment horizontal="center"/>
    </xf>
    <xf numFmtId="4" fontId="0" fillId="0" borderId="0" xfId="0" applyNumberFormat="1" applyFill="1" applyBorder="1" applyAlignment="1"/>
    <xf numFmtId="0" fontId="0" fillId="0" borderId="3" xfId="0" applyFill="1" applyBorder="1"/>
    <xf numFmtId="0" fontId="0" fillId="0" borderId="0" xfId="0" applyFill="1" applyAlignment="1">
      <alignment horizontal="justify"/>
    </xf>
    <xf numFmtId="4" fontId="0" fillId="0" borderId="0" xfId="0" applyNumberFormat="1" applyFill="1" applyBorder="1" applyAlignment="1">
      <alignment horizontal="center"/>
    </xf>
    <xf numFmtId="4" fontId="5" fillId="0" borderId="0" xfId="0" applyNumberFormat="1" applyFont="1" applyFill="1" applyBorder="1" applyAlignment="1">
      <alignment horizontal="right"/>
    </xf>
    <xf numFmtId="0" fontId="0" fillId="0" borderId="3" xfId="0" applyFill="1" applyBorder="1" applyAlignment="1">
      <alignment horizontal="left" vertical="top"/>
    </xf>
    <xf numFmtId="0" fontId="0" fillId="0" borderId="3" xfId="0" applyFill="1" applyBorder="1" applyAlignment="1">
      <alignment horizontal="justify"/>
    </xf>
    <xf numFmtId="4" fontId="0" fillId="0" borderId="3" xfId="0" applyNumberFormat="1" applyFill="1" applyBorder="1" applyAlignment="1">
      <alignment horizontal="right"/>
    </xf>
    <xf numFmtId="4" fontId="0" fillId="0" borderId="3" xfId="0" applyNumberFormat="1" applyFill="1" applyBorder="1" applyAlignment="1">
      <alignment horizontal="center"/>
    </xf>
    <xf numFmtId="0" fontId="0" fillId="0" borderId="3" xfId="0" applyFill="1" applyBorder="1" applyAlignment="1">
      <alignment horizontal="right"/>
    </xf>
    <xf numFmtId="49" fontId="13" fillId="0" borderId="0" xfId="2" applyNumberFormat="1" applyFont="1" applyFill="1" applyAlignment="1">
      <alignment horizontal="justify" vertical="top" wrapText="1"/>
    </xf>
    <xf numFmtId="0" fontId="15" fillId="0" borderId="0" xfId="0" applyFont="1"/>
    <xf numFmtId="4" fontId="5" fillId="0" borderId="0" xfId="0" applyNumberFormat="1" applyFont="1" applyFill="1" applyAlignment="1">
      <alignment horizontal="right"/>
    </xf>
    <xf numFmtId="4" fontId="16" fillId="0" borderId="0" xfId="0" applyNumberFormat="1" applyFont="1" applyAlignment="1">
      <alignment horizontal="center"/>
    </xf>
    <xf numFmtId="4" fontId="16" fillId="0" borderId="2" xfId="0" applyNumberFormat="1" applyFont="1" applyBorder="1" applyAlignment="1">
      <alignment horizontal="center" vertical="top"/>
    </xf>
    <xf numFmtId="165" fontId="0" fillId="0" borderId="0" xfId="0" applyNumberFormat="1" applyBorder="1" applyAlignment="1"/>
    <xf numFmtId="166" fontId="0" fillId="0" borderId="0" xfId="0" applyNumberFormat="1" applyBorder="1" applyAlignment="1">
      <alignment horizontal="right"/>
    </xf>
    <xf numFmtId="0" fontId="0" fillId="0" borderId="0" xfId="0" applyBorder="1" applyAlignment="1">
      <alignment horizontal="justify" wrapText="1"/>
    </xf>
    <xf numFmtId="0" fontId="7" fillId="0" borderId="0" xfId="0" applyFont="1" applyBorder="1"/>
    <xf numFmtId="0" fontId="7" fillId="0" borderId="0" xfId="0" applyFont="1" applyBorder="1" applyAlignment="1">
      <alignment horizontal="left" vertical="top"/>
    </xf>
    <xf numFmtId="165" fontId="1" fillId="0" borderId="0" xfId="0" applyNumberFormat="1" applyFont="1" applyAlignment="1"/>
    <xf numFmtId="165" fontId="11" fillId="0" borderId="0" xfId="0" applyNumberFormat="1" applyFont="1" applyBorder="1" applyAlignment="1">
      <alignment horizontal="right"/>
    </xf>
    <xf numFmtId="167" fontId="9" fillId="0" borderId="0" xfId="0" applyNumberFormat="1" applyFont="1"/>
    <xf numFmtId="0" fontId="6" fillId="0" borderId="0" xfId="0" applyFont="1" applyAlignment="1">
      <alignment horizontal="center"/>
    </xf>
    <xf numFmtId="0" fontId="9" fillId="0" borderId="1" xfId="0" applyFont="1" applyBorder="1"/>
    <xf numFmtId="0" fontId="1" fillId="0" borderId="1" xfId="0" applyFont="1" applyBorder="1"/>
    <xf numFmtId="167" fontId="9" fillId="0" borderId="1" xfId="0" applyNumberFormat="1" applyFont="1" applyBorder="1"/>
    <xf numFmtId="0" fontId="0" fillId="0" borderId="0" xfId="0" applyBorder="1" applyAlignment="1">
      <alignment horizontal="justify" vertical="top"/>
    </xf>
    <xf numFmtId="0" fontId="0" fillId="0" borderId="0" xfId="0" applyFill="1" applyBorder="1" applyAlignment="1">
      <alignment wrapText="1"/>
    </xf>
    <xf numFmtId="167" fontId="7" fillId="0" borderId="0" xfId="0" applyNumberFormat="1" applyFont="1" applyFill="1" applyAlignment="1"/>
    <xf numFmtId="167" fontId="7" fillId="0" borderId="0" xfId="0" applyNumberFormat="1" applyFont="1" applyFill="1" applyAlignment="1">
      <alignment horizontal="right"/>
    </xf>
    <xf numFmtId="167" fontId="7" fillId="0" borderId="0" xfId="0" applyNumberFormat="1" applyFont="1" applyFill="1" applyBorder="1" applyAlignment="1"/>
    <xf numFmtId="167" fontId="0" fillId="0" borderId="0" xfId="0" applyNumberFormat="1" applyFill="1"/>
    <xf numFmtId="167" fontId="0" fillId="0" borderId="0" xfId="0" applyNumberFormat="1"/>
    <xf numFmtId="0" fontId="0" fillId="0" borderId="0" xfId="0" applyFill="1" applyBorder="1" applyAlignment="1">
      <alignment horizontal="left"/>
    </xf>
    <xf numFmtId="0" fontId="0" fillId="0" borderId="0" xfId="0" applyFill="1" applyBorder="1" applyAlignment="1">
      <alignment vertical="top"/>
    </xf>
    <xf numFmtId="4" fontId="0" fillId="0" borderId="0" xfId="0" applyNumberFormat="1" applyFill="1" applyBorder="1"/>
    <xf numFmtId="0" fontId="0" fillId="0" borderId="3" xfId="0" applyFill="1" applyBorder="1" applyAlignment="1">
      <alignment horizontal="left"/>
    </xf>
    <xf numFmtId="0" fontId="0" fillId="0" borderId="3" xfId="0" applyFill="1" applyBorder="1" applyAlignment="1">
      <alignment horizontal="center"/>
    </xf>
    <xf numFmtId="165" fontId="0" fillId="0" borderId="0" xfId="0" applyNumberFormat="1" applyFont="1" applyBorder="1" applyAlignment="1"/>
    <xf numFmtId="0" fontId="0" fillId="0" borderId="0" xfId="0" applyFill="1" applyBorder="1" applyAlignment="1">
      <alignment horizontal="justify"/>
    </xf>
    <xf numFmtId="4" fontId="0" fillId="0" borderId="3" xfId="0" applyNumberFormat="1" applyFont="1" applyFill="1" applyBorder="1"/>
    <xf numFmtId="0" fontId="1" fillId="0" borderId="0" xfId="0" applyFont="1" applyFill="1" applyBorder="1" applyAlignment="1">
      <alignment horizontal="left"/>
    </xf>
    <xf numFmtId="0" fontId="1" fillId="0" borderId="0" xfId="0" applyFont="1" applyFill="1" applyBorder="1" applyAlignment="1">
      <alignment vertical="top"/>
    </xf>
    <xf numFmtId="0" fontId="1" fillId="0" borderId="0" xfId="0" applyFont="1" applyFill="1"/>
    <xf numFmtId="0" fontId="1" fillId="0" borderId="0" xfId="0" applyFont="1" applyFill="1" applyAlignment="1">
      <alignment horizontal="center"/>
    </xf>
    <xf numFmtId="4" fontId="1" fillId="0" borderId="0" xfId="0" applyNumberFormat="1" applyFont="1" applyFill="1" applyBorder="1" applyAlignment="1">
      <alignment horizontal="right"/>
    </xf>
    <xf numFmtId="165" fontId="11" fillId="0" borderId="0" xfId="0" applyNumberFormat="1" applyFont="1" applyFill="1" applyBorder="1" applyAlignment="1">
      <alignment horizontal="right"/>
    </xf>
    <xf numFmtId="4" fontId="0" fillId="0" borderId="1" xfId="0" applyNumberFormat="1" applyFill="1" applyBorder="1" applyAlignment="1">
      <alignment horizontal="right"/>
    </xf>
    <xf numFmtId="165" fontId="0" fillId="0" borderId="1" xfId="0" applyNumberFormat="1" applyBorder="1" applyAlignment="1"/>
    <xf numFmtId="0" fontId="0" fillId="0" borderId="3" xfId="0" applyFont="1" applyFill="1" applyBorder="1"/>
    <xf numFmtId="0" fontId="0" fillId="0" borderId="3" xfId="0" applyFont="1" applyBorder="1"/>
    <xf numFmtId="168" fontId="0" fillId="0" borderId="0" xfId="0" applyNumberFormat="1" applyBorder="1" applyAlignment="1"/>
    <xf numFmtId="168" fontId="0" fillId="0" borderId="0" xfId="0" applyNumberFormat="1" applyFill="1" applyBorder="1" applyAlignment="1"/>
    <xf numFmtId="0" fontId="7" fillId="0" borderId="0" xfId="0" applyFont="1" applyBorder="1" applyAlignment="1">
      <alignment vertical="top"/>
    </xf>
    <xf numFmtId="167" fontId="7" fillId="0" borderId="1" xfId="0" applyNumberFormat="1" applyFont="1" applyFill="1" applyBorder="1" applyAlignment="1"/>
    <xf numFmtId="0" fontId="0" fillId="0" borderId="0" xfId="0" applyFill="1" applyAlignment="1">
      <alignment horizontal="left" vertical="top"/>
    </xf>
    <xf numFmtId="0" fontId="0" fillId="0" borderId="0" xfId="0" applyFill="1" applyAlignment="1">
      <alignment horizontal="justify" vertical="top"/>
    </xf>
    <xf numFmtId="2" fontId="0" fillId="0" borderId="0" xfId="0" applyNumberFormat="1" applyFill="1" applyAlignment="1">
      <alignment horizontal="right"/>
    </xf>
    <xf numFmtId="0" fontId="5" fillId="0" borderId="1" xfId="0" applyFont="1" applyFill="1" applyBorder="1" applyAlignment="1">
      <alignment horizontal="left" vertical="top"/>
    </xf>
    <xf numFmtId="0" fontId="5" fillId="0" borderId="1" xfId="0" applyFont="1" applyBorder="1" applyAlignment="1">
      <alignment horizontal="justify" vertical="top"/>
    </xf>
    <xf numFmtId="4" fontId="5" fillId="0" borderId="1" xfId="0" applyNumberFormat="1" applyFont="1" applyBorder="1" applyAlignment="1">
      <alignment horizontal="center"/>
    </xf>
    <xf numFmtId="4" fontId="0" fillId="0" borderId="4" xfId="0" applyNumberFormat="1" applyFill="1" applyBorder="1" applyAlignment="1">
      <alignment horizontal="right"/>
    </xf>
    <xf numFmtId="165" fontId="0" fillId="0" borderId="4" xfId="0" applyNumberFormat="1" applyBorder="1" applyAlignment="1"/>
    <xf numFmtId="0" fontId="5" fillId="0" borderId="0" xfId="0" applyFont="1" applyAlignment="1">
      <alignment horizontal="justify" wrapText="1"/>
    </xf>
    <xf numFmtId="4" fontId="28" fillId="0" borderId="0" xfId="0" applyNumberFormat="1" applyFont="1" applyBorder="1" applyAlignment="1">
      <alignment horizontal="right"/>
    </xf>
    <xf numFmtId="168" fontId="0" fillId="0" borderId="3" xfId="0" applyNumberFormat="1" applyFill="1" applyBorder="1" applyAlignment="1">
      <alignment horizontal="right"/>
    </xf>
    <xf numFmtId="165" fontId="0" fillId="0" borderId="3" xfId="0" applyNumberFormat="1" applyBorder="1" applyAlignment="1"/>
    <xf numFmtId="168" fontId="0" fillId="0" borderId="0" xfId="0" applyNumberFormat="1" applyFill="1" applyBorder="1" applyAlignment="1">
      <alignment horizontal="right"/>
    </xf>
    <xf numFmtId="4" fontId="0" fillId="0" borderId="0" xfId="0" applyNumberFormat="1" applyFont="1" applyAlignment="1">
      <alignment horizontal="right"/>
    </xf>
    <xf numFmtId="4" fontId="0" fillId="0" borderId="0" xfId="0" applyNumberFormat="1" applyFont="1" applyBorder="1" applyAlignment="1">
      <alignment horizontal="right"/>
    </xf>
    <xf numFmtId="0" fontId="0" fillId="0" borderId="4" xfId="0" applyNumberFormat="1" applyBorder="1" applyAlignment="1">
      <alignment horizontal="left" vertical="top"/>
    </xf>
    <xf numFmtId="0" fontId="0" fillId="0" borderId="4" xfId="0" applyBorder="1" applyAlignment="1">
      <alignment wrapText="1"/>
    </xf>
    <xf numFmtId="4" fontId="0" fillId="0" borderId="4" xfId="0" applyNumberFormat="1" applyFill="1" applyBorder="1" applyAlignment="1">
      <alignment horizontal="center"/>
    </xf>
    <xf numFmtId="165" fontId="0" fillId="0" borderId="1" xfId="0" applyNumberFormat="1" applyFont="1" applyBorder="1" applyAlignment="1"/>
    <xf numFmtId="0" fontId="0" fillId="0" borderId="4" xfId="0" applyFill="1" applyBorder="1" applyAlignment="1">
      <alignment horizontal="left" vertical="top"/>
    </xf>
    <xf numFmtId="0" fontId="0" fillId="0" borderId="4" xfId="0" applyFill="1" applyBorder="1" applyAlignment="1">
      <alignment horizontal="justify"/>
    </xf>
    <xf numFmtId="165" fontId="0" fillId="0" borderId="4" xfId="0" applyNumberFormat="1" applyFont="1" applyBorder="1" applyAlignment="1"/>
    <xf numFmtId="4" fontId="0" fillId="0" borderId="0" xfId="0" applyNumberFormat="1" applyFont="1" applyFill="1" applyBorder="1"/>
    <xf numFmtId="169" fontId="21" fillId="0" borderId="0" xfId="1" applyNumberFormat="1" applyFont="1"/>
    <xf numFmtId="0" fontId="21" fillId="0" borderId="0" xfId="1" applyFont="1"/>
    <xf numFmtId="164" fontId="21" fillId="0" borderId="0" xfId="4" applyFont="1"/>
    <xf numFmtId="0" fontId="21" fillId="0" borderId="0" xfId="1" applyFont="1" applyAlignment="1">
      <alignment vertical="top"/>
    </xf>
    <xf numFmtId="4" fontId="22" fillId="0" borderId="0" xfId="1" applyNumberFormat="1" applyFont="1" applyFill="1" applyBorder="1" applyAlignment="1">
      <alignment vertical="top" wrapText="1"/>
    </xf>
    <xf numFmtId="4" fontId="21" fillId="0" borderId="0" xfId="1" applyNumberFormat="1" applyFont="1" applyBorder="1"/>
    <xf numFmtId="170" fontId="15" fillId="0" borderId="0" xfId="3" applyNumberFormat="1" applyFont="1" applyBorder="1"/>
    <xf numFmtId="171" fontId="23" fillId="0" borderId="0" xfId="1" applyNumberFormat="1" applyFont="1" applyBorder="1"/>
    <xf numFmtId="0" fontId="15" fillId="0" borderId="0" xfId="1" applyFont="1"/>
    <xf numFmtId="0" fontId="21" fillId="0" borderId="0" xfId="1" applyFont="1" applyAlignment="1">
      <alignment horizontal="center" vertical="top"/>
    </xf>
    <xf numFmtId="4" fontId="21" fillId="0" borderId="0" xfId="1" applyNumberFormat="1" applyFont="1" applyAlignment="1">
      <alignment vertical="top" wrapText="1"/>
    </xf>
    <xf numFmtId="1" fontId="21" fillId="0" borderId="0" xfId="1" applyNumberFormat="1" applyFont="1"/>
    <xf numFmtId="4" fontId="21" fillId="0" borderId="0" xfId="1" applyNumberFormat="1" applyFont="1"/>
    <xf numFmtId="171" fontId="21" fillId="0" borderId="0" xfId="1" applyNumberFormat="1" applyFont="1"/>
    <xf numFmtId="4" fontId="21" fillId="0" borderId="0" xfId="1" applyNumberFormat="1" applyFont="1" applyAlignment="1">
      <alignment horizontal="center" vertical="top" wrapText="1"/>
    </xf>
    <xf numFmtId="1" fontId="21" fillId="0" borderId="0" xfId="1" applyNumberFormat="1" applyFont="1" applyAlignment="1">
      <alignment horizontal="center" vertical="top" wrapText="1"/>
    </xf>
    <xf numFmtId="171" fontId="21" fillId="0" borderId="0" xfId="1" applyNumberFormat="1" applyFont="1" applyAlignment="1">
      <alignment horizontal="center" vertical="top" wrapText="1"/>
    </xf>
    <xf numFmtId="0" fontId="15" fillId="0" borderId="0" xfId="1" applyFont="1" applyAlignment="1">
      <alignment vertical="top"/>
    </xf>
    <xf numFmtId="4" fontId="15" fillId="0" borderId="0" xfId="1" applyNumberFormat="1" applyFont="1" applyAlignment="1">
      <alignment vertical="top" wrapText="1"/>
    </xf>
    <xf numFmtId="1" fontId="15" fillId="0" borderId="0" xfId="1" applyNumberFormat="1" applyFont="1" applyAlignment="1">
      <alignment horizontal="center"/>
    </xf>
    <xf numFmtId="1" fontId="15" fillId="0" borderId="0" xfId="1" applyNumberFormat="1" applyFont="1"/>
    <xf numFmtId="4" fontId="15" fillId="0" borderId="0" xfId="1" applyNumberFormat="1" applyFont="1"/>
    <xf numFmtId="172" fontId="15" fillId="0" borderId="0" xfId="1" applyNumberFormat="1" applyFont="1"/>
    <xf numFmtId="0" fontId="15" fillId="0" borderId="5" xfId="1" applyFont="1" applyBorder="1" applyAlignment="1">
      <alignment vertical="top"/>
    </xf>
    <xf numFmtId="4" fontId="21" fillId="0" borderId="6" xfId="1" applyNumberFormat="1" applyFont="1" applyBorder="1" applyAlignment="1">
      <alignment vertical="top" wrapText="1"/>
    </xf>
    <xf numFmtId="4" fontId="15" fillId="0" borderId="6" xfId="1" applyNumberFormat="1" applyFont="1" applyBorder="1" applyAlignment="1">
      <alignment vertical="top" wrapText="1"/>
    </xf>
    <xf numFmtId="1" fontId="15" fillId="0" borderId="6" xfId="1" applyNumberFormat="1" applyFont="1" applyBorder="1"/>
    <xf numFmtId="4" fontId="15" fillId="0" borderId="6" xfId="1" applyNumberFormat="1" applyFont="1" applyBorder="1"/>
    <xf numFmtId="172" fontId="15" fillId="0" borderId="7" xfId="1" applyNumberFormat="1" applyFont="1" applyBorder="1"/>
    <xf numFmtId="0" fontId="15" fillId="0" borderId="0" xfId="1" applyFont="1" applyBorder="1" applyAlignment="1">
      <alignment vertical="top"/>
    </xf>
    <xf numFmtId="4" fontId="21" fillId="0" borderId="0" xfId="1" applyNumberFormat="1" applyFont="1" applyBorder="1" applyAlignment="1">
      <alignment vertical="top" wrapText="1"/>
    </xf>
    <xf numFmtId="4" fontId="15" fillId="0" borderId="0" xfId="1" applyNumberFormat="1" applyFont="1" applyBorder="1" applyAlignment="1">
      <alignment vertical="top" wrapText="1"/>
    </xf>
    <xf numFmtId="1" fontId="15" fillId="0" borderId="0" xfId="1" applyNumberFormat="1" applyFont="1" applyBorder="1"/>
    <xf numFmtId="4" fontId="15" fillId="0" borderId="0" xfId="1" applyNumberFormat="1" applyFont="1" applyBorder="1"/>
    <xf numFmtId="172" fontId="15" fillId="0" borderId="0" xfId="1" applyNumberFormat="1" applyFont="1" applyBorder="1"/>
    <xf numFmtId="172" fontId="15" fillId="0" borderId="0" xfId="1" applyNumberFormat="1" applyFont="1" applyAlignment="1">
      <alignment horizontal="right"/>
    </xf>
    <xf numFmtId="2" fontId="15" fillId="0" borderId="0" xfId="1" applyNumberFormat="1" applyFont="1"/>
    <xf numFmtId="171" fontId="15" fillId="0" borderId="0" xfId="1" applyNumberFormat="1" applyFont="1"/>
    <xf numFmtId="171" fontId="15" fillId="0" borderId="0" xfId="1" applyNumberFormat="1" applyFont="1" applyBorder="1"/>
    <xf numFmtId="4" fontId="15" fillId="0" borderId="0" xfId="1" applyNumberFormat="1" applyFont="1" applyAlignment="1">
      <alignment vertical="top"/>
    </xf>
    <xf numFmtId="4" fontId="23" fillId="0" borderId="0" xfId="1" applyNumberFormat="1" applyFont="1" applyFill="1" applyAlignment="1">
      <alignment vertical="top" wrapText="1"/>
    </xf>
    <xf numFmtId="4" fontId="22" fillId="0" borderId="0" xfId="1" applyNumberFormat="1" applyFont="1" applyFill="1" applyAlignment="1">
      <alignment vertical="top" wrapText="1"/>
    </xf>
    <xf numFmtId="167" fontId="23" fillId="0" borderId="0" xfId="1" applyNumberFormat="1" applyFont="1"/>
    <xf numFmtId="4" fontId="23" fillId="0" borderId="8" xfId="1" applyNumberFormat="1" applyFont="1" applyFill="1" applyBorder="1" applyAlignment="1">
      <alignment vertical="top" wrapText="1"/>
    </xf>
    <xf numFmtId="4" fontId="22" fillId="0" borderId="8" xfId="1" applyNumberFormat="1" applyFont="1" applyFill="1" applyBorder="1" applyAlignment="1">
      <alignment vertical="top" wrapText="1"/>
    </xf>
    <xf numFmtId="4" fontId="21" fillId="0" borderId="8" xfId="1" applyNumberFormat="1" applyFont="1" applyBorder="1"/>
    <xf numFmtId="167" fontId="23" fillId="0" borderId="8" xfId="1" applyNumberFormat="1" applyFont="1" applyBorder="1"/>
    <xf numFmtId="4" fontId="23" fillId="0" borderId="0" xfId="1" applyNumberFormat="1" applyFont="1" applyFill="1" applyBorder="1" applyAlignment="1">
      <alignment vertical="top" wrapText="1"/>
    </xf>
    <xf numFmtId="167" fontId="23" fillId="0" borderId="0" xfId="1" applyNumberFormat="1" applyFont="1" applyBorder="1"/>
    <xf numFmtId="9" fontId="15" fillId="0" borderId="0" xfId="3" applyNumberFormat="1" applyFont="1" applyBorder="1"/>
    <xf numFmtId="0" fontId="21" fillId="0" borderId="0" xfId="1" applyFont="1" applyBorder="1"/>
    <xf numFmtId="0" fontId="21" fillId="0" borderId="0" xfId="1" applyFont="1" applyBorder="1" applyAlignment="1">
      <alignment vertical="top"/>
    </xf>
    <xf numFmtId="4" fontId="26" fillId="0" borderId="8" xfId="1" applyNumberFormat="1" applyFont="1" applyFill="1" applyBorder="1" applyAlignment="1">
      <alignment vertical="top" wrapText="1"/>
    </xf>
    <xf numFmtId="171" fontId="15" fillId="0" borderId="0" xfId="1" applyNumberFormat="1" applyFont="1" applyAlignment="1">
      <alignment horizontal="right"/>
    </xf>
    <xf numFmtId="0" fontId="15" fillId="0" borderId="0" xfId="1" applyFont="1" applyAlignment="1"/>
    <xf numFmtId="0" fontId="27" fillId="0" borderId="0" xfId="1" applyFont="1"/>
    <xf numFmtId="0" fontId="27" fillId="0" borderId="0" xfId="1" applyFont="1" applyAlignment="1">
      <alignment vertical="top"/>
    </xf>
    <xf numFmtId="4" fontId="27" fillId="0" borderId="0" xfId="1" applyNumberFormat="1" applyFont="1" applyAlignment="1">
      <alignment vertical="top" wrapText="1"/>
    </xf>
    <xf numFmtId="4" fontId="27" fillId="0" borderId="0" xfId="1" applyNumberFormat="1" applyFont="1"/>
    <xf numFmtId="171" fontId="27" fillId="0" borderId="0" xfId="1" applyNumberFormat="1" applyFont="1"/>
    <xf numFmtId="4" fontId="21" fillId="0" borderId="0" xfId="1" applyNumberFormat="1" applyFont="1" applyBorder="1" applyAlignment="1">
      <alignment horizontal="right"/>
    </xf>
    <xf numFmtId="0" fontId="3" fillId="0" borderId="2" xfId="0" applyFont="1" applyBorder="1" applyAlignment="1">
      <alignment horizontal="right"/>
    </xf>
    <xf numFmtId="4" fontId="3" fillId="0" borderId="2" xfId="0" applyNumberFormat="1" applyFont="1" applyBorder="1" applyAlignment="1">
      <alignment horizontal="right"/>
    </xf>
    <xf numFmtId="4" fontId="3" fillId="0" borderId="2" xfId="0" applyNumberFormat="1" applyFont="1" applyBorder="1" applyAlignment="1">
      <alignment horizontal="right" vertical="top"/>
    </xf>
    <xf numFmtId="49" fontId="0" fillId="0" borderId="0" xfId="0" applyNumberFormat="1" applyAlignment="1"/>
    <xf numFmtId="49" fontId="0" fillId="0" borderId="0" xfId="0" applyNumberFormat="1" applyBorder="1" applyAlignment="1"/>
    <xf numFmtId="0" fontId="17" fillId="0" borderId="0" xfId="0" applyFont="1" applyAlignment="1">
      <alignment horizontal="center"/>
    </xf>
    <xf numFmtId="0" fontId="18" fillId="0" borderId="0" xfId="0" applyFont="1" applyAlignment="1">
      <alignment horizontal="center"/>
    </xf>
    <xf numFmtId="0" fontId="6" fillId="0" borderId="0" xfId="0" applyFont="1" applyAlignment="1">
      <alignment horizontal="center"/>
    </xf>
    <xf numFmtId="0" fontId="0" fillId="0" borderId="0" xfId="0" applyAlignment="1">
      <alignment horizontal="center"/>
    </xf>
    <xf numFmtId="0" fontId="7" fillId="0" borderId="1" xfId="0" applyFont="1" applyFill="1" applyBorder="1" applyAlignment="1">
      <alignment horizontal="left" vertical="top" wrapText="1"/>
    </xf>
    <xf numFmtId="0" fontId="2" fillId="0" borderId="0" xfId="0" applyNumberFormat="1" applyFont="1" applyAlignment="1"/>
    <xf numFmtId="0" fontId="0" fillId="0" borderId="0" xfId="0" applyNumberFormat="1" applyAlignment="1"/>
    <xf numFmtId="0" fontId="0" fillId="0" borderId="0" xfId="0" applyAlignment="1"/>
    <xf numFmtId="4" fontId="15" fillId="0" borderId="0" xfId="1" applyNumberFormat="1" applyFont="1" applyAlignment="1">
      <alignment horizontal="left" vertical="top" wrapText="1"/>
    </xf>
  </cellXfs>
  <cellStyles count="5">
    <cellStyle name="Navadno" xfId="0" builtinId="0"/>
    <cellStyle name="Navadno 2" xfId="1"/>
    <cellStyle name="Navadno_SLOV_C" xfId="2"/>
    <cellStyle name="Odstotek 2" xfId="3"/>
    <cellStyle name="Vejica 2"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B2:G44"/>
  <sheetViews>
    <sheetView showZeros="0" tabSelected="1" view="pageBreakPreview" zoomScaleNormal="100" zoomScaleSheetLayoutView="100" workbookViewId="0">
      <selection activeCell="K33" sqref="K33"/>
    </sheetView>
  </sheetViews>
  <sheetFormatPr defaultRowHeight="12.75" x14ac:dyDescent="0.2"/>
  <cols>
    <col min="2" max="2" width="7.28515625" customWidth="1"/>
    <col min="6" max="6" width="9.42578125" customWidth="1"/>
    <col min="7" max="7" width="26.5703125" customWidth="1"/>
  </cols>
  <sheetData>
    <row r="2" spans="2:7" x14ac:dyDescent="0.2">
      <c r="G2" s="13" t="s">
        <v>217</v>
      </c>
    </row>
    <row r="6" spans="2:7" ht="12" customHeight="1" x14ac:dyDescent="0.2"/>
    <row r="8" spans="2:7" ht="20.25" x14ac:dyDescent="0.3">
      <c r="C8" s="241" t="s">
        <v>0</v>
      </c>
      <c r="D8" s="242"/>
      <c r="E8" s="242"/>
      <c r="F8" s="242"/>
      <c r="G8" s="242"/>
    </row>
    <row r="9" spans="2:7" ht="18" x14ac:dyDescent="0.25">
      <c r="C9" s="119"/>
      <c r="D9" s="5"/>
      <c r="E9" s="5"/>
      <c r="F9" s="5"/>
      <c r="G9" s="5"/>
    </row>
    <row r="10" spans="2:7" ht="16.5" customHeight="1" x14ac:dyDescent="0.25">
      <c r="B10" s="243" t="s">
        <v>116</v>
      </c>
      <c r="C10" s="248"/>
      <c r="D10" s="248"/>
      <c r="E10" s="248"/>
      <c r="F10" s="248"/>
      <c r="G10" s="248"/>
    </row>
    <row r="11" spans="2:7" ht="16.5" customHeight="1" x14ac:dyDescent="0.25">
      <c r="C11" s="243" t="s">
        <v>117</v>
      </c>
      <c r="D11" s="244"/>
      <c r="E11" s="244"/>
      <c r="F11" s="244"/>
      <c r="G11" s="244"/>
    </row>
    <row r="12" spans="2:7" ht="16.5" customHeight="1" x14ac:dyDescent="0.25">
      <c r="B12" s="243" t="s">
        <v>167</v>
      </c>
      <c r="C12" s="244"/>
      <c r="D12" s="244"/>
      <c r="E12" s="244"/>
      <c r="F12" s="244"/>
      <c r="G12" s="244"/>
    </row>
    <row r="13" spans="2:7" ht="18" x14ac:dyDescent="0.25">
      <c r="B13" s="243" t="s">
        <v>169</v>
      </c>
      <c r="C13" s="248"/>
      <c r="D13" s="248"/>
      <c r="E13" s="248"/>
      <c r="F13" s="248"/>
      <c r="G13" s="248"/>
    </row>
    <row r="14" spans="2:7" ht="18" x14ac:dyDescent="0.25">
      <c r="C14" s="35"/>
      <c r="D14" s="32"/>
      <c r="E14" s="33"/>
      <c r="F14" s="33"/>
      <c r="G14" s="34"/>
    </row>
    <row r="15" spans="2:7" x14ac:dyDescent="0.2">
      <c r="G15" s="11"/>
    </row>
    <row r="16" spans="2:7" ht="15" x14ac:dyDescent="0.2">
      <c r="B16" s="36" t="s">
        <v>1</v>
      </c>
      <c r="C16" s="41" t="s">
        <v>2</v>
      </c>
      <c r="D16" s="38"/>
      <c r="E16" s="39"/>
      <c r="F16" s="40"/>
      <c r="G16" s="125">
        <f>' preddela'!G41</f>
        <v>0</v>
      </c>
    </row>
    <row r="17" spans="2:7" ht="15" x14ac:dyDescent="0.2">
      <c r="B17" s="36"/>
      <c r="C17" s="41"/>
      <c r="D17" s="38"/>
      <c r="E17" s="39"/>
      <c r="F17" s="40"/>
      <c r="G17" s="125"/>
    </row>
    <row r="18" spans="2:7" ht="15" x14ac:dyDescent="0.2">
      <c r="B18" s="41" t="s">
        <v>3</v>
      </c>
      <c r="C18" s="37" t="s">
        <v>4</v>
      </c>
      <c r="D18" s="41"/>
      <c r="E18" s="41"/>
      <c r="F18" s="40"/>
      <c r="G18" s="125">
        <f>' zemeljska dela'!G36</f>
        <v>0</v>
      </c>
    </row>
    <row r="19" spans="2:7" ht="15" x14ac:dyDescent="0.2">
      <c r="B19" s="41"/>
      <c r="C19" s="37"/>
      <c r="D19" s="41"/>
      <c r="E19" s="41"/>
      <c r="F19" s="40"/>
      <c r="G19" s="126"/>
    </row>
    <row r="20" spans="2:7" ht="15" x14ac:dyDescent="0.2">
      <c r="B20" s="41" t="s">
        <v>5</v>
      </c>
      <c r="C20" s="37" t="s">
        <v>6</v>
      </c>
      <c r="D20" s="41"/>
      <c r="E20" s="41"/>
      <c r="F20" s="40"/>
      <c r="G20" s="125">
        <f>'voziscne konstrukcije'!G33</f>
        <v>0</v>
      </c>
    </row>
    <row r="21" spans="2:7" ht="15" x14ac:dyDescent="0.2">
      <c r="B21" s="41"/>
      <c r="C21" s="37"/>
      <c r="D21" s="41"/>
      <c r="E21" s="41"/>
      <c r="F21" s="40"/>
      <c r="G21" s="126"/>
    </row>
    <row r="22" spans="2:7" ht="15" x14ac:dyDescent="0.2">
      <c r="B22" s="41" t="s">
        <v>7</v>
      </c>
      <c r="C22" s="37" t="s">
        <v>8</v>
      </c>
      <c r="D22" s="41"/>
      <c r="E22" s="41"/>
      <c r="F22" s="40"/>
      <c r="G22" s="126">
        <f>+odvodnjavanje!G41</f>
        <v>0</v>
      </c>
    </row>
    <row r="23" spans="2:7" ht="15" x14ac:dyDescent="0.2">
      <c r="B23" s="41"/>
      <c r="C23" s="37"/>
      <c r="D23" s="41"/>
      <c r="E23" s="41"/>
      <c r="F23" s="40"/>
      <c r="G23" s="126"/>
    </row>
    <row r="24" spans="2:7" ht="15" x14ac:dyDescent="0.2">
      <c r="B24" s="41" t="s">
        <v>138</v>
      </c>
      <c r="C24" s="37" t="s">
        <v>139</v>
      </c>
      <c r="D24" s="41"/>
      <c r="E24" s="41"/>
      <c r="F24" s="40"/>
      <c r="G24" s="125">
        <f>+'gradbena in obrtniska dela'!G8</f>
        <v>0</v>
      </c>
    </row>
    <row r="25" spans="2:7" ht="15" x14ac:dyDescent="0.2">
      <c r="B25" s="41"/>
      <c r="C25" s="37"/>
      <c r="D25" s="41"/>
      <c r="E25" s="41"/>
      <c r="F25" s="40"/>
      <c r="G25" s="125">
        <f>'prometna oprema'!G37</f>
        <v>0</v>
      </c>
    </row>
    <row r="26" spans="2:7" ht="15" x14ac:dyDescent="0.2">
      <c r="B26" s="41" t="s">
        <v>76</v>
      </c>
      <c r="C26" s="37" t="s">
        <v>77</v>
      </c>
      <c r="D26" s="41"/>
      <c r="E26" s="41"/>
      <c r="F26" s="40"/>
      <c r="G26">
        <f>+'prometna oprema'!G37</f>
        <v>0</v>
      </c>
    </row>
    <row r="27" spans="2:7" ht="15" x14ac:dyDescent="0.2">
      <c r="B27" s="41"/>
      <c r="C27" s="37"/>
      <c r="D27" s="41"/>
      <c r="E27" s="41"/>
      <c r="F27" s="40"/>
      <c r="G27" s="126"/>
    </row>
    <row r="28" spans="2:7" ht="15" x14ac:dyDescent="0.2">
      <c r="B28" s="114" t="s">
        <v>9</v>
      </c>
      <c r="C28" s="115" t="s">
        <v>10</v>
      </c>
      <c r="D28" s="114"/>
      <c r="E28" s="114"/>
      <c r="F28" s="40"/>
      <c r="G28" s="125">
        <f>'tuje storitve'!G10</f>
        <v>0</v>
      </c>
    </row>
    <row r="29" spans="2:7" ht="15" x14ac:dyDescent="0.2">
      <c r="B29" s="114"/>
      <c r="C29" s="115"/>
      <c r="D29" s="114"/>
      <c r="E29" s="114"/>
      <c r="F29" s="40"/>
      <c r="G29" s="127"/>
    </row>
    <row r="30" spans="2:7" ht="30.75" customHeight="1" thickBot="1" x14ac:dyDescent="0.25">
      <c r="B30" s="150" t="s">
        <v>94</v>
      </c>
      <c r="C30" s="245" t="s">
        <v>215</v>
      </c>
      <c r="D30" s="245"/>
      <c r="E30" s="245"/>
      <c r="F30" s="245"/>
      <c r="G30" s="151">
        <f>+'javcna razsvetljava'!I61</f>
        <v>0</v>
      </c>
    </row>
    <row r="31" spans="2:7" ht="15" x14ac:dyDescent="0.2">
      <c r="B31" s="114"/>
      <c r="C31" s="25"/>
      <c r="D31" s="25"/>
      <c r="E31" s="25"/>
      <c r="F31" s="25"/>
      <c r="G31" s="127"/>
    </row>
    <row r="32" spans="2:7" ht="15" customHeight="1" x14ac:dyDescent="0.25">
      <c r="C32" s="54" t="s">
        <v>11</v>
      </c>
      <c r="D32" s="42"/>
      <c r="E32" s="42"/>
      <c r="F32" s="42"/>
      <c r="G32" s="118">
        <f>G16+G18+G20+G22+G24+G25+G28+G30</f>
        <v>0</v>
      </c>
    </row>
    <row r="33" spans="2:7" x14ac:dyDescent="0.2">
      <c r="G33" s="128"/>
    </row>
    <row r="34" spans="2:7" ht="15" customHeight="1" thickBot="1" x14ac:dyDescent="0.3">
      <c r="C34" s="120" t="s">
        <v>114</v>
      </c>
      <c r="D34" s="121"/>
      <c r="E34" s="121"/>
      <c r="F34" s="121"/>
      <c r="G34" s="122">
        <f>G32*0.22</f>
        <v>0</v>
      </c>
    </row>
    <row r="35" spans="2:7" x14ac:dyDescent="0.2">
      <c r="G35" s="129"/>
    </row>
    <row r="36" spans="2:7" ht="15" customHeight="1" x14ac:dyDescent="0.25">
      <c r="C36" s="54" t="s">
        <v>69</v>
      </c>
      <c r="D36" s="42"/>
      <c r="E36" s="42"/>
      <c r="F36" s="42"/>
      <c r="G36" s="118">
        <f>G32+G34</f>
        <v>0</v>
      </c>
    </row>
    <row r="40" spans="2:7" x14ac:dyDescent="0.2">
      <c r="B40" s="246" t="s">
        <v>95</v>
      </c>
      <c r="C40" s="247"/>
      <c r="D40" s="247"/>
      <c r="E40" s="247"/>
      <c r="F40" s="247"/>
      <c r="G40" s="247"/>
    </row>
    <row r="41" spans="2:7" x14ac:dyDescent="0.2">
      <c r="B41" s="239" t="s">
        <v>96</v>
      </c>
      <c r="C41" s="239"/>
      <c r="D41" s="239"/>
      <c r="E41" s="239"/>
      <c r="F41" s="239"/>
      <c r="G41" s="239"/>
    </row>
    <row r="42" spans="2:7" x14ac:dyDescent="0.2">
      <c r="B42" s="239" t="s">
        <v>97</v>
      </c>
      <c r="C42" s="239"/>
      <c r="D42" s="239"/>
      <c r="E42" s="239"/>
      <c r="F42" s="239"/>
      <c r="G42" s="239"/>
    </row>
    <row r="43" spans="2:7" x14ac:dyDescent="0.2">
      <c r="B43" s="239"/>
      <c r="C43" s="239"/>
      <c r="D43" s="239"/>
      <c r="E43" s="239"/>
      <c r="F43" s="239"/>
      <c r="G43" s="239"/>
    </row>
    <row r="44" spans="2:7" x14ac:dyDescent="0.2">
      <c r="B44" s="240"/>
      <c r="C44" s="240"/>
      <c r="D44" s="240"/>
      <c r="E44" s="240"/>
      <c r="F44" s="240"/>
      <c r="G44" s="240"/>
    </row>
  </sheetData>
  <mergeCells count="11">
    <mergeCell ref="B41:G41"/>
    <mergeCell ref="B42:G42"/>
    <mergeCell ref="B43:G43"/>
    <mergeCell ref="B44:G44"/>
    <mergeCell ref="C8:G8"/>
    <mergeCell ref="C11:G11"/>
    <mergeCell ref="C30:F30"/>
    <mergeCell ref="B40:G40"/>
    <mergeCell ref="B12:G12"/>
    <mergeCell ref="B10:G10"/>
    <mergeCell ref="B13:G13"/>
  </mergeCells>
  <phoneticPr fontId="0" type="noConversion"/>
  <pageMargins left="1.0236220472440944" right="0.74803149606299213" top="0.78740157480314965" bottom="0.39370078740157483" header="0.39370078740157483" footer="0.19685039370078741"/>
  <pageSetup paperSize="9" orientation="portrait" useFirstPageNumber="1" r:id="rId1"/>
  <headerFooter alignWithMargins="0"/>
  <cellWatches>
    <cellWatch r="G20"/>
  </cellWatch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FO41"/>
  <sheetViews>
    <sheetView showZeros="0" view="pageBreakPreview" topLeftCell="A13" zoomScale="89" zoomScaleNormal="100" zoomScaleSheetLayoutView="89" workbookViewId="0">
      <selection activeCell="G2" sqref="G2"/>
    </sheetView>
  </sheetViews>
  <sheetFormatPr defaultRowHeight="12.75" x14ac:dyDescent="0.2"/>
  <cols>
    <col min="1" max="1" width="3.28515625" style="23" customWidth="1"/>
    <col min="2" max="2" width="6.28515625" style="23" customWidth="1"/>
    <col min="3" max="3" width="34.7109375" customWidth="1"/>
    <col min="4" max="4" width="9.5703125" style="11" customWidth="1"/>
    <col min="5" max="5" width="7.28515625" style="5" customWidth="1"/>
    <col min="6" max="6" width="15.140625" style="3" customWidth="1"/>
    <col min="7" max="7" width="17.7109375" style="3" customWidth="1"/>
  </cols>
  <sheetData>
    <row r="1" spans="1:7" x14ac:dyDescent="0.2">
      <c r="A1" s="70" t="s">
        <v>12</v>
      </c>
      <c r="B1" s="70"/>
      <c r="C1" s="70" t="s">
        <v>13</v>
      </c>
      <c r="D1" s="2" t="s">
        <v>14</v>
      </c>
      <c r="E1" s="1" t="s">
        <v>15</v>
      </c>
      <c r="F1" s="109" t="s">
        <v>216</v>
      </c>
      <c r="G1" s="2" t="s">
        <v>16</v>
      </c>
    </row>
    <row r="2" spans="1:7" ht="13.5" thickBot="1" x14ac:dyDescent="0.25">
      <c r="A2" s="71" t="s">
        <v>17</v>
      </c>
      <c r="B2" s="71"/>
      <c r="C2" s="71" t="s">
        <v>18</v>
      </c>
      <c r="D2" s="10" t="s">
        <v>17</v>
      </c>
      <c r="E2" s="9"/>
      <c r="F2" s="110" t="s">
        <v>19</v>
      </c>
      <c r="G2" s="238"/>
    </row>
    <row r="3" spans="1:7" ht="13.5" thickTop="1" x14ac:dyDescent="0.2">
      <c r="A3" s="58" t="s">
        <v>1</v>
      </c>
      <c r="B3" s="58"/>
      <c r="C3" s="19" t="s">
        <v>2</v>
      </c>
      <c r="D3" s="22"/>
      <c r="E3" s="47"/>
      <c r="F3" s="48"/>
      <c r="G3" s="48"/>
    </row>
    <row r="4" spans="1:7" x14ac:dyDescent="0.2">
      <c r="A4" s="58"/>
      <c r="B4" s="58"/>
      <c r="C4" s="19"/>
      <c r="D4" s="22"/>
      <c r="E4" s="47"/>
      <c r="F4" s="48"/>
      <c r="G4" s="48"/>
    </row>
    <row r="5" spans="1:7" x14ac:dyDescent="0.2">
      <c r="A5" s="73" t="s">
        <v>20</v>
      </c>
      <c r="B5" s="73"/>
      <c r="C5" s="14" t="s">
        <v>21</v>
      </c>
      <c r="D5" s="15"/>
      <c r="E5" s="16"/>
      <c r="F5" s="17"/>
      <c r="G5" s="17"/>
    </row>
    <row r="6" spans="1:7" ht="38.25" x14ac:dyDescent="0.2">
      <c r="A6" s="58">
        <v>11</v>
      </c>
      <c r="B6" s="58">
        <v>122</v>
      </c>
      <c r="C6" s="30" t="s">
        <v>118</v>
      </c>
      <c r="D6" s="112">
        <v>0.59974000000000005</v>
      </c>
      <c r="E6" s="47" t="s">
        <v>22</v>
      </c>
      <c r="F6" s="111"/>
      <c r="G6" s="111">
        <f>D6*F6</f>
        <v>0</v>
      </c>
    </row>
    <row r="7" spans="1:7" x14ac:dyDescent="0.2">
      <c r="A7" s="58"/>
      <c r="B7" s="58"/>
      <c r="C7" s="30"/>
      <c r="D7" s="112"/>
      <c r="E7" s="47"/>
      <c r="F7" s="111"/>
      <c r="G7" s="111"/>
    </row>
    <row r="8" spans="1:7" ht="38.25" x14ac:dyDescent="0.2">
      <c r="A8" s="58">
        <v>11</v>
      </c>
      <c r="B8" s="58">
        <v>222</v>
      </c>
      <c r="C8" s="30" t="s">
        <v>119</v>
      </c>
      <c r="D8" s="22">
        <v>33</v>
      </c>
      <c r="E8" s="47" t="s">
        <v>23</v>
      </c>
      <c r="F8" s="111"/>
      <c r="G8" s="111">
        <f>D8*F8</f>
        <v>0</v>
      </c>
    </row>
    <row r="9" spans="1:7" x14ac:dyDescent="0.2">
      <c r="A9" s="58"/>
      <c r="B9" s="58"/>
      <c r="C9" s="30"/>
      <c r="D9" s="22"/>
      <c r="E9" s="47"/>
      <c r="F9" s="48"/>
      <c r="G9" s="48"/>
    </row>
    <row r="10" spans="1:7" x14ac:dyDescent="0.2">
      <c r="A10" s="75" t="s">
        <v>24</v>
      </c>
      <c r="B10" s="75"/>
      <c r="C10" s="63" t="s">
        <v>25</v>
      </c>
      <c r="D10" s="15"/>
      <c r="E10" s="16"/>
      <c r="F10" s="17"/>
      <c r="G10" s="17"/>
    </row>
    <row r="11" spans="1:7" ht="38.25" x14ac:dyDescent="0.2">
      <c r="A11" s="58">
        <v>12</v>
      </c>
      <c r="B11" s="58">
        <v>141</v>
      </c>
      <c r="C11" s="30" t="s">
        <v>87</v>
      </c>
      <c r="D11" s="22">
        <v>536</v>
      </c>
      <c r="E11" s="47" t="s">
        <v>54</v>
      </c>
      <c r="F11" s="111"/>
      <c r="G11" s="111">
        <f>D11*F11</f>
        <v>0</v>
      </c>
    </row>
    <row r="12" spans="1:7" ht="14.25" x14ac:dyDescent="0.2">
      <c r="A12" s="58"/>
      <c r="B12" s="58"/>
      <c r="C12" s="106" t="s">
        <v>55</v>
      </c>
      <c r="D12" s="22" t="s">
        <v>55</v>
      </c>
      <c r="E12" s="47" t="s">
        <v>55</v>
      </c>
      <c r="F12" s="48"/>
      <c r="G12" s="48" t="s">
        <v>55</v>
      </c>
    </row>
    <row r="13" spans="1:7" ht="38.25" x14ac:dyDescent="0.2">
      <c r="A13" s="58">
        <v>12</v>
      </c>
      <c r="B13" s="58">
        <v>151</v>
      </c>
      <c r="C13" s="123" t="s">
        <v>88</v>
      </c>
      <c r="D13" s="22">
        <v>60</v>
      </c>
      <c r="E13" s="47" t="s">
        <v>23</v>
      </c>
      <c r="F13" s="111"/>
      <c r="G13" s="111">
        <f>D13*F13</f>
        <v>0</v>
      </c>
    </row>
    <row r="14" spans="1:7" x14ac:dyDescent="0.2">
      <c r="A14" s="58"/>
      <c r="B14" s="58"/>
      <c r="C14" s="123"/>
      <c r="D14" s="22"/>
      <c r="E14" s="47"/>
      <c r="F14" s="111"/>
      <c r="G14" s="111"/>
    </row>
    <row r="15" spans="1:7" ht="25.5" x14ac:dyDescent="0.2">
      <c r="A15" s="58">
        <v>12</v>
      </c>
      <c r="B15" s="58">
        <v>152</v>
      </c>
      <c r="C15" s="123" t="s">
        <v>103</v>
      </c>
      <c r="D15" s="22">
        <v>40</v>
      </c>
      <c r="E15" s="47" t="s">
        <v>23</v>
      </c>
      <c r="F15" s="111"/>
      <c r="G15" s="111">
        <f>D15*F15</f>
        <v>0</v>
      </c>
    </row>
    <row r="16" spans="1:7" x14ac:dyDescent="0.2">
      <c r="A16" s="58"/>
      <c r="B16" s="58"/>
      <c r="C16" s="123"/>
      <c r="D16" s="22"/>
      <c r="E16" s="47"/>
      <c r="F16" s="111"/>
      <c r="G16" s="111"/>
    </row>
    <row r="17" spans="1:7" ht="38.25" x14ac:dyDescent="0.2">
      <c r="A17" s="58">
        <v>12</v>
      </c>
      <c r="B17" s="58">
        <v>163</v>
      </c>
      <c r="C17" s="30" t="s">
        <v>60</v>
      </c>
      <c r="D17" s="22">
        <v>60</v>
      </c>
      <c r="E17" s="47" t="s">
        <v>23</v>
      </c>
      <c r="F17" s="111"/>
      <c r="G17" s="111">
        <f>D17*F17</f>
        <v>0</v>
      </c>
    </row>
    <row r="18" spans="1:7" x14ac:dyDescent="0.2">
      <c r="A18" s="58"/>
      <c r="B18" s="58"/>
      <c r="C18" s="30"/>
      <c r="D18" s="22"/>
      <c r="E18" s="47"/>
      <c r="F18" s="111"/>
      <c r="G18" s="111"/>
    </row>
    <row r="19" spans="1:7" ht="38.25" x14ac:dyDescent="0.2">
      <c r="A19" s="58">
        <v>12</v>
      </c>
      <c r="B19" s="58">
        <v>166</v>
      </c>
      <c r="C19" s="30" t="s">
        <v>115</v>
      </c>
      <c r="D19" s="22">
        <v>40</v>
      </c>
      <c r="E19" s="47" t="s">
        <v>23</v>
      </c>
      <c r="F19" s="111"/>
      <c r="G19" s="111">
        <f>D19*F19</f>
        <v>0</v>
      </c>
    </row>
    <row r="20" spans="1:7" x14ac:dyDescent="0.2">
      <c r="A20" s="58"/>
      <c r="B20" s="58"/>
      <c r="C20" s="30"/>
      <c r="D20" s="22"/>
      <c r="E20" s="47"/>
      <c r="F20" s="111"/>
      <c r="G20" s="111"/>
    </row>
    <row r="21" spans="1:7" ht="25.5" x14ac:dyDescent="0.2">
      <c r="A21" s="58">
        <v>12</v>
      </c>
      <c r="B21" s="58">
        <v>211</v>
      </c>
      <c r="C21" s="30" t="s">
        <v>120</v>
      </c>
      <c r="D21" s="22">
        <v>3</v>
      </c>
      <c r="E21" s="47" t="s">
        <v>89</v>
      </c>
      <c r="F21" s="148"/>
      <c r="G21" s="111">
        <f>D21*F21</f>
        <v>0</v>
      </c>
    </row>
    <row r="22" spans="1:7" x14ac:dyDescent="0.2">
      <c r="A22" s="58"/>
      <c r="B22" s="58"/>
      <c r="C22" s="30"/>
      <c r="D22" s="22"/>
      <c r="E22" s="47"/>
      <c r="F22" s="148"/>
      <c r="G22" s="148"/>
    </row>
    <row r="23" spans="1:7" ht="25.5" x14ac:dyDescent="0.2">
      <c r="A23" s="58">
        <v>12</v>
      </c>
      <c r="B23" s="58" t="s">
        <v>121</v>
      </c>
      <c r="C23" s="30" t="s">
        <v>122</v>
      </c>
      <c r="D23" s="22">
        <v>3</v>
      </c>
      <c r="E23" s="47" t="s">
        <v>89</v>
      </c>
      <c r="F23" s="148"/>
      <c r="G23" s="111">
        <f>D23*F23</f>
        <v>0</v>
      </c>
    </row>
    <row r="24" spans="1:7" ht="14.25" x14ac:dyDescent="0.2">
      <c r="A24" s="58"/>
      <c r="B24" s="58"/>
      <c r="C24" s="106"/>
      <c r="D24" s="22"/>
      <c r="E24" s="47"/>
      <c r="F24" s="148"/>
      <c r="G24" s="148"/>
    </row>
    <row r="25" spans="1:7" ht="25.5" x14ac:dyDescent="0.2">
      <c r="A25" s="58">
        <v>12</v>
      </c>
      <c r="B25" s="58">
        <v>212</v>
      </c>
      <c r="C25" s="30" t="s">
        <v>123</v>
      </c>
      <c r="D25" s="22">
        <v>1</v>
      </c>
      <c r="E25" s="47" t="s">
        <v>89</v>
      </c>
      <c r="F25" s="148"/>
      <c r="G25" s="111">
        <f>D25*F25</f>
        <v>0</v>
      </c>
    </row>
    <row r="26" spans="1:7" x14ac:dyDescent="0.2">
      <c r="A26" s="58"/>
      <c r="B26" s="58"/>
      <c r="C26" s="30"/>
      <c r="D26" s="22"/>
      <c r="E26" s="47"/>
      <c r="F26" s="148"/>
      <c r="G26" s="148"/>
    </row>
    <row r="27" spans="1:7" ht="25.5" x14ac:dyDescent="0.2">
      <c r="A27" s="58">
        <v>12</v>
      </c>
      <c r="B27" s="58">
        <v>322</v>
      </c>
      <c r="C27" s="30" t="s">
        <v>90</v>
      </c>
      <c r="D27" s="22">
        <v>3320</v>
      </c>
      <c r="E27" s="47" t="s">
        <v>54</v>
      </c>
      <c r="F27" s="111"/>
      <c r="G27" s="111">
        <f>D27*F27</f>
        <v>0</v>
      </c>
    </row>
    <row r="28" spans="1:7" x14ac:dyDescent="0.2">
      <c r="A28" s="58"/>
      <c r="B28" s="58"/>
      <c r="C28" s="30"/>
      <c r="D28" s="22"/>
      <c r="E28" s="47"/>
      <c r="F28" s="111"/>
      <c r="G28" s="111"/>
    </row>
    <row r="29" spans="1:7" s="89" customFormat="1" ht="27" customHeight="1" x14ac:dyDescent="0.2">
      <c r="A29" s="92">
        <v>12</v>
      </c>
      <c r="B29" s="92">
        <v>382</v>
      </c>
      <c r="C29" s="93" t="s">
        <v>58</v>
      </c>
      <c r="D29" s="94">
        <v>49</v>
      </c>
      <c r="E29" s="47" t="s">
        <v>53</v>
      </c>
      <c r="F29" s="149"/>
      <c r="G29" s="111">
        <f>D29*F29</f>
        <v>0</v>
      </c>
    </row>
    <row r="30" spans="1:7" s="89" customFormat="1" ht="12.75" customHeight="1" x14ac:dyDescent="0.2">
      <c r="A30" s="92"/>
      <c r="B30" s="92"/>
      <c r="C30" s="93"/>
      <c r="D30" s="94"/>
      <c r="E30" s="47"/>
      <c r="F30" s="149"/>
      <c r="G30" s="148"/>
    </row>
    <row r="31" spans="1:7" s="89" customFormat="1" ht="27" customHeight="1" x14ac:dyDescent="0.2">
      <c r="A31" s="92">
        <v>12</v>
      </c>
      <c r="B31" s="92">
        <v>411</v>
      </c>
      <c r="C31" s="93" t="s">
        <v>109</v>
      </c>
      <c r="D31" s="94">
        <v>19</v>
      </c>
      <c r="E31" s="47" t="s">
        <v>53</v>
      </c>
      <c r="F31" s="149"/>
      <c r="G31" s="111">
        <f>D31*F31</f>
        <v>0</v>
      </c>
    </row>
    <row r="32" spans="1:7" s="89" customFormat="1" ht="12.75" customHeight="1" x14ac:dyDescent="0.2">
      <c r="A32" s="92"/>
      <c r="B32" s="92"/>
      <c r="C32" s="93"/>
      <c r="D32" s="94"/>
      <c r="E32" s="47"/>
      <c r="F32" s="149"/>
      <c r="G32" s="148"/>
    </row>
    <row r="33" spans="1:171" s="89" customFormat="1" ht="27" customHeight="1" x14ac:dyDescent="0.2">
      <c r="A33" s="92">
        <v>12</v>
      </c>
      <c r="B33" s="92">
        <v>431</v>
      </c>
      <c r="C33" s="93" t="s">
        <v>110</v>
      </c>
      <c r="D33" s="22">
        <v>2</v>
      </c>
      <c r="E33" s="47" t="s">
        <v>89</v>
      </c>
      <c r="F33" s="148"/>
      <c r="G33" s="111">
        <f>D33*F33</f>
        <v>0</v>
      </c>
    </row>
    <row r="34" spans="1:171" s="89" customFormat="1" ht="12.75" customHeight="1" x14ac:dyDescent="0.2">
      <c r="A34" s="92"/>
      <c r="B34" s="92"/>
      <c r="C34" s="93"/>
      <c r="D34" s="94"/>
      <c r="E34" s="47"/>
      <c r="F34" s="149"/>
      <c r="G34" s="148"/>
    </row>
    <row r="35" spans="1:171" s="89" customFormat="1" ht="27" customHeight="1" x14ac:dyDescent="0.2">
      <c r="A35" s="92">
        <v>12</v>
      </c>
      <c r="B35" s="92">
        <v>431</v>
      </c>
      <c r="C35" s="93" t="s">
        <v>111</v>
      </c>
      <c r="D35" s="22">
        <v>3</v>
      </c>
      <c r="E35" s="47" t="s">
        <v>89</v>
      </c>
      <c r="F35" s="148"/>
      <c r="G35" s="111">
        <f>D35*F35</f>
        <v>0</v>
      </c>
    </row>
    <row r="36" spans="1:171" x14ac:dyDescent="0.2">
      <c r="A36" s="58"/>
      <c r="B36" s="58"/>
      <c r="C36" s="30"/>
      <c r="D36" s="22"/>
      <c r="E36" s="47"/>
      <c r="F36" s="111"/>
      <c r="G36" s="111"/>
    </row>
    <row r="37" spans="1:171" x14ac:dyDescent="0.2">
      <c r="A37" s="75" t="s">
        <v>56</v>
      </c>
      <c r="B37" s="75"/>
      <c r="C37" s="63" t="s">
        <v>57</v>
      </c>
      <c r="D37" s="15"/>
      <c r="E37" s="16"/>
      <c r="F37" s="17"/>
      <c r="G37" s="17"/>
    </row>
    <row r="38" spans="1:171" s="89" customFormat="1" ht="25.5" x14ac:dyDescent="0.2">
      <c r="A38" s="92">
        <v>13</v>
      </c>
      <c r="B38" s="92">
        <v>113</v>
      </c>
      <c r="C38" s="93" t="s">
        <v>104</v>
      </c>
      <c r="D38" s="94">
        <v>45</v>
      </c>
      <c r="E38" s="95" t="s">
        <v>59</v>
      </c>
      <c r="F38" s="111"/>
      <c r="G38" s="111">
        <f>D38*F38</f>
        <v>0</v>
      </c>
    </row>
    <row r="39" spans="1:171" s="91" customFormat="1" ht="13.5" thickBot="1" x14ac:dyDescent="0.25">
      <c r="G39" s="90"/>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89"/>
      <c r="BR39" s="89"/>
      <c r="BS39" s="89"/>
      <c r="BT39" s="89"/>
      <c r="BU39" s="89"/>
      <c r="BV39" s="89"/>
      <c r="BW39" s="89"/>
      <c r="BX39" s="89"/>
      <c r="BY39" s="89"/>
      <c r="BZ39" s="89"/>
      <c r="CA39" s="89"/>
      <c r="CB39" s="89"/>
      <c r="CC39" s="89"/>
      <c r="CD39" s="89"/>
      <c r="CE39" s="89"/>
      <c r="CF39" s="89"/>
      <c r="CG39" s="89"/>
      <c r="CH39" s="89"/>
      <c r="CI39" s="89"/>
      <c r="CJ39" s="89"/>
      <c r="CK39" s="89"/>
      <c r="CL39" s="89"/>
      <c r="CM39" s="89"/>
      <c r="CN39" s="89"/>
      <c r="CO39" s="89"/>
      <c r="CP39" s="89"/>
      <c r="CQ39" s="89"/>
      <c r="CR39" s="89"/>
      <c r="CS39" s="89"/>
      <c r="CT39" s="89"/>
      <c r="CU39" s="89"/>
      <c r="CV39" s="89"/>
      <c r="CW39" s="89"/>
      <c r="CX39" s="89"/>
      <c r="CY39" s="89"/>
      <c r="CZ39" s="89"/>
      <c r="DA39" s="89"/>
      <c r="DB39" s="89"/>
      <c r="DC39" s="89"/>
      <c r="DD39" s="89"/>
      <c r="DE39" s="89"/>
      <c r="DF39" s="89"/>
      <c r="DG39" s="89"/>
      <c r="DH39" s="89"/>
      <c r="DI39" s="89"/>
      <c r="DJ39" s="89"/>
      <c r="DK39" s="89"/>
      <c r="DL39" s="89"/>
      <c r="DM39" s="89"/>
      <c r="DN39" s="89"/>
      <c r="DO39" s="89"/>
      <c r="DP39" s="89"/>
      <c r="DQ39" s="89"/>
      <c r="DR39" s="89"/>
      <c r="DS39" s="89"/>
      <c r="DT39" s="89"/>
      <c r="DU39" s="89"/>
      <c r="DV39" s="89"/>
      <c r="DW39" s="89"/>
      <c r="DX39" s="89"/>
      <c r="DY39" s="89"/>
      <c r="DZ39" s="89"/>
      <c r="EA39" s="89"/>
      <c r="EB39" s="89"/>
      <c r="EC39" s="89"/>
      <c r="ED39" s="89"/>
      <c r="EE39" s="89"/>
      <c r="EF39" s="89"/>
      <c r="EG39" s="89"/>
      <c r="EH39" s="89"/>
      <c r="EI39" s="89"/>
      <c r="EJ39" s="89"/>
      <c r="EK39" s="89"/>
      <c r="EL39" s="89"/>
      <c r="EM39" s="89"/>
      <c r="EN39" s="89"/>
      <c r="EO39" s="89"/>
      <c r="EP39" s="89"/>
      <c r="EQ39" s="89"/>
      <c r="ER39" s="89"/>
      <c r="ES39" s="89"/>
      <c r="ET39" s="89"/>
      <c r="EU39" s="89"/>
      <c r="EV39" s="89"/>
      <c r="EW39" s="89"/>
      <c r="EX39" s="89"/>
      <c r="EY39" s="89"/>
      <c r="EZ39" s="89"/>
      <c r="FA39" s="89"/>
      <c r="FB39" s="89"/>
      <c r="FC39" s="89"/>
      <c r="FD39" s="89"/>
      <c r="FE39" s="89"/>
      <c r="FF39" s="89"/>
      <c r="FG39" s="89"/>
      <c r="FH39" s="89"/>
      <c r="FI39" s="89"/>
      <c r="FJ39" s="89"/>
      <c r="FK39" s="89"/>
      <c r="FL39" s="89"/>
      <c r="FM39" s="89"/>
      <c r="FN39" s="89"/>
      <c r="FO39" s="89"/>
    </row>
    <row r="40" spans="1:171" s="89" customFormat="1" x14ac:dyDescent="0.2">
      <c r="G40" s="96"/>
    </row>
    <row r="41" spans="1:171" x14ac:dyDescent="0.2">
      <c r="A41" s="79" t="s">
        <v>1</v>
      </c>
      <c r="B41" s="79"/>
      <c r="C41" s="42" t="s">
        <v>2</v>
      </c>
      <c r="D41" s="43"/>
      <c r="E41" s="44"/>
      <c r="F41" s="45" t="s">
        <v>28</v>
      </c>
      <c r="G41" s="116">
        <f>SUM(G6:G40)</f>
        <v>0</v>
      </c>
      <c r="H41" s="19"/>
      <c r="I41" s="19"/>
      <c r="J41" s="19"/>
      <c r="K41" s="19"/>
      <c r="L41" s="19"/>
      <c r="M41" s="19"/>
      <c r="N41" s="19"/>
      <c r="O41" s="19"/>
      <c r="P41" s="19"/>
      <c r="Q41" s="19"/>
    </row>
  </sheetData>
  <phoneticPr fontId="0" type="noConversion"/>
  <pageMargins left="0.98425196850393704" right="0.19685039370078741" top="0.78740157480314965" bottom="0.39370078740157483" header="0.39370078740157483" footer="0.19685039370078741"/>
  <pageSetup paperSize="9" scale="91"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I42"/>
  <sheetViews>
    <sheetView showZeros="0" view="pageBreakPreview" topLeftCell="A16" zoomScaleNormal="100" zoomScaleSheetLayoutView="100" workbookViewId="0">
      <selection activeCell="C10" sqref="C10"/>
    </sheetView>
  </sheetViews>
  <sheetFormatPr defaultRowHeight="12.75" x14ac:dyDescent="0.2"/>
  <cols>
    <col min="1" max="1" width="3.28515625" style="23" customWidth="1"/>
    <col min="2" max="2" width="6.140625" style="23" customWidth="1"/>
    <col min="3" max="3" width="32.7109375" customWidth="1"/>
    <col min="4" max="4" width="10.140625" style="11" customWidth="1"/>
    <col min="5" max="5" width="6.28515625" style="3" customWidth="1"/>
    <col min="6" max="6" width="15.7109375" style="11" customWidth="1"/>
    <col min="7" max="7" width="17.7109375" style="11" customWidth="1"/>
  </cols>
  <sheetData>
    <row r="1" spans="1:7" x14ac:dyDescent="0.2">
      <c r="A1" s="70" t="s">
        <v>12</v>
      </c>
      <c r="B1" s="70"/>
      <c r="C1" s="70" t="s">
        <v>13</v>
      </c>
      <c r="D1" s="2" t="s">
        <v>14</v>
      </c>
      <c r="E1" s="2" t="s">
        <v>15</v>
      </c>
      <c r="F1" s="2" t="s">
        <v>216</v>
      </c>
      <c r="G1" s="2" t="s">
        <v>16</v>
      </c>
    </row>
    <row r="2" spans="1:7" ht="13.5" thickBot="1" x14ac:dyDescent="0.25">
      <c r="A2" s="71" t="s">
        <v>17</v>
      </c>
      <c r="B2" s="71"/>
      <c r="C2" s="71" t="s">
        <v>18</v>
      </c>
      <c r="D2" s="10" t="s">
        <v>17</v>
      </c>
      <c r="E2" s="10"/>
      <c r="F2" s="10" t="s">
        <v>19</v>
      </c>
      <c r="G2" s="237"/>
    </row>
    <row r="3" spans="1:7" ht="12.75" customHeight="1" thickTop="1" x14ac:dyDescent="0.2">
      <c r="A3" s="58" t="s">
        <v>3</v>
      </c>
      <c r="B3" s="58"/>
      <c r="C3" s="19" t="s">
        <v>4</v>
      </c>
      <c r="D3" s="22"/>
      <c r="E3" s="27"/>
      <c r="F3" s="22"/>
      <c r="G3" s="22"/>
    </row>
    <row r="4" spans="1:7" x14ac:dyDescent="0.2">
      <c r="A4" s="58"/>
      <c r="B4" s="58"/>
      <c r="C4" s="19"/>
      <c r="D4" s="22"/>
      <c r="E4" s="27"/>
      <c r="F4" s="22"/>
      <c r="G4" s="22"/>
    </row>
    <row r="5" spans="1:7" x14ac:dyDescent="0.2">
      <c r="A5" s="73" t="s">
        <v>29</v>
      </c>
      <c r="B5" s="73"/>
      <c r="C5" s="14" t="s">
        <v>30</v>
      </c>
      <c r="D5" s="15"/>
      <c r="E5" s="18"/>
      <c r="F5" s="15"/>
      <c r="G5" s="15"/>
    </row>
    <row r="6" spans="1:7" ht="25.5" x14ac:dyDescent="0.2">
      <c r="A6" s="23">
        <v>21</v>
      </c>
      <c r="B6" s="23">
        <v>114</v>
      </c>
      <c r="C6" s="6" t="s">
        <v>61</v>
      </c>
      <c r="D6" s="56">
        <v>425</v>
      </c>
      <c r="E6" s="4" t="s">
        <v>27</v>
      </c>
      <c r="F6" s="111"/>
      <c r="G6" s="111">
        <f>D6*F6</f>
        <v>0</v>
      </c>
    </row>
    <row r="7" spans="1:7" x14ac:dyDescent="0.2">
      <c r="C7" s="6"/>
      <c r="D7" s="56"/>
      <c r="E7" s="4"/>
      <c r="F7" s="111"/>
      <c r="G7" s="111"/>
    </row>
    <row r="8" spans="1:7" ht="25.5" x14ac:dyDescent="0.2">
      <c r="A8" s="72">
        <v>21</v>
      </c>
      <c r="B8" s="72">
        <v>234</v>
      </c>
      <c r="C8" s="6" t="s">
        <v>105</v>
      </c>
      <c r="D8" s="56">
        <v>3301</v>
      </c>
      <c r="E8" s="4" t="s">
        <v>27</v>
      </c>
      <c r="F8" s="111"/>
      <c r="G8" s="111">
        <f>D8*F8</f>
        <v>0</v>
      </c>
    </row>
    <row r="9" spans="1:7" x14ac:dyDescent="0.2">
      <c r="A9" s="72"/>
      <c r="B9" s="72"/>
      <c r="C9" s="6"/>
      <c r="D9" s="56"/>
      <c r="E9" s="4"/>
      <c r="F9" s="111"/>
      <c r="G9" s="111"/>
    </row>
    <row r="10" spans="1:7" ht="25.5" x14ac:dyDescent="0.2">
      <c r="A10" s="72">
        <v>21</v>
      </c>
      <c r="B10" s="72">
        <v>243</v>
      </c>
      <c r="C10" s="6" t="s">
        <v>219</v>
      </c>
      <c r="D10" s="56">
        <v>825</v>
      </c>
      <c r="E10" s="4" t="s">
        <v>27</v>
      </c>
      <c r="F10" s="111"/>
      <c r="G10" s="111">
        <f>D10*F10</f>
        <v>0</v>
      </c>
    </row>
    <row r="11" spans="1:7" x14ac:dyDescent="0.2">
      <c r="A11" s="72"/>
      <c r="B11" s="72"/>
      <c r="C11" s="6"/>
      <c r="D11" s="56"/>
      <c r="E11" s="4"/>
      <c r="G11" s="48"/>
    </row>
    <row r="12" spans="1:7" ht="64.5" customHeight="1" x14ac:dyDescent="0.2">
      <c r="A12" s="72">
        <v>21</v>
      </c>
      <c r="B12" s="72">
        <v>324</v>
      </c>
      <c r="C12" s="30" t="s">
        <v>126</v>
      </c>
      <c r="D12" s="108">
        <v>386</v>
      </c>
      <c r="E12" s="4" t="s">
        <v>27</v>
      </c>
      <c r="F12" s="111"/>
      <c r="G12" s="111">
        <f>D12*F12</f>
        <v>0</v>
      </c>
    </row>
    <row r="13" spans="1:7" ht="12.75" customHeight="1" x14ac:dyDescent="0.2">
      <c r="A13" s="72"/>
      <c r="B13" s="72"/>
      <c r="C13" s="30"/>
      <c r="D13" s="108"/>
      <c r="E13" s="4"/>
      <c r="F13" s="111"/>
      <c r="G13" s="111"/>
    </row>
    <row r="14" spans="1:7" ht="53.25" customHeight="1" x14ac:dyDescent="0.2">
      <c r="A14" s="72">
        <v>21</v>
      </c>
      <c r="B14" s="72">
        <v>325</v>
      </c>
      <c r="C14" s="30" t="s">
        <v>124</v>
      </c>
      <c r="D14" s="108">
        <v>97</v>
      </c>
      <c r="E14" s="4" t="s">
        <v>27</v>
      </c>
      <c r="F14" s="111"/>
      <c r="G14" s="111">
        <f>D14*F14</f>
        <v>0</v>
      </c>
    </row>
    <row r="15" spans="1:7" ht="12.75" customHeight="1" x14ac:dyDescent="0.2">
      <c r="A15" s="72"/>
      <c r="B15" s="72"/>
      <c r="C15" s="30"/>
      <c r="D15" s="56"/>
      <c r="E15" s="4"/>
      <c r="G15" s="48"/>
    </row>
    <row r="16" spans="1:7" ht="12.75" customHeight="1" x14ac:dyDescent="0.2">
      <c r="A16" s="73" t="s">
        <v>31</v>
      </c>
      <c r="B16" s="73"/>
      <c r="C16" s="14" t="s">
        <v>32</v>
      </c>
      <c r="D16" s="15"/>
      <c r="E16" s="17"/>
      <c r="F16" s="15"/>
      <c r="G16" s="17"/>
    </row>
    <row r="17" spans="1:7" ht="25.5" x14ac:dyDescent="0.2">
      <c r="A17" s="74">
        <v>22</v>
      </c>
      <c r="B17" s="74">
        <v>113</v>
      </c>
      <c r="C17" s="30" t="s">
        <v>127</v>
      </c>
      <c r="D17" s="100">
        <v>3573</v>
      </c>
      <c r="E17" s="27" t="s">
        <v>26</v>
      </c>
      <c r="F17" s="111"/>
      <c r="G17" s="111">
        <f>D17*F17</f>
        <v>0</v>
      </c>
    </row>
    <row r="18" spans="1:7" x14ac:dyDescent="0.2">
      <c r="A18" s="74"/>
      <c r="B18" s="74"/>
      <c r="C18" s="30"/>
      <c r="D18" s="100"/>
      <c r="E18" s="27"/>
      <c r="F18" s="111"/>
      <c r="G18" s="111"/>
    </row>
    <row r="19" spans="1:7" ht="25.5" x14ac:dyDescent="0.2">
      <c r="A19" s="74">
        <v>22</v>
      </c>
      <c r="B19" s="74">
        <v>114</v>
      </c>
      <c r="C19" s="30" t="s">
        <v>125</v>
      </c>
      <c r="D19" s="100">
        <v>893</v>
      </c>
      <c r="E19" s="27" t="s">
        <v>26</v>
      </c>
      <c r="F19" s="111"/>
      <c r="G19" s="111">
        <f>D19*F19</f>
        <v>0</v>
      </c>
    </row>
    <row r="20" spans="1:7" x14ac:dyDescent="0.2">
      <c r="A20" s="74"/>
      <c r="B20" s="74"/>
      <c r="C20" s="30"/>
      <c r="D20" s="31"/>
      <c r="E20" s="27"/>
      <c r="F20" s="111"/>
      <c r="G20" s="111"/>
    </row>
    <row r="21" spans="1:7" x14ac:dyDescent="0.2">
      <c r="A21" s="75" t="s">
        <v>33</v>
      </c>
      <c r="B21" s="75"/>
      <c r="C21" s="14" t="s">
        <v>34</v>
      </c>
      <c r="D21" s="15"/>
      <c r="E21" s="17"/>
      <c r="F21" s="15"/>
      <c r="G21" s="15"/>
    </row>
    <row r="22" spans="1:7" ht="25.5" x14ac:dyDescent="0.2">
      <c r="A22" s="58">
        <v>24</v>
      </c>
      <c r="B22" s="58">
        <v>113</v>
      </c>
      <c r="C22" s="136" t="s">
        <v>128</v>
      </c>
      <c r="D22" s="94">
        <v>118</v>
      </c>
      <c r="E22" s="27" t="s">
        <v>27</v>
      </c>
      <c r="F22" s="135"/>
      <c r="G22" s="135">
        <f>D22*F22</f>
        <v>0</v>
      </c>
    </row>
    <row r="23" spans="1:7" x14ac:dyDescent="0.2">
      <c r="A23" s="58"/>
      <c r="B23" s="58"/>
      <c r="C23" s="19"/>
      <c r="D23" s="22"/>
      <c r="E23" s="48"/>
      <c r="F23" s="22"/>
      <c r="G23" s="22"/>
    </row>
    <row r="24" spans="1:7" ht="51" x14ac:dyDescent="0.2">
      <c r="A24" s="58">
        <v>24</v>
      </c>
      <c r="B24" s="58">
        <v>215</v>
      </c>
      <c r="C24" s="30" t="s">
        <v>168</v>
      </c>
      <c r="D24" s="94">
        <v>242</v>
      </c>
      <c r="E24" s="27" t="s">
        <v>27</v>
      </c>
      <c r="F24" s="135"/>
      <c r="G24" s="135">
        <f>D24*F24</f>
        <v>0</v>
      </c>
    </row>
    <row r="25" spans="1:7" x14ac:dyDescent="0.2">
      <c r="A25" s="58"/>
      <c r="B25" s="58"/>
      <c r="C25" s="30"/>
      <c r="D25" s="94"/>
      <c r="E25" s="27"/>
      <c r="F25" s="135"/>
      <c r="G25" s="135"/>
    </row>
    <row r="26" spans="1:7" ht="24.75" customHeight="1" x14ac:dyDescent="0.2">
      <c r="A26" s="74">
        <v>24</v>
      </c>
      <c r="B26" s="74">
        <v>475</v>
      </c>
      <c r="C26" s="30" t="s">
        <v>106</v>
      </c>
      <c r="D26" s="94">
        <v>2109</v>
      </c>
      <c r="E26" s="27" t="s">
        <v>27</v>
      </c>
      <c r="F26" s="111"/>
      <c r="G26" s="111">
        <f>D26*F26</f>
        <v>0</v>
      </c>
    </row>
    <row r="27" spans="1:7" ht="12.75" customHeight="1" x14ac:dyDescent="0.2">
      <c r="A27" s="74"/>
      <c r="B27" s="74"/>
      <c r="C27" s="30"/>
      <c r="D27" s="94"/>
      <c r="E27" s="27"/>
      <c r="F27" s="111"/>
      <c r="G27" s="111"/>
    </row>
    <row r="28" spans="1:7" x14ac:dyDescent="0.2">
      <c r="A28" s="75" t="s">
        <v>35</v>
      </c>
      <c r="B28" s="75"/>
      <c r="C28" s="14" t="s">
        <v>36</v>
      </c>
      <c r="D28" s="15"/>
      <c r="E28" s="17"/>
      <c r="F28" s="15"/>
      <c r="G28" s="15"/>
    </row>
    <row r="29" spans="1:7" ht="25.5" customHeight="1" x14ac:dyDescent="0.2">
      <c r="A29" s="58">
        <v>25</v>
      </c>
      <c r="B29" s="58">
        <v>121</v>
      </c>
      <c r="C29" s="85" t="s">
        <v>62</v>
      </c>
      <c r="D29" s="22">
        <v>1494</v>
      </c>
      <c r="E29" s="27" t="s">
        <v>26</v>
      </c>
      <c r="F29" s="111"/>
      <c r="G29" s="111">
        <f>D29*F29</f>
        <v>0</v>
      </c>
    </row>
    <row r="30" spans="1:7" x14ac:dyDescent="0.2">
      <c r="A30" s="74"/>
      <c r="B30" s="74"/>
      <c r="C30" s="30"/>
      <c r="D30" s="22"/>
      <c r="E30" s="27"/>
      <c r="F30" s="22"/>
      <c r="G30" s="22"/>
    </row>
    <row r="31" spans="1:7" ht="14.25" x14ac:dyDescent="0.2">
      <c r="A31" s="74">
        <v>25</v>
      </c>
      <c r="B31" s="74">
        <v>151</v>
      </c>
      <c r="C31" s="107" t="s">
        <v>63</v>
      </c>
      <c r="D31" s="22">
        <v>1494</v>
      </c>
      <c r="E31" s="27" t="s">
        <v>26</v>
      </c>
      <c r="F31" s="111"/>
      <c r="G31" s="111">
        <f>D31*F31</f>
        <v>0</v>
      </c>
    </row>
    <row r="32" spans="1:7" x14ac:dyDescent="0.2">
      <c r="A32" s="74"/>
      <c r="B32" s="74"/>
      <c r="C32" s="30"/>
      <c r="D32" s="22"/>
      <c r="E32" s="27"/>
      <c r="F32" s="22"/>
      <c r="G32" s="22"/>
    </row>
    <row r="33" spans="1:9" x14ac:dyDescent="0.2">
      <c r="A33" s="75" t="s">
        <v>37</v>
      </c>
      <c r="B33" s="75"/>
      <c r="C33" s="14" t="s">
        <v>38</v>
      </c>
      <c r="D33" s="15"/>
      <c r="E33" s="17"/>
      <c r="F33" s="15"/>
      <c r="G33" s="15"/>
    </row>
    <row r="34" spans="1:9" s="88" customFormat="1" ht="64.5" thickBot="1" x14ac:dyDescent="0.25">
      <c r="A34" s="155">
        <v>29</v>
      </c>
      <c r="B34" s="155">
        <v>116</v>
      </c>
      <c r="C34" s="156" t="s">
        <v>129</v>
      </c>
      <c r="D34" s="84">
        <v>4449</v>
      </c>
      <c r="E34" s="157" t="s">
        <v>27</v>
      </c>
      <c r="F34" s="145"/>
      <c r="G34" s="145">
        <f>D34*F34</f>
        <v>0</v>
      </c>
      <c r="I34"/>
    </row>
    <row r="35" spans="1:9" s="88" customFormat="1" x14ac:dyDescent="0.2">
      <c r="A35" s="76"/>
      <c r="B35" s="76"/>
      <c r="C35" s="86"/>
      <c r="D35" s="31"/>
      <c r="E35" s="64"/>
      <c r="F35" s="111"/>
      <c r="G35" s="111"/>
      <c r="I35"/>
    </row>
    <row r="36" spans="1:9" s="59" customFormat="1" x14ac:dyDescent="0.2">
      <c r="A36" s="78" t="s">
        <v>3</v>
      </c>
      <c r="B36" s="78"/>
      <c r="C36" s="61" t="s">
        <v>4</v>
      </c>
      <c r="D36" s="43"/>
      <c r="E36" s="46"/>
      <c r="F36" s="62" t="s">
        <v>28</v>
      </c>
      <c r="G36" s="117">
        <f>SUM(G6:G35)</f>
        <v>0</v>
      </c>
      <c r="I36"/>
    </row>
    <row r="37" spans="1:9" x14ac:dyDescent="0.2">
      <c r="I37" s="88"/>
    </row>
    <row r="38" spans="1:9" ht="26.45" customHeight="1" x14ac:dyDescent="0.2">
      <c r="I38" s="88"/>
    </row>
    <row r="39" spans="1:9" ht="18" customHeight="1" x14ac:dyDescent="0.2">
      <c r="I39" s="59"/>
    </row>
    <row r="40" spans="1:9" ht="13.15" customHeight="1" x14ac:dyDescent="0.2"/>
    <row r="41" spans="1:9" ht="13.15" customHeight="1" x14ac:dyDescent="0.2"/>
    <row r="42" spans="1:9" ht="3" customHeight="1" x14ac:dyDescent="0.2"/>
  </sheetData>
  <phoneticPr fontId="0" type="noConversion"/>
  <pageMargins left="0.98425196850393704" right="0.19685039370078741" top="0.78740157480314965" bottom="0.39370078740157483" header="0.39370078740157483" footer="0.19685039370078741"/>
  <pageSetup paperSize="9" scale="94"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Q37"/>
  <sheetViews>
    <sheetView showZeros="0" view="pageBreakPreview" topLeftCell="A13" zoomScaleNormal="100" zoomScaleSheetLayoutView="100" workbookViewId="0">
      <selection activeCell="G2" sqref="G2"/>
    </sheetView>
  </sheetViews>
  <sheetFormatPr defaultRowHeight="12.75" x14ac:dyDescent="0.2"/>
  <cols>
    <col min="1" max="1" width="3.28515625" style="23" customWidth="1"/>
    <col min="2" max="2" width="6.140625" style="23" customWidth="1"/>
    <col min="3" max="3" width="32.7109375" customWidth="1"/>
    <col min="4" max="4" width="9" style="13" customWidth="1"/>
    <col min="5" max="5" width="6.28515625" style="5" customWidth="1"/>
    <col min="6" max="6" width="15.7109375" style="13" customWidth="1"/>
    <col min="7" max="7" width="17.7109375" style="13" customWidth="1"/>
  </cols>
  <sheetData>
    <row r="1" spans="1:7" s="25" customFormat="1" x14ac:dyDescent="0.2">
      <c r="A1" s="70" t="s">
        <v>12</v>
      </c>
      <c r="B1" s="70"/>
      <c r="C1" s="70" t="s">
        <v>13</v>
      </c>
      <c r="D1" s="2" t="s">
        <v>14</v>
      </c>
      <c r="E1" s="2" t="s">
        <v>15</v>
      </c>
      <c r="F1" s="2" t="s">
        <v>216</v>
      </c>
      <c r="G1" s="2" t="s">
        <v>16</v>
      </c>
    </row>
    <row r="2" spans="1:7" s="25" customFormat="1" ht="13.5" thickBot="1" x14ac:dyDescent="0.25">
      <c r="A2" s="71" t="s">
        <v>17</v>
      </c>
      <c r="B2" s="71"/>
      <c r="C2" s="71" t="s">
        <v>18</v>
      </c>
      <c r="D2" s="10" t="s">
        <v>17</v>
      </c>
      <c r="E2" s="10"/>
      <c r="F2" s="10" t="s">
        <v>19</v>
      </c>
      <c r="G2" s="237"/>
    </row>
    <row r="3" spans="1:7" ht="13.5" thickTop="1" x14ac:dyDescent="0.2">
      <c r="A3" s="58" t="s">
        <v>5</v>
      </c>
      <c r="B3" s="58"/>
      <c r="C3" s="19" t="s">
        <v>6</v>
      </c>
      <c r="D3" s="22"/>
      <c r="E3" s="27"/>
      <c r="F3" s="22"/>
      <c r="G3" s="22"/>
    </row>
    <row r="4" spans="1:7" x14ac:dyDescent="0.2">
      <c r="A4" s="58"/>
      <c r="B4" s="58"/>
      <c r="C4" s="19"/>
      <c r="D4" s="22"/>
      <c r="E4" s="27"/>
      <c r="F4" s="22"/>
      <c r="G4" s="22"/>
    </row>
    <row r="5" spans="1:7" x14ac:dyDescent="0.2">
      <c r="A5" s="73" t="s">
        <v>39</v>
      </c>
      <c r="B5" s="73"/>
      <c r="C5" s="14" t="s">
        <v>40</v>
      </c>
      <c r="D5" s="15"/>
      <c r="E5" s="18"/>
      <c r="F5" s="15"/>
      <c r="G5" s="15"/>
    </row>
    <row r="6" spans="1:7" ht="38.25" x14ac:dyDescent="0.2">
      <c r="A6" s="23">
        <v>31</v>
      </c>
      <c r="B6" s="23">
        <v>131</v>
      </c>
      <c r="C6" s="60" t="s">
        <v>67</v>
      </c>
      <c r="D6" s="11">
        <v>868</v>
      </c>
      <c r="E6" s="4" t="s">
        <v>27</v>
      </c>
      <c r="F6" s="111"/>
      <c r="G6" s="111">
        <f>D6*F6</f>
        <v>0</v>
      </c>
    </row>
    <row r="7" spans="1:7" x14ac:dyDescent="0.2">
      <c r="C7" s="60"/>
      <c r="D7" s="11"/>
      <c r="E7" s="4"/>
      <c r="F7" s="94"/>
      <c r="G7" s="96"/>
    </row>
    <row r="8" spans="1:7" ht="42" customHeight="1" x14ac:dyDescent="0.2">
      <c r="A8" s="23">
        <v>31</v>
      </c>
      <c r="B8" s="23">
        <v>843</v>
      </c>
      <c r="C8" s="160" t="s">
        <v>130</v>
      </c>
      <c r="D8" s="165">
        <v>3623</v>
      </c>
      <c r="E8" s="4" t="s">
        <v>26</v>
      </c>
      <c r="F8" s="111"/>
      <c r="G8" s="111">
        <f>D8*F8</f>
        <v>0</v>
      </c>
    </row>
    <row r="9" spans="1:7" x14ac:dyDescent="0.2">
      <c r="C9" s="60"/>
      <c r="D9" s="11"/>
      <c r="E9" s="4"/>
      <c r="F9" s="94"/>
      <c r="G9" s="96"/>
    </row>
    <row r="10" spans="1:7" x14ac:dyDescent="0.2">
      <c r="A10" s="75" t="s">
        <v>41</v>
      </c>
      <c r="B10" s="75"/>
      <c r="C10" s="14" t="s">
        <v>42</v>
      </c>
      <c r="D10" s="24"/>
      <c r="E10" s="16"/>
      <c r="F10" s="105"/>
      <c r="G10" s="103"/>
    </row>
    <row r="11" spans="1:7" ht="36" customHeight="1" x14ac:dyDescent="0.2">
      <c r="A11" s="58">
        <v>32</v>
      </c>
      <c r="B11" s="58">
        <v>291</v>
      </c>
      <c r="C11" s="113" t="s">
        <v>131</v>
      </c>
      <c r="D11" s="166">
        <v>630</v>
      </c>
      <c r="E11" s="27" t="s">
        <v>26</v>
      </c>
      <c r="F11" s="111"/>
      <c r="G11" s="111">
        <f>D11*F11</f>
        <v>0</v>
      </c>
    </row>
    <row r="12" spans="1:7" ht="12.75" customHeight="1" x14ac:dyDescent="0.2">
      <c r="A12" s="58"/>
      <c r="B12" s="58"/>
      <c r="C12" s="113"/>
      <c r="D12" s="166"/>
      <c r="E12" s="27"/>
      <c r="F12" s="111"/>
      <c r="G12" s="111"/>
    </row>
    <row r="13" spans="1:7" x14ac:dyDescent="0.2">
      <c r="A13" s="75" t="s">
        <v>144</v>
      </c>
      <c r="B13" s="75"/>
      <c r="C13" s="14" t="s">
        <v>145</v>
      </c>
      <c r="D13" s="24"/>
      <c r="E13" s="16"/>
      <c r="F13" s="105"/>
      <c r="G13" s="103"/>
    </row>
    <row r="14" spans="1:7" ht="50.25" customHeight="1" x14ac:dyDescent="0.2">
      <c r="A14" s="58">
        <v>34</v>
      </c>
      <c r="B14" s="58">
        <v>311</v>
      </c>
      <c r="C14" s="113" t="s">
        <v>146</v>
      </c>
      <c r="D14" s="166">
        <v>31</v>
      </c>
      <c r="E14" s="27" t="s">
        <v>26</v>
      </c>
      <c r="F14" s="111"/>
      <c r="G14" s="111">
        <f>D14*F14</f>
        <v>0</v>
      </c>
    </row>
    <row r="15" spans="1:7" ht="12.75" customHeight="1" x14ac:dyDescent="0.2">
      <c r="A15" s="58"/>
      <c r="B15" s="58"/>
      <c r="C15" s="113"/>
      <c r="D15" s="166"/>
      <c r="E15" s="27"/>
      <c r="F15" s="111"/>
      <c r="G15" s="111"/>
    </row>
    <row r="16" spans="1:7" ht="50.25" customHeight="1" x14ac:dyDescent="0.2">
      <c r="A16" s="58">
        <v>34</v>
      </c>
      <c r="B16" s="58" t="s">
        <v>148</v>
      </c>
      <c r="C16" s="113" t="s">
        <v>149</v>
      </c>
      <c r="D16" s="166">
        <v>15</v>
      </c>
      <c r="E16" s="27" t="s">
        <v>26</v>
      </c>
      <c r="F16" s="111"/>
      <c r="G16" s="111">
        <f>D16*F16</f>
        <v>0</v>
      </c>
    </row>
    <row r="17" spans="1:17" ht="12.75" customHeight="1" x14ac:dyDescent="0.2">
      <c r="A17" s="58"/>
      <c r="B17" s="58"/>
      <c r="C17" s="113"/>
      <c r="D17" s="166"/>
      <c r="E17" s="27"/>
      <c r="F17" s="111"/>
      <c r="G17" s="111"/>
    </row>
    <row r="18" spans="1:17" ht="39" customHeight="1" x14ac:dyDescent="0.2">
      <c r="A18" s="58">
        <v>34</v>
      </c>
      <c r="B18" s="58">
        <v>512</v>
      </c>
      <c r="C18" s="113" t="s">
        <v>147</v>
      </c>
      <c r="D18" s="165">
        <v>15</v>
      </c>
      <c r="E18" s="4" t="s">
        <v>26</v>
      </c>
      <c r="F18" s="111"/>
      <c r="G18" s="111">
        <f>D18*F18</f>
        <v>0</v>
      </c>
    </row>
    <row r="19" spans="1:17" ht="12.75" customHeight="1" x14ac:dyDescent="0.2">
      <c r="A19" s="58"/>
      <c r="B19" s="58"/>
      <c r="C19" s="113"/>
      <c r="D19" s="161"/>
      <c r="E19" s="27"/>
      <c r="F19" s="111"/>
      <c r="G19" s="111"/>
    </row>
    <row r="20" spans="1:17" x14ac:dyDescent="0.2">
      <c r="A20" s="75" t="s">
        <v>132</v>
      </c>
      <c r="B20" s="75"/>
      <c r="C20" s="14" t="s">
        <v>133</v>
      </c>
      <c r="D20" s="24"/>
      <c r="E20" s="16"/>
      <c r="F20" s="162"/>
      <c r="G20" s="163"/>
    </row>
    <row r="21" spans="1:17" ht="38.25" customHeight="1" x14ac:dyDescent="0.2">
      <c r="A21" s="23">
        <v>35</v>
      </c>
      <c r="B21" s="23">
        <v>214</v>
      </c>
      <c r="C21" s="6" t="s">
        <v>134</v>
      </c>
      <c r="D21" s="22">
        <v>440</v>
      </c>
      <c r="E21" s="27" t="s">
        <v>43</v>
      </c>
      <c r="F21" s="164"/>
      <c r="G21" s="111">
        <f>D21*F21</f>
        <v>0</v>
      </c>
    </row>
    <row r="22" spans="1:17" ht="12.75" customHeight="1" x14ac:dyDescent="0.2">
      <c r="C22" s="6"/>
      <c r="D22" s="22"/>
      <c r="E22" s="27"/>
      <c r="F22" s="164"/>
      <c r="G22" s="111"/>
    </row>
    <row r="23" spans="1:17" ht="38.25" customHeight="1" x14ac:dyDescent="0.2">
      <c r="A23" s="23">
        <v>35</v>
      </c>
      <c r="B23" s="23">
        <v>235</v>
      </c>
      <c r="C23" s="6" t="s">
        <v>135</v>
      </c>
      <c r="D23" s="22">
        <v>62</v>
      </c>
      <c r="E23" s="27" t="s">
        <v>43</v>
      </c>
      <c r="F23" s="164"/>
      <c r="G23" s="111">
        <f>D23*F23</f>
        <v>0</v>
      </c>
    </row>
    <row r="24" spans="1:17" ht="12.75" customHeight="1" x14ac:dyDescent="0.2">
      <c r="C24" s="6"/>
      <c r="D24" s="22"/>
      <c r="E24" s="27"/>
      <c r="F24" s="164"/>
      <c r="G24" s="111"/>
    </row>
    <row r="25" spans="1:17" ht="38.25" customHeight="1" x14ac:dyDescent="0.2">
      <c r="A25" s="23">
        <v>35</v>
      </c>
      <c r="B25" s="23">
        <v>236</v>
      </c>
      <c r="C25" s="6" t="s">
        <v>136</v>
      </c>
      <c r="D25" s="22">
        <v>482</v>
      </c>
      <c r="E25" s="27" t="s">
        <v>43</v>
      </c>
      <c r="F25" s="164"/>
      <c r="G25" s="111">
        <f>D25*F25</f>
        <v>0</v>
      </c>
    </row>
    <row r="26" spans="1:17" ht="12.75" customHeight="1" x14ac:dyDescent="0.2">
      <c r="A26" s="58"/>
      <c r="B26" s="58"/>
      <c r="C26" s="113"/>
      <c r="D26" s="11"/>
      <c r="E26" s="4"/>
      <c r="F26" s="111"/>
      <c r="G26" s="111"/>
    </row>
    <row r="27" spans="1:17" s="57" customFormat="1" x14ac:dyDescent="0.2">
      <c r="A27" s="101" t="s">
        <v>44</v>
      </c>
      <c r="B27" s="101"/>
      <c r="C27" s="102" t="s">
        <v>45</v>
      </c>
      <c r="D27" s="103"/>
      <c r="E27" s="104"/>
      <c r="F27" s="103"/>
      <c r="G27" s="103"/>
    </row>
    <row r="28" spans="1:17" s="57" customFormat="1" ht="27" customHeight="1" x14ac:dyDescent="0.2">
      <c r="A28" s="74">
        <v>36</v>
      </c>
      <c r="B28" s="74">
        <v>131</v>
      </c>
      <c r="C28" s="98" t="s">
        <v>108</v>
      </c>
      <c r="D28" s="94">
        <v>297</v>
      </c>
      <c r="E28" s="99" t="s">
        <v>26</v>
      </c>
      <c r="F28" s="111"/>
      <c r="G28" s="111">
        <f>D28*F28</f>
        <v>0</v>
      </c>
    </row>
    <row r="29" spans="1:17" s="57" customFormat="1" ht="12.75" customHeight="1" x14ac:dyDescent="0.2">
      <c r="A29" s="74"/>
      <c r="B29" s="74"/>
      <c r="C29" s="98"/>
      <c r="D29" s="94"/>
      <c r="E29" s="99"/>
      <c r="F29" s="111"/>
      <c r="G29" s="111"/>
    </row>
    <row r="30" spans="1:17" s="57" customFormat="1" ht="27" customHeight="1" x14ac:dyDescent="0.2">
      <c r="A30" s="74">
        <v>36</v>
      </c>
      <c r="B30" s="74">
        <v>133</v>
      </c>
      <c r="C30" s="98" t="s">
        <v>137</v>
      </c>
      <c r="D30" s="94">
        <v>584</v>
      </c>
      <c r="E30" s="99" t="s">
        <v>26</v>
      </c>
      <c r="F30" s="111"/>
      <c r="G30" s="111">
        <f>D30*F30</f>
        <v>0</v>
      </c>
    </row>
    <row r="31" spans="1:17" s="7" customFormat="1" ht="13.5" thickBot="1" x14ac:dyDescent="0.25">
      <c r="A31" s="77"/>
      <c r="B31" s="77"/>
      <c r="C31" s="82"/>
      <c r="D31" s="12"/>
      <c r="E31" s="83"/>
      <c r="F31" s="12"/>
      <c r="G31" s="8"/>
      <c r="H31" s="19"/>
      <c r="I31" s="19"/>
      <c r="J31" s="19"/>
      <c r="K31" s="19"/>
      <c r="L31" s="19"/>
      <c r="M31" s="19"/>
      <c r="N31" s="19"/>
      <c r="O31" s="19"/>
      <c r="P31" s="19"/>
      <c r="Q31" s="19"/>
    </row>
    <row r="32" spans="1:17" s="19" customFormat="1" x14ac:dyDescent="0.2">
      <c r="A32" s="58"/>
      <c r="B32" s="58"/>
      <c r="C32" s="30"/>
      <c r="D32" s="22"/>
      <c r="E32" s="27"/>
      <c r="F32" s="22"/>
      <c r="G32" s="48"/>
    </row>
    <row r="33" spans="1:7" ht="14.45" customHeight="1" x14ac:dyDescent="0.2">
      <c r="A33" s="78" t="s">
        <v>5</v>
      </c>
      <c r="B33" s="78"/>
      <c r="C33" s="50" t="s">
        <v>6</v>
      </c>
      <c r="D33" s="51"/>
      <c r="E33" s="44"/>
      <c r="F33" s="45" t="s">
        <v>28</v>
      </c>
      <c r="G33" s="117">
        <f>SUM(G6:G32)</f>
        <v>0</v>
      </c>
    </row>
    <row r="34" spans="1:7" x14ac:dyDescent="0.2">
      <c r="A34" s="81"/>
      <c r="B34" s="81"/>
      <c r="G34" s="68"/>
    </row>
    <row r="37" spans="1:7" x14ac:dyDescent="0.2">
      <c r="F37"/>
    </row>
  </sheetData>
  <phoneticPr fontId="0" type="noConversion"/>
  <pageMargins left="0.98425196850393704" right="0.19685039370078741" top="0.78740157480314965" bottom="0.39370078740157483" header="0.39370078740157483" footer="0.19685039370078741"/>
  <pageSetup paperSize="9" scale="94"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G51"/>
  <sheetViews>
    <sheetView showZeros="0" view="pageBreakPreview" topLeftCell="A28" zoomScaleNormal="115" zoomScaleSheetLayoutView="100" workbookViewId="0">
      <selection activeCell="C17" sqref="C17"/>
    </sheetView>
  </sheetViews>
  <sheetFormatPr defaultRowHeight="12.75" x14ac:dyDescent="0.2"/>
  <cols>
    <col min="1" max="1" width="3.28515625" style="23" customWidth="1"/>
    <col min="2" max="2" width="6.140625" style="23" customWidth="1"/>
    <col min="3" max="3" width="32.7109375" customWidth="1"/>
    <col min="4" max="4" width="8.5703125" style="13" customWidth="1"/>
    <col min="5" max="5" width="6.28515625" style="25" customWidth="1"/>
    <col min="6" max="6" width="15.7109375" style="13" customWidth="1"/>
    <col min="7" max="7" width="17.42578125" style="13" customWidth="1"/>
  </cols>
  <sheetData>
    <row r="1" spans="1:7" x14ac:dyDescent="0.2">
      <c r="A1" s="70" t="s">
        <v>12</v>
      </c>
      <c r="B1" s="70"/>
      <c r="C1" s="70" t="s">
        <v>13</v>
      </c>
      <c r="D1" s="2" t="s">
        <v>14</v>
      </c>
      <c r="E1" s="2" t="s">
        <v>15</v>
      </c>
      <c r="F1" s="2" t="s">
        <v>216</v>
      </c>
      <c r="G1" s="2" t="s">
        <v>16</v>
      </c>
    </row>
    <row r="2" spans="1:7" ht="13.5" thickBot="1" x14ac:dyDescent="0.25">
      <c r="A2" s="71" t="s">
        <v>17</v>
      </c>
      <c r="B2" s="71"/>
      <c r="C2" s="71" t="s">
        <v>18</v>
      </c>
      <c r="D2" s="10" t="s">
        <v>17</v>
      </c>
      <c r="E2" s="10"/>
      <c r="F2" s="10" t="s">
        <v>19</v>
      </c>
      <c r="G2" s="237"/>
    </row>
    <row r="3" spans="1:7" ht="13.5" thickTop="1" x14ac:dyDescent="0.2">
      <c r="A3" s="58" t="s">
        <v>7</v>
      </c>
      <c r="B3" s="58"/>
      <c r="C3" s="19" t="s">
        <v>8</v>
      </c>
      <c r="D3" s="22"/>
      <c r="E3" s="27"/>
      <c r="F3" s="22"/>
      <c r="G3" s="22"/>
    </row>
    <row r="4" spans="1:7" x14ac:dyDescent="0.2">
      <c r="A4" s="73" t="s">
        <v>46</v>
      </c>
      <c r="B4" s="73"/>
      <c r="C4" s="14" t="s">
        <v>47</v>
      </c>
      <c r="D4" s="24"/>
      <c r="E4" s="29"/>
      <c r="F4" s="24"/>
      <c r="G4" s="24"/>
    </row>
    <row r="5" spans="1:7" ht="39" customHeight="1" x14ac:dyDescent="0.2">
      <c r="A5" s="72">
        <v>41</v>
      </c>
      <c r="B5" s="72">
        <v>421</v>
      </c>
      <c r="C5" s="80" t="s">
        <v>64</v>
      </c>
      <c r="D5" s="94">
        <v>491</v>
      </c>
      <c r="E5" s="47" t="s">
        <v>43</v>
      </c>
      <c r="F5" s="111"/>
      <c r="G5" s="111">
        <f>D5*F5</f>
        <v>0</v>
      </c>
    </row>
    <row r="6" spans="1:7" ht="12.75" customHeight="1" x14ac:dyDescent="0.2">
      <c r="A6" s="72"/>
      <c r="B6" s="72"/>
      <c r="C6" s="80"/>
      <c r="D6" s="94"/>
      <c r="E6" s="47"/>
      <c r="F6" s="111"/>
      <c r="G6" s="111"/>
    </row>
    <row r="7" spans="1:7" ht="53.25" customHeight="1" x14ac:dyDescent="0.2">
      <c r="A7" s="72">
        <v>41</v>
      </c>
      <c r="B7" s="72" t="s">
        <v>150</v>
      </c>
      <c r="C7" s="80" t="s">
        <v>151</v>
      </c>
      <c r="D7" s="94">
        <v>2</v>
      </c>
      <c r="E7" s="47" t="s">
        <v>26</v>
      </c>
      <c r="F7" s="111"/>
      <c r="G7" s="111">
        <f>D7*F7</f>
        <v>0</v>
      </c>
    </row>
    <row r="8" spans="1:7" ht="12.75" customHeight="1" x14ac:dyDescent="0.2">
      <c r="A8" s="72"/>
      <c r="B8" s="72"/>
      <c r="C8" s="80"/>
      <c r="D8" s="94"/>
      <c r="E8" s="47"/>
      <c r="F8" s="111"/>
      <c r="G8" s="111"/>
    </row>
    <row r="9" spans="1:7" x14ac:dyDescent="0.2">
      <c r="A9" s="73" t="s">
        <v>70</v>
      </c>
      <c r="B9" s="73"/>
      <c r="C9" s="14" t="s">
        <v>71</v>
      </c>
      <c r="D9" s="97"/>
      <c r="E9" s="14"/>
      <c r="F9" s="97"/>
      <c r="G9" s="14"/>
    </row>
    <row r="10" spans="1:7" ht="53.25" customHeight="1" x14ac:dyDescent="0.2">
      <c r="A10" s="72">
        <v>42</v>
      </c>
      <c r="B10" s="72">
        <v>163</v>
      </c>
      <c r="C10" s="124" t="s">
        <v>72</v>
      </c>
      <c r="D10" s="94">
        <v>481</v>
      </c>
      <c r="E10" s="27" t="s">
        <v>43</v>
      </c>
      <c r="F10" s="111"/>
      <c r="G10" s="111">
        <f>D10*F10</f>
        <v>0</v>
      </c>
    </row>
    <row r="11" spans="1:7" x14ac:dyDescent="0.2">
      <c r="A11" s="72"/>
      <c r="B11" s="72"/>
      <c r="C11" s="19"/>
      <c r="D11" s="89"/>
      <c r="E11" s="19"/>
      <c r="F11" s="89"/>
      <c r="G11" s="19"/>
    </row>
    <row r="12" spans="1:7" ht="51" customHeight="1" x14ac:dyDescent="0.2">
      <c r="A12" s="58">
        <v>42</v>
      </c>
      <c r="B12" s="58">
        <v>165</v>
      </c>
      <c r="C12" s="30" t="s">
        <v>73</v>
      </c>
      <c r="D12" s="94">
        <v>313</v>
      </c>
      <c r="E12" s="27" t="s">
        <v>43</v>
      </c>
      <c r="F12" s="111"/>
      <c r="G12" s="111">
        <f>D12*F12</f>
        <v>0</v>
      </c>
    </row>
    <row r="13" spans="1:7" ht="12.75" customHeight="1" x14ac:dyDescent="0.2">
      <c r="A13" s="58"/>
      <c r="B13" s="58"/>
      <c r="C13" s="30"/>
      <c r="D13" s="94"/>
      <c r="E13" s="27"/>
      <c r="F13" s="111"/>
      <c r="G13" s="111"/>
    </row>
    <row r="14" spans="1:7" ht="51" customHeight="1" x14ac:dyDescent="0.2">
      <c r="A14" s="58">
        <v>42</v>
      </c>
      <c r="B14" s="58" t="s">
        <v>91</v>
      </c>
      <c r="C14" s="30" t="s">
        <v>92</v>
      </c>
      <c r="D14" s="94">
        <v>26</v>
      </c>
      <c r="E14" s="27" t="s">
        <v>43</v>
      </c>
      <c r="F14" s="111"/>
      <c r="G14" s="111">
        <f>D14*F14</f>
        <v>0</v>
      </c>
    </row>
    <row r="15" spans="1:7" ht="12.75" customHeight="1" x14ac:dyDescent="0.2">
      <c r="A15" s="58"/>
      <c r="B15" s="58"/>
      <c r="C15" s="30"/>
      <c r="D15" s="94"/>
      <c r="E15" s="27"/>
      <c r="F15" s="111"/>
      <c r="G15" s="111"/>
    </row>
    <row r="16" spans="1:7" ht="12.75" customHeight="1" x14ac:dyDescent="0.2">
      <c r="A16" s="73" t="s">
        <v>83</v>
      </c>
      <c r="B16" s="73"/>
      <c r="C16" s="14" t="s">
        <v>84</v>
      </c>
      <c r="D16" s="97"/>
      <c r="E16" s="14"/>
      <c r="F16" s="146"/>
      <c r="G16" s="147"/>
    </row>
    <row r="17" spans="1:7" ht="39.75" customHeight="1" x14ac:dyDescent="0.2">
      <c r="A17" s="58">
        <v>43</v>
      </c>
      <c r="B17" s="58" t="s">
        <v>221</v>
      </c>
      <c r="C17" s="30" t="s">
        <v>222</v>
      </c>
      <c r="D17" s="94">
        <v>44</v>
      </c>
      <c r="E17" s="27" t="s">
        <v>43</v>
      </c>
      <c r="F17" s="135"/>
      <c r="G17" s="135">
        <f>D17*F17</f>
        <v>0</v>
      </c>
    </row>
    <row r="18" spans="1:7" ht="12.75" customHeight="1" x14ac:dyDescent="0.2">
      <c r="A18" s="58"/>
      <c r="B18" s="58"/>
      <c r="C18" s="30"/>
      <c r="D18" s="94"/>
      <c r="E18" s="27"/>
      <c r="F18" s="135"/>
      <c r="G18" s="135"/>
    </row>
    <row r="19" spans="1:7" ht="65.25" customHeight="1" x14ac:dyDescent="0.2">
      <c r="A19" s="58">
        <v>43</v>
      </c>
      <c r="B19" s="58">
        <v>324</v>
      </c>
      <c r="C19" s="30" t="s">
        <v>112</v>
      </c>
      <c r="D19" s="94">
        <v>35</v>
      </c>
      <c r="E19" s="27" t="s">
        <v>43</v>
      </c>
      <c r="F19" s="135"/>
      <c r="G19" s="135">
        <f>D19*F19</f>
        <v>0</v>
      </c>
    </row>
    <row r="20" spans="1:7" ht="12.75" customHeight="1" x14ac:dyDescent="0.2">
      <c r="A20" s="72"/>
      <c r="B20" s="72"/>
      <c r="C20" s="80"/>
      <c r="D20" s="94"/>
      <c r="E20" s="47"/>
      <c r="F20" s="111"/>
      <c r="G20" s="111"/>
    </row>
    <row r="21" spans="1:7" x14ac:dyDescent="0.2">
      <c r="A21" s="73" t="s">
        <v>48</v>
      </c>
      <c r="B21" s="73"/>
      <c r="C21" s="14" t="s">
        <v>49</v>
      </c>
      <c r="D21" s="97"/>
      <c r="E21" s="29"/>
      <c r="F21" s="105"/>
      <c r="G21" s="24"/>
    </row>
    <row r="22" spans="1:7" ht="38.25" x14ac:dyDescent="0.2">
      <c r="A22" s="23">
        <v>44</v>
      </c>
      <c r="B22" s="23">
        <v>133</v>
      </c>
      <c r="C22" s="6" t="s">
        <v>68</v>
      </c>
      <c r="D22" s="94">
        <v>14</v>
      </c>
      <c r="E22" s="27" t="s">
        <v>23</v>
      </c>
      <c r="F22" s="111"/>
      <c r="G22" s="111">
        <f>D22*F22</f>
        <v>0</v>
      </c>
    </row>
    <row r="23" spans="1:7" x14ac:dyDescent="0.2">
      <c r="C23" s="6"/>
      <c r="D23" s="94"/>
      <c r="E23" s="27"/>
      <c r="F23" s="111"/>
      <c r="G23" s="111"/>
    </row>
    <row r="24" spans="1:7" ht="38.25" x14ac:dyDescent="0.2">
      <c r="A24" s="23">
        <v>44</v>
      </c>
      <c r="B24" s="23">
        <v>143</v>
      </c>
      <c r="C24" s="6" t="s">
        <v>93</v>
      </c>
      <c r="D24" s="94">
        <v>4</v>
      </c>
      <c r="E24" s="27" t="s">
        <v>23</v>
      </c>
      <c r="F24" s="135"/>
      <c r="G24" s="135">
        <f>D24*F24</f>
        <v>0</v>
      </c>
    </row>
    <row r="25" spans="1:7" x14ac:dyDescent="0.2">
      <c r="C25" s="6"/>
      <c r="D25" s="94"/>
      <c r="E25" s="27"/>
      <c r="F25" s="94"/>
      <c r="G25" s="48"/>
    </row>
    <row r="26" spans="1:7" ht="38.25" x14ac:dyDescent="0.2">
      <c r="A26" s="23">
        <v>44</v>
      </c>
      <c r="B26" s="23">
        <v>163</v>
      </c>
      <c r="C26" s="6" t="s">
        <v>85</v>
      </c>
      <c r="D26" s="94">
        <v>1</v>
      </c>
      <c r="E26" s="27" t="s">
        <v>23</v>
      </c>
      <c r="F26" s="135"/>
      <c r="G26" s="135">
        <f>D26*F26</f>
        <v>0</v>
      </c>
    </row>
    <row r="27" spans="1:7" x14ac:dyDescent="0.2">
      <c r="C27" s="6"/>
      <c r="D27" s="94"/>
      <c r="E27" s="27"/>
      <c r="F27" s="135"/>
      <c r="G27" s="135"/>
    </row>
    <row r="28" spans="1:7" ht="38.25" x14ac:dyDescent="0.2">
      <c r="A28" s="23">
        <v>44</v>
      </c>
      <c r="B28" s="23">
        <v>913</v>
      </c>
      <c r="C28" s="6" t="s">
        <v>152</v>
      </c>
      <c r="D28" s="94">
        <v>7</v>
      </c>
      <c r="E28" s="27" t="s">
        <v>23</v>
      </c>
      <c r="F28" s="135"/>
      <c r="G28" s="135">
        <f>D28*F28</f>
        <v>0</v>
      </c>
    </row>
    <row r="29" spans="1:7" x14ac:dyDescent="0.2">
      <c r="C29" s="6"/>
      <c r="D29" s="94"/>
      <c r="E29" s="27"/>
      <c r="F29" s="135"/>
      <c r="G29" s="135"/>
    </row>
    <row r="30" spans="1:7" ht="39.75" customHeight="1" x14ac:dyDescent="0.2">
      <c r="A30" s="23">
        <v>44</v>
      </c>
      <c r="B30" s="23">
        <v>971</v>
      </c>
      <c r="C30" s="6" t="s">
        <v>220</v>
      </c>
      <c r="D30" s="94">
        <v>7</v>
      </c>
      <c r="E30" s="27" t="s">
        <v>23</v>
      </c>
      <c r="F30" s="135"/>
      <c r="G30" s="111">
        <f>D30*F30</f>
        <v>0</v>
      </c>
    </row>
    <row r="31" spans="1:7" x14ac:dyDescent="0.2">
      <c r="C31" s="6"/>
      <c r="D31" s="94"/>
      <c r="E31" s="27"/>
      <c r="F31" s="135"/>
      <c r="G31" s="135"/>
    </row>
    <row r="32" spans="1:7" ht="41.25" customHeight="1" x14ac:dyDescent="0.2">
      <c r="A32" s="23">
        <v>44</v>
      </c>
      <c r="B32" s="23">
        <v>972</v>
      </c>
      <c r="C32" s="6" t="s">
        <v>153</v>
      </c>
      <c r="D32" s="94">
        <v>4</v>
      </c>
      <c r="E32" s="27" t="s">
        <v>23</v>
      </c>
      <c r="F32" s="135"/>
      <c r="G32" s="111">
        <f>D32*F32</f>
        <v>0</v>
      </c>
    </row>
    <row r="33" spans="1:7" x14ac:dyDescent="0.2">
      <c r="C33" s="6"/>
      <c r="D33" s="94"/>
      <c r="E33" s="27"/>
      <c r="F33" s="135"/>
      <c r="G33" s="135"/>
    </row>
    <row r="34" spans="1:7" ht="40.5" customHeight="1" x14ac:dyDescent="0.2">
      <c r="A34" s="23">
        <v>44</v>
      </c>
      <c r="B34" s="23">
        <v>973</v>
      </c>
      <c r="C34" s="6" t="s">
        <v>154</v>
      </c>
      <c r="D34" s="94">
        <v>1</v>
      </c>
      <c r="E34" s="27" t="s">
        <v>23</v>
      </c>
      <c r="F34" s="135"/>
      <c r="G34" s="111">
        <f>D34*F34</f>
        <v>0</v>
      </c>
    </row>
    <row r="35" spans="1:7" ht="12.75" customHeight="1" x14ac:dyDescent="0.2">
      <c r="A35" s="58"/>
      <c r="B35" s="58"/>
      <c r="C35" s="30"/>
      <c r="D35" s="94"/>
      <c r="E35" s="27"/>
      <c r="F35" s="111"/>
      <c r="G35" s="111"/>
    </row>
    <row r="36" spans="1:7" ht="12.75" customHeight="1" x14ac:dyDescent="0.2">
      <c r="A36" s="73" t="s">
        <v>74</v>
      </c>
      <c r="B36" s="73"/>
      <c r="C36" s="14" t="s">
        <v>75</v>
      </c>
      <c r="D36" s="97"/>
      <c r="E36" s="14"/>
      <c r="F36" s="97"/>
      <c r="G36" s="14"/>
    </row>
    <row r="37" spans="1:7" ht="38.25" x14ac:dyDescent="0.2">
      <c r="A37" s="23">
        <v>45</v>
      </c>
      <c r="B37" s="23">
        <v>114</v>
      </c>
      <c r="C37" s="30" t="s">
        <v>155</v>
      </c>
      <c r="D37" s="94">
        <v>4</v>
      </c>
      <c r="E37" s="27" t="s">
        <v>43</v>
      </c>
      <c r="F37" s="135"/>
      <c r="G37" s="135">
        <f>D37*F37</f>
        <v>0</v>
      </c>
    </row>
    <row r="38" spans="1:7" x14ac:dyDescent="0.2">
      <c r="C38" s="30"/>
      <c r="D38" s="94"/>
      <c r="E38" s="27"/>
      <c r="F38" s="135"/>
      <c r="G38" s="135"/>
    </row>
    <row r="39" spans="1:7" ht="51.75" thickBot="1" x14ac:dyDescent="0.25">
      <c r="A39" s="77">
        <v>45</v>
      </c>
      <c r="B39" s="77">
        <v>213</v>
      </c>
      <c r="C39" s="82" t="s">
        <v>86</v>
      </c>
      <c r="D39" s="144">
        <v>1</v>
      </c>
      <c r="E39" s="83" t="s">
        <v>23</v>
      </c>
      <c r="F39" s="170"/>
      <c r="G39" s="170">
        <f>D39*F39</f>
        <v>0</v>
      </c>
    </row>
    <row r="40" spans="1:7" x14ac:dyDescent="0.2">
      <c r="A40" s="58"/>
      <c r="B40" s="58"/>
      <c r="C40" s="30"/>
      <c r="D40" s="94"/>
      <c r="E40" s="27"/>
      <c r="F40" s="135"/>
      <c r="G40" s="135"/>
    </row>
    <row r="41" spans="1:7" s="69" customFormat="1" x14ac:dyDescent="0.2">
      <c r="A41" s="87" t="s">
        <v>7</v>
      </c>
      <c r="B41" s="87"/>
      <c r="C41" s="65" t="s">
        <v>8</v>
      </c>
      <c r="D41" s="66"/>
      <c r="E41" s="67"/>
      <c r="F41" s="66" t="s">
        <v>28</v>
      </c>
      <c r="G41" s="117">
        <f>SUM(G5:G39)</f>
        <v>0</v>
      </c>
    </row>
    <row r="42" spans="1:7" x14ac:dyDescent="0.2">
      <c r="A42" s="72"/>
      <c r="B42" s="72"/>
      <c r="C42" s="19"/>
      <c r="D42" s="26"/>
      <c r="E42" s="52"/>
      <c r="F42" s="26"/>
      <c r="G42" s="22"/>
    </row>
    <row r="43" spans="1:7" x14ac:dyDescent="0.2">
      <c r="A43" s="72"/>
      <c r="B43" s="72"/>
      <c r="C43" s="19"/>
      <c r="D43" s="26"/>
      <c r="E43" s="52"/>
      <c r="F43" s="26"/>
      <c r="G43" s="22"/>
    </row>
    <row r="44" spans="1:7" x14ac:dyDescent="0.2">
      <c r="A44" s="72"/>
      <c r="B44" s="72"/>
      <c r="C44" s="19"/>
      <c r="D44" s="26"/>
      <c r="E44" s="52"/>
      <c r="F44" s="26"/>
      <c r="G44" s="22"/>
    </row>
    <row r="45" spans="1:7" hidden="1" x14ac:dyDescent="0.2">
      <c r="A45" s="72"/>
      <c r="B45" s="72"/>
      <c r="C45" s="19"/>
      <c r="D45" s="26"/>
      <c r="E45" s="52"/>
      <c r="F45" s="26"/>
      <c r="G45" s="22"/>
    </row>
    <row r="46" spans="1:7" ht="13.5" hidden="1" thickBot="1" x14ac:dyDescent="0.25">
      <c r="A46" s="77"/>
      <c r="B46" s="77"/>
      <c r="C46" s="7"/>
      <c r="D46" s="20"/>
      <c r="E46" s="28"/>
      <c r="F46" s="20"/>
      <c r="G46" s="20"/>
    </row>
    <row r="47" spans="1:7" hidden="1" x14ac:dyDescent="0.2">
      <c r="A47" s="78" t="s">
        <v>7</v>
      </c>
      <c r="B47" s="78"/>
      <c r="C47" s="50" t="s">
        <v>8</v>
      </c>
      <c r="D47" s="51"/>
      <c r="E47" s="53"/>
      <c r="F47" s="45" t="s">
        <v>28</v>
      </c>
      <c r="G47" s="43"/>
    </row>
    <row r="48" spans="1:7" hidden="1" x14ac:dyDescent="0.2">
      <c r="F48"/>
    </row>
    <row r="49" hidden="1" x14ac:dyDescent="0.2"/>
    <row r="50" hidden="1" x14ac:dyDescent="0.2"/>
    <row r="51" ht="3" customHeight="1" x14ac:dyDescent="0.2"/>
  </sheetData>
  <phoneticPr fontId="0" type="noConversion"/>
  <pageMargins left="1.0236220472440944" right="0.74803149606299213" top="0.78740157480314965" bottom="0.39370078740157483" header="0.39370078740157483" footer="0.19685039370078741"/>
  <pageSetup paperSize="9" scale="93" fitToHeight="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G18"/>
  <sheetViews>
    <sheetView showZeros="0" view="pageBreakPreview" zoomScaleNormal="100" zoomScaleSheetLayoutView="100" workbookViewId="0">
      <selection activeCell="G8" sqref="G8"/>
    </sheetView>
  </sheetViews>
  <sheetFormatPr defaultRowHeight="12.75" x14ac:dyDescent="0.2"/>
  <cols>
    <col min="1" max="1" width="3.28515625" style="23" customWidth="1"/>
    <col min="2" max="2" width="6.140625" style="23" customWidth="1"/>
    <col min="3" max="3" width="32.7109375" customWidth="1"/>
    <col min="4" max="4" width="8.5703125" style="13" customWidth="1"/>
    <col min="5" max="5" width="6.28515625" style="25" customWidth="1"/>
    <col min="6" max="6" width="15.7109375" style="13" customWidth="1"/>
    <col min="7" max="7" width="17.7109375" style="13" customWidth="1"/>
  </cols>
  <sheetData>
    <row r="1" spans="1:7" x14ac:dyDescent="0.2">
      <c r="A1" s="70" t="s">
        <v>12</v>
      </c>
      <c r="B1" s="70"/>
      <c r="C1" s="70" t="s">
        <v>13</v>
      </c>
      <c r="D1" s="2" t="s">
        <v>14</v>
      </c>
      <c r="E1" s="2" t="s">
        <v>15</v>
      </c>
      <c r="F1" s="2" t="s">
        <v>216</v>
      </c>
      <c r="G1" s="2" t="s">
        <v>16</v>
      </c>
    </row>
    <row r="2" spans="1:7" ht="13.5" thickBot="1" x14ac:dyDescent="0.25">
      <c r="A2" s="71" t="s">
        <v>17</v>
      </c>
      <c r="B2" s="71"/>
      <c r="C2" s="71" t="s">
        <v>18</v>
      </c>
      <c r="D2" s="10" t="s">
        <v>17</v>
      </c>
      <c r="E2" s="10"/>
      <c r="F2" s="10" t="s">
        <v>19</v>
      </c>
      <c r="G2" s="237"/>
    </row>
    <row r="3" spans="1:7" ht="13.5" thickTop="1" x14ac:dyDescent="0.2">
      <c r="A3" s="58" t="s">
        <v>138</v>
      </c>
      <c r="B3" s="58"/>
      <c r="C3" s="19" t="s">
        <v>139</v>
      </c>
      <c r="D3" s="22"/>
      <c r="E3" s="27"/>
      <c r="F3" s="22"/>
      <c r="G3" s="22"/>
    </row>
    <row r="4" spans="1:7" x14ac:dyDescent="0.2">
      <c r="A4" s="58"/>
      <c r="B4" s="58"/>
      <c r="C4" s="19"/>
      <c r="D4" s="22"/>
      <c r="E4" s="27"/>
      <c r="F4" s="22"/>
      <c r="G4" s="22"/>
    </row>
    <row r="5" spans="1:7" x14ac:dyDescent="0.2">
      <c r="A5" s="72" t="s">
        <v>140</v>
      </c>
      <c r="B5" s="58"/>
      <c r="C5" s="19" t="s">
        <v>141</v>
      </c>
      <c r="D5" s="22"/>
      <c r="E5" s="27"/>
      <c r="F5" s="22"/>
      <c r="G5" s="22"/>
    </row>
    <row r="6" spans="1:7" ht="52.5" customHeight="1" thickBot="1" x14ac:dyDescent="0.25">
      <c r="A6" s="167">
        <v>50</v>
      </c>
      <c r="B6" s="167" t="s">
        <v>142</v>
      </c>
      <c r="C6" s="168" t="s">
        <v>143</v>
      </c>
      <c r="D6" s="158">
        <v>2.31</v>
      </c>
      <c r="E6" s="169" t="s">
        <v>27</v>
      </c>
      <c r="F6" s="159"/>
      <c r="G6" s="159">
        <f>D6*F6</f>
        <v>0</v>
      </c>
    </row>
    <row r="7" spans="1:7" ht="12.75" customHeight="1" x14ac:dyDescent="0.2">
      <c r="A7" s="72"/>
      <c r="B7" s="72"/>
      <c r="C7" s="80"/>
      <c r="D7" s="22"/>
      <c r="E7" s="47"/>
      <c r="F7" s="111"/>
      <c r="G7" s="111"/>
    </row>
    <row r="8" spans="1:7" s="69" customFormat="1" x14ac:dyDescent="0.2">
      <c r="A8" s="87" t="s">
        <v>138</v>
      </c>
      <c r="B8" s="87"/>
      <c r="C8" s="65" t="s">
        <v>139</v>
      </c>
      <c r="D8" s="66"/>
      <c r="E8" s="67"/>
      <c r="F8" s="66" t="s">
        <v>28</v>
      </c>
      <c r="G8" s="117">
        <f>SUM(G6:G7)</f>
        <v>0</v>
      </c>
    </row>
    <row r="9" spans="1:7" x14ac:dyDescent="0.2">
      <c r="A9" s="72"/>
      <c r="B9" s="72"/>
      <c r="C9" s="19"/>
      <c r="D9" s="26"/>
      <c r="E9" s="52"/>
      <c r="F9" s="26"/>
      <c r="G9" s="22"/>
    </row>
    <row r="10" spans="1:7" x14ac:dyDescent="0.2">
      <c r="A10" s="72"/>
      <c r="B10" s="72"/>
      <c r="C10" s="19"/>
      <c r="D10" s="26"/>
      <c r="E10" s="52"/>
      <c r="F10" s="26"/>
      <c r="G10" s="22"/>
    </row>
    <row r="11" spans="1:7" x14ac:dyDescent="0.2">
      <c r="A11" s="72"/>
      <c r="B11" s="72"/>
      <c r="C11" s="19"/>
      <c r="D11" s="26"/>
      <c r="E11" s="52"/>
      <c r="F11" s="26"/>
      <c r="G11" s="22"/>
    </row>
    <row r="12" spans="1:7" hidden="1" x14ac:dyDescent="0.2">
      <c r="A12" s="72"/>
      <c r="B12" s="72"/>
      <c r="C12" s="19"/>
      <c r="D12" s="26"/>
      <c r="E12" s="52"/>
      <c r="F12" s="26"/>
      <c r="G12" s="22"/>
    </row>
    <row r="13" spans="1:7" ht="13.5" hidden="1" thickBot="1" x14ac:dyDescent="0.25">
      <c r="A13" s="77"/>
      <c r="B13" s="77"/>
      <c r="C13" s="7"/>
      <c r="D13" s="20"/>
      <c r="E13" s="28"/>
      <c r="F13" s="20"/>
      <c r="G13" s="20"/>
    </row>
    <row r="14" spans="1:7" hidden="1" x14ac:dyDescent="0.2">
      <c r="A14" s="78" t="s">
        <v>7</v>
      </c>
      <c r="B14" s="78"/>
      <c r="C14" s="50" t="s">
        <v>8</v>
      </c>
      <c r="D14" s="51"/>
      <c r="E14" s="53"/>
      <c r="F14" s="45" t="s">
        <v>28</v>
      </c>
      <c r="G14" s="43"/>
    </row>
    <row r="15" spans="1:7" hidden="1" x14ac:dyDescent="0.2">
      <c r="F15"/>
    </row>
    <row r="16" spans="1:7" s="23" customFormat="1" hidden="1" x14ac:dyDescent="0.2">
      <c r="C16"/>
      <c r="D16" s="13"/>
      <c r="E16" s="25"/>
      <c r="F16" s="13"/>
      <c r="G16" s="13"/>
    </row>
    <row r="17" spans="3:7" s="23" customFormat="1" hidden="1" x14ac:dyDescent="0.2">
      <c r="C17"/>
      <c r="D17" s="13"/>
      <c r="E17" s="25"/>
      <c r="F17" s="13"/>
      <c r="G17" s="13"/>
    </row>
    <row r="18" spans="3:7" s="23" customFormat="1" ht="3" customHeight="1" x14ac:dyDescent="0.2">
      <c r="C18"/>
      <c r="D18" s="13"/>
      <c r="E18" s="25"/>
      <c r="F18" s="13"/>
      <c r="G18" s="13"/>
    </row>
  </sheetData>
  <phoneticPr fontId="0" type="noConversion"/>
  <pageMargins left="1.0236220472440944" right="0.75" top="0.78740157480314965" bottom="0.39370078740157483" header="0.39370078740157483" footer="0.19685039370078741"/>
  <pageSetup paperSize="9" scale="9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G37"/>
  <sheetViews>
    <sheetView showZeros="0" view="pageBreakPreview" topLeftCell="A28" zoomScale="115" zoomScaleNormal="100" zoomScaleSheetLayoutView="115" workbookViewId="0">
      <selection activeCell="G2" sqref="G2"/>
    </sheetView>
  </sheetViews>
  <sheetFormatPr defaultRowHeight="12.75" x14ac:dyDescent="0.2"/>
  <cols>
    <col min="1" max="1" width="3.28515625" customWidth="1"/>
    <col min="2" max="2" width="6.140625" customWidth="1"/>
    <col min="3" max="3" width="32.7109375" customWidth="1"/>
    <col min="4" max="4" width="8" customWidth="1"/>
    <col min="5" max="5" width="6.28515625" customWidth="1"/>
    <col min="6" max="6" width="15.7109375" customWidth="1"/>
    <col min="7" max="7" width="17.7109375" customWidth="1"/>
  </cols>
  <sheetData>
    <row r="1" spans="1:7" x14ac:dyDescent="0.2">
      <c r="A1" s="70" t="s">
        <v>12</v>
      </c>
      <c r="B1" s="70"/>
      <c r="C1" s="1" t="s">
        <v>13</v>
      </c>
      <c r="D1" s="1" t="s">
        <v>14</v>
      </c>
      <c r="E1" s="1" t="s">
        <v>15</v>
      </c>
      <c r="F1" s="2" t="s">
        <v>216</v>
      </c>
      <c r="G1" s="1" t="s">
        <v>16</v>
      </c>
    </row>
    <row r="2" spans="1:7" ht="13.5" thickBot="1" x14ac:dyDescent="0.25">
      <c r="A2" s="71" t="s">
        <v>17</v>
      </c>
      <c r="B2" s="71"/>
      <c r="C2" s="9" t="s">
        <v>18</v>
      </c>
      <c r="D2" s="9" t="s">
        <v>17</v>
      </c>
      <c r="E2" s="9"/>
      <c r="F2" s="10" t="s">
        <v>19</v>
      </c>
      <c r="G2" s="236"/>
    </row>
    <row r="3" spans="1:7" ht="13.5" thickTop="1" x14ac:dyDescent="0.2">
      <c r="A3" s="130" t="s">
        <v>76</v>
      </c>
      <c r="B3" s="130"/>
      <c r="C3" s="131" t="s">
        <v>77</v>
      </c>
      <c r="D3" s="89"/>
      <c r="E3" s="95"/>
      <c r="F3" s="132"/>
      <c r="G3" s="89"/>
    </row>
    <row r="4" spans="1:7" x14ac:dyDescent="0.2">
      <c r="A4" s="130"/>
      <c r="B4" s="130"/>
      <c r="C4" s="131"/>
      <c r="D4" s="89"/>
      <c r="E4" s="95"/>
      <c r="F4" s="132"/>
      <c r="G4" s="89"/>
    </row>
    <row r="5" spans="1:7" ht="12.75" customHeight="1" x14ac:dyDescent="0.2">
      <c r="A5" s="133" t="s">
        <v>98</v>
      </c>
      <c r="B5" s="133"/>
      <c r="C5" s="97" t="s">
        <v>99</v>
      </c>
      <c r="D5" s="97"/>
      <c r="E5" s="134"/>
      <c r="F5" s="137"/>
      <c r="G5" s="137"/>
    </row>
    <row r="6" spans="1:7" ht="38.25" customHeight="1" x14ac:dyDescent="0.2">
      <c r="A6" s="152">
        <v>61</v>
      </c>
      <c r="B6" s="152">
        <v>122</v>
      </c>
      <c r="C6" s="153" t="s">
        <v>100</v>
      </c>
      <c r="D6" s="154">
        <v>4</v>
      </c>
      <c r="E6" s="99" t="s">
        <v>23</v>
      </c>
      <c r="F6" s="111"/>
      <c r="G6" s="111">
        <f>D6*F6</f>
        <v>0</v>
      </c>
    </row>
    <row r="7" spans="1:7" ht="12.75" customHeight="1" x14ac:dyDescent="0.2">
      <c r="A7" s="130"/>
      <c r="B7" s="130"/>
      <c r="C7" s="131"/>
      <c r="D7" s="89"/>
      <c r="E7" s="95"/>
      <c r="F7" s="132"/>
      <c r="G7" s="89"/>
    </row>
    <row r="8" spans="1:7" ht="54.75" customHeight="1" x14ac:dyDescent="0.2">
      <c r="A8" s="152">
        <v>61</v>
      </c>
      <c r="B8" s="152" t="s">
        <v>107</v>
      </c>
      <c r="C8" s="98" t="s">
        <v>156</v>
      </c>
      <c r="D8" s="154">
        <v>1</v>
      </c>
      <c r="E8" s="99" t="s">
        <v>23</v>
      </c>
      <c r="F8" s="135"/>
      <c r="G8" s="135">
        <f>D8*F8</f>
        <v>0</v>
      </c>
    </row>
    <row r="9" spans="1:7" ht="12.75" customHeight="1" x14ac:dyDescent="0.2">
      <c r="A9" s="152"/>
      <c r="B9" s="152"/>
      <c r="C9" s="98"/>
      <c r="D9" s="154"/>
      <c r="E9" s="99"/>
      <c r="F9" s="135"/>
      <c r="G9" s="135"/>
    </row>
    <row r="10" spans="1:7" ht="54.75" customHeight="1" x14ac:dyDescent="0.2">
      <c r="A10" s="152">
        <v>61</v>
      </c>
      <c r="B10" s="152" t="s">
        <v>157</v>
      </c>
      <c r="C10" s="98" t="s">
        <v>158</v>
      </c>
      <c r="D10" s="154">
        <v>1</v>
      </c>
      <c r="E10" s="99" t="s">
        <v>23</v>
      </c>
      <c r="F10" s="135"/>
      <c r="G10" s="135">
        <f>D10*F10</f>
        <v>0</v>
      </c>
    </row>
    <row r="11" spans="1:7" ht="12.75" customHeight="1" x14ac:dyDescent="0.2">
      <c r="A11" s="152"/>
      <c r="B11" s="152"/>
      <c r="C11" s="98"/>
      <c r="D11" s="154"/>
      <c r="E11" s="99"/>
      <c r="F11" s="135"/>
      <c r="G11" s="135"/>
    </row>
    <row r="12" spans="1:7" ht="54.75" customHeight="1" x14ac:dyDescent="0.2">
      <c r="A12" s="152">
        <v>61</v>
      </c>
      <c r="B12" s="152">
        <v>217</v>
      </c>
      <c r="C12" s="98" t="s">
        <v>159</v>
      </c>
      <c r="D12" s="154">
        <v>2</v>
      </c>
      <c r="E12" s="99" t="s">
        <v>23</v>
      </c>
      <c r="F12" s="135"/>
      <c r="G12" s="135">
        <f>D12*F12</f>
        <v>0</v>
      </c>
    </row>
    <row r="13" spans="1:7" ht="12.75" customHeight="1" x14ac:dyDescent="0.2">
      <c r="A13" s="152"/>
      <c r="B13" s="152"/>
      <c r="C13" s="98"/>
      <c r="D13" s="154"/>
      <c r="E13" s="99"/>
      <c r="F13" s="135"/>
      <c r="G13" s="135"/>
    </row>
    <row r="14" spans="1:7" ht="24.75" customHeight="1" x14ac:dyDescent="0.2">
      <c r="A14" s="152">
        <v>61</v>
      </c>
      <c r="B14" s="152">
        <v>541</v>
      </c>
      <c r="C14" s="136" t="s">
        <v>160</v>
      </c>
      <c r="D14" s="154">
        <v>1</v>
      </c>
      <c r="E14" s="99" t="s">
        <v>23</v>
      </c>
      <c r="F14" s="135"/>
      <c r="G14" s="111">
        <f>D14*F14</f>
        <v>0</v>
      </c>
    </row>
    <row r="15" spans="1:7" ht="12.75" customHeight="1" x14ac:dyDescent="0.2">
      <c r="A15" s="152"/>
      <c r="B15" s="152"/>
      <c r="C15" s="136"/>
      <c r="D15" s="154"/>
      <c r="E15" s="99"/>
      <c r="F15" s="135"/>
      <c r="G15" s="111"/>
    </row>
    <row r="16" spans="1:7" ht="24.75" customHeight="1" x14ac:dyDescent="0.2">
      <c r="A16" s="152">
        <v>61</v>
      </c>
      <c r="B16" s="152">
        <v>546</v>
      </c>
      <c r="C16" s="136" t="s">
        <v>161</v>
      </c>
      <c r="D16" s="154">
        <v>1</v>
      </c>
      <c r="E16" s="99" t="s">
        <v>23</v>
      </c>
      <c r="F16" s="135"/>
      <c r="G16" s="111">
        <f>D16*F16</f>
        <v>0</v>
      </c>
    </row>
    <row r="17" spans="1:7" ht="12.75" customHeight="1" x14ac:dyDescent="0.2">
      <c r="A17" s="152"/>
      <c r="B17" s="152"/>
      <c r="C17" s="136"/>
      <c r="D17" s="154"/>
      <c r="E17" s="99"/>
      <c r="F17" s="135"/>
      <c r="G17" s="111"/>
    </row>
    <row r="18" spans="1:7" ht="24.75" customHeight="1" x14ac:dyDescent="0.2">
      <c r="A18" s="152">
        <v>61</v>
      </c>
      <c r="B18" s="152">
        <v>547</v>
      </c>
      <c r="C18" s="136" t="s">
        <v>162</v>
      </c>
      <c r="D18" s="154">
        <v>3</v>
      </c>
      <c r="E18" s="99" t="s">
        <v>23</v>
      </c>
      <c r="F18" s="135"/>
      <c r="G18" s="111">
        <f>D18*F18</f>
        <v>0</v>
      </c>
    </row>
    <row r="19" spans="1:7" ht="51" customHeight="1" x14ac:dyDescent="0.2">
      <c r="A19" s="74">
        <v>61</v>
      </c>
      <c r="B19" s="74">
        <v>652</v>
      </c>
      <c r="C19" s="136" t="s">
        <v>101</v>
      </c>
      <c r="D19" s="94">
        <v>1</v>
      </c>
      <c r="E19" s="99" t="s">
        <v>23</v>
      </c>
      <c r="F19" s="135"/>
      <c r="G19" s="135">
        <f>D19*F19</f>
        <v>0</v>
      </c>
    </row>
    <row r="20" spans="1:7" ht="12.75" customHeight="1" x14ac:dyDescent="0.2">
      <c r="A20" s="74"/>
      <c r="B20" s="74"/>
      <c r="C20" s="136"/>
      <c r="E20" s="99"/>
      <c r="F20" s="135"/>
      <c r="G20" s="135"/>
    </row>
    <row r="21" spans="1:7" ht="12.75" customHeight="1" x14ac:dyDescent="0.2">
      <c r="A21" s="133" t="s">
        <v>78</v>
      </c>
      <c r="B21" s="133"/>
      <c r="C21" s="97" t="s">
        <v>79</v>
      </c>
      <c r="D21" s="103"/>
      <c r="E21" s="134"/>
      <c r="F21" s="137"/>
      <c r="G21" s="137"/>
    </row>
    <row r="22" spans="1:7" ht="79.5" customHeight="1" x14ac:dyDescent="0.2">
      <c r="A22" s="74">
        <v>62</v>
      </c>
      <c r="B22" s="74">
        <v>121</v>
      </c>
      <c r="C22" s="136" t="s">
        <v>102</v>
      </c>
      <c r="D22" s="94">
        <v>32</v>
      </c>
      <c r="E22" s="27" t="s">
        <v>43</v>
      </c>
      <c r="F22" s="135"/>
      <c r="G22" s="135">
        <f>D22*F22</f>
        <v>0</v>
      </c>
    </row>
    <row r="23" spans="1:7" ht="12.75" customHeight="1" x14ac:dyDescent="0.2">
      <c r="A23" s="130"/>
      <c r="B23" s="130"/>
      <c r="C23" s="89"/>
      <c r="D23" s="94"/>
      <c r="E23" s="95"/>
      <c r="F23" s="174"/>
      <c r="G23" s="174"/>
    </row>
    <row r="24" spans="1:7" ht="79.5" customHeight="1" x14ac:dyDescent="0.2">
      <c r="A24" s="74">
        <v>62</v>
      </c>
      <c r="B24" s="74">
        <v>122</v>
      </c>
      <c r="C24" s="136" t="s">
        <v>163</v>
      </c>
      <c r="D24" s="94">
        <v>1329</v>
      </c>
      <c r="E24" s="27" t="s">
        <v>43</v>
      </c>
      <c r="F24" s="135"/>
      <c r="G24" s="135">
        <f>D24*F24</f>
        <v>0</v>
      </c>
    </row>
    <row r="25" spans="1:7" ht="12.75" customHeight="1" x14ac:dyDescent="0.2">
      <c r="A25" s="74"/>
      <c r="B25" s="74"/>
      <c r="C25" s="136"/>
      <c r="D25" s="94"/>
      <c r="E25" s="27"/>
      <c r="F25" s="135"/>
      <c r="G25" s="135"/>
    </row>
    <row r="26" spans="1:7" ht="79.5" customHeight="1" x14ac:dyDescent="0.2">
      <c r="A26" s="74">
        <v>62</v>
      </c>
      <c r="B26" s="74">
        <v>166</v>
      </c>
      <c r="C26" s="136" t="s">
        <v>166</v>
      </c>
      <c r="D26" s="94">
        <v>9</v>
      </c>
      <c r="E26" s="27" t="s">
        <v>26</v>
      </c>
      <c r="F26" s="135"/>
      <c r="G26" s="135">
        <f>D26*F26</f>
        <v>0</v>
      </c>
    </row>
    <row r="27" spans="1:7" ht="12.75" customHeight="1" x14ac:dyDescent="0.2">
      <c r="A27" s="74"/>
      <c r="B27" s="74"/>
      <c r="C27" s="136"/>
      <c r="D27" s="94"/>
      <c r="E27" s="27"/>
      <c r="F27" s="135"/>
      <c r="G27" s="135"/>
    </row>
    <row r="28" spans="1:7" ht="78.75" customHeight="1" x14ac:dyDescent="0.2">
      <c r="A28" s="74">
        <v>62</v>
      </c>
      <c r="B28" s="74">
        <v>167</v>
      </c>
      <c r="C28" s="136" t="s">
        <v>113</v>
      </c>
      <c r="D28" s="94">
        <v>1.1200000000000001</v>
      </c>
      <c r="E28" s="27" t="s">
        <v>26</v>
      </c>
      <c r="F28" s="135"/>
      <c r="G28" s="135">
        <f>D28*F28</f>
        <v>0</v>
      </c>
    </row>
    <row r="29" spans="1:7" ht="12.75" customHeight="1" x14ac:dyDescent="0.2">
      <c r="A29" s="74"/>
      <c r="B29" s="74"/>
      <c r="C29" s="136"/>
      <c r="D29" s="94"/>
      <c r="E29" s="27"/>
      <c r="F29" s="135"/>
      <c r="G29" s="135"/>
    </row>
    <row r="30" spans="1:7" ht="79.5" customHeight="1" x14ac:dyDescent="0.2">
      <c r="A30" s="74">
        <v>62</v>
      </c>
      <c r="B30" s="74">
        <v>168</v>
      </c>
      <c r="C30" s="136" t="s">
        <v>165</v>
      </c>
      <c r="D30" s="94">
        <v>2.95</v>
      </c>
      <c r="E30" s="27" t="s">
        <v>26</v>
      </c>
      <c r="F30" s="135"/>
      <c r="G30" s="135">
        <f>D30*F30</f>
        <v>0</v>
      </c>
    </row>
    <row r="31" spans="1:7" ht="12.75" customHeight="1" x14ac:dyDescent="0.2">
      <c r="A31" s="74"/>
      <c r="B31" s="74"/>
      <c r="C31" s="136"/>
      <c r="D31" s="94"/>
      <c r="E31" s="27"/>
      <c r="F31" s="135"/>
      <c r="G31" s="135"/>
    </row>
    <row r="32" spans="1:7" ht="40.5" customHeight="1" x14ac:dyDescent="0.2">
      <c r="A32" s="74">
        <v>62</v>
      </c>
      <c r="B32" s="74">
        <v>252</v>
      </c>
      <c r="C32" s="136" t="s">
        <v>164</v>
      </c>
      <c r="D32" s="94">
        <v>222</v>
      </c>
      <c r="E32" s="27" t="s">
        <v>43</v>
      </c>
      <c r="F32" s="135"/>
      <c r="G32" s="135">
        <f>D32*F32</f>
        <v>0</v>
      </c>
    </row>
    <row r="33" spans="1:7" ht="12.75" customHeight="1" x14ac:dyDescent="0.2">
      <c r="A33" s="74"/>
      <c r="B33" s="74"/>
      <c r="C33" s="136"/>
      <c r="D33" s="94"/>
      <c r="E33" s="27"/>
      <c r="F33" s="135"/>
      <c r="G33" s="135"/>
    </row>
    <row r="34" spans="1:7" ht="12.75" customHeight="1" x14ac:dyDescent="0.2">
      <c r="A34" s="133" t="s">
        <v>80</v>
      </c>
      <c r="B34" s="133"/>
      <c r="C34" s="97" t="s">
        <v>81</v>
      </c>
      <c r="D34" s="97"/>
      <c r="E34" s="134"/>
      <c r="F34" s="137"/>
      <c r="G34" s="137"/>
    </row>
    <row r="35" spans="1:7" ht="55.5" customHeight="1" thickBot="1" x14ac:dyDescent="0.25">
      <c r="A35" s="171">
        <v>63</v>
      </c>
      <c r="B35" s="171">
        <v>123</v>
      </c>
      <c r="C35" s="172" t="s">
        <v>82</v>
      </c>
      <c r="D35" s="158">
        <v>30</v>
      </c>
      <c r="E35" s="169" t="s">
        <v>23</v>
      </c>
      <c r="F35" s="173"/>
      <c r="G35" s="173">
        <f>D35*F35</f>
        <v>0</v>
      </c>
    </row>
    <row r="36" spans="1:7" ht="12.75" customHeight="1" x14ac:dyDescent="0.2">
      <c r="A36" s="74"/>
      <c r="B36" s="74"/>
      <c r="C36" s="136"/>
      <c r="D36" s="94"/>
      <c r="E36" s="99"/>
      <c r="F36" s="135"/>
      <c r="G36" s="135"/>
    </row>
    <row r="37" spans="1:7" x14ac:dyDescent="0.2">
      <c r="A37" s="138" t="s">
        <v>76</v>
      </c>
      <c r="B37" s="138"/>
      <c r="C37" s="139" t="s">
        <v>77</v>
      </c>
      <c r="D37" s="140"/>
      <c r="E37" s="141"/>
      <c r="F37" s="142" t="s">
        <v>28</v>
      </c>
      <c r="G37" s="143">
        <f>SUM(G6:G36)</f>
        <v>0</v>
      </c>
    </row>
  </sheetData>
  <phoneticPr fontId="0" type="noConversion"/>
  <pageMargins left="1.0236220472440944" right="0.74803149606299213" top="0.78740157480314965" bottom="0.39370078740157483" header="0.39370078740157483" footer="0.19685039370078741"/>
  <pageSetup paperSize="9" scale="94"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BL12"/>
  <sheetViews>
    <sheetView showZeros="0" view="pageBreakPreview" zoomScale="115" zoomScaleNormal="100" zoomScaleSheetLayoutView="115" workbookViewId="0">
      <selection activeCell="F5" sqref="F5"/>
    </sheetView>
  </sheetViews>
  <sheetFormatPr defaultRowHeight="12.75" x14ac:dyDescent="0.2"/>
  <cols>
    <col min="1" max="1" width="3.28515625" customWidth="1"/>
    <col min="2" max="2" width="6.140625" customWidth="1"/>
    <col min="3" max="3" width="32.7109375" customWidth="1"/>
    <col min="4" max="4" width="8" customWidth="1"/>
    <col min="5" max="5" width="6.28515625" customWidth="1"/>
    <col min="6" max="6" width="15.7109375" customWidth="1"/>
    <col min="7" max="7" width="17.7109375" customWidth="1"/>
  </cols>
  <sheetData>
    <row r="1" spans="1:64" x14ac:dyDescent="0.2">
      <c r="A1" s="70" t="s">
        <v>12</v>
      </c>
      <c r="B1" s="70"/>
      <c r="C1" s="70" t="s">
        <v>13</v>
      </c>
      <c r="D1" s="1" t="s">
        <v>14</v>
      </c>
      <c r="E1" s="1" t="s">
        <v>15</v>
      </c>
      <c r="F1" s="1" t="s">
        <v>216</v>
      </c>
      <c r="G1" s="1" t="s">
        <v>16</v>
      </c>
    </row>
    <row r="2" spans="1:64" ht="13.5" thickBot="1" x14ac:dyDescent="0.25">
      <c r="A2" s="71" t="s">
        <v>17</v>
      </c>
      <c r="B2" s="71"/>
      <c r="C2" s="71" t="s">
        <v>18</v>
      </c>
      <c r="D2" s="9" t="s">
        <v>17</v>
      </c>
      <c r="E2" s="9"/>
      <c r="F2" s="9" t="s">
        <v>19</v>
      </c>
      <c r="G2" s="236"/>
    </row>
    <row r="3" spans="1:64" ht="13.5" thickTop="1" x14ac:dyDescent="0.2">
      <c r="A3" s="19" t="s">
        <v>9</v>
      </c>
      <c r="B3" s="19"/>
      <c r="C3" s="21" t="s">
        <v>10</v>
      </c>
      <c r="D3" s="19"/>
      <c r="E3" s="19"/>
      <c r="F3" s="19"/>
      <c r="G3" s="19"/>
    </row>
    <row r="4" spans="1:64" x14ac:dyDescent="0.2">
      <c r="A4" s="14" t="s">
        <v>65</v>
      </c>
      <c r="B4" s="14"/>
      <c r="C4" s="14" t="s">
        <v>50</v>
      </c>
      <c r="D4" s="14"/>
      <c r="E4" s="14"/>
      <c r="F4" s="14"/>
      <c r="G4" s="55"/>
    </row>
    <row r="5" spans="1:64" x14ac:dyDescent="0.2">
      <c r="A5" s="58">
        <v>79</v>
      </c>
      <c r="B5" s="58">
        <v>311</v>
      </c>
      <c r="C5" s="30" t="s">
        <v>51</v>
      </c>
      <c r="D5" s="22">
        <v>10</v>
      </c>
      <c r="E5" s="27" t="s">
        <v>52</v>
      </c>
      <c r="F5" s="111"/>
      <c r="G5" s="111">
        <f>D5*F5</f>
        <v>0</v>
      </c>
    </row>
    <row r="6" spans="1:64" x14ac:dyDescent="0.2">
      <c r="A6" s="58"/>
      <c r="B6" s="58"/>
      <c r="C6" s="30"/>
      <c r="D6" s="22"/>
      <c r="E6" s="27"/>
      <c r="F6" s="31"/>
      <c r="G6" s="22"/>
    </row>
    <row r="7" spans="1:64" x14ac:dyDescent="0.2">
      <c r="A7" s="58">
        <v>79</v>
      </c>
      <c r="B7" s="58">
        <v>351</v>
      </c>
      <c r="C7" s="30" t="s">
        <v>66</v>
      </c>
      <c r="D7" s="22">
        <v>10</v>
      </c>
      <c r="E7" s="27" t="s">
        <v>52</v>
      </c>
      <c r="F7" s="111"/>
      <c r="G7" s="111">
        <f>D7*F7</f>
        <v>0</v>
      </c>
    </row>
    <row r="8" spans="1:64" s="7" customFormat="1" ht="14.25" customHeight="1" thickBot="1" x14ac:dyDescent="0.25">
      <c r="A8" s="77"/>
      <c r="B8" s="77"/>
      <c r="C8" s="82"/>
      <c r="D8" s="12"/>
      <c r="E8" s="83"/>
      <c r="F8" s="84"/>
      <c r="G8" s="8"/>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row>
    <row r="9" spans="1:64" s="19" customFormat="1" ht="14.25" customHeight="1" x14ac:dyDescent="0.2">
      <c r="A9" s="58"/>
      <c r="B9" s="58"/>
      <c r="C9" s="30"/>
      <c r="D9" s="22"/>
      <c r="E9" s="27"/>
      <c r="F9" s="31"/>
      <c r="G9" s="48"/>
    </row>
    <row r="10" spans="1:64" s="19" customFormat="1" x14ac:dyDescent="0.2">
      <c r="A10" s="50" t="s">
        <v>9</v>
      </c>
      <c r="B10" s="50"/>
      <c r="C10" s="49" t="s">
        <v>10</v>
      </c>
      <c r="D10" s="42"/>
      <c r="E10" s="42"/>
      <c r="F10" s="45" t="s">
        <v>28</v>
      </c>
      <c r="G10" s="117">
        <f>SUM(G4:G8)</f>
        <v>0</v>
      </c>
    </row>
    <row r="11" spans="1:64" s="19" customFormat="1" x14ac:dyDescent="0.2"/>
    <row r="12" spans="1:64" ht="12.6" customHeight="1" x14ac:dyDescent="0.2"/>
  </sheetData>
  <phoneticPr fontId="0" type="noConversion"/>
  <pageMargins left="1.0236220472440944" right="0.74803149606299213" top="0.78740157480314965" bottom="0.39370078740157483" header="0.39370078740157483" footer="0.19685039370078741"/>
  <pageSetup paperSize="9" scale="93" orientation="portrait" useFirstPageNumber="1" r:id="rId1"/>
  <headerFooter alignWithMargins="0">
    <oddFooter>&amp;RStran &amp;P od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0"/>
  <sheetViews>
    <sheetView showZeros="0" view="pageBreakPreview" topLeftCell="A43" zoomScale="130" zoomScaleSheetLayoutView="130" workbookViewId="0">
      <selection activeCell="I61" sqref="I61"/>
    </sheetView>
  </sheetViews>
  <sheetFormatPr defaultRowHeight="15.75" x14ac:dyDescent="0.25"/>
  <cols>
    <col min="1" max="1" width="2.140625" style="230" customWidth="1"/>
    <col min="2" max="2" width="5.140625" style="231" customWidth="1"/>
    <col min="3" max="3" width="35.5703125" style="232" customWidth="1"/>
    <col min="4" max="4" width="5.7109375" style="232" customWidth="1"/>
    <col min="5" max="5" width="6.42578125" style="233" customWidth="1"/>
    <col min="6" max="6" width="10.7109375" style="233" hidden="1" customWidth="1"/>
    <col min="7" max="7" width="11.140625" style="233" hidden="1" customWidth="1"/>
    <col min="8" max="8" width="14.28515625" style="233" customWidth="1"/>
    <col min="9" max="9" width="16" style="234" customWidth="1"/>
    <col min="10" max="10" width="16.5703125" style="230" customWidth="1"/>
    <col min="11" max="16384" width="9.140625" style="230"/>
  </cols>
  <sheetData>
    <row r="1" spans="1:13" s="176" customFormat="1" ht="12.75" x14ac:dyDescent="0.2">
      <c r="A1" s="175"/>
      <c r="C1" s="176" t="s">
        <v>218</v>
      </c>
      <c r="F1" s="175"/>
      <c r="J1" s="175"/>
      <c r="K1" s="177"/>
      <c r="L1" s="177"/>
      <c r="M1" s="177"/>
    </row>
    <row r="2" spans="1:13" s="183" customFormat="1" ht="12.75" x14ac:dyDescent="0.2">
      <c r="A2" s="176"/>
      <c r="B2" s="178"/>
      <c r="C2" s="179"/>
      <c r="D2" s="179"/>
      <c r="E2" s="180"/>
      <c r="F2" s="180"/>
      <c r="G2" s="235" t="s">
        <v>217</v>
      </c>
      <c r="H2" s="181"/>
      <c r="I2" s="182"/>
    </row>
    <row r="3" spans="1:13" s="183" customFormat="1" ht="12.75" x14ac:dyDescent="0.2">
      <c r="B3" s="184" t="s">
        <v>55</v>
      </c>
      <c r="C3" s="185" t="s">
        <v>170</v>
      </c>
      <c r="D3" s="185"/>
      <c r="E3" s="186"/>
      <c r="F3" s="187"/>
      <c r="G3" s="187"/>
      <c r="H3" s="187"/>
      <c r="I3" s="188"/>
    </row>
    <row r="4" spans="1:13" s="183" customFormat="1" ht="12.75" customHeight="1" x14ac:dyDescent="0.2">
      <c r="B4" s="178"/>
      <c r="C4" s="185" t="s">
        <v>171</v>
      </c>
      <c r="D4" s="189" t="s">
        <v>172</v>
      </c>
      <c r="E4" s="190" t="s">
        <v>173</v>
      </c>
      <c r="F4" s="189" t="s">
        <v>174</v>
      </c>
      <c r="G4" s="189" t="s">
        <v>175</v>
      </c>
      <c r="H4" s="189" t="s">
        <v>176</v>
      </c>
      <c r="I4" s="191" t="s">
        <v>177</v>
      </c>
    </row>
    <row r="5" spans="1:13" s="183" customFormat="1" ht="12.75" customHeight="1" x14ac:dyDescent="0.2">
      <c r="B5" s="178"/>
      <c r="C5" s="185"/>
      <c r="D5" s="189"/>
      <c r="E5" s="190"/>
      <c r="F5" s="189"/>
      <c r="G5" s="189"/>
      <c r="H5" s="189"/>
      <c r="I5" s="191"/>
    </row>
    <row r="6" spans="1:13" s="183" customFormat="1" ht="40.5" customHeight="1" x14ac:dyDescent="0.2">
      <c r="B6" s="192" t="s">
        <v>1</v>
      </c>
      <c r="C6" s="193" t="s">
        <v>178</v>
      </c>
      <c r="D6" s="194" t="s">
        <v>179</v>
      </c>
      <c r="E6" s="195">
        <v>1</v>
      </c>
      <c r="F6" s="196"/>
      <c r="G6" s="196"/>
      <c r="H6" s="196"/>
      <c r="I6" s="197">
        <f>+E6*H6</f>
        <v>0</v>
      </c>
    </row>
    <row r="7" spans="1:13" s="183" customFormat="1" ht="12.75" x14ac:dyDescent="0.2">
      <c r="B7" s="192"/>
      <c r="C7" s="193"/>
      <c r="D7" s="194"/>
      <c r="E7" s="195"/>
      <c r="F7" s="196"/>
      <c r="G7" s="196"/>
      <c r="H7" s="196"/>
      <c r="I7" s="197"/>
    </row>
    <row r="8" spans="1:13" s="183" customFormat="1" ht="12.75" x14ac:dyDescent="0.2">
      <c r="B8" s="192"/>
      <c r="C8" s="193"/>
      <c r="D8" s="194"/>
      <c r="E8" s="195"/>
      <c r="F8" s="196"/>
      <c r="G8" s="196"/>
      <c r="H8" s="196"/>
      <c r="I8" s="197"/>
    </row>
    <row r="9" spans="1:13" s="183" customFormat="1" ht="12.75" x14ac:dyDescent="0.2">
      <c r="B9" s="192" t="s">
        <v>7</v>
      </c>
      <c r="C9" s="193" t="s">
        <v>180</v>
      </c>
      <c r="D9" s="194" t="s">
        <v>181</v>
      </c>
      <c r="E9" s="195">
        <v>612</v>
      </c>
      <c r="F9" s="196"/>
      <c r="G9" s="196"/>
      <c r="H9" s="196"/>
      <c r="I9" s="197">
        <f>+E9*H9</f>
        <v>0</v>
      </c>
    </row>
    <row r="10" spans="1:13" s="183" customFormat="1" ht="12.75" x14ac:dyDescent="0.2">
      <c r="B10" s="192"/>
      <c r="C10" s="193"/>
      <c r="D10" s="193"/>
      <c r="E10" s="195"/>
      <c r="F10" s="196"/>
      <c r="G10" s="196"/>
      <c r="H10" s="196"/>
      <c r="I10" s="197"/>
    </row>
    <row r="11" spans="1:13" s="183" customFormat="1" ht="25.5" x14ac:dyDescent="0.2">
      <c r="B11" s="192" t="s">
        <v>138</v>
      </c>
      <c r="C11" s="193" t="s">
        <v>182</v>
      </c>
      <c r="D11" s="194" t="s">
        <v>181</v>
      </c>
      <c r="E11" s="195">
        <v>642</v>
      </c>
      <c r="F11" s="196"/>
      <c r="G11" s="196"/>
      <c r="H11" s="196"/>
      <c r="I11" s="197">
        <f>+E11*H11</f>
        <v>0</v>
      </c>
    </row>
    <row r="12" spans="1:13" s="183" customFormat="1" ht="12.75" x14ac:dyDescent="0.2">
      <c r="B12" s="192"/>
      <c r="C12" s="193"/>
      <c r="D12" s="194"/>
      <c r="E12" s="195"/>
      <c r="F12" s="196"/>
      <c r="G12" s="196"/>
      <c r="H12" s="196"/>
      <c r="I12" s="197"/>
    </row>
    <row r="13" spans="1:13" s="183" customFormat="1" ht="25.5" x14ac:dyDescent="0.2">
      <c r="B13" s="192" t="s">
        <v>76</v>
      </c>
      <c r="C13" s="193" t="s">
        <v>183</v>
      </c>
      <c r="D13" s="194" t="s">
        <v>23</v>
      </c>
      <c r="E13" s="195">
        <v>22</v>
      </c>
      <c r="F13" s="196"/>
      <c r="G13" s="196"/>
      <c r="H13" s="196"/>
      <c r="I13" s="197">
        <f>+E13*H13</f>
        <v>0</v>
      </c>
    </row>
    <row r="14" spans="1:13" s="183" customFormat="1" ht="13.5" thickBot="1" x14ac:dyDescent="0.25">
      <c r="B14" s="192"/>
      <c r="C14" s="193"/>
      <c r="D14" s="194"/>
      <c r="E14" s="195"/>
      <c r="F14" s="196"/>
      <c r="G14" s="196"/>
      <c r="H14" s="196"/>
      <c r="I14" s="197"/>
    </row>
    <row r="15" spans="1:13" s="183" customFormat="1" ht="13.5" thickBot="1" x14ac:dyDescent="0.25">
      <c r="B15" s="198"/>
      <c r="C15" s="199" t="s">
        <v>184</v>
      </c>
      <c r="D15" s="200"/>
      <c r="E15" s="201"/>
      <c r="F15" s="202"/>
      <c r="G15" s="202"/>
      <c r="H15" s="202"/>
      <c r="I15" s="203">
        <f>SUM(I6:I13)</f>
        <v>0</v>
      </c>
    </row>
    <row r="16" spans="1:13" s="183" customFormat="1" ht="12.75" x14ac:dyDescent="0.2">
      <c r="B16" s="204"/>
      <c r="C16" s="205"/>
      <c r="D16" s="206"/>
      <c r="E16" s="207"/>
      <c r="F16" s="208"/>
      <c r="G16" s="208"/>
      <c r="H16" s="208"/>
      <c r="I16" s="209"/>
    </row>
    <row r="17" spans="2:10" s="183" customFormat="1" ht="12.75" x14ac:dyDescent="0.2">
      <c r="B17" s="204"/>
      <c r="C17" s="205"/>
      <c r="D17" s="206"/>
      <c r="E17" s="207"/>
      <c r="F17" s="208"/>
      <c r="G17" s="208"/>
      <c r="H17" s="208"/>
      <c r="I17" s="209"/>
      <c r="J17" s="210"/>
    </row>
    <row r="18" spans="2:10" s="183" customFormat="1" ht="12.75" x14ac:dyDescent="0.2">
      <c r="B18" s="192"/>
      <c r="C18" s="185" t="s">
        <v>185</v>
      </c>
      <c r="D18" s="185"/>
      <c r="E18" s="195"/>
      <c r="F18" s="196"/>
      <c r="G18" s="211"/>
      <c r="H18" s="196"/>
      <c r="I18" s="188"/>
    </row>
    <row r="19" spans="2:10" s="183" customFormat="1" ht="12.75" x14ac:dyDescent="0.2">
      <c r="B19" s="192"/>
      <c r="C19" s="185" t="s">
        <v>171</v>
      </c>
      <c r="D19" s="185"/>
      <c r="E19" s="195"/>
      <c r="F19" s="196"/>
      <c r="G19" s="211"/>
      <c r="H19" s="196"/>
      <c r="I19" s="188"/>
    </row>
    <row r="20" spans="2:10" s="183" customFormat="1" ht="12.75" x14ac:dyDescent="0.2">
      <c r="B20" s="192"/>
      <c r="C20" s="185"/>
      <c r="D20" s="185"/>
      <c r="E20" s="195"/>
      <c r="F20" s="196"/>
      <c r="G20" s="211"/>
      <c r="H20" s="196"/>
      <c r="I20" s="188"/>
    </row>
    <row r="21" spans="2:10" s="183" customFormat="1" ht="51" customHeight="1" x14ac:dyDescent="0.2">
      <c r="B21" s="192" t="s">
        <v>1</v>
      </c>
      <c r="C21" s="193" t="s">
        <v>186</v>
      </c>
      <c r="D21" s="194" t="s">
        <v>179</v>
      </c>
      <c r="E21" s="195">
        <v>1</v>
      </c>
      <c r="F21" s="196"/>
      <c r="G21" s="196"/>
      <c r="H21" s="196"/>
      <c r="I21" s="197">
        <f>+E21*H21</f>
        <v>0</v>
      </c>
    </row>
    <row r="22" spans="2:10" s="183" customFormat="1" ht="12.75" x14ac:dyDescent="0.2">
      <c r="B22" s="192"/>
      <c r="C22" s="193"/>
      <c r="D22" s="194"/>
      <c r="E22" s="195"/>
      <c r="F22" s="196"/>
      <c r="G22" s="196"/>
      <c r="H22" s="196"/>
      <c r="I22" s="197"/>
    </row>
    <row r="23" spans="2:10" s="183" customFormat="1" ht="25.5" x14ac:dyDescent="0.2">
      <c r="B23" s="192" t="s">
        <v>3</v>
      </c>
      <c r="C23" s="193" t="s">
        <v>187</v>
      </c>
      <c r="D23" s="194" t="s">
        <v>181</v>
      </c>
      <c r="E23" s="195">
        <v>30</v>
      </c>
      <c r="F23" s="196"/>
      <c r="G23" s="196"/>
      <c r="H23" s="196"/>
      <c r="I23" s="197">
        <f>+E23*H23</f>
        <v>0</v>
      </c>
    </row>
    <row r="24" spans="2:10" s="183" customFormat="1" ht="12.75" x14ac:dyDescent="0.2">
      <c r="B24" s="192"/>
      <c r="C24" s="193"/>
      <c r="D24" s="194"/>
      <c r="E24" s="195"/>
      <c r="F24" s="196"/>
      <c r="G24" s="196"/>
      <c r="H24" s="196"/>
      <c r="I24" s="197"/>
    </row>
    <row r="25" spans="2:10" s="183" customFormat="1" ht="25.5" x14ac:dyDescent="0.2">
      <c r="B25" s="192" t="s">
        <v>5</v>
      </c>
      <c r="C25" s="193" t="s">
        <v>188</v>
      </c>
      <c r="D25" s="194" t="s">
        <v>181</v>
      </c>
      <c r="E25" s="195">
        <v>466</v>
      </c>
      <c r="F25" s="196"/>
      <c r="G25" s="196"/>
      <c r="H25" s="196"/>
      <c r="I25" s="197">
        <f>+E25*H25</f>
        <v>0</v>
      </c>
    </row>
    <row r="26" spans="2:10" s="183" customFormat="1" ht="12.75" x14ac:dyDescent="0.2">
      <c r="B26" s="192"/>
      <c r="C26" s="193"/>
      <c r="D26" s="194"/>
      <c r="E26" s="195"/>
      <c r="F26" s="196"/>
      <c r="G26" s="196"/>
      <c r="H26" s="196"/>
      <c r="I26" s="197"/>
    </row>
    <row r="27" spans="2:10" s="183" customFormat="1" ht="25.5" x14ac:dyDescent="0.2">
      <c r="B27" s="192" t="s">
        <v>7</v>
      </c>
      <c r="C27" s="193" t="s">
        <v>189</v>
      </c>
      <c r="D27" s="194" t="s">
        <v>181</v>
      </c>
      <c r="E27" s="195">
        <v>30</v>
      </c>
      <c r="F27" s="196"/>
      <c r="G27" s="196"/>
      <c r="H27" s="196"/>
      <c r="I27" s="197">
        <f>+E27*H27</f>
        <v>0</v>
      </c>
    </row>
    <row r="28" spans="2:10" s="183" customFormat="1" ht="12.75" x14ac:dyDescent="0.2">
      <c r="B28" s="192"/>
      <c r="C28" s="193"/>
      <c r="D28" s="194"/>
      <c r="E28" s="195"/>
      <c r="F28" s="196"/>
      <c r="G28" s="196"/>
      <c r="H28" s="196"/>
      <c r="I28" s="197"/>
    </row>
    <row r="29" spans="2:10" s="183" customFormat="1" ht="38.25" x14ac:dyDescent="0.2">
      <c r="B29" s="192" t="s">
        <v>138</v>
      </c>
      <c r="C29" s="193" t="s">
        <v>190</v>
      </c>
      <c r="D29" s="194" t="s">
        <v>181</v>
      </c>
      <c r="E29" s="195">
        <v>30</v>
      </c>
      <c r="F29" s="196"/>
      <c r="G29" s="196"/>
      <c r="H29" s="196"/>
      <c r="I29" s="197">
        <f>+E29*H29</f>
        <v>0</v>
      </c>
    </row>
    <row r="30" spans="2:10" s="183" customFormat="1" ht="12.75" x14ac:dyDescent="0.2">
      <c r="B30" s="192"/>
      <c r="C30" s="193"/>
      <c r="D30" s="193"/>
      <c r="E30" s="195"/>
      <c r="F30" s="196"/>
      <c r="G30" s="196"/>
      <c r="H30" s="196"/>
      <c r="I30" s="197"/>
    </row>
    <row r="31" spans="2:10" s="183" customFormat="1" ht="27.75" customHeight="1" x14ac:dyDescent="0.2">
      <c r="B31" s="192" t="s">
        <v>76</v>
      </c>
      <c r="C31" s="193" t="s">
        <v>191</v>
      </c>
      <c r="D31" s="194" t="s">
        <v>181</v>
      </c>
      <c r="E31" s="195">
        <v>612</v>
      </c>
      <c r="F31" s="196"/>
      <c r="G31" s="196"/>
      <c r="H31" s="196"/>
      <c r="I31" s="197">
        <f>+E31*H31</f>
        <v>0</v>
      </c>
    </row>
    <row r="32" spans="2:10" s="183" customFormat="1" ht="12.75" x14ac:dyDescent="0.2">
      <c r="B32" s="192"/>
      <c r="C32" s="193"/>
      <c r="D32" s="193"/>
      <c r="E32" s="195"/>
      <c r="F32" s="196"/>
      <c r="G32" s="196"/>
      <c r="H32" s="196"/>
      <c r="I32" s="197"/>
    </row>
    <row r="33" spans="2:9" s="183" customFormat="1" ht="25.5" x14ac:dyDescent="0.2">
      <c r="B33" s="192" t="s">
        <v>9</v>
      </c>
      <c r="C33" s="193" t="s">
        <v>192</v>
      </c>
      <c r="D33" s="194" t="s">
        <v>193</v>
      </c>
      <c r="E33" s="195">
        <v>44</v>
      </c>
      <c r="F33" s="196"/>
      <c r="G33" s="196"/>
      <c r="H33" s="196"/>
      <c r="I33" s="197">
        <f>+E33*H33</f>
        <v>0</v>
      </c>
    </row>
    <row r="34" spans="2:9" s="183" customFormat="1" ht="12.75" x14ac:dyDescent="0.2">
      <c r="B34" s="192"/>
      <c r="C34" s="193"/>
      <c r="D34" s="193"/>
      <c r="E34" s="195"/>
      <c r="F34" s="196"/>
      <c r="G34" s="196"/>
      <c r="H34" s="196"/>
      <c r="I34" s="197"/>
    </row>
    <row r="35" spans="2:9" s="183" customFormat="1" ht="52.5" customHeight="1" x14ac:dyDescent="0.2">
      <c r="B35" s="192" t="s">
        <v>94</v>
      </c>
      <c r="C35" s="193" t="s">
        <v>194</v>
      </c>
      <c r="D35" s="194" t="s">
        <v>181</v>
      </c>
      <c r="E35" s="195">
        <v>136</v>
      </c>
      <c r="F35" s="196"/>
      <c r="G35" s="196"/>
      <c r="H35" s="196"/>
      <c r="I35" s="197">
        <f>+E35*H35</f>
        <v>0</v>
      </c>
    </row>
    <row r="36" spans="2:9" s="183" customFormat="1" ht="12.75" x14ac:dyDescent="0.2">
      <c r="B36" s="192"/>
      <c r="C36" s="193"/>
      <c r="D36" s="193"/>
      <c r="E36" s="195"/>
      <c r="F36" s="196"/>
      <c r="G36" s="196"/>
      <c r="H36" s="196"/>
      <c r="I36" s="197"/>
    </row>
    <row r="37" spans="2:9" s="183" customFormat="1" ht="13.5" customHeight="1" x14ac:dyDescent="0.2">
      <c r="B37" s="192" t="s">
        <v>195</v>
      </c>
      <c r="C37" s="193" t="s">
        <v>196</v>
      </c>
      <c r="D37" s="194" t="s">
        <v>181</v>
      </c>
      <c r="E37" s="195">
        <v>556</v>
      </c>
      <c r="F37" s="196"/>
      <c r="G37" s="196"/>
      <c r="H37" s="196"/>
      <c r="I37" s="197">
        <f>+E37*H37</f>
        <v>0</v>
      </c>
    </row>
    <row r="38" spans="2:9" s="183" customFormat="1" ht="12.75" x14ac:dyDescent="0.2">
      <c r="B38" s="192"/>
      <c r="C38" s="193"/>
      <c r="D38" s="194"/>
      <c r="E38" s="195"/>
      <c r="F38" s="196"/>
      <c r="G38" s="196"/>
      <c r="H38" s="196"/>
      <c r="I38" s="197"/>
    </row>
    <row r="39" spans="2:9" s="183" customFormat="1" ht="27" customHeight="1" x14ac:dyDescent="0.2">
      <c r="B39" s="192" t="s">
        <v>197</v>
      </c>
      <c r="C39" s="193" t="s">
        <v>198</v>
      </c>
      <c r="D39" s="194" t="s">
        <v>193</v>
      </c>
      <c r="E39" s="195">
        <v>34</v>
      </c>
      <c r="F39" s="196"/>
      <c r="G39" s="196"/>
      <c r="H39" s="196"/>
      <c r="I39" s="197">
        <f>+E39*H39</f>
        <v>0</v>
      </c>
    </row>
    <row r="40" spans="2:9" s="183" customFormat="1" ht="12.75" x14ac:dyDescent="0.2">
      <c r="B40" s="192"/>
      <c r="C40" s="193"/>
      <c r="D40" s="194"/>
      <c r="E40" s="195"/>
      <c r="F40" s="196"/>
      <c r="G40" s="196"/>
      <c r="H40" s="196"/>
      <c r="I40" s="197"/>
    </row>
    <row r="41" spans="2:9" s="183" customFormat="1" ht="40.5" customHeight="1" x14ac:dyDescent="0.2">
      <c r="B41" s="192" t="s">
        <v>199</v>
      </c>
      <c r="C41" s="193" t="s">
        <v>200</v>
      </c>
      <c r="D41" s="194" t="s">
        <v>179</v>
      </c>
      <c r="E41" s="195">
        <v>2</v>
      </c>
      <c r="F41" s="196"/>
      <c r="G41" s="196"/>
      <c r="H41" s="196"/>
      <c r="I41" s="197">
        <f>+E41*H41</f>
        <v>0</v>
      </c>
    </row>
    <row r="42" spans="2:9" s="183" customFormat="1" ht="12.75" x14ac:dyDescent="0.2">
      <c r="B42" s="192"/>
      <c r="C42" s="193"/>
      <c r="D42" s="194"/>
      <c r="E42" s="195"/>
      <c r="F42" s="196"/>
      <c r="G42" s="196"/>
      <c r="H42" s="196"/>
      <c r="I42" s="197"/>
    </row>
    <row r="43" spans="2:9" s="183" customFormat="1" ht="38.25" x14ac:dyDescent="0.2">
      <c r="B43" s="192" t="s">
        <v>201</v>
      </c>
      <c r="C43" s="193" t="s">
        <v>202</v>
      </c>
      <c r="D43" s="194" t="s">
        <v>23</v>
      </c>
      <c r="E43" s="195">
        <v>15</v>
      </c>
      <c r="F43" s="196"/>
      <c r="G43" s="196"/>
      <c r="H43" s="196"/>
      <c r="I43" s="197">
        <f>+E43*H43</f>
        <v>0</v>
      </c>
    </row>
    <row r="44" spans="2:9" s="183" customFormat="1" ht="12.75" x14ac:dyDescent="0.2">
      <c r="B44" s="192"/>
      <c r="C44" s="193"/>
      <c r="D44" s="194"/>
      <c r="E44" s="195"/>
      <c r="F44" s="196"/>
      <c r="G44" s="196"/>
      <c r="H44" s="196"/>
      <c r="I44" s="197"/>
    </row>
    <row r="45" spans="2:9" s="183" customFormat="1" ht="63.75" x14ac:dyDescent="0.2">
      <c r="B45" s="192" t="s">
        <v>203</v>
      </c>
      <c r="C45" s="193" t="s">
        <v>204</v>
      </c>
      <c r="D45" s="194" t="s">
        <v>179</v>
      </c>
      <c r="E45" s="195">
        <v>1</v>
      </c>
      <c r="F45" s="196"/>
      <c r="G45" s="196"/>
      <c r="H45" s="196"/>
      <c r="I45" s="197">
        <f>+E45*H45</f>
        <v>0</v>
      </c>
    </row>
    <row r="46" spans="2:9" s="183" customFormat="1" ht="12.75" x14ac:dyDescent="0.2">
      <c r="B46" s="192"/>
      <c r="C46" s="193"/>
      <c r="D46" s="194"/>
      <c r="E46" s="195"/>
      <c r="F46" s="196"/>
      <c r="G46" s="196"/>
      <c r="H46" s="196"/>
      <c r="I46" s="197"/>
    </row>
    <row r="47" spans="2:9" s="183" customFormat="1" ht="51" x14ac:dyDescent="0.2">
      <c r="B47" s="192" t="s">
        <v>205</v>
      </c>
      <c r="C47" s="193" t="s">
        <v>206</v>
      </c>
      <c r="D47" s="194" t="s">
        <v>23</v>
      </c>
      <c r="E47" s="195">
        <v>3</v>
      </c>
      <c r="F47" s="196"/>
      <c r="G47" s="196"/>
      <c r="H47" s="196"/>
      <c r="I47" s="197">
        <f>+E47*H47</f>
        <v>0</v>
      </c>
    </row>
    <row r="48" spans="2:9" s="183" customFormat="1" ht="12.75" x14ac:dyDescent="0.2">
      <c r="B48" s="192"/>
      <c r="C48" s="193"/>
      <c r="D48" s="194"/>
      <c r="E48" s="195"/>
      <c r="F48" s="196"/>
      <c r="G48" s="196"/>
      <c r="H48" s="196"/>
      <c r="I48" s="212"/>
    </row>
    <row r="49" spans="1:9" s="183" customFormat="1" ht="27" customHeight="1" x14ac:dyDescent="0.2">
      <c r="B49" s="192" t="s">
        <v>207</v>
      </c>
      <c r="C49" s="193" t="s">
        <v>208</v>
      </c>
      <c r="D49" s="194" t="s">
        <v>193</v>
      </c>
      <c r="E49" s="195">
        <v>12</v>
      </c>
      <c r="F49" s="196"/>
      <c r="G49" s="196"/>
      <c r="H49" s="196"/>
      <c r="I49" s="197">
        <f>+E49*H49</f>
        <v>0</v>
      </c>
    </row>
    <row r="50" spans="1:9" s="183" customFormat="1" ht="12.75" x14ac:dyDescent="0.2">
      <c r="B50" s="192"/>
      <c r="C50" s="193"/>
      <c r="D50" s="194"/>
      <c r="E50" s="195"/>
      <c r="F50" s="196"/>
      <c r="G50" s="196"/>
      <c r="H50" s="196"/>
      <c r="I50" s="197"/>
    </row>
    <row r="51" spans="1:9" s="183" customFormat="1" ht="13.5" thickBot="1" x14ac:dyDescent="0.25">
      <c r="B51" s="192"/>
      <c r="C51" s="193"/>
      <c r="D51" s="194"/>
      <c r="E51" s="195"/>
      <c r="F51" s="196"/>
      <c r="G51" s="196"/>
      <c r="H51" s="196"/>
      <c r="I51" s="197"/>
    </row>
    <row r="52" spans="1:9" s="183" customFormat="1" ht="13.5" thickBot="1" x14ac:dyDescent="0.25">
      <c r="B52" s="198"/>
      <c r="C52" s="199" t="s">
        <v>184</v>
      </c>
      <c r="D52" s="199"/>
      <c r="E52" s="201"/>
      <c r="F52" s="202"/>
      <c r="G52" s="202"/>
      <c r="H52" s="202"/>
      <c r="I52" s="203">
        <f>SUM(I21:I51)</f>
        <v>0</v>
      </c>
    </row>
    <row r="53" spans="1:9" s="183" customFormat="1" ht="12.75" x14ac:dyDescent="0.2">
      <c r="B53" s="204"/>
      <c r="C53" s="205"/>
      <c r="D53" s="205"/>
      <c r="E53" s="207"/>
      <c r="F53" s="208"/>
      <c r="G53" s="208"/>
      <c r="H53" s="208"/>
      <c r="I53" s="213"/>
    </row>
    <row r="54" spans="1:9" s="183" customFormat="1" ht="12.75" x14ac:dyDescent="0.2">
      <c r="B54" s="192"/>
      <c r="C54" s="185" t="s">
        <v>209</v>
      </c>
      <c r="D54" s="185"/>
      <c r="E54" s="196"/>
      <c r="F54" s="196"/>
      <c r="G54" s="196"/>
      <c r="H54" s="196"/>
      <c r="I54" s="212"/>
    </row>
    <row r="55" spans="1:9" s="183" customFormat="1" ht="12.75" x14ac:dyDescent="0.2">
      <c r="B55" s="192"/>
      <c r="C55" s="185" t="s">
        <v>171</v>
      </c>
      <c r="D55" s="185"/>
      <c r="E55" s="196"/>
      <c r="F55" s="196"/>
      <c r="G55" s="196"/>
      <c r="H55" s="196"/>
      <c r="I55" s="212"/>
    </row>
    <row r="56" spans="1:9" s="183" customFormat="1" ht="12.75" x14ac:dyDescent="0.2">
      <c r="B56" s="192"/>
      <c r="C56" s="185"/>
      <c r="D56" s="185"/>
      <c r="E56" s="214"/>
      <c r="F56" s="196"/>
      <c r="G56" s="196"/>
      <c r="H56" s="196"/>
      <c r="I56" s="212"/>
    </row>
    <row r="57" spans="1:9" s="183" customFormat="1" ht="12.75" x14ac:dyDescent="0.2">
      <c r="A57" s="176"/>
      <c r="B57" s="178"/>
      <c r="C57" s="215" t="s">
        <v>210</v>
      </c>
      <c r="D57" s="216"/>
      <c r="E57" s="187"/>
      <c r="F57" s="187"/>
      <c r="G57" s="187"/>
      <c r="H57" s="187"/>
      <c r="I57" s="217">
        <f>SUM(I15)</f>
        <v>0</v>
      </c>
    </row>
    <row r="58" spans="1:9" s="183" customFormat="1" ht="12.75" x14ac:dyDescent="0.2">
      <c r="A58" s="176"/>
      <c r="B58" s="178"/>
      <c r="C58" s="215"/>
      <c r="D58" s="216"/>
      <c r="E58" s="187"/>
      <c r="F58" s="187"/>
      <c r="G58" s="187"/>
      <c r="H58" s="187"/>
      <c r="I58" s="217"/>
    </row>
    <row r="59" spans="1:9" s="183" customFormat="1" ht="12.75" x14ac:dyDescent="0.2">
      <c r="A59" s="176"/>
      <c r="B59" s="178"/>
      <c r="C59" s="215" t="s">
        <v>211</v>
      </c>
      <c r="D59" s="216"/>
      <c r="E59" s="187"/>
      <c r="F59" s="187"/>
      <c r="G59" s="187"/>
      <c r="H59" s="187"/>
      <c r="I59" s="217">
        <f>SUM(I52)</f>
        <v>0</v>
      </c>
    </row>
    <row r="60" spans="1:9" s="183" customFormat="1" ht="13.5" thickBot="1" x14ac:dyDescent="0.25">
      <c r="A60" s="176"/>
      <c r="B60" s="178"/>
      <c r="C60" s="215"/>
      <c r="D60" s="216"/>
      <c r="E60" s="187"/>
      <c r="F60" s="187"/>
      <c r="G60" s="187"/>
      <c r="H60" s="187"/>
      <c r="I60" s="217"/>
    </row>
    <row r="61" spans="1:9" s="183" customFormat="1" ht="13.5" thickTop="1" x14ac:dyDescent="0.2">
      <c r="A61" s="176"/>
      <c r="B61" s="178"/>
      <c r="C61" s="218" t="s">
        <v>184</v>
      </c>
      <c r="D61" s="219"/>
      <c r="E61" s="220"/>
      <c r="F61" s="220"/>
      <c r="G61" s="220"/>
      <c r="H61" s="220"/>
      <c r="I61" s="221">
        <f>SUM(I57:I59)</f>
        <v>0</v>
      </c>
    </row>
    <row r="62" spans="1:9" s="183" customFormat="1" ht="12.75" x14ac:dyDescent="0.2">
      <c r="A62" s="176"/>
      <c r="B62" s="178"/>
      <c r="C62" s="222"/>
      <c r="D62" s="179"/>
      <c r="E62" s="180"/>
      <c r="F62" s="180"/>
      <c r="G62" s="180"/>
      <c r="H62" s="180"/>
      <c r="I62" s="223"/>
    </row>
    <row r="63" spans="1:9" s="183" customFormat="1" ht="12" customHeight="1" thickBot="1" x14ac:dyDescent="0.25">
      <c r="A63" s="176"/>
      <c r="B63" s="178"/>
      <c r="C63" s="222" t="s">
        <v>212</v>
      </c>
      <c r="D63" s="179"/>
      <c r="E63" s="224">
        <v>0.22</v>
      </c>
      <c r="F63" s="180"/>
      <c r="G63" s="180"/>
      <c r="H63" s="224"/>
      <c r="I63" s="223">
        <f>SUM(I61*0.22)</f>
        <v>0</v>
      </c>
    </row>
    <row r="64" spans="1:9" s="183" customFormat="1" ht="13.5" thickTop="1" x14ac:dyDescent="0.2">
      <c r="A64" s="225"/>
      <c r="B64" s="226"/>
      <c r="C64" s="218" t="s">
        <v>184</v>
      </c>
      <c r="D64" s="227"/>
      <c r="E64" s="220"/>
      <c r="F64" s="220"/>
      <c r="G64" s="220"/>
      <c r="H64" s="220"/>
      <c r="I64" s="221">
        <f>SUM(I61:I63)</f>
        <v>0</v>
      </c>
    </row>
    <row r="65" spans="2:10" s="183" customFormat="1" ht="12.75" x14ac:dyDescent="0.2">
      <c r="B65" s="204"/>
      <c r="C65" s="205"/>
      <c r="D65" s="205"/>
      <c r="E65" s="207"/>
      <c r="F65" s="208"/>
      <c r="G65" s="208"/>
      <c r="H65" s="208"/>
      <c r="I65" s="213"/>
      <c r="J65" s="228"/>
    </row>
    <row r="66" spans="2:10" s="183" customFormat="1" ht="12.75" x14ac:dyDescent="0.2">
      <c r="B66" s="192"/>
      <c r="C66" s="193" t="s">
        <v>213</v>
      </c>
      <c r="D66" s="194"/>
      <c r="E66" s="195"/>
      <c r="F66" s="196"/>
      <c r="G66" s="196"/>
      <c r="H66" s="196"/>
      <c r="I66" s="212"/>
    </row>
    <row r="67" spans="2:10" s="183" customFormat="1" ht="12.75" x14ac:dyDescent="0.2">
      <c r="B67" s="192"/>
      <c r="C67" s="193"/>
      <c r="D67" s="194"/>
      <c r="E67" s="195"/>
      <c r="F67" s="196"/>
      <c r="G67" s="196"/>
      <c r="H67" s="196"/>
      <c r="I67" s="212"/>
    </row>
    <row r="68" spans="2:10" s="183" customFormat="1" ht="12.75" customHeight="1" x14ac:dyDescent="0.2">
      <c r="B68" s="192"/>
      <c r="C68" s="249" t="s">
        <v>214</v>
      </c>
      <c r="D68" s="249"/>
      <c r="E68" s="249"/>
      <c r="F68" s="249"/>
      <c r="G68" s="249"/>
      <c r="H68" s="249"/>
      <c r="I68" s="249"/>
      <c r="J68" s="229"/>
    </row>
    <row r="69" spans="2:10" s="183" customFormat="1" ht="12.75" x14ac:dyDescent="0.2">
      <c r="B69" s="192"/>
      <c r="C69" s="249"/>
      <c r="D69" s="249"/>
      <c r="E69" s="249"/>
      <c r="F69" s="249"/>
      <c r="G69" s="249"/>
      <c r="H69" s="249"/>
      <c r="I69" s="249"/>
      <c r="J69" s="229"/>
    </row>
    <row r="70" spans="2:10" s="183" customFormat="1" ht="12.75" x14ac:dyDescent="0.2">
      <c r="B70" s="192"/>
      <c r="C70" s="249"/>
      <c r="D70" s="249"/>
      <c r="E70" s="249"/>
      <c r="F70" s="249"/>
      <c r="G70" s="249"/>
      <c r="H70" s="249"/>
      <c r="I70" s="249"/>
      <c r="J70" s="229"/>
    </row>
    <row r="71" spans="2:10" s="183" customFormat="1" ht="12.75" x14ac:dyDescent="0.2">
      <c r="B71" s="192"/>
      <c r="C71" s="249"/>
      <c r="D71" s="249"/>
      <c r="E71" s="249"/>
      <c r="F71" s="249"/>
      <c r="G71" s="249"/>
      <c r="H71" s="249"/>
      <c r="I71" s="249"/>
      <c r="J71" s="229"/>
    </row>
    <row r="72" spans="2:10" s="183" customFormat="1" ht="12.75" x14ac:dyDescent="0.2">
      <c r="B72" s="192"/>
      <c r="C72" s="249"/>
      <c r="D72" s="249"/>
      <c r="E72" s="249"/>
      <c r="F72" s="249"/>
      <c r="G72" s="249"/>
      <c r="H72" s="249"/>
      <c r="I72" s="249"/>
      <c r="J72" s="229"/>
    </row>
    <row r="73" spans="2:10" s="183" customFormat="1" ht="12.75" x14ac:dyDescent="0.2">
      <c r="B73" s="192"/>
      <c r="C73" s="249"/>
      <c r="D73" s="249"/>
      <c r="E73" s="249"/>
      <c r="F73" s="249"/>
      <c r="G73" s="249"/>
      <c r="H73" s="249"/>
      <c r="I73" s="249"/>
      <c r="J73" s="229"/>
    </row>
    <row r="74" spans="2:10" s="183" customFormat="1" ht="12.75" x14ac:dyDescent="0.2">
      <c r="B74" s="192"/>
      <c r="C74" s="249"/>
      <c r="D74" s="249"/>
      <c r="E74" s="249"/>
      <c r="F74" s="249"/>
      <c r="G74" s="249"/>
      <c r="H74" s="249"/>
      <c r="I74" s="249"/>
      <c r="J74" s="229"/>
    </row>
    <row r="75" spans="2:10" s="183" customFormat="1" ht="12.75" x14ac:dyDescent="0.2">
      <c r="B75" s="192"/>
      <c r="C75" s="249"/>
      <c r="D75" s="249"/>
      <c r="E75" s="249"/>
      <c r="F75" s="249"/>
      <c r="G75" s="249"/>
      <c r="H75" s="249"/>
      <c r="I75" s="249"/>
      <c r="J75" s="229"/>
    </row>
    <row r="76" spans="2:10" s="183" customFormat="1" ht="12.75" x14ac:dyDescent="0.2">
      <c r="B76" s="192"/>
      <c r="C76" s="249"/>
      <c r="D76" s="249"/>
      <c r="E76" s="249"/>
      <c r="F76" s="249"/>
      <c r="G76" s="249"/>
      <c r="H76" s="249"/>
      <c r="I76" s="249"/>
      <c r="J76" s="229"/>
    </row>
    <row r="77" spans="2:10" s="183" customFormat="1" ht="12.75" x14ac:dyDescent="0.2">
      <c r="B77" s="192"/>
      <c r="C77" s="249"/>
      <c r="D77" s="249"/>
      <c r="E77" s="249"/>
      <c r="F77" s="249"/>
      <c r="G77" s="249"/>
      <c r="H77" s="249"/>
      <c r="I77" s="249"/>
      <c r="J77" s="229"/>
    </row>
    <row r="78" spans="2:10" s="183" customFormat="1" ht="70.5" customHeight="1" x14ac:dyDescent="0.2">
      <c r="B78" s="192"/>
      <c r="C78" s="249"/>
      <c r="D78" s="249"/>
      <c r="E78" s="249"/>
      <c r="F78" s="249"/>
      <c r="G78" s="249"/>
      <c r="H78" s="249"/>
      <c r="I78" s="249"/>
      <c r="J78" s="229"/>
    </row>
    <row r="79" spans="2:10" s="183" customFormat="1" ht="12.75" x14ac:dyDescent="0.2">
      <c r="B79" s="192"/>
      <c r="C79" s="193"/>
      <c r="D79" s="193"/>
      <c r="E79" s="196"/>
      <c r="F79" s="196"/>
      <c r="G79" s="196"/>
      <c r="H79" s="196"/>
      <c r="I79" s="212"/>
    </row>
    <row r="80" spans="2:10" s="183" customFormat="1" ht="12.75" x14ac:dyDescent="0.2">
      <c r="B80" s="192"/>
      <c r="C80" s="193"/>
      <c r="D80" s="193"/>
      <c r="E80" s="196"/>
      <c r="F80" s="196"/>
      <c r="G80" s="196"/>
      <c r="H80" s="196"/>
      <c r="I80" s="212"/>
    </row>
  </sheetData>
  <mergeCells count="1">
    <mergeCell ref="C68:I78"/>
  </mergeCells>
  <pageMargins left="0.99" right="0.41" top="0.98425196850393704" bottom="0.98425196850393704" header="0.51181102362204722" footer="0.51181102362204722"/>
  <pageSetup paperSize="9" fitToHeight="0" orientation="portrait" r:id="rId1"/>
  <headerFooter alignWithMargins="0">
    <oddFooter xml:space="preserve">&amp;R&amp;14 </oddFooter>
  </headerFooter>
  <rowBreaks count="2" manualBreakCount="2">
    <brk id="38" max="8" man="1"/>
    <brk id="5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9</vt:i4>
      </vt:variant>
      <vt:variant>
        <vt:lpstr>Imenovani obsegi</vt:lpstr>
      </vt:variant>
      <vt:variant>
        <vt:i4>14</vt:i4>
      </vt:variant>
    </vt:vector>
  </HeadingPairs>
  <TitlesOfParts>
    <vt:vector size="23" baseType="lpstr">
      <vt:lpstr>rekapitulacija</vt:lpstr>
      <vt:lpstr> preddela</vt:lpstr>
      <vt:lpstr> zemeljska dela</vt:lpstr>
      <vt:lpstr>voziscne konstrukcije</vt:lpstr>
      <vt:lpstr>odvodnjavanje</vt:lpstr>
      <vt:lpstr>gradbena in obrtniska dela</vt:lpstr>
      <vt:lpstr>prometna oprema</vt:lpstr>
      <vt:lpstr>tuje storitve</vt:lpstr>
      <vt:lpstr>javcna razsvetljava</vt:lpstr>
      <vt:lpstr>' preddela'!Področje_tiskanja</vt:lpstr>
      <vt:lpstr>' zemeljska dela'!Področje_tiskanja</vt:lpstr>
      <vt:lpstr>'gradbena in obrtniska dela'!Področje_tiskanja</vt:lpstr>
      <vt:lpstr>'javcna razsvetljava'!Področje_tiskanja</vt:lpstr>
      <vt:lpstr>odvodnjavanje!Področje_tiskanja</vt:lpstr>
      <vt:lpstr>'prometna oprema'!Področje_tiskanja</vt:lpstr>
      <vt:lpstr>rekapitulacija!Področje_tiskanja</vt:lpstr>
      <vt:lpstr>'tuje storitve'!Področje_tiskanja</vt:lpstr>
      <vt:lpstr>'voziscne konstrukcije'!Področje_tiskanja</vt:lpstr>
      <vt:lpstr>' preddela'!Tiskanje_naslovov</vt:lpstr>
      <vt:lpstr>' zemeljska dela'!Tiskanje_naslovov</vt:lpstr>
      <vt:lpstr>odvodnjavanje!Tiskanje_naslovov</vt:lpstr>
      <vt:lpstr>'prometna oprema'!Tiskanje_naslovov</vt:lpstr>
      <vt:lpstr>'voziscne konstrukcije'!Tiskanje_naslovov</vt:lpstr>
    </vt:vector>
  </TitlesOfParts>
  <Company>Cestno podjetje Novo mesto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GPR, Igor Rems s.p.</dc:creator>
  <cp:lastModifiedBy>Janja Fink</cp:lastModifiedBy>
  <cp:lastPrinted>2016-06-06T13:32:00Z</cp:lastPrinted>
  <dcterms:created xsi:type="dcterms:W3CDTF">1998-06-19T12:33:08Z</dcterms:created>
  <dcterms:modified xsi:type="dcterms:W3CDTF">2016-06-16T09:02:07Z</dcterms:modified>
</cp:coreProperties>
</file>