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25440" windowHeight="12600" activeTab="2"/>
  </bookViews>
  <sheets>
    <sheet name="Tabela" sheetId="1" r:id="rId1"/>
    <sheet name="Rekapitulacija_finance" sheetId="24" r:id="rId2"/>
    <sheet name="Popis del - 17" sheetId="5" r:id="rId3"/>
    <sheet name="Popis del - 16" sheetId="6" r:id="rId4"/>
    <sheet name="Popis del - 15" sheetId="8" r:id="rId5"/>
    <sheet name="Popis del - 14" sheetId="9" r:id="rId6"/>
    <sheet name="Popis del - 13" sheetId="10" r:id="rId7"/>
    <sheet name="Popis del - 12" sheetId="11" r:id="rId8"/>
    <sheet name="Popis del - 11" sheetId="12" r:id="rId9"/>
    <sheet name="Popis del - 10" sheetId="14" r:id="rId10"/>
    <sheet name="Popis del - 7" sheetId="16" r:id="rId11"/>
    <sheet name="Popis del - 6" sheetId="17" r:id="rId12"/>
    <sheet name="Popis del - 5" sheetId="18" r:id="rId13"/>
    <sheet name="Popis del - 4" sheetId="19" r:id="rId14"/>
    <sheet name="Popis del - 3" sheetId="20" r:id="rId15"/>
    <sheet name="Popis del - 2" sheetId="21" r:id="rId16"/>
    <sheet name="Popis del - 1" sheetId="22" r:id="rId17"/>
    <sheet name="Popis del - zaključna dela" sheetId="26" r:id="rId18"/>
    <sheet name="Popis del - Preddela" sheetId="25" r:id="rId19"/>
  </sheets>
  <definedNames>
    <definedName name="_xlnm.Print_Area" localSheetId="16">'Popis del - 1'!$A$1:$F$85</definedName>
    <definedName name="_xlnm.Print_Area" localSheetId="9">'Popis del - 10'!$A$1:$F$24</definedName>
    <definedName name="_xlnm.Print_Area" localSheetId="8">'Popis del - 11'!$A$1:$F$30</definedName>
    <definedName name="_xlnm.Print_Area" localSheetId="7">'Popis del - 12'!$A$1:$F$30</definedName>
    <definedName name="_xlnm.Print_Area" localSheetId="6">'Popis del - 13'!$A$1:$F$91</definedName>
    <definedName name="_xlnm.Print_Area" localSheetId="5">'Popis del - 14'!$A$1:$F$57</definedName>
    <definedName name="_xlnm.Print_Area" localSheetId="4">'Popis del - 15'!$A$1:$F$31</definedName>
    <definedName name="_xlnm.Print_Area" localSheetId="3">'Popis del - 16'!$A$1:$F$47</definedName>
    <definedName name="_xlnm.Print_Area" localSheetId="2">'Popis del - 17'!$A$1:$F$80</definedName>
    <definedName name="_xlnm.Print_Area" localSheetId="15">'Popis del - 2'!$A$1:$F$91</definedName>
    <definedName name="_xlnm.Print_Area" localSheetId="14">'Popis del - 3'!$A$1:$F$30</definedName>
    <definedName name="_xlnm.Print_Area" localSheetId="13">'Popis del - 4'!$A$1:$F$70</definedName>
    <definedName name="_xlnm.Print_Area" localSheetId="12">'Popis del - 5'!$A$1:$F$30</definedName>
    <definedName name="_xlnm.Print_Area" localSheetId="11">'Popis del - 6'!$A$1:$F$50</definedName>
    <definedName name="_xlnm.Print_Area" localSheetId="10">'Popis del - 7'!$A$1:$F$46</definedName>
    <definedName name="_xlnm.Print_Area" localSheetId="18">'Popis del - Preddela'!$A$1:$F$21</definedName>
    <definedName name="_xlnm.Print_Area" localSheetId="17">'Popis del - zaključna dela'!$A$1:$F$26</definedName>
  </definedNames>
  <calcPr calcId="144525"/>
</workbook>
</file>

<file path=xl/calcChain.xml><?xml version="1.0" encoding="utf-8"?>
<calcChain xmlns="http://schemas.openxmlformats.org/spreadsheetml/2006/main">
  <c r="F15" i="26" l="1"/>
  <c r="F14" i="26"/>
  <c r="F13" i="26"/>
  <c r="F12" i="26"/>
  <c r="F11" i="26"/>
  <c r="F10" i="26"/>
  <c r="F10" i="25"/>
  <c r="F12" i="25" s="1"/>
  <c r="F15" i="25" s="1"/>
  <c r="F17" i="26" l="1"/>
  <c r="F20" i="26" s="1"/>
  <c r="F22" i="26" s="1"/>
  <c r="C25" i="24" s="1"/>
  <c r="F17" i="25"/>
  <c r="C9" i="24" s="1"/>
  <c r="F24" i="26" l="1"/>
  <c r="F25" i="26" s="1"/>
  <c r="F19" i="25"/>
  <c r="F20" i="25" s="1"/>
  <c r="F69" i="22" l="1"/>
  <c r="F32" i="22" l="1"/>
  <c r="F31" i="21"/>
  <c r="F20" i="16"/>
  <c r="F36" i="9"/>
  <c r="F25" i="6"/>
  <c r="F36" i="5"/>
  <c r="F23" i="21"/>
  <c r="F29" i="10"/>
  <c r="F30" i="9"/>
  <c r="F27" i="6"/>
  <c r="F30" i="5"/>
  <c r="F29" i="5"/>
  <c r="F44" i="10"/>
  <c r="F43" i="10"/>
  <c r="F64" i="5"/>
  <c r="F75" i="10"/>
  <c r="F37" i="17"/>
  <c r="F55" i="19"/>
  <c r="F75" i="21"/>
  <c r="F26" i="22"/>
  <c r="F64" i="22"/>
  <c r="F28" i="5"/>
  <c r="F27" i="5"/>
  <c r="F15" i="5"/>
  <c r="F14" i="5"/>
  <c r="F26" i="6"/>
  <c r="F23" i="6"/>
  <c r="F24" i="6"/>
  <c r="F22" i="6"/>
  <c r="F13" i="6"/>
  <c r="F12" i="6"/>
  <c r="F12" i="8"/>
  <c r="F11" i="8"/>
  <c r="F29" i="9"/>
  <c r="F28" i="9"/>
  <c r="F27" i="9"/>
  <c r="F26" i="9"/>
  <c r="F14" i="9"/>
  <c r="F13" i="9"/>
  <c r="F28" i="10"/>
  <c r="F27" i="10"/>
  <c r="F42" i="10"/>
  <c r="F41" i="10"/>
  <c r="F26" i="10"/>
  <c r="F25" i="10"/>
  <c r="F13" i="10"/>
  <c r="F12" i="10"/>
  <c r="F12" i="11"/>
  <c r="F11" i="11"/>
  <c r="F12" i="12"/>
  <c r="F11" i="12"/>
  <c r="F12" i="14"/>
  <c r="F11" i="14"/>
  <c r="F14" i="16"/>
  <c r="F13" i="16"/>
  <c r="F17" i="17"/>
  <c r="F19" i="17" s="1"/>
  <c r="F42" i="17" s="1"/>
  <c r="F12" i="17"/>
  <c r="F11" i="17"/>
  <c r="F12" i="18"/>
  <c r="F11" i="18"/>
  <c r="F23" i="19"/>
  <c r="F28" i="19"/>
  <c r="F27" i="19"/>
  <c r="F26" i="19"/>
  <c r="F25" i="19"/>
  <c r="F24" i="19"/>
  <c r="F21" i="19"/>
  <c r="F20" i="19"/>
  <c r="F12" i="19" l="1"/>
  <c r="F11" i="19"/>
  <c r="F12" i="20"/>
  <c r="F11" i="20"/>
  <c r="F15" i="21"/>
  <c r="F71" i="22"/>
  <c r="F51" i="22"/>
  <c r="F62" i="21"/>
  <c r="F38" i="19"/>
  <c r="F45" i="21"/>
  <c r="F22" i="17"/>
  <c r="F58" i="10"/>
  <c r="F40" i="10"/>
  <c r="F39" i="10"/>
  <c r="F38" i="10"/>
  <c r="F36" i="10"/>
  <c r="F35" i="10"/>
  <c r="F34" i="10"/>
  <c r="O323" i="1"/>
  <c r="J325" i="1"/>
  <c r="B325" i="1"/>
  <c r="F77" i="21" l="1"/>
  <c r="F84" i="21" s="1"/>
  <c r="F46" i="10"/>
  <c r="F82" i="10" s="1"/>
  <c r="F57" i="19"/>
  <c r="F63" i="19" s="1"/>
  <c r="F77" i="10"/>
  <c r="F84" i="10" s="1"/>
  <c r="F39" i="17"/>
  <c r="F43" i="17" s="1"/>
  <c r="F66" i="22"/>
  <c r="F78" i="22" s="1"/>
  <c r="F46" i="22"/>
  <c r="F25" i="22"/>
  <c r="F14" i="22"/>
  <c r="F23" i="22"/>
  <c r="F24" i="22"/>
  <c r="F22" i="22"/>
  <c r="F21" i="22"/>
  <c r="F20" i="22"/>
  <c r="F28" i="21"/>
  <c r="F45" i="22"/>
  <c r="F44" i="22"/>
  <c r="F43" i="22"/>
  <c r="F42" i="22"/>
  <c r="F31" i="22"/>
  <c r="F34" i="22" s="1"/>
  <c r="F76" i="22" s="1"/>
  <c r="F41" i="22"/>
  <c r="F40" i="22"/>
  <c r="F39" i="22"/>
  <c r="F38" i="22"/>
  <c r="F37" i="22"/>
  <c r="F15" i="22"/>
  <c r="F13" i="22"/>
  <c r="F12" i="22"/>
  <c r="F11" i="22"/>
  <c r="F10" i="22"/>
  <c r="F21" i="21"/>
  <c r="F22" i="21"/>
  <c r="F30" i="21"/>
  <c r="F29" i="21"/>
  <c r="F20" i="21"/>
  <c r="F36" i="21"/>
  <c r="F37" i="21"/>
  <c r="F39" i="21"/>
  <c r="F16" i="21"/>
  <c r="F14" i="21"/>
  <c r="F13" i="21"/>
  <c r="F12" i="21"/>
  <c r="F11" i="21"/>
  <c r="F10" i="21"/>
  <c r="F25" i="21" l="1"/>
  <c r="F81" i="21" s="1"/>
  <c r="F33" i="21"/>
  <c r="F82" i="21" s="1"/>
  <c r="F28" i="22"/>
  <c r="F75" i="22" s="1"/>
  <c r="F18" i="21"/>
  <c r="F48" i="22"/>
  <c r="F77" i="22" s="1"/>
  <c r="F17" i="22"/>
  <c r="F74" i="22" s="1"/>
  <c r="F79" i="22"/>
  <c r="F81" i="22" l="1"/>
  <c r="F40" i="21"/>
  <c r="F38" i="21"/>
  <c r="F80" i="21"/>
  <c r="F83" i="22" l="1"/>
  <c r="F84" i="22" s="1"/>
  <c r="C10" i="24"/>
  <c r="F42" i="21"/>
  <c r="F83" i="21" s="1"/>
  <c r="F17" i="20"/>
  <c r="F19" i="20" s="1"/>
  <c r="F23" i="20" s="1"/>
  <c r="F10" i="20"/>
  <c r="F17" i="19"/>
  <c r="F19" i="19"/>
  <c r="F18" i="19"/>
  <c r="F33" i="19"/>
  <c r="F35" i="19" s="1"/>
  <c r="F62" i="19" s="1"/>
  <c r="F10" i="19"/>
  <c r="F17" i="18"/>
  <c r="F19" i="18" s="1"/>
  <c r="F23" i="18" s="1"/>
  <c r="F10" i="18"/>
  <c r="F10" i="17"/>
  <c r="F31" i="16"/>
  <c r="F30" i="16"/>
  <c r="F29" i="16"/>
  <c r="F32" i="16"/>
  <c r="F28" i="16"/>
  <c r="F27" i="16"/>
  <c r="F26" i="16"/>
  <c r="F25" i="16"/>
  <c r="F19" i="16"/>
  <c r="F22" i="16" s="1"/>
  <c r="F38" i="16" s="1"/>
  <c r="F12" i="16"/>
  <c r="F11" i="16"/>
  <c r="F10" i="16"/>
  <c r="F10" i="14"/>
  <c r="F17" i="12"/>
  <c r="F19" i="12" s="1"/>
  <c r="F23" i="12" s="1"/>
  <c r="F10" i="12"/>
  <c r="F18" i="11"/>
  <c r="F17" i="11"/>
  <c r="F10" i="11"/>
  <c r="F14" i="11" s="1"/>
  <c r="F53" i="10"/>
  <c r="F52" i="10"/>
  <c r="F51" i="10"/>
  <c r="F50" i="10"/>
  <c r="F49" i="10"/>
  <c r="F24" i="10"/>
  <c r="F23" i="10"/>
  <c r="F22" i="10"/>
  <c r="F20" i="10"/>
  <c r="F19" i="10"/>
  <c r="F18" i="10"/>
  <c r="F11" i="10"/>
  <c r="F10" i="10"/>
  <c r="F15" i="10" s="1"/>
  <c r="F21" i="9"/>
  <c r="F20" i="9"/>
  <c r="F19" i="9"/>
  <c r="F10" i="9"/>
  <c r="F35" i="9"/>
  <c r="F42" i="9"/>
  <c r="F41" i="9"/>
  <c r="F25" i="9"/>
  <c r="F24" i="9"/>
  <c r="F23" i="9"/>
  <c r="F12" i="9"/>
  <c r="F11" i="9"/>
  <c r="F31" i="10" l="1"/>
  <c r="F81" i="10" s="1"/>
  <c r="F20" i="11"/>
  <c r="F24" i="11" s="1"/>
  <c r="F32" i="9"/>
  <c r="F48" i="9" s="1"/>
  <c r="F38" i="9"/>
  <c r="F49" i="9" s="1"/>
  <c r="F44" i="9"/>
  <c r="F50" i="9" s="1"/>
  <c r="F16" i="9"/>
  <c r="F47" i="9" s="1"/>
  <c r="F55" i="10"/>
  <c r="F83" i="10" s="1"/>
  <c r="F80" i="10"/>
  <c r="F23" i="11"/>
  <c r="F14" i="12"/>
  <c r="F22" i="12" s="1"/>
  <c r="F14" i="14"/>
  <c r="F17" i="14" s="1"/>
  <c r="F16" i="16"/>
  <c r="F37" i="16" s="1"/>
  <c r="F14" i="17"/>
  <c r="F14" i="18"/>
  <c r="F22" i="18" s="1"/>
  <c r="F25" i="18" s="1"/>
  <c r="F30" i="19"/>
  <c r="F61" i="19" s="1"/>
  <c r="F14" i="19"/>
  <c r="F60" i="19" s="1"/>
  <c r="F14" i="20"/>
  <c r="F22" i="20" s="1"/>
  <c r="F86" i="21"/>
  <c r="F34" i="16"/>
  <c r="F39" i="16" s="1"/>
  <c r="F18" i="8"/>
  <c r="F17" i="8"/>
  <c r="F10" i="8"/>
  <c r="F14" i="8" s="1"/>
  <c r="F33" i="6"/>
  <c r="F32" i="6"/>
  <c r="F35" i="6" s="1"/>
  <c r="F20" i="6"/>
  <c r="F19" i="6"/>
  <c r="F18" i="6"/>
  <c r="F11" i="6"/>
  <c r="F10" i="6"/>
  <c r="F15" i="6" s="1"/>
  <c r="F51" i="5"/>
  <c r="F66" i="5" s="1"/>
  <c r="F44" i="5"/>
  <c r="F43" i="5"/>
  <c r="F46" i="5"/>
  <c r="F45" i="5"/>
  <c r="F42" i="5"/>
  <c r="F41" i="5"/>
  <c r="F35" i="5"/>
  <c r="F24" i="5"/>
  <c r="F22" i="5"/>
  <c r="F26" i="5"/>
  <c r="F25" i="5"/>
  <c r="F21" i="5"/>
  <c r="F20" i="5"/>
  <c r="F13" i="5"/>
  <c r="F12" i="5"/>
  <c r="F11" i="5"/>
  <c r="F10" i="5"/>
  <c r="F88" i="21" l="1"/>
  <c r="F89" i="21" s="1"/>
  <c r="C11" i="24"/>
  <c r="F27" i="18"/>
  <c r="C14" i="24"/>
  <c r="F17" i="5"/>
  <c r="F69" i="5" s="1"/>
  <c r="F29" i="6"/>
  <c r="F39" i="6" s="1"/>
  <c r="F48" i="5"/>
  <c r="F72" i="5" s="1"/>
  <c r="F38" i="5"/>
  <c r="F71" i="5" s="1"/>
  <c r="F32" i="5"/>
  <c r="F70" i="5" s="1"/>
  <c r="F73" i="5"/>
  <c r="F38" i="6"/>
  <c r="F20" i="8"/>
  <c r="F24" i="8" s="1"/>
  <c r="F26" i="11"/>
  <c r="F25" i="12"/>
  <c r="F41" i="17"/>
  <c r="F45" i="17" s="1"/>
  <c r="F28" i="18"/>
  <c r="F65" i="19"/>
  <c r="F25" i="20"/>
  <c r="F41" i="16"/>
  <c r="F19" i="14"/>
  <c r="F86" i="10"/>
  <c r="F52" i="9"/>
  <c r="F40" i="6"/>
  <c r="F27" i="20" l="1"/>
  <c r="F28" i="20" s="1"/>
  <c r="C12" i="24"/>
  <c r="F67" i="19"/>
  <c r="F68" i="19" s="1"/>
  <c r="C13" i="24"/>
  <c r="F47" i="17"/>
  <c r="F48" i="17" s="1"/>
  <c r="C15" i="24"/>
  <c r="F43" i="16"/>
  <c r="F44" i="16" s="1"/>
  <c r="C16" i="24"/>
  <c r="F21" i="14"/>
  <c r="F22" i="14" s="1"/>
  <c r="C17" i="24"/>
  <c r="F27" i="12"/>
  <c r="F28" i="12" s="1"/>
  <c r="C18" i="24"/>
  <c r="F28" i="11"/>
  <c r="F29" i="11" s="1"/>
  <c r="C19" i="24"/>
  <c r="F88" i="10"/>
  <c r="F89" i="10" s="1"/>
  <c r="C20" i="24"/>
  <c r="F54" i="9"/>
  <c r="F55" i="9" s="1"/>
  <c r="C21" i="24"/>
  <c r="F75" i="5"/>
  <c r="C24" i="24" s="1"/>
  <c r="F23" i="8"/>
  <c r="F26" i="8" s="1"/>
  <c r="F42" i="6"/>
  <c r="F28" i="8" l="1"/>
  <c r="F29" i="8" s="1"/>
  <c r="C22" i="24"/>
  <c r="F44" i="6"/>
  <c r="F45" i="6" s="1"/>
  <c r="C23" i="24"/>
  <c r="F77" i="5"/>
  <c r="F78" i="5" s="1"/>
  <c r="C27" i="24" l="1"/>
  <c r="C29" i="24" s="1"/>
  <c r="C30" i="24" s="1"/>
  <c r="J175" i="1"/>
  <c r="B175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O173" i="1" s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J152" i="1"/>
  <c r="B152" i="1"/>
  <c r="O159" i="1"/>
  <c r="I159" i="1"/>
  <c r="O86" i="1"/>
  <c r="O87" i="1"/>
  <c r="O88" i="1"/>
  <c r="O89" i="1"/>
  <c r="O90" i="1"/>
  <c r="O91" i="1"/>
  <c r="O92" i="1"/>
  <c r="O93" i="1"/>
  <c r="O94" i="1"/>
  <c r="O96" i="1"/>
  <c r="O97" i="1"/>
  <c r="O98" i="1"/>
  <c r="O99" i="1"/>
  <c r="O100" i="1"/>
  <c r="O101" i="1"/>
  <c r="O102" i="1"/>
  <c r="O103" i="1"/>
  <c r="O104" i="1"/>
  <c r="O110" i="1"/>
  <c r="O123" i="1"/>
  <c r="O124" i="1"/>
  <c r="O125" i="1"/>
  <c r="O126" i="1"/>
  <c r="O127" i="1"/>
  <c r="O128" i="1"/>
  <c r="O132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9" i="1"/>
  <c r="O150" i="1"/>
  <c r="O77" i="1"/>
  <c r="O78" i="1"/>
  <c r="O79" i="1"/>
  <c r="O80" i="1"/>
  <c r="O81" i="1"/>
  <c r="O82" i="1"/>
  <c r="O83" i="1"/>
  <c r="O84" i="1"/>
  <c r="I73" i="1"/>
  <c r="O73" i="1" s="1"/>
  <c r="I74" i="1"/>
  <c r="O74" i="1" s="1"/>
  <c r="I75" i="1"/>
  <c r="O75" i="1" s="1"/>
  <c r="I76" i="1"/>
  <c r="O76" i="1" s="1"/>
  <c r="I77" i="1"/>
  <c r="I78" i="1"/>
  <c r="I79" i="1"/>
  <c r="I80" i="1"/>
  <c r="I81" i="1"/>
  <c r="I82" i="1"/>
  <c r="I83" i="1"/>
  <c r="I84" i="1"/>
  <c r="I85" i="1"/>
  <c r="O85" i="1" s="1"/>
  <c r="I86" i="1"/>
  <c r="I87" i="1"/>
  <c r="I88" i="1"/>
  <c r="I89" i="1"/>
  <c r="I90" i="1"/>
  <c r="I91" i="1"/>
  <c r="I92" i="1"/>
  <c r="I93" i="1"/>
  <c r="I94" i="1"/>
  <c r="I95" i="1"/>
  <c r="O95" i="1" s="1"/>
  <c r="I96" i="1"/>
  <c r="I97" i="1"/>
  <c r="I98" i="1"/>
  <c r="I99" i="1"/>
  <c r="I100" i="1"/>
  <c r="I101" i="1"/>
  <c r="I102" i="1"/>
  <c r="I103" i="1"/>
  <c r="I104" i="1"/>
  <c r="I105" i="1"/>
  <c r="O105" i="1" s="1"/>
  <c r="I106" i="1"/>
  <c r="O106" i="1" s="1"/>
  <c r="I107" i="1"/>
  <c r="O107" i="1" s="1"/>
  <c r="I108" i="1"/>
  <c r="O108" i="1" s="1"/>
  <c r="I109" i="1"/>
  <c r="O109" i="1" s="1"/>
  <c r="I110" i="1"/>
  <c r="I111" i="1"/>
  <c r="O111" i="1" s="1"/>
  <c r="I112" i="1"/>
  <c r="O112" i="1" s="1"/>
  <c r="I113" i="1"/>
  <c r="O113" i="1" s="1"/>
  <c r="I114" i="1"/>
  <c r="O114" i="1" s="1"/>
  <c r="I115" i="1"/>
  <c r="O115" i="1" s="1"/>
  <c r="I116" i="1"/>
  <c r="O116" i="1" s="1"/>
  <c r="I117" i="1"/>
  <c r="O117" i="1" s="1"/>
  <c r="I118" i="1"/>
  <c r="O118" i="1" s="1"/>
  <c r="I119" i="1"/>
  <c r="O119" i="1" s="1"/>
  <c r="I120" i="1"/>
  <c r="O120" i="1" s="1"/>
  <c r="I121" i="1"/>
  <c r="O121" i="1" s="1"/>
  <c r="I122" i="1"/>
  <c r="O122" i="1" s="1"/>
  <c r="I123" i="1"/>
  <c r="I124" i="1"/>
  <c r="I125" i="1"/>
  <c r="I126" i="1"/>
  <c r="I127" i="1"/>
  <c r="I128" i="1"/>
  <c r="I129" i="1"/>
  <c r="O129" i="1" s="1"/>
  <c r="I130" i="1"/>
  <c r="O130" i="1" s="1"/>
  <c r="I131" i="1"/>
  <c r="O131" i="1" s="1"/>
  <c r="I132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O147" i="1" s="1"/>
  <c r="I148" i="1"/>
  <c r="O148" i="1" s="1"/>
  <c r="I149" i="1"/>
  <c r="I150" i="1"/>
  <c r="I72" i="1"/>
  <c r="O72" i="1" s="1"/>
  <c r="J65" i="1"/>
  <c r="B65" i="1"/>
  <c r="O17" i="1"/>
  <c r="O18" i="1"/>
  <c r="O19" i="1"/>
  <c r="O21" i="1"/>
  <c r="O22" i="1"/>
  <c r="O23" i="1"/>
  <c r="O25" i="1"/>
  <c r="O26" i="1"/>
  <c r="O27" i="1"/>
  <c r="O28" i="1"/>
  <c r="O29" i="1"/>
  <c r="O30" i="1"/>
  <c r="O31" i="1"/>
  <c r="O41" i="1"/>
  <c r="O42" i="1"/>
  <c r="O43" i="1"/>
  <c r="O44" i="1"/>
  <c r="O45" i="1"/>
  <c r="O46" i="1"/>
  <c r="O47" i="1"/>
  <c r="O48" i="1"/>
  <c r="O49" i="1"/>
  <c r="O50" i="1"/>
  <c r="O51" i="1"/>
  <c r="O53" i="1"/>
  <c r="O54" i="1"/>
  <c r="O55" i="1"/>
  <c r="O56" i="1"/>
  <c r="O57" i="1"/>
  <c r="O58" i="1"/>
  <c r="O61" i="1"/>
  <c r="I5" i="1"/>
  <c r="O5" i="1" s="1"/>
  <c r="I6" i="1"/>
  <c r="O6" i="1" s="1"/>
  <c r="I7" i="1"/>
  <c r="O7" i="1" s="1"/>
  <c r="I8" i="1"/>
  <c r="O8" i="1" s="1"/>
  <c r="I9" i="1"/>
  <c r="O9" i="1" s="1"/>
  <c r="I10" i="1"/>
  <c r="O10" i="1" s="1"/>
  <c r="I11" i="1"/>
  <c r="O11" i="1" s="1"/>
  <c r="I12" i="1"/>
  <c r="O12" i="1" s="1"/>
  <c r="I13" i="1"/>
  <c r="O13" i="1" s="1"/>
  <c r="I14" i="1"/>
  <c r="O14" i="1" s="1"/>
  <c r="I15" i="1"/>
  <c r="O15" i="1" s="1"/>
  <c r="I16" i="1"/>
  <c r="O16" i="1" s="1"/>
  <c r="I17" i="1"/>
  <c r="I18" i="1"/>
  <c r="I19" i="1"/>
  <c r="I20" i="1"/>
  <c r="O20" i="1" s="1"/>
  <c r="I21" i="1"/>
  <c r="I22" i="1"/>
  <c r="I23" i="1"/>
  <c r="I24" i="1"/>
  <c r="I25" i="1"/>
  <c r="I26" i="1"/>
  <c r="I27" i="1"/>
  <c r="I28" i="1"/>
  <c r="I29" i="1"/>
  <c r="I30" i="1"/>
  <c r="I31" i="1"/>
  <c r="I32" i="1"/>
  <c r="O32" i="1" s="1"/>
  <c r="I33" i="1"/>
  <c r="O33" i="1" s="1"/>
  <c r="I34" i="1"/>
  <c r="O34" i="1" s="1"/>
  <c r="I35" i="1"/>
  <c r="O35" i="1" s="1"/>
  <c r="I36" i="1"/>
  <c r="O36" i="1" s="1"/>
  <c r="I37" i="1"/>
  <c r="O37" i="1" s="1"/>
  <c r="I38" i="1"/>
  <c r="O38" i="1" s="1"/>
  <c r="I39" i="1"/>
  <c r="O39" i="1" s="1"/>
  <c r="I40" i="1"/>
  <c r="O40" i="1" s="1"/>
  <c r="I41" i="1"/>
  <c r="I42" i="1"/>
  <c r="I43" i="1"/>
  <c r="I44" i="1"/>
  <c r="I45" i="1"/>
  <c r="I46" i="1"/>
  <c r="I47" i="1"/>
  <c r="I48" i="1"/>
  <c r="I49" i="1"/>
  <c r="I50" i="1"/>
  <c r="I51" i="1"/>
  <c r="I53" i="1"/>
  <c r="I54" i="1"/>
  <c r="I55" i="1"/>
  <c r="I56" i="1"/>
  <c r="I57" i="1"/>
  <c r="I58" i="1"/>
  <c r="I59" i="1"/>
  <c r="O59" i="1" s="1"/>
  <c r="I60" i="1"/>
  <c r="I61" i="1"/>
  <c r="I62" i="1"/>
  <c r="O62" i="1" s="1"/>
  <c r="I63" i="1"/>
  <c r="O63" i="1" s="1"/>
  <c r="I4" i="1"/>
  <c r="O4" i="1" s="1"/>
  <c r="I152" i="1" l="1"/>
  <c r="O175" i="1"/>
  <c r="I175" i="1"/>
  <c r="O152" i="1"/>
  <c r="O65" i="1"/>
  <c r="I65" i="1"/>
  <c r="J392" i="1"/>
  <c r="B392" i="1"/>
  <c r="O373" i="1"/>
  <c r="O374" i="1"/>
  <c r="O377" i="1"/>
  <c r="O379" i="1"/>
  <c r="O380" i="1"/>
  <c r="O381" i="1"/>
  <c r="O382" i="1"/>
  <c r="O383" i="1"/>
  <c r="O386" i="1"/>
  <c r="O387" i="1"/>
  <c r="O388" i="1"/>
  <c r="O389" i="1"/>
  <c r="I373" i="1"/>
  <c r="I374" i="1"/>
  <c r="I375" i="1"/>
  <c r="O375" i="1" s="1"/>
  <c r="I376" i="1"/>
  <c r="O376" i="1" s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O372" i="1"/>
  <c r="I372" i="1"/>
  <c r="J365" i="1"/>
  <c r="B365" i="1"/>
  <c r="I357" i="1"/>
  <c r="I358" i="1"/>
  <c r="I359" i="1"/>
  <c r="I360" i="1"/>
  <c r="I361" i="1"/>
  <c r="I362" i="1"/>
  <c r="O362" i="1" s="1"/>
  <c r="I363" i="1"/>
  <c r="O357" i="1"/>
  <c r="O358" i="1"/>
  <c r="O359" i="1"/>
  <c r="O360" i="1"/>
  <c r="O361" i="1"/>
  <c r="O363" i="1"/>
  <c r="O356" i="1"/>
  <c r="I356" i="1"/>
  <c r="J349" i="1"/>
  <c r="B349" i="1"/>
  <c r="O347" i="1"/>
  <c r="I347" i="1"/>
  <c r="O346" i="1"/>
  <c r="I346" i="1"/>
  <c r="J339" i="1"/>
  <c r="B339" i="1"/>
  <c r="O336" i="1"/>
  <c r="O337" i="1"/>
  <c r="I333" i="1"/>
  <c r="I334" i="1"/>
  <c r="I335" i="1"/>
  <c r="I336" i="1"/>
  <c r="I337" i="1"/>
  <c r="O335" i="1"/>
  <c r="O333" i="1"/>
  <c r="O332" i="1"/>
  <c r="I332" i="1"/>
  <c r="O308" i="1"/>
  <c r="O309" i="1"/>
  <c r="O310" i="1"/>
  <c r="O311" i="1"/>
  <c r="O312" i="1"/>
  <c r="O314" i="1"/>
  <c r="O315" i="1"/>
  <c r="O316" i="1"/>
  <c r="O317" i="1"/>
  <c r="O318" i="1"/>
  <c r="O319" i="1"/>
  <c r="O320" i="1"/>
  <c r="O321" i="1"/>
  <c r="O322" i="1"/>
  <c r="I308" i="1"/>
  <c r="I309" i="1"/>
  <c r="I310" i="1"/>
  <c r="I311" i="1"/>
  <c r="I312" i="1"/>
  <c r="I313" i="1"/>
  <c r="O313" i="1" s="1"/>
  <c r="I314" i="1"/>
  <c r="I315" i="1"/>
  <c r="I316" i="1"/>
  <c r="I317" i="1"/>
  <c r="I318" i="1"/>
  <c r="I319" i="1"/>
  <c r="I320" i="1"/>
  <c r="I321" i="1"/>
  <c r="I322" i="1"/>
  <c r="O307" i="1"/>
  <c r="I307" i="1"/>
  <c r="J300" i="1"/>
  <c r="B300" i="1"/>
  <c r="O298" i="1"/>
  <c r="O300" i="1" s="1"/>
  <c r="I298" i="1"/>
  <c r="I300" i="1" s="1"/>
  <c r="J291" i="1"/>
  <c r="B291" i="1"/>
  <c r="O289" i="1"/>
  <c r="O291" i="1" s="1"/>
  <c r="I289" i="1"/>
  <c r="I291" i="1" s="1"/>
  <c r="J282" i="1"/>
  <c r="B282" i="1"/>
  <c r="I280" i="1"/>
  <c r="O280" i="1" s="1"/>
  <c r="I279" i="1"/>
  <c r="O279" i="1" s="1"/>
  <c r="J272" i="1"/>
  <c r="B272" i="1"/>
  <c r="I270" i="1"/>
  <c r="I269" i="1"/>
  <c r="O269" i="1" s="1"/>
  <c r="J262" i="1"/>
  <c r="B262" i="1"/>
  <c r="I244" i="1"/>
  <c r="O244" i="1" s="1"/>
  <c r="I245" i="1"/>
  <c r="O245" i="1" s="1"/>
  <c r="I246" i="1"/>
  <c r="O246" i="1" s="1"/>
  <c r="I247" i="1"/>
  <c r="O247" i="1" s="1"/>
  <c r="I248" i="1"/>
  <c r="O248" i="1" s="1"/>
  <c r="I249" i="1"/>
  <c r="O249" i="1" s="1"/>
  <c r="I250" i="1"/>
  <c r="O250" i="1" s="1"/>
  <c r="I251" i="1"/>
  <c r="O251" i="1" s="1"/>
  <c r="I252" i="1"/>
  <c r="O252" i="1" s="1"/>
  <c r="I253" i="1"/>
  <c r="O253" i="1" s="1"/>
  <c r="I254" i="1"/>
  <c r="O254" i="1" s="1"/>
  <c r="I255" i="1"/>
  <c r="O255" i="1" s="1"/>
  <c r="I256" i="1"/>
  <c r="O256" i="1" s="1"/>
  <c r="I257" i="1"/>
  <c r="O257" i="1" s="1"/>
  <c r="I258" i="1"/>
  <c r="O258" i="1" s="1"/>
  <c r="I259" i="1"/>
  <c r="O259" i="1" s="1"/>
  <c r="I260" i="1"/>
  <c r="O260" i="1" s="1"/>
  <c r="I243" i="1"/>
  <c r="O243" i="1" s="1"/>
  <c r="J236" i="1"/>
  <c r="B236" i="1"/>
  <c r="O222" i="1"/>
  <c r="O223" i="1"/>
  <c r="O224" i="1"/>
  <c r="O225" i="1"/>
  <c r="O226" i="1"/>
  <c r="O227" i="1"/>
  <c r="O229" i="1"/>
  <c r="O230" i="1"/>
  <c r="O231" i="1"/>
  <c r="O232" i="1"/>
  <c r="O233" i="1"/>
  <c r="O234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O221" i="1"/>
  <c r="I221" i="1"/>
  <c r="J214" i="1"/>
  <c r="B214" i="1"/>
  <c r="O209" i="1"/>
  <c r="O210" i="1"/>
  <c r="O211" i="1"/>
  <c r="O212" i="1"/>
  <c r="I209" i="1"/>
  <c r="I210" i="1"/>
  <c r="I211" i="1"/>
  <c r="I212" i="1"/>
  <c r="O208" i="1"/>
  <c r="I208" i="1"/>
  <c r="J201" i="1"/>
  <c r="B201" i="1"/>
  <c r="O198" i="1"/>
  <c r="I198" i="1"/>
  <c r="I199" i="1"/>
  <c r="O199" i="1" s="1"/>
  <c r="I197" i="1"/>
  <c r="O197" i="1" s="1"/>
  <c r="O183" i="1"/>
  <c r="O184" i="1"/>
  <c r="O185" i="1"/>
  <c r="O186" i="1"/>
  <c r="O187" i="1"/>
  <c r="O188" i="1"/>
  <c r="O182" i="1"/>
  <c r="I183" i="1"/>
  <c r="I184" i="1"/>
  <c r="I185" i="1"/>
  <c r="I186" i="1"/>
  <c r="I187" i="1"/>
  <c r="I188" i="1"/>
  <c r="I182" i="1"/>
  <c r="J190" i="1"/>
  <c r="B190" i="1"/>
  <c r="I392" i="1" l="1"/>
  <c r="I349" i="1"/>
  <c r="I365" i="1"/>
  <c r="O365" i="1"/>
  <c r="O392" i="1"/>
  <c r="O349" i="1"/>
  <c r="I339" i="1"/>
  <c r="I272" i="1"/>
  <c r="O325" i="1"/>
  <c r="I325" i="1"/>
  <c r="O339" i="1"/>
  <c r="O282" i="1"/>
  <c r="I282" i="1"/>
  <c r="O270" i="1"/>
  <c r="O272" i="1" s="1"/>
  <c r="O262" i="1"/>
  <c r="I236" i="1"/>
  <c r="I262" i="1"/>
  <c r="O236" i="1"/>
  <c r="I214" i="1"/>
  <c r="O190" i="1"/>
  <c r="O214" i="1"/>
  <c r="O201" i="1"/>
  <c r="I201" i="1"/>
  <c r="I190" i="1"/>
</calcChain>
</file>

<file path=xl/sharedStrings.xml><?xml version="1.0" encoding="utf-8"?>
<sst xmlns="http://schemas.openxmlformats.org/spreadsheetml/2006/main" count="3743" uniqueCount="452">
  <si>
    <t>Območje</t>
  </si>
  <si>
    <t>ID</t>
  </si>
  <si>
    <t>Tip nove svetilke</t>
  </si>
  <si>
    <t>LVS</t>
  </si>
  <si>
    <t>Elum</t>
  </si>
  <si>
    <t>Povišanje - 1m + barvanje</t>
  </si>
  <si>
    <t>DROG</t>
  </si>
  <si>
    <t>3-378816</t>
  </si>
  <si>
    <t>TC-L</t>
  </si>
  <si>
    <t>DA</t>
  </si>
  <si>
    <t>NE</t>
  </si>
  <si>
    <t>LED</t>
  </si>
  <si>
    <t>ELum</t>
  </si>
  <si>
    <t>Tip obstoječe svetilke</t>
  </si>
  <si>
    <t>Tip sijalke</t>
  </si>
  <si>
    <t>Število obstoječih svetilk na drogu</t>
  </si>
  <si>
    <t>Število sijalk</t>
  </si>
  <si>
    <t>Tip  nove sijalke</t>
  </si>
  <si>
    <t>Moč trenutne sijalke [W]</t>
  </si>
  <si>
    <t>Moč nove sijalke [W]</t>
  </si>
  <si>
    <t>Menjava svetilke</t>
  </si>
  <si>
    <t>Skupna moč [W]</t>
  </si>
  <si>
    <t>Število novih svetilk na drogu</t>
  </si>
  <si>
    <t>Tip nosilca</t>
  </si>
  <si>
    <t>Številka merilnega mesta</t>
  </si>
  <si>
    <t>Skupna nova moč [W]</t>
  </si>
  <si>
    <t>Redukcija</t>
  </si>
  <si>
    <t>Ostala dela</t>
  </si>
  <si>
    <t>Višina nosilca</t>
  </si>
  <si>
    <t>SKUPAJ:</t>
  </si>
  <si>
    <t>REFLEKTOR</t>
  </si>
  <si>
    <t>VTNA</t>
  </si>
  <si>
    <t>STENSKA</t>
  </si>
  <si>
    <t>ST KAPA</t>
  </si>
  <si>
    <t>VTF</t>
  </si>
  <si>
    <t>Reflektor</t>
  </si>
  <si>
    <t>VTNa</t>
  </si>
  <si>
    <t>3-329840</t>
  </si>
  <si>
    <t>KONZOLA</t>
  </si>
  <si>
    <t>Skupaj</t>
  </si>
  <si>
    <t>Nova konzola</t>
  </si>
  <si>
    <t>CX BASIC</t>
  </si>
  <si>
    <t>3-346954</t>
  </si>
  <si>
    <t>?</t>
  </si>
  <si>
    <t>CD</t>
  </si>
  <si>
    <t>3-010755</t>
  </si>
  <si>
    <t>Zamenjava kandelabra</t>
  </si>
  <si>
    <t>Barvanje + odstranitev krivine</t>
  </si>
  <si>
    <t>ROMA</t>
  </si>
  <si>
    <t>ODSTRANITEV</t>
  </si>
  <si>
    <t>MH</t>
  </si>
  <si>
    <t>TLA</t>
  </si>
  <si>
    <t>3-010779</t>
  </si>
  <si>
    <t>TIP3</t>
  </si>
  <si>
    <t>NAV</t>
  </si>
  <si>
    <t>3-010872</t>
  </si>
  <si>
    <t>SVETILKA NI PREDMET TEGA PROJEKTA</t>
  </si>
  <si>
    <t>3-377224</t>
  </si>
  <si>
    <t>3-010767</t>
  </si>
  <si>
    <t>3-010768</t>
  </si>
  <si>
    <t>3-010770</t>
  </si>
  <si>
    <t>PRESTAVITEV</t>
  </si>
  <si>
    <t>3-010769</t>
  </si>
  <si>
    <t>KN</t>
  </si>
  <si>
    <t>3-010853</t>
  </si>
  <si>
    <t>3-010854</t>
  </si>
  <si>
    <t>3-012578</t>
  </si>
  <si>
    <t>3-010729</t>
  </si>
  <si>
    <t>NAVADNA</t>
  </si>
  <si>
    <t>KAPELICA</t>
  </si>
  <si>
    <t>3-313193</t>
  </si>
  <si>
    <t>ALTRA</t>
  </si>
  <si>
    <t>UN</t>
  </si>
  <si>
    <t>Barvanje</t>
  </si>
  <si>
    <t>Konzola</t>
  </si>
  <si>
    <t>SLIKA</t>
  </si>
  <si>
    <t>Nova konzola - lesen elektro drog</t>
  </si>
  <si>
    <t>Slika 90</t>
  </si>
  <si>
    <t>Slika 89</t>
  </si>
  <si>
    <t>Slika 91</t>
  </si>
  <si>
    <t>Slika 93</t>
  </si>
  <si>
    <t>Slika 95</t>
  </si>
  <si>
    <t/>
  </si>
  <si>
    <t>Slika 85</t>
  </si>
  <si>
    <t>Slika 87</t>
  </si>
  <si>
    <t>Slika 88</t>
  </si>
  <si>
    <t>Slika 84</t>
  </si>
  <si>
    <t>Slika 83</t>
  </si>
  <si>
    <t>Slika 82</t>
  </si>
  <si>
    <t>Slika 81</t>
  </si>
  <si>
    <t>Slika 69</t>
  </si>
  <si>
    <t>Slika 70</t>
  </si>
  <si>
    <t>Slika 72</t>
  </si>
  <si>
    <t>Slika 74</t>
  </si>
  <si>
    <t>Slika 77</t>
  </si>
  <si>
    <t>Slika 78</t>
  </si>
  <si>
    <t>Slika 75</t>
  </si>
  <si>
    <t>Slika 64</t>
  </si>
  <si>
    <t>Slika 65</t>
  </si>
  <si>
    <t>Slika 66</t>
  </si>
  <si>
    <t>Slika 67</t>
  </si>
  <si>
    <t>Slika 68</t>
  </si>
  <si>
    <t>Slika 71</t>
  </si>
  <si>
    <t>Slika 39</t>
  </si>
  <si>
    <t>Slika 80</t>
  </si>
  <si>
    <t>Slika 79</t>
  </si>
  <si>
    <t>Slika 43</t>
  </si>
  <si>
    <t>Slika 44</t>
  </si>
  <si>
    <t>Slika 60</t>
  </si>
  <si>
    <t>Slika 61</t>
  </si>
  <si>
    <t>Slika 59</t>
  </si>
  <si>
    <t>Slika 45</t>
  </si>
  <si>
    <t>Slika 47</t>
  </si>
  <si>
    <t>Slika 48</t>
  </si>
  <si>
    <t>Slika 49</t>
  </si>
  <si>
    <t>Slika 51</t>
  </si>
  <si>
    <t>Slika 52</t>
  </si>
  <si>
    <t>Slika 54</t>
  </si>
  <si>
    <t>Slika 55</t>
  </si>
  <si>
    <t>Slika 56</t>
  </si>
  <si>
    <t>Slika 57</t>
  </si>
  <si>
    <t>Slika 58</t>
  </si>
  <si>
    <t>Slika 50</t>
  </si>
  <si>
    <t>Slika 53</t>
  </si>
  <si>
    <t>Slika 35</t>
  </si>
  <si>
    <t>Slika 32</t>
  </si>
  <si>
    <t>Slika 34</t>
  </si>
  <si>
    <t>Slika 31</t>
  </si>
  <si>
    <t>Slika 30</t>
  </si>
  <si>
    <t xml:space="preserve"> Slika 1</t>
  </si>
  <si>
    <t xml:space="preserve"> Slika 3</t>
  </si>
  <si>
    <t xml:space="preserve"> Slika 6</t>
  </si>
  <si>
    <t xml:space="preserve"> Slika 4</t>
  </si>
  <si>
    <t xml:space="preserve"> Slika 5</t>
  </si>
  <si>
    <t xml:space="preserve"> Slika 8</t>
  </si>
  <si>
    <t>Slika 10</t>
  </si>
  <si>
    <t>Slika 11</t>
  </si>
  <si>
    <t xml:space="preserve"> Slika 9</t>
  </si>
  <si>
    <t>Slika 15</t>
  </si>
  <si>
    <t>Slika 14</t>
  </si>
  <si>
    <t>Slika 17</t>
  </si>
  <si>
    <t>Slika 18</t>
  </si>
  <si>
    <t>Slika 19</t>
  </si>
  <si>
    <t>Slika 22</t>
  </si>
  <si>
    <t>Slika 23</t>
  </si>
  <si>
    <t>Slika 24</t>
  </si>
  <si>
    <t>Slika 26</t>
  </si>
  <si>
    <t>Slika 12</t>
  </si>
  <si>
    <t>Slika 21</t>
  </si>
  <si>
    <t>Slika 16</t>
  </si>
  <si>
    <t>Slika 25</t>
  </si>
  <si>
    <t>Slika 28</t>
  </si>
  <si>
    <t>DPS20</t>
  </si>
  <si>
    <t>USTREZNA</t>
  </si>
  <si>
    <t>3-010713</t>
  </si>
  <si>
    <t>3-010715</t>
  </si>
  <si>
    <t>TIP1</t>
  </si>
  <si>
    <t>LUMENIA</t>
  </si>
  <si>
    <t>Menjava kandelabra</t>
  </si>
  <si>
    <t>Nov kandelaber</t>
  </si>
  <si>
    <t>ELum 2 - premium</t>
  </si>
  <si>
    <t>CLIMA 1204</t>
  </si>
  <si>
    <t>REKONSTRUKCIJA</t>
  </si>
  <si>
    <t>UKH 1</t>
  </si>
  <si>
    <t>3-010850</t>
  </si>
  <si>
    <t>UKH 2</t>
  </si>
  <si>
    <t>Nov drog + temelj (stari se maje)</t>
  </si>
  <si>
    <t>Povišanje 1m + barvanje</t>
  </si>
  <si>
    <t>MAGNUM CL2015</t>
  </si>
  <si>
    <t>NOVOGRADNJA</t>
  </si>
  <si>
    <t>Temelji ter cevi že pripravljeni</t>
  </si>
  <si>
    <t>3-010732</t>
  </si>
  <si>
    <t>MINEA</t>
  </si>
  <si>
    <t>HPS</t>
  </si>
  <si>
    <t>TCl</t>
  </si>
  <si>
    <t>ELum 2 premium</t>
  </si>
  <si>
    <t>TIP2</t>
  </si>
  <si>
    <t>3-010742</t>
  </si>
  <si>
    <t>FANTASIE</t>
  </si>
  <si>
    <t>ST50</t>
  </si>
  <si>
    <t>3-010750</t>
  </si>
  <si>
    <t>Nova konzola - elektro drog</t>
  </si>
  <si>
    <t>Nova konzola - prestavitev pod napušč</t>
  </si>
  <si>
    <t>Slika 138</t>
  </si>
  <si>
    <t>Slika 137</t>
  </si>
  <si>
    <t>Slika 136</t>
  </si>
  <si>
    <t>Slika 140</t>
  </si>
  <si>
    <t>Slika 141</t>
  </si>
  <si>
    <t>Slika 142</t>
  </si>
  <si>
    <t>Slika 144</t>
  </si>
  <si>
    <t>Slika 143</t>
  </si>
  <si>
    <t>Slika 132</t>
  </si>
  <si>
    <t>Slika 134</t>
  </si>
  <si>
    <t>Slika 135</t>
  </si>
  <si>
    <t>Slika 133</t>
  </si>
  <si>
    <t>Slika 148</t>
  </si>
  <si>
    <t>Slika 147</t>
  </si>
  <si>
    <t>Slika 130</t>
  </si>
  <si>
    <t>Slika 131</t>
  </si>
  <si>
    <t>Slika 103</t>
  </si>
  <si>
    <t>Slika 150</t>
  </si>
  <si>
    <t>Slika 146</t>
  </si>
  <si>
    <t>Slika 152</t>
  </si>
  <si>
    <t>Slika 153</t>
  </si>
  <si>
    <t>Slika 154</t>
  </si>
  <si>
    <t>Slika 155</t>
  </si>
  <si>
    <t>Slika 156</t>
  </si>
  <si>
    <t>Slika 157</t>
  </si>
  <si>
    <t>Slika 121</t>
  </si>
  <si>
    <t>Slika 116</t>
  </si>
  <si>
    <t>Slika 115</t>
  </si>
  <si>
    <t>Slika 114</t>
  </si>
  <si>
    <t>Slika 113</t>
  </si>
  <si>
    <t>Slika 112</t>
  </si>
  <si>
    <t>Slika 108</t>
  </si>
  <si>
    <t>Slika 109</t>
  </si>
  <si>
    <t>Slika 111</t>
  </si>
  <si>
    <t>Slika 110</t>
  </si>
  <si>
    <t>Slika 107</t>
  </si>
  <si>
    <t>Slika 106</t>
  </si>
  <si>
    <t>Slika 105</t>
  </si>
  <si>
    <t>Slika 104</t>
  </si>
  <si>
    <t>Slika 120</t>
  </si>
  <si>
    <t>Slika 117</t>
  </si>
  <si>
    <t>Slika 118</t>
  </si>
  <si>
    <t>Slika 119</t>
  </si>
  <si>
    <t>Slika 151</t>
  </si>
  <si>
    <t>Slika 174</t>
  </si>
  <si>
    <t>Slika 173</t>
  </si>
  <si>
    <t>Slika 172</t>
  </si>
  <si>
    <t>Slika 171</t>
  </si>
  <si>
    <t>Slika 170</t>
  </si>
  <si>
    <t>Slika 169</t>
  </si>
  <si>
    <t>Slika 165</t>
  </si>
  <si>
    <t>Slika 166</t>
  </si>
  <si>
    <t>Slika 167</t>
  </si>
  <si>
    <t>Slika 168</t>
  </si>
  <si>
    <t>Slika 164</t>
  </si>
  <si>
    <t>Slika 178</t>
  </si>
  <si>
    <t>Slika 177</t>
  </si>
  <si>
    <t>Slika 176</t>
  </si>
  <si>
    <t>Slika 175</t>
  </si>
  <si>
    <t>Slika 163</t>
  </si>
  <si>
    <t>Slika 145</t>
  </si>
  <si>
    <t>Slika 158</t>
  </si>
  <si>
    <t>Slika 159</t>
  </si>
  <si>
    <t>Slika 160</t>
  </si>
  <si>
    <t>Slika 179</t>
  </si>
  <si>
    <t>Slika 180</t>
  </si>
  <si>
    <t>Slika 182</t>
  </si>
  <si>
    <t>Slika 184</t>
  </si>
  <si>
    <t>Slika 185</t>
  </si>
  <si>
    <t>Slika 186</t>
  </si>
  <si>
    <t>Slika 187</t>
  </si>
  <si>
    <t>Slika 190</t>
  </si>
  <si>
    <t>Slika 191</t>
  </si>
  <si>
    <t>Slika 192</t>
  </si>
  <si>
    <t>Slika 193</t>
  </si>
  <si>
    <t>Slika 194</t>
  </si>
  <si>
    <t>Slika 196</t>
  </si>
  <si>
    <t>Slika 197</t>
  </si>
  <si>
    <t>Slika 198</t>
  </si>
  <si>
    <t>Slika 199</t>
  </si>
  <si>
    <t>Slika 200</t>
  </si>
  <si>
    <t>Slika 201</t>
  </si>
  <si>
    <t>Slika 202</t>
  </si>
  <si>
    <t>Slika 203</t>
  </si>
  <si>
    <t>Slika 204</t>
  </si>
  <si>
    <t>Slika 205</t>
  </si>
  <si>
    <t>Slika 206</t>
  </si>
  <si>
    <t>Slika 207</t>
  </si>
  <si>
    <t>Slika 208</t>
  </si>
  <si>
    <t>Slika 217</t>
  </si>
  <si>
    <t>Slika 216</t>
  </si>
  <si>
    <t>Slika 215</t>
  </si>
  <si>
    <t>Slika 214</t>
  </si>
  <si>
    <t>Slika 213</t>
  </si>
  <si>
    <t>Slika 212</t>
  </si>
  <si>
    <t>Slika 211</t>
  </si>
  <si>
    <t>Slika 210</t>
  </si>
  <si>
    <t>Slika 209</t>
  </si>
  <si>
    <t>Slika 161</t>
  </si>
  <si>
    <t>Slika 162</t>
  </si>
  <si>
    <t>Slika 183</t>
  </si>
  <si>
    <t>Slika 195</t>
  </si>
  <si>
    <t>Slika 218</t>
  </si>
  <si>
    <t>Slika 220</t>
  </si>
  <si>
    <t>Slika 188</t>
  </si>
  <si>
    <t>Slika 265</t>
  </si>
  <si>
    <t>Slika 264</t>
  </si>
  <si>
    <t>Slika 263</t>
  </si>
  <si>
    <t>Slika 262</t>
  </si>
  <si>
    <t>Slika 261</t>
  </si>
  <si>
    <t>Slika 260</t>
  </si>
  <si>
    <t>Slika 269</t>
  </si>
  <si>
    <t>Slika 270</t>
  </si>
  <si>
    <t>Slika 271</t>
  </si>
  <si>
    <t>Slika 272</t>
  </si>
  <si>
    <t>Slika 273</t>
  </si>
  <si>
    <t>Slika 274</t>
  </si>
  <si>
    <t>Slika 275</t>
  </si>
  <si>
    <t>Slika 189</t>
  </si>
  <si>
    <t>Slika 221 - 224</t>
  </si>
  <si>
    <t>P.2     PROJEKTANTSKI  PREDRAČUN</t>
  </si>
  <si>
    <t>Javna razsvetljava</t>
  </si>
  <si>
    <t>kos</t>
  </si>
  <si>
    <t>Izkop kanala za kabelsko kanalizacijo JR globine 0.8 m (kategorija terena I-III), širine glede na število cevi, priprava posteljice, dobava in polaganje cevi, zasutje z drobnim peskom 0-4 mm, tampon, opozorilni trak, zasutje s pustim betonom, utrjevanje:</t>
  </si>
  <si>
    <t>m</t>
  </si>
  <si>
    <t>kpl</t>
  </si>
  <si>
    <t>Dobava in polaganje valjanca FeZn 25x4 mm2:</t>
  </si>
  <si>
    <t>Dobava in polaganje napajalnega kabla NYY-J 5x16 mm2:</t>
  </si>
  <si>
    <t>Rekapitulacija:</t>
  </si>
  <si>
    <t>Skupaj brez DDV:</t>
  </si>
  <si>
    <t>DDV (22%):</t>
  </si>
  <si>
    <t>Skupaj z DDV:</t>
  </si>
  <si>
    <t>Šmartno pri Litiji - Območje 17</t>
  </si>
  <si>
    <t>Št. projekta: 03-30-2497/2567</t>
  </si>
  <si>
    <t>Zap. 
Št.</t>
  </si>
  <si>
    <t>OPIS POSTAVKE</t>
  </si>
  <si>
    <t>ME</t>
  </si>
  <si>
    <t>Količina</t>
  </si>
  <si>
    <t>Cena / enoto
(v € brez DDV)</t>
  </si>
  <si>
    <t>SKUPAJ "0"</t>
  </si>
  <si>
    <t>A</t>
  </si>
  <si>
    <t>B</t>
  </si>
  <si>
    <t>C</t>
  </si>
  <si>
    <t>Izdelava temelja za kovinski kandelaber višine 6 m nad nivojem terena, komplet z izkopom jame, obbetoniranjem, za postavitev kandelabra direktno v temelj</t>
  </si>
  <si>
    <t>Izdelava temelja za kovinski kandelaber višine 9 m nad nivojem terena, komplet z izkopom jame, obbetoniranjem, za postavitev kandelabra direktno v temelj</t>
  </si>
  <si>
    <t>Dobava in postavitev reduciranega kovinskega kandelabra  višine h = 6m nad nivojem terena za montažo v temelj</t>
  </si>
  <si>
    <t>Rušitev obstoječih svetilk javne razsvetljave z obstoječimi SKS vodi ter odvoz na deponijo</t>
  </si>
  <si>
    <t>Dobava in montaža LED cestne svetilke z montažnim in pritrdilnim materialom skupne moči 15W, 1450lm, ZR: I., IP65 material ohišja: ekstrudiran anodiziran aluminij - praškasto lakiran, montaža: nastavek Ø 60/78/90 mm (direktni natik/ pritrditev s strani). Svetilka kot npr: Elum 1 - 15W</t>
  </si>
  <si>
    <t>Dobava in montaža LED cestne svetilke z montažnim in pritrdilnim materialom skupne moči 30W, 2850lm, ZR: I., IP65 material ohišja: ekstrudiran anodiziran aluminij - praškasto lakiran, montaža: nastavek Ø 60/78/90 mm (direktni natik/ pritrditev s strani). Svetilka kot npr: Elum 1 - 30W</t>
  </si>
  <si>
    <t>Dobava in montaža LED cestne svetilke z montažnim in pritrdilnim materialom skupne moči  60W, 6000lm, ZR: I., IP65 material ohišja: ekstrudiran anodiziran aluminij - praškasto lakiran, montaža: nastavek Ø 60/78/90 mm (direktni natik/ pritrditev s strani). Svetilka kot npr: Elum 1 - 60W</t>
  </si>
  <si>
    <t>Dobava in montaža LED cestne svetilke z montažnim in pritrdilnim materialom skupne moči  80W, 68350lm, ZR: I., IP65 material ohišja: ekstrudiran anodiziran aluminij - praškasto lakiran, montaža: nastavek Ø 60/78/90 mm (direktni natik/ pritrditev s strani). Svetilka kot npr: Elum 1 - 80W</t>
  </si>
  <si>
    <t>Sanacija (delna prenova) eno faznih obstoječih prižigališč</t>
  </si>
  <si>
    <t>Nosilna PVC plošča dimenzij cca. 800x800x10 mm</t>
  </si>
  <si>
    <t>Prenapetostni odvodnik razred I, ISKRA PROTEC B2S 12.5/320, Uc=320V; In=25kA; Imax=60kA; Iimp=12,5kA; Up=2kV</t>
  </si>
  <si>
    <t>Glavno stikalo 40A/1p</t>
  </si>
  <si>
    <t>Grebenasto stikalo 20A/1p, položaji 1 - 0 - 2</t>
  </si>
  <si>
    <t>Inštalacijski odklopnik B32 A/1p</t>
  </si>
  <si>
    <t>Inštalacijski odklopnik B16 A/1p</t>
  </si>
  <si>
    <t>Inštalacijski odklopnik B10 A/1p</t>
  </si>
  <si>
    <t>Močnostni kontaktor KNL43-11</t>
  </si>
  <si>
    <t>Fotocelica ISLALUX-80</t>
  </si>
  <si>
    <r>
      <t>Vrstna sponka VSA 16 mm</t>
    </r>
    <r>
      <rPr>
        <vertAlign val="superscript"/>
        <sz val="7"/>
        <rFont val="Arial CE"/>
      </rPr>
      <t>2</t>
    </r>
  </si>
  <si>
    <t>Zbiralčna letev - PEN</t>
  </si>
  <si>
    <t>Ostali material - DIN letve, povezovalne žice, vijaki, vezice, označitveni trak</t>
  </si>
  <si>
    <t>Obnova drogov (poškodbe, korozijska zaščita) višine od 3 do 5m</t>
  </si>
  <si>
    <t>ocena</t>
  </si>
  <si>
    <t>Dobava in montaža nove konzole, za pritrditev svetilke na obstoječ drog</t>
  </si>
  <si>
    <r>
      <t xml:space="preserve">1x cev stigmaflex </t>
    </r>
    <r>
      <rPr>
        <sz val="10"/>
        <rFont val="Arial"/>
        <family val="2"/>
        <charset val="238"/>
      </rPr>
      <t>Ф110</t>
    </r>
    <r>
      <rPr>
        <sz val="10"/>
        <rFont val="Arial CE"/>
        <family val="2"/>
        <charset val="238"/>
      </rPr>
      <t xml:space="preserve"> mm</t>
    </r>
  </si>
  <si>
    <t>Zamenjava svetilk</t>
  </si>
  <si>
    <t>Prestavitev svetilk</t>
  </si>
  <si>
    <t>Novogradnje</t>
  </si>
  <si>
    <t>Odstranitev svetilk</t>
  </si>
  <si>
    <t>Obnova prižigališč</t>
  </si>
  <si>
    <t>ZAMENJAVA SVETILK</t>
  </si>
  <si>
    <t>PRESTAVITEV SVETILK</t>
  </si>
  <si>
    <t>NOVOGRADNJE</t>
  </si>
  <si>
    <t>ODSTRANITEV SVETILK</t>
  </si>
  <si>
    <t>BARVANJE/ZAMENJAVA DROGOV</t>
  </si>
  <si>
    <t>OBNOVA PRIŽIGALIŠČ</t>
  </si>
  <si>
    <t>Barvanje / zamenjava drogov</t>
  </si>
  <si>
    <t>Skupaj:</t>
  </si>
  <si>
    <t>Dobava in postavitev reduciranega kovinskega kandelabra  višine h = 9 m nad nivojem terena za montažo v temelj</t>
  </si>
  <si>
    <t>OSTALA DELA</t>
  </si>
  <si>
    <t>Šmartno pri Litiji - Območje 16</t>
  </si>
  <si>
    <t>Šmartno pri Litiji - Območje 15</t>
  </si>
  <si>
    <t>Dobava in postavitev reduciranega kovinskega kandelabra  višine h = 8m nad nivojem terena za montažo v temelj</t>
  </si>
  <si>
    <t>Izdelava temelja za kovinski kandelaber višine 8m nad nivojem terena, komplet z izkopom jame, obbetoniranjem, za postavitev kandelabra direktno v temelj</t>
  </si>
  <si>
    <t>Šmartno pri Litiji - Območje 13</t>
  </si>
  <si>
    <t>Šmartno pri Litiji - Območje 14</t>
  </si>
  <si>
    <t>Predelava krivin ter montaža novih pritrdilnih elementov ter barvanje</t>
  </si>
  <si>
    <t>Šmartno pri Litiji - Območje 12</t>
  </si>
  <si>
    <t>Šmartno pri Litiji - Območje 11</t>
  </si>
  <si>
    <t>Dobava in postavitev reduciranega kovinskega kandelabra  višine h = 10m nad nivojem terena za montažo v temelj</t>
  </si>
  <si>
    <t>Izdelava temelja za kovinski kandelaber višine 10m nad nivojem terena, komplet z izkopom jame, obbetoniranjem, za postavitev kandelabra direktno v temelj</t>
  </si>
  <si>
    <t>Šmartno pri Litiji - Območje 6</t>
  </si>
  <si>
    <t>Šmartno pri Litiji - Območje 5</t>
  </si>
  <si>
    <t>Šmartno pri Litiji - Območje 4</t>
  </si>
  <si>
    <t>Povišanje drogov (1m) zaradi zagotavljanja boljših svetlobnih razmer ter barvanje</t>
  </si>
  <si>
    <t>Obnova drogov (poškodbe, korozijska zaščita) višine od 9 do 12m</t>
  </si>
  <si>
    <t>Dobava in montaža LED cestne svetilke z montažnim in pritrdilnim materialom skupne moči 120W, 14000lm, ZR: I., IP65 material ohišja: ekstrudiran anodiziran aluminij - praškasto lakiran, montaža: nastavek Ø 60/78/90 mm (direktni natik/ pritrditev s strani). Svetilka kot npr: Elum 2 premium - 120W</t>
  </si>
  <si>
    <t>Demontaža in odvoz obstoječih svetilk na deponijo</t>
  </si>
  <si>
    <t>PRESTAVITVE SVETILK</t>
  </si>
  <si>
    <t>Dobava in montaža nove konzole</t>
  </si>
  <si>
    <t>Dobava in polaganje kabla X00-A 5x16 mm2</t>
  </si>
  <si>
    <t>Šmartno pri Litiji - Območje 2</t>
  </si>
  <si>
    <t>Šmartno pri Litiji - Območje 1</t>
  </si>
  <si>
    <t>Dobava in postavitev reduciranega kovinskega kandelabra  višine h = 4m nad nivojem terena za montažo v temelj</t>
  </si>
  <si>
    <t>Izdelava temelja za kovinski kandelaber višine 4m nad nivojem terena, komplet z izkopom jame, obbetoniranjem, za postavitev kandelabra direktno v temelj</t>
  </si>
  <si>
    <t>Dobava in montaža LED cestne svetilke z montažnim in pritrdilnim materialom skupne moči 95W, 10500lm, ZR: I., IP65 material ohišja: ekstrudiran anodiziran aluminij - praškasto lakiran, montaža: nastavek Ø 60/78/90 mm (direktni natik/ pritrditev s strani). Svetilka kot npr: Elum 2 premium -95W</t>
  </si>
  <si>
    <t>Dobava in polaganje valjanca FeZn 25x4mm:</t>
  </si>
  <si>
    <t>Dobava in polaganje kabla NYY-J 5x16 mm2:</t>
  </si>
  <si>
    <t>Izdelava temelja za kovinski kandelaber višine 10 m nad nivojem terena, komplet z izkopom jame, obbetoniranjem, za postavitev kandelabra direktno v temelj:</t>
  </si>
  <si>
    <t>Izdelava kabelskih končnikov</t>
  </si>
  <si>
    <t>Vezave kablov v kandelabrskih omaricah</t>
  </si>
  <si>
    <t>Sanacija (celovita prenova) eno faznih obstoječih prižigališč</t>
  </si>
  <si>
    <t>Dvodelna PVC omara dimenzij cca. 1000x800x320 mm, dvojna ločena vrata, IP 44</t>
  </si>
  <si>
    <t>Ločilni blok 160A/3p</t>
  </si>
  <si>
    <t>PEN zbiralka</t>
  </si>
  <si>
    <t>Varovalka NV 35A</t>
  </si>
  <si>
    <t>Direktni 1f univerzalni števec delovne energije kl.2 (IEC) ali A (MID) s krmilnim tarifnim vhodom</t>
  </si>
  <si>
    <r>
      <t>Vrstna sponka VSA 16 mm</t>
    </r>
    <r>
      <rPr>
        <vertAlign val="superscript"/>
        <sz val="7"/>
        <rFont val="Arial CE"/>
        <charset val="238"/>
      </rPr>
      <t>2</t>
    </r>
  </si>
  <si>
    <t>Sanacija (celovita prenova) tro faznih obstoječih prižigališč</t>
  </si>
  <si>
    <t>Direktni 3f univerzalni števec delovne energije kl.2 (IEC) ali A (MID) s krmilnim tarifnim vhodom</t>
  </si>
  <si>
    <t>Glavno stikalo 40A/3p</t>
  </si>
  <si>
    <t>Inštalacijski odklopnik B32 A/3p</t>
  </si>
  <si>
    <r>
      <t>Vrstna sponka VSA 16 mm</t>
    </r>
    <r>
      <rPr>
        <vertAlign val="superscript"/>
        <sz val="7"/>
        <rFont val="Arial CE"/>
        <family val="2"/>
        <charset val="238"/>
      </rPr>
      <t>2</t>
    </r>
  </si>
  <si>
    <t>Sanacija (delna prenova) tro faznih obstoječih prižigališč</t>
  </si>
  <si>
    <t>Izdelava PID dokumentacije</t>
  </si>
  <si>
    <t>Posodobitev katastra</t>
  </si>
  <si>
    <t>Šmartno pri Litiji - Območje 3</t>
  </si>
  <si>
    <t>Izdelava kompletnega tipskega jaška cestne razsvetljave dimenzij 60 x 60 cm z velikostjo litoželeznega pokrova   60 x 60 cm; nosilnost 125 kN z napisom JAVNA RAZSVETLJAVA</t>
  </si>
  <si>
    <t>Izvedba prebojev v obstoječe kabelske jaške</t>
  </si>
  <si>
    <t>Povezava prevodnih delov z ozemlitvijo javne razsvetljave komplet s spojnim materialom</t>
  </si>
  <si>
    <t>Izkop kanala za kabel IV. kategorije globine 0.8m, širine 0,4m, dobava in polaganje stigmafleks cevi fi 110, izdelava kabelske posteljice s peskom granulacije 0-4 mm, obsutje cevi s peskom granulacije 0-4mm, izdelava tampona - nasutje 10-20 cm  gramoza, opozorilna folija, zasutje z izkopanim materialom, utrjevanje:</t>
  </si>
  <si>
    <t>1xcev</t>
  </si>
  <si>
    <t>Šmartno pri Litiji - Območje 7</t>
  </si>
  <si>
    <t>Šmartno pri Litiji - Območje 10</t>
  </si>
  <si>
    <t>PRESTAVITEV + nov kandelaber</t>
  </si>
  <si>
    <t>Priklop kablov v prižigališču</t>
  </si>
  <si>
    <t>Priključki pocinkanega valjanca</t>
  </si>
  <si>
    <t>Povezava razsvetljave prenovljene v sklopu projekta prenove javne razsvetljave na Litijski cesti - faza II, z fazo I (dobava in polaganje kabla in valjanca ter priklop)</t>
  </si>
  <si>
    <t>Prestavitev merilnega mesta</t>
  </si>
  <si>
    <t>Preboj skozi steno</t>
  </si>
  <si>
    <t>PONUDBENI PREDRAČUN</t>
  </si>
  <si>
    <t>Šmartno pri Litiji</t>
  </si>
  <si>
    <t>Preddela</t>
  </si>
  <si>
    <t>Območje 1</t>
  </si>
  <si>
    <t>Območje 2</t>
  </si>
  <si>
    <t>Območje 3</t>
  </si>
  <si>
    <t>Območje 4</t>
  </si>
  <si>
    <t>Območje 5</t>
  </si>
  <si>
    <t>Območje 6</t>
  </si>
  <si>
    <t>Območje 7</t>
  </si>
  <si>
    <t>Območje 10</t>
  </si>
  <si>
    <t>Območje 11</t>
  </si>
  <si>
    <t>Območje 12</t>
  </si>
  <si>
    <t>Območje 13</t>
  </si>
  <si>
    <t>Območje 14</t>
  </si>
  <si>
    <t>Območje 15</t>
  </si>
  <si>
    <t>Območje 16</t>
  </si>
  <si>
    <t>Območje 17</t>
  </si>
  <si>
    <t>Zaključna in ostala dela</t>
  </si>
  <si>
    <t>Cena
(v € brez DDV)</t>
  </si>
  <si>
    <t>PREDDELA</t>
  </si>
  <si>
    <t>Izdelava varnostenga načrta</t>
  </si>
  <si>
    <t>Nepredvidena dela in drobni material v višini 10 % od načrtovanih del - obračun po dejanskih stroških in potrjenem gradbenem dnevniku:</t>
  </si>
  <si>
    <t>Izdelava navodil obratovanja in vzdrževanja</t>
  </si>
  <si>
    <t>Izvedba svetlobno tehničnih meritev</t>
  </si>
  <si>
    <t>Izvedba instalacijskih (električnih) meritev s poročili (22 odjemnih mest), ter tehničnim preizkusom delovanja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</si>
</sst>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S_I_T_-;\-* #,##0.00\ _S_I_T_-;_-* &quot;-&quot;??\ _S_I_T_-;_-@_-"/>
    <numFmt numFmtId="166" formatCode="#,##0.00\ [$EUR]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8"/>
      <name val="Times New Roman CE"/>
      <family val="1"/>
      <charset val="238"/>
    </font>
    <font>
      <sz val="12"/>
      <name val="Arial CE"/>
      <family val="2"/>
      <charset val="238"/>
    </font>
    <font>
      <sz val="10"/>
      <name val="Times New Roman CE"/>
      <family val="1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name val="Arial CE"/>
      <charset val="238"/>
    </font>
    <font>
      <sz val="12"/>
      <name val="Times New Roman CE"/>
      <family val="1"/>
      <charset val="238"/>
    </font>
    <font>
      <sz val="11"/>
      <color theme="1"/>
      <name val="Tahoma"/>
      <family val="2"/>
      <charset val="238"/>
    </font>
    <font>
      <sz val="7"/>
      <name val="Arial CE"/>
    </font>
    <font>
      <vertAlign val="superscript"/>
      <sz val="7"/>
      <name val="Arial CE"/>
    </font>
    <font>
      <b/>
      <i/>
      <u/>
      <sz val="10"/>
      <name val="Arial CE"/>
      <family val="2"/>
      <charset val="238"/>
    </font>
    <font>
      <b/>
      <i/>
      <u/>
      <sz val="11"/>
      <color theme="1"/>
      <name val="Calibri"/>
      <family val="2"/>
      <charset val="238"/>
      <scheme val="minor"/>
    </font>
    <font>
      <sz val="7"/>
      <name val="Arial CE"/>
      <charset val="238"/>
    </font>
    <font>
      <vertAlign val="superscript"/>
      <sz val="7"/>
      <name val="Arial CE"/>
      <charset val="238"/>
    </font>
    <font>
      <sz val="7"/>
      <name val="Arial CE"/>
      <family val="2"/>
      <charset val="238"/>
    </font>
    <font>
      <vertAlign val="superscript"/>
      <sz val="7"/>
      <name val="Arial CE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</cellStyleXfs>
  <cellXfs count="353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9" fontId="3" fillId="0" borderId="5" xfId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0" fontId="2" fillId="0" borderId="0" xfId="0" applyFont="1"/>
    <xf numFmtId="0" fontId="2" fillId="6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9" fontId="3" fillId="5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9" fontId="3" fillId="7" borderId="1" xfId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5" fontId="10" fillId="0" borderId="15" xfId="2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166" fontId="10" fillId="0" borderId="4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166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0" xfId="0" applyNumberFormat="1" applyFont="1" applyBorder="1" applyAlignment="1">
      <alignment horizontal="center" vertical="center"/>
    </xf>
    <xf numFmtId="166" fontId="8" fillId="0" borderId="20" xfId="0" applyNumberFormat="1" applyFont="1" applyBorder="1" applyAlignment="1">
      <alignment horizontal="center" vertical="center"/>
    </xf>
    <xf numFmtId="166" fontId="8" fillId="0" borderId="21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4" fillId="2" borderId="1" xfId="3" applyNumberFormat="1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166" fontId="0" fillId="0" borderId="0" xfId="0" applyNumberFormat="1" applyFill="1" applyBorder="1" applyAlignment="1">
      <alignment horizontal="center"/>
    </xf>
    <xf numFmtId="166" fontId="10" fillId="0" borderId="0" xfId="2" applyNumberFormat="1" applyFont="1" applyBorder="1" applyAlignment="1">
      <alignment horizontal="center"/>
    </xf>
    <xf numFmtId="4" fontId="0" fillId="0" borderId="18" xfId="0" applyNumberForma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4" fontId="20" fillId="0" borderId="23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0" fillId="0" borderId="18" xfId="0" applyFont="1" applyBorder="1" applyAlignment="1">
      <alignment horizontal="left" vertical="top" wrapText="1"/>
    </xf>
    <xf numFmtId="0" fontId="10" fillId="8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left" indent="1"/>
    </xf>
    <xf numFmtId="0" fontId="10" fillId="0" borderId="0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left"/>
    </xf>
    <xf numFmtId="0" fontId="2" fillId="0" borderId="24" xfId="0" applyNumberFormat="1" applyFont="1" applyBorder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166" fontId="10" fillId="0" borderId="0" xfId="2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166" fontId="10" fillId="0" borderId="1" xfId="2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vertical="top" wrapText="1"/>
    </xf>
    <xf numFmtId="0" fontId="10" fillId="8" borderId="0" xfId="0" applyFont="1" applyFill="1" applyBorder="1" applyAlignment="1">
      <alignment vertical="top" wrapText="1"/>
    </xf>
    <xf numFmtId="0" fontId="10" fillId="0" borderId="18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/>
    </xf>
    <xf numFmtId="4" fontId="10" fillId="0" borderId="16" xfId="0" applyNumberFormat="1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4" fontId="26" fillId="0" borderId="22" xfId="0" applyNumberFormat="1" applyFont="1" applyBorder="1" applyAlignment="1">
      <alignment horizontal="center" vertical="center"/>
    </xf>
    <xf numFmtId="4" fontId="26" fillId="0" borderId="19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4" fontId="26" fillId="0" borderId="16" xfId="0" applyNumberFormat="1" applyFont="1" applyBorder="1" applyAlignment="1">
      <alignment horizontal="center" vertical="center"/>
    </xf>
    <xf numFmtId="4" fontId="26" fillId="0" borderId="23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4" fontId="26" fillId="0" borderId="17" xfId="0" applyNumberFormat="1" applyFont="1" applyBorder="1" applyAlignment="1">
      <alignment horizontal="center" vertical="center"/>
    </xf>
    <xf numFmtId="4" fontId="26" fillId="0" borderId="14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20" fillId="0" borderId="18" xfId="0" applyFont="1" applyBorder="1"/>
    <xf numFmtId="4" fontId="20" fillId="0" borderId="22" xfId="0" applyNumberFormat="1" applyFont="1" applyBorder="1" applyAlignment="1">
      <alignment horizontal="right"/>
    </xf>
    <xf numFmtId="4" fontId="20" fillId="0" borderId="19" xfId="0" applyNumberFormat="1" applyFont="1" applyBorder="1" applyAlignment="1">
      <alignment horizontal="right"/>
    </xf>
    <xf numFmtId="0" fontId="20" fillId="0" borderId="15" xfId="0" applyFont="1" applyBorder="1"/>
    <xf numFmtId="4" fontId="20" fillId="0" borderId="16" xfId="0" applyNumberFormat="1" applyFont="1" applyBorder="1" applyAlignment="1">
      <alignment horizontal="right"/>
    </xf>
    <xf numFmtId="4" fontId="20" fillId="0" borderId="23" xfId="0" applyNumberFormat="1" applyFont="1" applyBorder="1" applyAlignment="1">
      <alignment horizontal="right"/>
    </xf>
    <xf numFmtId="0" fontId="20" fillId="0" borderId="5" xfId="0" applyFont="1" applyBorder="1"/>
    <xf numFmtId="4" fontId="20" fillId="0" borderId="17" xfId="0" applyNumberFormat="1" applyFont="1" applyBorder="1" applyAlignment="1">
      <alignment horizontal="right"/>
    </xf>
    <xf numFmtId="4" fontId="20" fillId="0" borderId="14" xfId="0" applyNumberFormat="1" applyFont="1" applyBorder="1" applyAlignment="1">
      <alignment horizontal="right"/>
    </xf>
    <xf numFmtId="0" fontId="10" fillId="8" borderId="1" xfId="0" applyFont="1" applyFill="1" applyBorder="1" applyAlignment="1">
      <alignment vertical="center" wrapText="1"/>
    </xf>
    <xf numFmtId="0" fontId="10" fillId="0" borderId="18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top" wrapText="1"/>
    </xf>
    <xf numFmtId="4" fontId="10" fillId="0" borderId="23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top" wrapText="1"/>
    </xf>
    <xf numFmtId="0" fontId="13" fillId="0" borderId="1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vertical="center" wrapText="1"/>
    </xf>
    <xf numFmtId="166" fontId="10" fillId="0" borderId="0" xfId="2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29" fillId="0" borderId="1" xfId="4" applyFont="1" applyFill="1" applyBorder="1" applyAlignment="1" applyProtection="1">
      <alignment horizontal="left" vertical="center"/>
      <protection locked="0"/>
    </xf>
    <xf numFmtId="0" fontId="29" fillId="0" borderId="1" xfId="4" applyNumberFormat="1" applyFont="1" applyFill="1" applyBorder="1" applyAlignment="1">
      <alignment horizontal="left" vertical="center"/>
    </xf>
    <xf numFmtId="0" fontId="29" fillId="0" borderId="1" xfId="4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/>
    </xf>
    <xf numFmtId="166" fontId="22" fillId="0" borderId="0" xfId="0" applyNumberFormat="1" applyFont="1" applyBorder="1" applyAlignment="1">
      <alignment horizontal="left"/>
    </xf>
    <xf numFmtId="166" fontId="10" fillId="0" borderId="1" xfId="0" applyNumberFormat="1" applyFont="1" applyBorder="1" applyAlignment="1">
      <alignment horizontal="center"/>
    </xf>
    <xf numFmtId="166" fontId="10" fillId="0" borderId="4" xfId="0" applyNumberFormat="1" applyFont="1" applyBorder="1" applyAlignment="1" applyProtection="1">
      <alignment horizontal="center" vertical="center"/>
      <protection locked="0"/>
    </xf>
    <xf numFmtId="166" fontId="10" fillId="0" borderId="1" xfId="2" applyNumberFormat="1" applyFont="1" applyBorder="1" applyAlignment="1" applyProtection="1">
      <alignment horizontal="center" vertical="center"/>
      <protection locked="0"/>
    </xf>
    <xf numFmtId="4" fontId="16" fillId="0" borderId="1" xfId="2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10" fillId="0" borderId="1" xfId="2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4" fontId="7" fillId="0" borderId="0" xfId="0" applyNumberFormat="1" applyFont="1" applyAlignment="1" applyProtection="1">
      <alignment horizontal="center" vertical="center"/>
    </xf>
    <xf numFmtId="4" fontId="8" fillId="0" borderId="0" xfId="0" applyNumberFormat="1" applyFont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10" fillId="8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 vertical="center"/>
    </xf>
    <xf numFmtId="4" fontId="4" fillId="2" borderId="1" xfId="3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indent="1"/>
    </xf>
    <xf numFmtId="0" fontId="0" fillId="0" borderId="0" xfId="0" applyNumberFormat="1" applyProtection="1"/>
    <xf numFmtId="0" fontId="13" fillId="0" borderId="1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166" fontId="10" fillId="0" borderId="4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24" xfId="0" applyFont="1" applyBorder="1" applyAlignment="1" applyProtection="1">
      <alignment horizontal="left"/>
    </xf>
    <xf numFmtId="0" fontId="2" fillId="0" borderId="24" xfId="0" applyNumberFormat="1" applyFont="1" applyBorder="1" applyProtection="1"/>
    <xf numFmtId="0" fontId="10" fillId="8" borderId="1" xfId="0" applyFont="1" applyFill="1" applyBorder="1" applyAlignment="1" applyProtection="1">
      <alignment vertical="top" wrapText="1"/>
    </xf>
    <xf numFmtId="0" fontId="13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horizontal="center"/>
    </xf>
    <xf numFmtId="166" fontId="23" fillId="0" borderId="0" xfId="0" applyNumberFormat="1" applyFont="1" applyFill="1" applyBorder="1" applyAlignment="1" applyProtection="1">
      <alignment horizontal="center"/>
    </xf>
    <xf numFmtId="166" fontId="2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166" fontId="10" fillId="0" borderId="0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vertical="center" wrapText="1"/>
    </xf>
    <xf numFmtId="166" fontId="10" fillId="0" borderId="1" xfId="2" applyNumberFormat="1" applyFont="1" applyBorder="1" applyAlignment="1" applyProtection="1">
      <alignment horizontal="center" vertical="center"/>
    </xf>
    <xf numFmtId="4" fontId="10" fillId="0" borderId="4" xfId="0" applyNumberFormat="1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8" borderId="3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0" fillId="8" borderId="1" xfId="0" applyFont="1" applyFill="1" applyBorder="1" applyAlignment="1" applyProtection="1">
      <alignment vertical="center" wrapText="1"/>
    </xf>
    <xf numFmtId="0" fontId="10" fillId="8" borderId="0" xfId="0" applyFont="1" applyFill="1" applyBorder="1" applyAlignment="1" applyProtection="1">
      <alignment vertical="top" wrapText="1"/>
    </xf>
    <xf numFmtId="4" fontId="10" fillId="0" borderId="0" xfId="2" applyNumberFormat="1" applyFont="1" applyBorder="1" applyAlignment="1" applyProtection="1">
      <alignment horizontal="center" vertical="center"/>
    </xf>
    <xf numFmtId="4" fontId="10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10" fillId="0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0" fillId="8" borderId="0" xfId="0" applyFont="1" applyFill="1" applyBorder="1" applyAlignment="1" applyProtection="1">
      <alignment vertical="center" wrapText="1"/>
    </xf>
    <xf numFmtId="166" fontId="10" fillId="0" borderId="0" xfId="2" applyNumberFormat="1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left" vertical="center" wrapText="1"/>
    </xf>
    <xf numFmtId="0" fontId="10" fillId="8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4" xfId="0" applyNumberFormat="1" applyFont="1" applyBorder="1" applyAlignment="1" applyProtection="1">
      <alignment vertical="center"/>
    </xf>
    <xf numFmtId="4" fontId="0" fillId="0" borderId="1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NumberFormat="1" applyAlignment="1" applyProtection="1">
      <alignment vertical="center"/>
    </xf>
    <xf numFmtId="0" fontId="10" fillId="0" borderId="1" xfId="0" applyFont="1" applyBorder="1" applyAlignment="1" applyProtection="1">
      <alignment horizontal="left" vertical="center" wrapText="1"/>
    </xf>
    <xf numFmtId="0" fontId="20" fillId="0" borderId="18" xfId="0" applyFont="1" applyBorder="1" applyProtection="1"/>
    <xf numFmtId="0" fontId="20" fillId="0" borderId="1" xfId="0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center" vertical="center"/>
    </xf>
    <xf numFmtId="4" fontId="20" fillId="0" borderId="22" xfId="0" applyNumberFormat="1" applyFont="1" applyBorder="1" applyAlignment="1" applyProtection="1">
      <alignment horizontal="right"/>
    </xf>
    <xf numFmtId="4" fontId="20" fillId="0" borderId="19" xfId="0" applyNumberFormat="1" applyFont="1" applyBorder="1" applyAlignment="1" applyProtection="1">
      <alignment horizontal="right"/>
    </xf>
    <xf numFmtId="0" fontId="20" fillId="0" borderId="15" xfId="0" applyFont="1" applyBorder="1" applyProtection="1"/>
    <xf numFmtId="4" fontId="20" fillId="0" borderId="16" xfId="0" applyNumberFormat="1" applyFont="1" applyBorder="1" applyAlignment="1" applyProtection="1">
      <alignment horizontal="right"/>
    </xf>
    <xf numFmtId="4" fontId="20" fillId="0" borderId="23" xfId="0" applyNumberFormat="1" applyFont="1" applyBorder="1" applyAlignment="1" applyProtection="1">
      <alignment horizontal="right"/>
    </xf>
    <xf numFmtId="0" fontId="20" fillId="0" borderId="1" xfId="0" applyFont="1" applyBorder="1" applyAlignment="1" applyProtection="1">
      <alignment horizontal="left" vertical="center"/>
    </xf>
    <xf numFmtId="0" fontId="20" fillId="0" borderId="5" xfId="0" applyFont="1" applyBorder="1" applyProtection="1"/>
    <xf numFmtId="4" fontId="20" fillId="0" borderId="17" xfId="0" applyNumberFormat="1" applyFont="1" applyBorder="1" applyAlignment="1" applyProtection="1">
      <alignment horizontal="right"/>
    </xf>
    <xf numFmtId="4" fontId="20" fillId="0" borderId="14" xfId="0" applyNumberFormat="1" applyFont="1" applyBorder="1" applyAlignment="1" applyProtection="1">
      <alignment horizontal="right"/>
    </xf>
    <xf numFmtId="0" fontId="15" fillId="0" borderId="1" xfId="0" applyFont="1" applyFill="1" applyBorder="1" applyAlignment="1" applyProtection="1">
      <alignment horizontal="center" vertical="center"/>
    </xf>
    <xf numFmtId="0" fontId="10" fillId="8" borderId="1" xfId="0" applyFont="1" applyFill="1" applyBorder="1" applyAlignment="1" applyProtection="1">
      <alignment horizontal="left" vertical="center" wrapText="1"/>
    </xf>
    <xf numFmtId="166" fontId="10" fillId="0" borderId="5" xfId="0" applyNumberFormat="1" applyFont="1" applyBorder="1" applyAlignment="1" applyProtection="1">
      <alignment horizontal="center" vertical="center"/>
    </xf>
    <xf numFmtId="0" fontId="10" fillId="8" borderId="0" xfId="0" applyFont="1" applyFill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right"/>
    </xf>
    <xf numFmtId="166" fontId="10" fillId="0" borderId="0" xfId="2" applyNumberFormat="1" applyFont="1" applyBorder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12" fillId="0" borderId="20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center" vertical="center"/>
    </xf>
    <xf numFmtId="166" fontId="10" fillId="0" borderId="20" xfId="0" applyNumberFormat="1" applyFont="1" applyBorder="1" applyAlignment="1" applyProtection="1">
      <alignment horizontal="center" vertical="center"/>
    </xf>
    <xf numFmtId="166" fontId="8" fillId="0" borderId="2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166" fontId="10" fillId="0" borderId="0" xfId="0" applyNumberFormat="1" applyFont="1" applyAlignment="1" applyProtection="1">
      <alignment horizontal="center" vertical="center"/>
    </xf>
    <xf numFmtId="166" fontId="8" fillId="0" borderId="21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6" fontId="8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166" fontId="6" fillId="0" borderId="0" xfId="0" applyNumberFormat="1" applyFont="1" applyAlignment="1" applyProtection="1">
      <alignment horizontal="center" vertical="center"/>
    </xf>
    <xf numFmtId="166" fontId="17" fillId="0" borderId="0" xfId="0" applyNumberFormat="1" applyFont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166" fontId="18" fillId="0" borderId="20" xfId="0" applyNumberFormat="1" applyFont="1" applyBorder="1" applyAlignment="1" applyProtection="1">
      <alignment horizontal="center" vertical="center"/>
    </xf>
    <xf numFmtId="166" fontId="18" fillId="0" borderId="0" xfId="0" applyNumberFormat="1" applyFont="1" applyAlignment="1" applyProtection="1">
      <alignment horizontal="center" vertical="center"/>
    </xf>
    <xf numFmtId="166" fontId="8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" fontId="0" fillId="0" borderId="5" xfId="0" applyNumberFormat="1" applyBorder="1" applyAlignment="1" applyProtection="1">
      <alignment horizontal="center" vertical="center"/>
      <protection locked="0"/>
    </xf>
    <xf numFmtId="4" fontId="10" fillId="0" borderId="18" xfId="0" applyNumberFormat="1" applyFont="1" applyBorder="1" applyAlignment="1" applyProtection="1">
      <alignment horizontal="center" vertical="center"/>
      <protection locked="0"/>
    </xf>
    <xf numFmtId="166" fontId="10" fillId="0" borderId="4" xfId="0" applyNumberFormat="1" applyFont="1" applyFill="1" applyBorder="1" applyAlignment="1" applyProtection="1">
      <alignment horizontal="center" vertical="center"/>
      <protection locked="0"/>
    </xf>
    <xf numFmtId="166" fontId="10" fillId="0" borderId="1" xfId="2" applyNumberFormat="1" applyFont="1" applyFill="1" applyBorder="1" applyAlignment="1" applyProtection="1">
      <alignment horizontal="center" vertical="center"/>
      <protection locked="0"/>
    </xf>
    <xf numFmtId="166" fontId="10" fillId="0" borderId="1" xfId="2" applyNumberFormat="1" applyFont="1" applyBorder="1" applyAlignment="1" applyProtection="1">
      <alignment horizontal="center"/>
      <protection locked="0"/>
    </xf>
    <xf numFmtId="166" fontId="10" fillId="0" borderId="1" xfId="0" applyNumberFormat="1" applyFont="1" applyBorder="1" applyAlignment="1" applyProtection="1">
      <alignment horizontal="center" vertical="center"/>
      <protection locked="0"/>
    </xf>
    <xf numFmtId="165" fontId="10" fillId="0" borderId="16" xfId="2" applyNumberFormat="1" applyFont="1" applyBorder="1" applyAlignment="1" applyProtection="1">
      <alignment horizontal="center"/>
      <protection locked="0"/>
    </xf>
    <xf numFmtId="166" fontId="0" fillId="0" borderId="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top" wrapText="1"/>
    </xf>
    <xf numFmtId="0" fontId="0" fillId="0" borderId="0" xfId="0" applyAlignment="1" applyProtection="1"/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</cellXfs>
  <cellStyles count="5">
    <cellStyle name="Navadno" xfId="0" builtinId="0"/>
    <cellStyle name="Navadno 2" xfId="4"/>
    <cellStyle name="Odstotek" xfId="1" builtinId="5"/>
    <cellStyle name="Valuta" xfId="3" builtinId="4"/>
    <cellStyle name="Vejica" xfId="2" builtinId="3"/>
  </cellStyles>
  <dxfs count="0"/>
  <tableStyles count="0" defaultTableStyle="TableStyleMedium9" defaultPivotStyle="PivotStyleLight16"/>
  <colors>
    <mruColors>
      <color rgb="FFED8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7"/>
  <sheetViews>
    <sheetView topLeftCell="A46" zoomScaleNormal="100" workbookViewId="0">
      <selection activeCell="N68" sqref="N68"/>
    </sheetView>
  </sheetViews>
  <sheetFormatPr defaultRowHeight="15" x14ac:dyDescent="0.25"/>
  <cols>
    <col min="1" max="1" width="9.85546875" style="4" customWidth="1"/>
    <col min="2" max="2" width="17.28515625" style="4" customWidth="1"/>
    <col min="3" max="3" width="11.85546875" style="4" customWidth="1"/>
    <col min="4" max="4" width="16" style="4" customWidth="1"/>
    <col min="5" max="5" width="6.7109375" style="4" customWidth="1"/>
    <col min="6" max="6" width="7.7109375" style="4" customWidth="1"/>
    <col min="7" max="9" width="10.7109375" style="4" customWidth="1"/>
    <col min="10" max="10" width="15.28515625" style="4" customWidth="1"/>
    <col min="11" max="11" width="17.5703125" style="4" customWidth="1"/>
    <col min="12" max="12" width="9.7109375" style="4" customWidth="1"/>
    <col min="13" max="15" width="12.28515625" style="4" customWidth="1"/>
    <col min="16" max="16" width="13.85546875" style="4" customWidth="1"/>
    <col min="17" max="17" width="22.140625" style="4" customWidth="1"/>
    <col min="18" max="18" width="10" style="4" customWidth="1"/>
    <col min="19" max="19" width="11.85546875" style="4" customWidth="1"/>
    <col min="20" max="20" width="22" style="4" customWidth="1"/>
    <col min="21" max="21" width="9.140625" style="3"/>
  </cols>
  <sheetData>
    <row r="1" spans="1:20" x14ac:dyDescent="0.25">
      <c r="A1" s="25" t="s">
        <v>0</v>
      </c>
      <c r="B1" s="25">
        <v>1</v>
      </c>
      <c r="T1" s="4" t="s">
        <v>82</v>
      </c>
    </row>
    <row r="2" spans="1:20" ht="15.75" thickBot="1" x14ac:dyDescent="0.3">
      <c r="T2" s="4" t="s">
        <v>82</v>
      </c>
    </row>
    <row r="3" spans="1:20" ht="45.75" thickBot="1" x14ac:dyDescent="0.3">
      <c r="A3" s="18" t="s">
        <v>1</v>
      </c>
      <c r="B3" s="8" t="s">
        <v>15</v>
      </c>
      <c r="C3" s="9" t="s">
        <v>28</v>
      </c>
      <c r="D3" s="9" t="s">
        <v>13</v>
      </c>
      <c r="E3" s="9" t="s">
        <v>14</v>
      </c>
      <c r="F3" s="9" t="s">
        <v>16</v>
      </c>
      <c r="G3" s="9" t="s">
        <v>18</v>
      </c>
      <c r="H3" s="9" t="s">
        <v>26</v>
      </c>
      <c r="I3" s="10" t="s">
        <v>21</v>
      </c>
      <c r="J3" s="12" t="s">
        <v>22</v>
      </c>
      <c r="K3" s="13" t="s">
        <v>2</v>
      </c>
      <c r="L3" s="13" t="s">
        <v>17</v>
      </c>
      <c r="M3" s="13" t="s">
        <v>19</v>
      </c>
      <c r="N3" s="13" t="s">
        <v>26</v>
      </c>
      <c r="O3" s="14" t="s">
        <v>25</v>
      </c>
      <c r="P3" s="15" t="s">
        <v>20</v>
      </c>
      <c r="Q3" s="16" t="s">
        <v>27</v>
      </c>
      <c r="R3" s="16" t="s">
        <v>23</v>
      </c>
      <c r="S3" s="16" t="s">
        <v>24</v>
      </c>
      <c r="T3" s="17" t="s">
        <v>75</v>
      </c>
    </row>
    <row r="4" spans="1:20" x14ac:dyDescent="0.25">
      <c r="A4" s="5">
        <v>22</v>
      </c>
      <c r="B4" s="5">
        <v>1</v>
      </c>
      <c r="C4" s="5">
        <v>4</v>
      </c>
      <c r="D4" s="5" t="s">
        <v>152</v>
      </c>
      <c r="E4" s="5" t="s">
        <v>11</v>
      </c>
      <c r="F4" s="5">
        <v>1</v>
      </c>
      <c r="G4" s="5">
        <v>23</v>
      </c>
      <c r="H4" s="6">
        <v>0</v>
      </c>
      <c r="I4" s="20">
        <f>B4*F4*G4*(1-H4)*1.18</f>
        <v>27.139999999999997</v>
      </c>
      <c r="J4" s="5">
        <v>1</v>
      </c>
      <c r="K4" s="329" t="s">
        <v>153</v>
      </c>
      <c r="L4" s="330"/>
      <c r="M4" s="330"/>
      <c r="N4" s="331"/>
      <c r="O4" s="20">
        <f>IF(P4="DA",J4*M4*1.08*(1-N4),I4)</f>
        <v>27.139999999999997</v>
      </c>
      <c r="P4" s="20" t="s">
        <v>10</v>
      </c>
      <c r="Q4" s="26" t="s">
        <v>73</v>
      </c>
      <c r="R4" s="5" t="s">
        <v>6</v>
      </c>
      <c r="S4" s="5" t="s">
        <v>154</v>
      </c>
      <c r="T4" s="5" t="s">
        <v>183</v>
      </c>
    </row>
    <row r="5" spans="1:20" x14ac:dyDescent="0.25">
      <c r="A5" s="5">
        <v>23</v>
      </c>
      <c r="B5" s="5">
        <v>1</v>
      </c>
      <c r="C5" s="5">
        <v>4</v>
      </c>
      <c r="D5" s="5" t="s">
        <v>152</v>
      </c>
      <c r="E5" s="5" t="s">
        <v>11</v>
      </c>
      <c r="F5" s="5">
        <v>1</v>
      </c>
      <c r="G5" s="5">
        <v>23</v>
      </c>
      <c r="H5" s="6">
        <v>0</v>
      </c>
      <c r="I5" s="20">
        <f t="shared" ref="I5:I63" si="0">B5*F5*G5*(1-H5)*1.18</f>
        <v>27.139999999999997</v>
      </c>
      <c r="J5" s="5">
        <v>1</v>
      </c>
      <c r="K5" s="317" t="s">
        <v>153</v>
      </c>
      <c r="L5" s="318" t="s">
        <v>11</v>
      </c>
      <c r="M5" s="318">
        <v>0</v>
      </c>
      <c r="N5" s="319">
        <v>0</v>
      </c>
      <c r="O5" s="20">
        <f t="shared" ref="O5:O63" si="1">IF(P5="DA",J5*M5*1.08*(1-N5),I5)</f>
        <v>27.139999999999997</v>
      </c>
      <c r="P5" s="20" t="s">
        <v>10</v>
      </c>
      <c r="Q5" s="26" t="s">
        <v>73</v>
      </c>
      <c r="R5" s="5" t="s">
        <v>6</v>
      </c>
      <c r="S5" s="5" t="s">
        <v>154</v>
      </c>
      <c r="T5" s="5" t="s">
        <v>184</v>
      </c>
    </row>
    <row r="6" spans="1:20" x14ac:dyDescent="0.25">
      <c r="A6" s="5">
        <v>24</v>
      </c>
      <c r="B6" s="5">
        <v>1</v>
      </c>
      <c r="C6" s="5">
        <v>4</v>
      </c>
      <c r="D6" s="5" t="s">
        <v>152</v>
      </c>
      <c r="E6" s="5" t="s">
        <v>11</v>
      </c>
      <c r="F6" s="5">
        <v>1</v>
      </c>
      <c r="G6" s="5">
        <v>23</v>
      </c>
      <c r="H6" s="6">
        <v>0</v>
      </c>
      <c r="I6" s="20">
        <f t="shared" si="0"/>
        <v>27.139999999999997</v>
      </c>
      <c r="J6" s="5">
        <v>1</v>
      </c>
      <c r="K6" s="317" t="s">
        <v>153</v>
      </c>
      <c r="L6" s="318" t="s">
        <v>11</v>
      </c>
      <c r="M6" s="318">
        <v>0</v>
      </c>
      <c r="N6" s="319">
        <v>0</v>
      </c>
      <c r="O6" s="20">
        <f t="shared" si="1"/>
        <v>27.139999999999997</v>
      </c>
      <c r="P6" s="20" t="s">
        <v>10</v>
      </c>
      <c r="Q6" s="26" t="s">
        <v>73</v>
      </c>
      <c r="R6" s="5" t="s">
        <v>6</v>
      </c>
      <c r="S6" s="5" t="s">
        <v>154</v>
      </c>
      <c r="T6" s="5" t="s">
        <v>184</v>
      </c>
    </row>
    <row r="7" spans="1:20" x14ac:dyDescent="0.25">
      <c r="A7" s="5">
        <v>25</v>
      </c>
      <c r="B7" s="5">
        <v>1</v>
      </c>
      <c r="C7" s="5">
        <v>4</v>
      </c>
      <c r="D7" s="5" t="s">
        <v>152</v>
      </c>
      <c r="E7" s="5" t="s">
        <v>11</v>
      </c>
      <c r="F7" s="5">
        <v>1</v>
      </c>
      <c r="G7" s="5">
        <v>23</v>
      </c>
      <c r="H7" s="6">
        <v>0</v>
      </c>
      <c r="I7" s="20">
        <f t="shared" si="0"/>
        <v>27.139999999999997</v>
      </c>
      <c r="J7" s="5">
        <v>1</v>
      </c>
      <c r="K7" s="317" t="s">
        <v>153</v>
      </c>
      <c r="L7" s="318" t="s">
        <v>11</v>
      </c>
      <c r="M7" s="318">
        <v>0</v>
      </c>
      <c r="N7" s="319">
        <v>0</v>
      </c>
      <c r="O7" s="20">
        <f t="shared" si="1"/>
        <v>27.139999999999997</v>
      </c>
      <c r="P7" s="20" t="s">
        <v>10</v>
      </c>
      <c r="Q7" s="26" t="s">
        <v>73</v>
      </c>
      <c r="R7" s="5" t="s">
        <v>6</v>
      </c>
      <c r="S7" s="5" t="s">
        <v>154</v>
      </c>
      <c r="T7" s="5" t="s">
        <v>185</v>
      </c>
    </row>
    <row r="8" spans="1:20" x14ac:dyDescent="0.25">
      <c r="A8" s="5">
        <v>26</v>
      </c>
      <c r="B8" s="5">
        <v>1</v>
      </c>
      <c r="C8" s="5">
        <v>4</v>
      </c>
      <c r="D8" s="5" t="s">
        <v>152</v>
      </c>
      <c r="E8" s="5" t="s">
        <v>11</v>
      </c>
      <c r="F8" s="5">
        <v>1</v>
      </c>
      <c r="G8" s="5">
        <v>23</v>
      </c>
      <c r="H8" s="6">
        <v>0</v>
      </c>
      <c r="I8" s="20">
        <f t="shared" si="0"/>
        <v>27.139999999999997</v>
      </c>
      <c r="J8" s="5">
        <v>1</v>
      </c>
      <c r="K8" s="317" t="s">
        <v>153</v>
      </c>
      <c r="L8" s="318" t="s">
        <v>11</v>
      </c>
      <c r="M8" s="318">
        <v>0</v>
      </c>
      <c r="N8" s="319">
        <v>0</v>
      </c>
      <c r="O8" s="20">
        <f t="shared" si="1"/>
        <v>27.139999999999997</v>
      </c>
      <c r="P8" s="20" t="s">
        <v>10</v>
      </c>
      <c r="Q8" s="26" t="s">
        <v>73</v>
      </c>
      <c r="R8" s="5" t="s">
        <v>6</v>
      </c>
      <c r="S8" s="5" t="s">
        <v>154</v>
      </c>
      <c r="T8" s="5" t="s">
        <v>185</v>
      </c>
    </row>
    <row r="9" spans="1:20" x14ac:dyDescent="0.25">
      <c r="A9" s="5">
        <v>27</v>
      </c>
      <c r="B9" s="5">
        <v>1</v>
      </c>
      <c r="C9" s="5">
        <v>4</v>
      </c>
      <c r="D9" s="5" t="s">
        <v>152</v>
      </c>
      <c r="E9" s="5" t="s">
        <v>11</v>
      </c>
      <c r="F9" s="5">
        <v>1</v>
      </c>
      <c r="G9" s="5">
        <v>23</v>
      </c>
      <c r="H9" s="6">
        <v>0</v>
      </c>
      <c r="I9" s="20">
        <f t="shared" si="0"/>
        <v>27.139999999999997</v>
      </c>
      <c r="J9" s="5">
        <v>1</v>
      </c>
      <c r="K9" s="317" t="s">
        <v>153</v>
      </c>
      <c r="L9" s="318" t="s">
        <v>11</v>
      </c>
      <c r="M9" s="318">
        <v>0</v>
      </c>
      <c r="N9" s="319">
        <v>0</v>
      </c>
      <c r="O9" s="20">
        <f t="shared" si="1"/>
        <v>27.139999999999997</v>
      </c>
      <c r="P9" s="20" t="s">
        <v>10</v>
      </c>
      <c r="Q9" s="26" t="s">
        <v>73</v>
      </c>
      <c r="R9" s="5" t="s">
        <v>6</v>
      </c>
      <c r="S9" s="5" t="s">
        <v>154</v>
      </c>
      <c r="T9" s="5" t="s">
        <v>186</v>
      </c>
    </row>
    <row r="10" spans="1:20" x14ac:dyDescent="0.25">
      <c r="A10" s="5">
        <v>28</v>
      </c>
      <c r="B10" s="5">
        <v>1</v>
      </c>
      <c r="C10" s="5">
        <v>4</v>
      </c>
      <c r="D10" s="5" t="s">
        <v>152</v>
      </c>
      <c r="E10" s="5" t="s">
        <v>11</v>
      </c>
      <c r="F10" s="5">
        <v>1</v>
      </c>
      <c r="G10" s="5">
        <v>23</v>
      </c>
      <c r="H10" s="6">
        <v>0</v>
      </c>
      <c r="I10" s="20">
        <f t="shared" si="0"/>
        <v>27.139999999999997</v>
      </c>
      <c r="J10" s="5">
        <v>1</v>
      </c>
      <c r="K10" s="317" t="s">
        <v>153</v>
      </c>
      <c r="L10" s="318" t="s">
        <v>11</v>
      </c>
      <c r="M10" s="318">
        <v>0</v>
      </c>
      <c r="N10" s="319">
        <v>0</v>
      </c>
      <c r="O10" s="20">
        <f t="shared" si="1"/>
        <v>27.139999999999997</v>
      </c>
      <c r="P10" s="20" t="s">
        <v>10</v>
      </c>
      <c r="Q10" s="26" t="s">
        <v>73</v>
      </c>
      <c r="R10" s="5" t="s">
        <v>6</v>
      </c>
      <c r="S10" s="5" t="s">
        <v>154</v>
      </c>
      <c r="T10" s="5" t="s">
        <v>187</v>
      </c>
    </row>
    <row r="11" spans="1:20" x14ac:dyDescent="0.25">
      <c r="A11" s="5">
        <v>29</v>
      </c>
      <c r="B11" s="5">
        <v>1</v>
      </c>
      <c r="C11" s="5">
        <v>4</v>
      </c>
      <c r="D11" s="5" t="s">
        <v>152</v>
      </c>
      <c r="E11" s="5" t="s">
        <v>11</v>
      </c>
      <c r="F11" s="5">
        <v>1</v>
      </c>
      <c r="G11" s="5">
        <v>23</v>
      </c>
      <c r="H11" s="6">
        <v>0</v>
      </c>
      <c r="I11" s="20">
        <f t="shared" si="0"/>
        <v>27.139999999999997</v>
      </c>
      <c r="J11" s="5">
        <v>1</v>
      </c>
      <c r="K11" s="317" t="s">
        <v>153</v>
      </c>
      <c r="L11" s="318" t="s">
        <v>11</v>
      </c>
      <c r="M11" s="318">
        <v>0</v>
      </c>
      <c r="N11" s="319">
        <v>0</v>
      </c>
      <c r="O11" s="20">
        <f t="shared" si="1"/>
        <v>27.139999999999997</v>
      </c>
      <c r="P11" s="20" t="s">
        <v>10</v>
      </c>
      <c r="Q11" s="26" t="s">
        <v>73</v>
      </c>
      <c r="R11" s="5" t="s">
        <v>6</v>
      </c>
      <c r="S11" s="5" t="s">
        <v>154</v>
      </c>
      <c r="T11" s="5" t="s">
        <v>188</v>
      </c>
    </row>
    <row r="12" spans="1:20" x14ac:dyDescent="0.25">
      <c r="A12" s="5">
        <v>30</v>
      </c>
      <c r="B12" s="5">
        <v>1</v>
      </c>
      <c r="C12" s="5">
        <v>4</v>
      </c>
      <c r="D12" s="5" t="s">
        <v>152</v>
      </c>
      <c r="E12" s="5" t="s">
        <v>11</v>
      </c>
      <c r="F12" s="5">
        <v>1</v>
      </c>
      <c r="G12" s="5">
        <v>23</v>
      </c>
      <c r="H12" s="6">
        <v>0</v>
      </c>
      <c r="I12" s="20">
        <f t="shared" si="0"/>
        <v>27.139999999999997</v>
      </c>
      <c r="J12" s="5">
        <v>1</v>
      </c>
      <c r="K12" s="317" t="s">
        <v>153</v>
      </c>
      <c r="L12" s="318" t="s">
        <v>11</v>
      </c>
      <c r="M12" s="318">
        <v>0</v>
      </c>
      <c r="N12" s="319">
        <v>0</v>
      </c>
      <c r="O12" s="20">
        <f t="shared" si="1"/>
        <v>27.139999999999997</v>
      </c>
      <c r="P12" s="20" t="s">
        <v>10</v>
      </c>
      <c r="Q12" s="26" t="s">
        <v>73</v>
      </c>
      <c r="R12" s="5" t="s">
        <v>6</v>
      </c>
      <c r="S12" s="5" t="s">
        <v>154</v>
      </c>
      <c r="T12" s="5" t="s">
        <v>189</v>
      </c>
    </row>
    <row r="13" spans="1:20" x14ac:dyDescent="0.25">
      <c r="A13" s="5">
        <v>31</v>
      </c>
      <c r="B13" s="5">
        <v>1</v>
      </c>
      <c r="C13" s="5">
        <v>4</v>
      </c>
      <c r="D13" s="5" t="s">
        <v>152</v>
      </c>
      <c r="E13" s="5" t="s">
        <v>11</v>
      </c>
      <c r="F13" s="5">
        <v>1</v>
      </c>
      <c r="G13" s="5">
        <v>23</v>
      </c>
      <c r="H13" s="6">
        <v>0</v>
      </c>
      <c r="I13" s="20">
        <f t="shared" si="0"/>
        <v>27.139999999999997</v>
      </c>
      <c r="J13" s="5">
        <v>1</v>
      </c>
      <c r="K13" s="317" t="s">
        <v>153</v>
      </c>
      <c r="L13" s="318" t="s">
        <v>11</v>
      </c>
      <c r="M13" s="318">
        <v>0</v>
      </c>
      <c r="N13" s="319">
        <v>0</v>
      </c>
      <c r="O13" s="20">
        <f t="shared" si="1"/>
        <v>27.139999999999997</v>
      </c>
      <c r="P13" s="20" t="s">
        <v>10</v>
      </c>
      <c r="Q13" s="26" t="s">
        <v>73</v>
      </c>
      <c r="R13" s="5" t="s">
        <v>6</v>
      </c>
      <c r="S13" s="5" t="s">
        <v>154</v>
      </c>
      <c r="T13" s="5" t="s">
        <v>190</v>
      </c>
    </row>
    <row r="14" spans="1:20" x14ac:dyDescent="0.25">
      <c r="A14" s="5">
        <v>34</v>
      </c>
      <c r="B14" s="5">
        <v>1</v>
      </c>
      <c r="C14" s="5">
        <v>4</v>
      </c>
      <c r="D14" s="5" t="s">
        <v>152</v>
      </c>
      <c r="E14" s="5" t="s">
        <v>11</v>
      </c>
      <c r="F14" s="5">
        <v>1</v>
      </c>
      <c r="G14" s="5">
        <v>23</v>
      </c>
      <c r="H14" s="6">
        <v>0</v>
      </c>
      <c r="I14" s="20">
        <f t="shared" si="0"/>
        <v>27.139999999999997</v>
      </c>
      <c r="J14" s="5">
        <v>1</v>
      </c>
      <c r="K14" s="317" t="s">
        <v>153</v>
      </c>
      <c r="L14" s="318" t="s">
        <v>11</v>
      </c>
      <c r="M14" s="318">
        <v>0</v>
      </c>
      <c r="N14" s="319">
        <v>0</v>
      </c>
      <c r="O14" s="20">
        <f t="shared" si="1"/>
        <v>27.139999999999997</v>
      </c>
      <c r="P14" s="20" t="s">
        <v>10</v>
      </c>
      <c r="Q14" s="26" t="s">
        <v>73</v>
      </c>
      <c r="R14" s="5" t="s">
        <v>6</v>
      </c>
      <c r="S14" s="5" t="s">
        <v>154</v>
      </c>
      <c r="T14" s="5" t="s">
        <v>191</v>
      </c>
    </row>
    <row r="15" spans="1:20" x14ac:dyDescent="0.25">
      <c r="A15" s="5">
        <v>35</v>
      </c>
      <c r="B15" s="5">
        <v>1</v>
      </c>
      <c r="C15" s="5">
        <v>4</v>
      </c>
      <c r="D15" s="5" t="s">
        <v>152</v>
      </c>
      <c r="E15" s="5" t="s">
        <v>11</v>
      </c>
      <c r="F15" s="5">
        <v>1</v>
      </c>
      <c r="G15" s="5">
        <v>23</v>
      </c>
      <c r="H15" s="6">
        <v>0</v>
      </c>
      <c r="I15" s="20">
        <f t="shared" si="0"/>
        <v>27.139999999999997</v>
      </c>
      <c r="J15" s="5">
        <v>1</v>
      </c>
      <c r="K15" s="317" t="s">
        <v>153</v>
      </c>
      <c r="L15" s="318" t="s">
        <v>11</v>
      </c>
      <c r="M15" s="318">
        <v>0</v>
      </c>
      <c r="N15" s="319">
        <v>0</v>
      </c>
      <c r="O15" s="20">
        <f t="shared" si="1"/>
        <v>27.139999999999997</v>
      </c>
      <c r="P15" s="20" t="s">
        <v>10</v>
      </c>
      <c r="Q15" s="26" t="s">
        <v>73</v>
      </c>
      <c r="R15" s="5" t="s">
        <v>6</v>
      </c>
      <c r="S15" s="5" t="s">
        <v>154</v>
      </c>
      <c r="T15" s="5" t="s">
        <v>192</v>
      </c>
    </row>
    <row r="16" spans="1:20" x14ac:dyDescent="0.25">
      <c r="A16" s="5">
        <v>36</v>
      </c>
      <c r="B16" s="5">
        <v>1</v>
      </c>
      <c r="C16" s="5">
        <v>4</v>
      </c>
      <c r="D16" s="5" t="s">
        <v>152</v>
      </c>
      <c r="E16" s="5" t="s">
        <v>11</v>
      </c>
      <c r="F16" s="5">
        <v>1</v>
      </c>
      <c r="G16" s="5">
        <v>23</v>
      </c>
      <c r="H16" s="6">
        <v>0</v>
      </c>
      <c r="I16" s="20">
        <f t="shared" si="0"/>
        <v>27.139999999999997</v>
      </c>
      <c r="J16" s="5">
        <v>1</v>
      </c>
      <c r="K16" s="317" t="s">
        <v>153</v>
      </c>
      <c r="L16" s="318" t="s">
        <v>11</v>
      </c>
      <c r="M16" s="318">
        <v>0</v>
      </c>
      <c r="N16" s="319">
        <v>0</v>
      </c>
      <c r="O16" s="20">
        <f t="shared" si="1"/>
        <v>27.139999999999997</v>
      </c>
      <c r="P16" s="20" t="s">
        <v>10</v>
      </c>
      <c r="Q16" s="26" t="s">
        <v>73</v>
      </c>
      <c r="R16" s="5" t="s">
        <v>6</v>
      </c>
      <c r="S16" s="5" t="s">
        <v>154</v>
      </c>
      <c r="T16" s="5" t="s">
        <v>193</v>
      </c>
    </row>
    <row r="17" spans="1:20" ht="30" x14ac:dyDescent="0.25">
      <c r="A17" s="5">
        <v>37</v>
      </c>
      <c r="B17" s="5">
        <v>1</v>
      </c>
      <c r="C17" s="5">
        <v>10</v>
      </c>
      <c r="D17" s="5" t="s">
        <v>44</v>
      </c>
      <c r="E17" s="5" t="s">
        <v>34</v>
      </c>
      <c r="F17" s="5">
        <v>1</v>
      </c>
      <c r="G17" s="5">
        <v>250</v>
      </c>
      <c r="H17" s="6">
        <v>0</v>
      </c>
      <c r="I17" s="20">
        <f t="shared" si="0"/>
        <v>295</v>
      </c>
      <c r="J17" s="5">
        <v>1</v>
      </c>
      <c r="K17" s="20" t="s">
        <v>12</v>
      </c>
      <c r="L17" s="20" t="s">
        <v>11</v>
      </c>
      <c r="M17" s="20">
        <v>60</v>
      </c>
      <c r="N17" s="21">
        <v>0.15</v>
      </c>
      <c r="O17" s="20">
        <f t="shared" si="1"/>
        <v>55.080000000000005</v>
      </c>
      <c r="P17" s="20" t="s">
        <v>9</v>
      </c>
      <c r="Q17" s="26" t="s">
        <v>47</v>
      </c>
      <c r="R17" s="5" t="s">
        <v>6</v>
      </c>
      <c r="S17" s="5" t="s">
        <v>155</v>
      </c>
      <c r="T17" s="5" t="s">
        <v>194</v>
      </c>
    </row>
    <row r="18" spans="1:20" x14ac:dyDescent="0.25">
      <c r="A18" s="5">
        <v>38</v>
      </c>
      <c r="B18" s="5">
        <v>1</v>
      </c>
      <c r="C18" s="5">
        <v>6</v>
      </c>
      <c r="D18" s="5" t="s">
        <v>63</v>
      </c>
      <c r="E18" s="5" t="s">
        <v>34</v>
      </c>
      <c r="F18" s="5">
        <v>1</v>
      </c>
      <c r="G18" s="5">
        <v>125</v>
      </c>
      <c r="H18" s="6">
        <v>0</v>
      </c>
      <c r="I18" s="20">
        <f t="shared" si="0"/>
        <v>147.5</v>
      </c>
      <c r="J18" s="5">
        <v>1</v>
      </c>
      <c r="K18" s="20" t="s">
        <v>12</v>
      </c>
      <c r="L18" s="20" t="s">
        <v>11</v>
      </c>
      <c r="M18" s="20">
        <v>30</v>
      </c>
      <c r="N18" s="21">
        <v>0</v>
      </c>
      <c r="O18" s="20">
        <f t="shared" si="1"/>
        <v>32.400000000000006</v>
      </c>
      <c r="P18" s="20" t="s">
        <v>9</v>
      </c>
      <c r="Q18" s="26" t="s">
        <v>40</v>
      </c>
      <c r="R18" s="5" t="s">
        <v>6</v>
      </c>
      <c r="S18" s="5" t="s">
        <v>155</v>
      </c>
      <c r="T18" s="5" t="s">
        <v>195</v>
      </c>
    </row>
    <row r="19" spans="1:20" x14ac:dyDescent="0.25">
      <c r="A19" s="5">
        <v>39</v>
      </c>
      <c r="B19" s="5">
        <v>1</v>
      </c>
      <c r="C19" s="5">
        <v>8</v>
      </c>
      <c r="D19" s="5" t="s">
        <v>156</v>
      </c>
      <c r="E19" s="5" t="s">
        <v>34</v>
      </c>
      <c r="F19" s="5">
        <v>1</v>
      </c>
      <c r="G19" s="5">
        <v>125</v>
      </c>
      <c r="H19" s="6">
        <v>0</v>
      </c>
      <c r="I19" s="20">
        <f t="shared" si="0"/>
        <v>147.5</v>
      </c>
      <c r="J19" s="5">
        <v>1</v>
      </c>
      <c r="K19" s="20" t="s">
        <v>12</v>
      </c>
      <c r="L19" s="20" t="s">
        <v>11</v>
      </c>
      <c r="M19" s="20">
        <v>60</v>
      </c>
      <c r="N19" s="21">
        <v>0.15</v>
      </c>
      <c r="O19" s="20">
        <f t="shared" si="1"/>
        <v>55.080000000000005</v>
      </c>
      <c r="P19" s="20" t="s">
        <v>9</v>
      </c>
      <c r="Q19" s="26" t="s">
        <v>40</v>
      </c>
      <c r="R19" s="5" t="s">
        <v>32</v>
      </c>
      <c r="S19" s="5" t="s">
        <v>155</v>
      </c>
      <c r="T19" s="5" t="s">
        <v>196</v>
      </c>
    </row>
    <row r="20" spans="1:20" x14ac:dyDescent="0.25">
      <c r="A20" s="5">
        <v>40</v>
      </c>
      <c r="B20" s="5">
        <v>1</v>
      </c>
      <c r="C20" s="5">
        <v>10</v>
      </c>
      <c r="D20" s="5" t="s">
        <v>157</v>
      </c>
      <c r="E20" s="5" t="s">
        <v>11</v>
      </c>
      <c r="F20" s="5">
        <v>1</v>
      </c>
      <c r="G20" s="5">
        <v>120</v>
      </c>
      <c r="H20" s="6">
        <v>0</v>
      </c>
      <c r="I20" s="20">
        <f t="shared" si="0"/>
        <v>141.6</v>
      </c>
      <c r="J20" s="5">
        <v>1</v>
      </c>
      <c r="K20" s="317" t="s">
        <v>153</v>
      </c>
      <c r="L20" s="318"/>
      <c r="M20" s="318"/>
      <c r="N20" s="319"/>
      <c r="O20" s="20">
        <f t="shared" si="1"/>
        <v>141.6</v>
      </c>
      <c r="P20" s="20" t="s">
        <v>10</v>
      </c>
      <c r="Q20" s="26" t="s">
        <v>73</v>
      </c>
      <c r="R20" s="5" t="s">
        <v>6</v>
      </c>
      <c r="S20" s="5" t="s">
        <v>155</v>
      </c>
      <c r="T20" s="5" t="s">
        <v>197</v>
      </c>
    </row>
    <row r="21" spans="1:20" x14ac:dyDescent="0.25">
      <c r="A21" s="5">
        <v>41</v>
      </c>
      <c r="B21" s="5">
        <v>1</v>
      </c>
      <c r="C21" s="5">
        <v>8</v>
      </c>
      <c r="D21" s="5" t="s">
        <v>63</v>
      </c>
      <c r="E21" s="5" t="s">
        <v>34</v>
      </c>
      <c r="F21" s="5">
        <v>1</v>
      </c>
      <c r="G21" s="5">
        <v>125</v>
      </c>
      <c r="H21" s="6">
        <v>0</v>
      </c>
      <c r="I21" s="20">
        <f t="shared" si="0"/>
        <v>147.5</v>
      </c>
      <c r="J21" s="5">
        <v>1</v>
      </c>
      <c r="K21" s="20" t="s">
        <v>12</v>
      </c>
      <c r="L21" s="20" t="s">
        <v>11</v>
      </c>
      <c r="M21" s="20">
        <v>60</v>
      </c>
      <c r="N21" s="21">
        <v>0.15</v>
      </c>
      <c r="O21" s="20">
        <f t="shared" si="1"/>
        <v>55.080000000000005</v>
      </c>
      <c r="P21" s="20" t="s">
        <v>9</v>
      </c>
      <c r="Q21" s="26" t="s">
        <v>158</v>
      </c>
      <c r="R21" s="5" t="s">
        <v>6</v>
      </c>
      <c r="S21" s="5" t="s">
        <v>155</v>
      </c>
      <c r="T21" s="5" t="s">
        <v>198</v>
      </c>
    </row>
    <row r="22" spans="1:20" x14ac:dyDescent="0.25">
      <c r="A22" s="5">
        <v>42</v>
      </c>
      <c r="B22" s="5">
        <v>1</v>
      </c>
      <c r="C22" s="5">
        <v>8</v>
      </c>
      <c r="D22" s="5" t="s">
        <v>63</v>
      </c>
      <c r="E22" s="5" t="s">
        <v>34</v>
      </c>
      <c r="F22" s="5">
        <v>1</v>
      </c>
      <c r="G22" s="5">
        <v>125</v>
      </c>
      <c r="H22" s="6">
        <v>0</v>
      </c>
      <c r="I22" s="20">
        <f t="shared" si="0"/>
        <v>147.5</v>
      </c>
      <c r="J22" s="5">
        <v>1</v>
      </c>
      <c r="K22" s="20" t="s">
        <v>12</v>
      </c>
      <c r="L22" s="20" t="s">
        <v>11</v>
      </c>
      <c r="M22" s="20">
        <v>60</v>
      </c>
      <c r="N22" s="21">
        <v>0.15</v>
      </c>
      <c r="O22" s="20">
        <f t="shared" si="1"/>
        <v>55.080000000000005</v>
      </c>
      <c r="P22" s="20" t="s">
        <v>9</v>
      </c>
      <c r="Q22" s="26" t="s">
        <v>159</v>
      </c>
      <c r="R22" s="5" t="s">
        <v>6</v>
      </c>
      <c r="S22" s="5" t="s">
        <v>155</v>
      </c>
      <c r="T22" s="5" t="s">
        <v>199</v>
      </c>
    </row>
    <row r="23" spans="1:20" ht="30" x14ac:dyDescent="0.25">
      <c r="A23" s="5">
        <v>43</v>
      </c>
      <c r="B23" s="5">
        <v>1</v>
      </c>
      <c r="C23" s="5">
        <v>8</v>
      </c>
      <c r="D23" s="5" t="s">
        <v>63</v>
      </c>
      <c r="E23" s="5" t="s">
        <v>34</v>
      </c>
      <c r="F23" s="5">
        <v>1</v>
      </c>
      <c r="G23" s="5">
        <v>125</v>
      </c>
      <c r="H23" s="6">
        <v>0</v>
      </c>
      <c r="I23" s="20">
        <f t="shared" si="0"/>
        <v>147.5</v>
      </c>
      <c r="J23" s="5">
        <v>1</v>
      </c>
      <c r="K23" s="20" t="s">
        <v>160</v>
      </c>
      <c r="L23" s="20" t="s">
        <v>11</v>
      </c>
      <c r="M23" s="20">
        <v>120</v>
      </c>
      <c r="N23" s="21">
        <v>0.15</v>
      </c>
      <c r="O23" s="20">
        <f t="shared" si="1"/>
        <v>110.16000000000001</v>
      </c>
      <c r="P23" s="20" t="s">
        <v>9</v>
      </c>
      <c r="Q23" s="26" t="s">
        <v>47</v>
      </c>
      <c r="R23" s="5" t="s">
        <v>6</v>
      </c>
      <c r="S23" s="5" t="s">
        <v>155</v>
      </c>
      <c r="T23" s="5" t="s">
        <v>200</v>
      </c>
    </row>
    <row r="24" spans="1:20" x14ac:dyDescent="0.25">
      <c r="A24" s="27">
        <v>44</v>
      </c>
      <c r="B24" s="27">
        <v>1</v>
      </c>
      <c r="C24" s="27">
        <v>6</v>
      </c>
      <c r="D24" s="27" t="s">
        <v>63</v>
      </c>
      <c r="E24" s="27" t="s">
        <v>34</v>
      </c>
      <c r="F24" s="27">
        <v>1</v>
      </c>
      <c r="G24" s="27">
        <v>125</v>
      </c>
      <c r="H24" s="28">
        <v>0</v>
      </c>
      <c r="I24" s="29">
        <f t="shared" si="0"/>
        <v>147.5</v>
      </c>
      <c r="J24" s="27">
        <v>0</v>
      </c>
      <c r="K24" s="320" t="s">
        <v>49</v>
      </c>
      <c r="L24" s="321"/>
      <c r="M24" s="321"/>
      <c r="N24" s="322"/>
      <c r="O24" s="29">
        <v>0</v>
      </c>
      <c r="P24" s="29" t="s">
        <v>10</v>
      </c>
      <c r="Q24" s="30"/>
      <c r="R24" s="27" t="s">
        <v>32</v>
      </c>
      <c r="S24" s="27" t="s">
        <v>155</v>
      </c>
      <c r="T24" s="27"/>
    </row>
    <row r="25" spans="1:20" ht="30" x14ac:dyDescent="0.25">
      <c r="A25" s="5">
        <v>47</v>
      </c>
      <c r="B25" s="5">
        <v>2</v>
      </c>
      <c r="C25" s="5">
        <v>8</v>
      </c>
      <c r="D25" s="5" t="s">
        <v>44</v>
      </c>
      <c r="E25" s="5" t="s">
        <v>34</v>
      </c>
      <c r="F25" s="5">
        <v>1</v>
      </c>
      <c r="G25" s="5">
        <v>250</v>
      </c>
      <c r="H25" s="6">
        <v>0</v>
      </c>
      <c r="I25" s="20">
        <f t="shared" si="0"/>
        <v>590</v>
      </c>
      <c r="J25" s="5">
        <v>2</v>
      </c>
      <c r="K25" s="20" t="s">
        <v>12</v>
      </c>
      <c r="L25" s="20" t="s">
        <v>11</v>
      </c>
      <c r="M25" s="20">
        <v>60</v>
      </c>
      <c r="N25" s="21">
        <v>0.15</v>
      </c>
      <c r="O25" s="20">
        <f t="shared" si="1"/>
        <v>110.16000000000001</v>
      </c>
      <c r="P25" s="20" t="s">
        <v>9</v>
      </c>
      <c r="Q25" s="26" t="s">
        <v>47</v>
      </c>
      <c r="R25" s="5" t="s">
        <v>6</v>
      </c>
      <c r="S25" s="5" t="s">
        <v>155</v>
      </c>
      <c r="T25" s="5" t="s">
        <v>201</v>
      </c>
    </row>
    <row r="26" spans="1:20" ht="30" x14ac:dyDescent="0.25">
      <c r="A26" s="5">
        <v>48</v>
      </c>
      <c r="B26" s="5">
        <v>1</v>
      </c>
      <c r="C26" s="5">
        <v>4</v>
      </c>
      <c r="D26" s="5" t="s">
        <v>161</v>
      </c>
      <c r="E26" s="5" t="s">
        <v>34</v>
      </c>
      <c r="F26" s="5">
        <v>1</v>
      </c>
      <c r="G26" s="5">
        <v>125</v>
      </c>
      <c r="H26" s="6">
        <v>0</v>
      </c>
      <c r="I26" s="20">
        <f t="shared" si="0"/>
        <v>147.5</v>
      </c>
      <c r="J26" s="5">
        <v>1</v>
      </c>
      <c r="K26" s="20" t="s">
        <v>12</v>
      </c>
      <c r="L26" s="20" t="s">
        <v>11</v>
      </c>
      <c r="M26" s="20">
        <v>30</v>
      </c>
      <c r="N26" s="21">
        <v>0</v>
      </c>
      <c r="O26" s="20">
        <f t="shared" si="1"/>
        <v>32.400000000000006</v>
      </c>
      <c r="P26" s="20" t="s">
        <v>9</v>
      </c>
      <c r="Q26" s="26" t="s">
        <v>5</v>
      </c>
      <c r="R26" s="5" t="s">
        <v>6</v>
      </c>
      <c r="S26" s="5" t="s">
        <v>155</v>
      </c>
      <c r="T26" s="5" t="s">
        <v>202</v>
      </c>
    </row>
    <row r="27" spans="1:20" ht="30" x14ac:dyDescent="0.25">
      <c r="A27" s="5">
        <v>49</v>
      </c>
      <c r="B27" s="5">
        <v>1</v>
      </c>
      <c r="C27" s="5">
        <v>4</v>
      </c>
      <c r="D27" s="5" t="s">
        <v>161</v>
      </c>
      <c r="E27" s="5" t="s">
        <v>34</v>
      </c>
      <c r="F27" s="5">
        <v>1</v>
      </c>
      <c r="G27" s="5">
        <v>125</v>
      </c>
      <c r="H27" s="6">
        <v>0</v>
      </c>
      <c r="I27" s="20">
        <f t="shared" si="0"/>
        <v>147.5</v>
      </c>
      <c r="J27" s="5">
        <v>1</v>
      </c>
      <c r="K27" s="20" t="s">
        <v>12</v>
      </c>
      <c r="L27" s="20" t="s">
        <v>11</v>
      </c>
      <c r="M27" s="20">
        <v>30</v>
      </c>
      <c r="N27" s="21">
        <v>0</v>
      </c>
      <c r="O27" s="20">
        <f t="shared" si="1"/>
        <v>32.400000000000006</v>
      </c>
      <c r="P27" s="20" t="s">
        <v>9</v>
      </c>
      <c r="Q27" s="26" t="s">
        <v>5</v>
      </c>
      <c r="R27" s="5" t="s">
        <v>6</v>
      </c>
      <c r="S27" s="5" t="s">
        <v>155</v>
      </c>
      <c r="T27" s="5" t="s">
        <v>203</v>
      </c>
    </row>
    <row r="28" spans="1:20" ht="30" x14ac:dyDescent="0.25">
      <c r="A28" s="5">
        <v>50</v>
      </c>
      <c r="B28" s="5">
        <v>1</v>
      </c>
      <c r="C28" s="5">
        <v>4</v>
      </c>
      <c r="D28" s="5" t="s">
        <v>161</v>
      </c>
      <c r="E28" s="5" t="s">
        <v>34</v>
      </c>
      <c r="F28" s="5">
        <v>1</v>
      </c>
      <c r="G28" s="5">
        <v>125</v>
      </c>
      <c r="H28" s="6">
        <v>0</v>
      </c>
      <c r="I28" s="20">
        <f t="shared" si="0"/>
        <v>147.5</v>
      </c>
      <c r="J28" s="5">
        <v>1</v>
      </c>
      <c r="K28" s="20" t="s">
        <v>12</v>
      </c>
      <c r="L28" s="20" t="s">
        <v>11</v>
      </c>
      <c r="M28" s="20">
        <v>30</v>
      </c>
      <c r="N28" s="21">
        <v>0</v>
      </c>
      <c r="O28" s="20">
        <f t="shared" si="1"/>
        <v>32.400000000000006</v>
      </c>
      <c r="P28" s="20" t="s">
        <v>9</v>
      </c>
      <c r="Q28" s="26" t="s">
        <v>5</v>
      </c>
      <c r="R28" s="5" t="s">
        <v>6</v>
      </c>
      <c r="S28" s="5" t="s">
        <v>155</v>
      </c>
      <c r="T28" s="5" t="s">
        <v>204</v>
      </c>
    </row>
    <row r="29" spans="1:20" ht="30" x14ac:dyDescent="0.25">
      <c r="A29" s="5">
        <v>51</v>
      </c>
      <c r="B29" s="5">
        <v>1</v>
      </c>
      <c r="C29" s="5">
        <v>4</v>
      </c>
      <c r="D29" s="5" t="s">
        <v>161</v>
      </c>
      <c r="E29" s="5" t="s">
        <v>34</v>
      </c>
      <c r="F29" s="5">
        <v>1</v>
      </c>
      <c r="G29" s="5">
        <v>125</v>
      </c>
      <c r="H29" s="6">
        <v>0</v>
      </c>
      <c r="I29" s="20">
        <f t="shared" si="0"/>
        <v>147.5</v>
      </c>
      <c r="J29" s="5">
        <v>1</v>
      </c>
      <c r="K29" s="20" t="s">
        <v>12</v>
      </c>
      <c r="L29" s="20" t="s">
        <v>11</v>
      </c>
      <c r="M29" s="20">
        <v>30</v>
      </c>
      <c r="N29" s="21">
        <v>0</v>
      </c>
      <c r="O29" s="20">
        <f t="shared" si="1"/>
        <v>32.400000000000006</v>
      </c>
      <c r="P29" s="20" t="s">
        <v>9</v>
      </c>
      <c r="Q29" s="26" t="s">
        <v>5</v>
      </c>
      <c r="R29" s="5" t="s">
        <v>6</v>
      </c>
      <c r="S29" s="5" t="s">
        <v>155</v>
      </c>
      <c r="T29" s="5" t="s">
        <v>205</v>
      </c>
    </row>
    <row r="30" spans="1:20" ht="30" x14ac:dyDescent="0.25">
      <c r="A30" s="5">
        <v>52</v>
      </c>
      <c r="B30" s="5">
        <v>1</v>
      </c>
      <c r="C30" s="5">
        <v>4</v>
      </c>
      <c r="D30" s="5" t="s">
        <v>161</v>
      </c>
      <c r="E30" s="5" t="s">
        <v>34</v>
      </c>
      <c r="F30" s="5">
        <v>1</v>
      </c>
      <c r="G30" s="5">
        <v>125</v>
      </c>
      <c r="H30" s="6">
        <v>0</v>
      </c>
      <c r="I30" s="20">
        <f t="shared" si="0"/>
        <v>147.5</v>
      </c>
      <c r="J30" s="5">
        <v>1</v>
      </c>
      <c r="K30" s="20" t="s">
        <v>12</v>
      </c>
      <c r="L30" s="20" t="s">
        <v>11</v>
      </c>
      <c r="M30" s="20">
        <v>30</v>
      </c>
      <c r="N30" s="21">
        <v>0</v>
      </c>
      <c r="O30" s="20">
        <f t="shared" si="1"/>
        <v>32.400000000000006</v>
      </c>
      <c r="P30" s="20" t="s">
        <v>9</v>
      </c>
      <c r="Q30" s="26" t="s">
        <v>5</v>
      </c>
      <c r="R30" s="5" t="s">
        <v>6</v>
      </c>
      <c r="S30" s="5" t="s">
        <v>155</v>
      </c>
      <c r="T30" s="5" t="s">
        <v>206</v>
      </c>
    </row>
    <row r="31" spans="1:20" ht="30" x14ac:dyDescent="0.25">
      <c r="A31" s="5">
        <v>53</v>
      </c>
      <c r="B31" s="5">
        <v>1</v>
      </c>
      <c r="C31" s="5">
        <v>4</v>
      </c>
      <c r="D31" s="5" t="s">
        <v>161</v>
      </c>
      <c r="E31" s="5" t="s">
        <v>34</v>
      </c>
      <c r="F31" s="5">
        <v>1</v>
      </c>
      <c r="G31" s="5">
        <v>125</v>
      </c>
      <c r="H31" s="6">
        <v>0</v>
      </c>
      <c r="I31" s="20">
        <f t="shared" si="0"/>
        <v>147.5</v>
      </c>
      <c r="J31" s="5">
        <v>1</v>
      </c>
      <c r="K31" s="20" t="s">
        <v>12</v>
      </c>
      <c r="L31" s="20" t="s">
        <v>11</v>
      </c>
      <c r="M31" s="20">
        <v>30</v>
      </c>
      <c r="N31" s="21">
        <v>0</v>
      </c>
      <c r="O31" s="20">
        <f t="shared" si="1"/>
        <v>32.400000000000006</v>
      </c>
      <c r="P31" s="20" t="s">
        <v>9</v>
      </c>
      <c r="Q31" s="26" t="s">
        <v>5</v>
      </c>
      <c r="R31" s="5" t="s">
        <v>6</v>
      </c>
      <c r="S31" s="5" t="s">
        <v>155</v>
      </c>
      <c r="T31" s="5" t="s">
        <v>207</v>
      </c>
    </row>
    <row r="32" spans="1:20" x14ac:dyDescent="0.25">
      <c r="A32" s="5">
        <v>54</v>
      </c>
      <c r="B32" s="5">
        <v>1</v>
      </c>
      <c r="C32" s="5">
        <v>6</v>
      </c>
      <c r="D32" s="5" t="s">
        <v>63</v>
      </c>
      <c r="E32" s="5" t="s">
        <v>34</v>
      </c>
      <c r="F32" s="5">
        <v>1</v>
      </c>
      <c r="G32" s="5">
        <v>125</v>
      </c>
      <c r="H32" s="6">
        <v>0</v>
      </c>
      <c r="I32" s="20">
        <f t="shared" si="0"/>
        <v>147.5</v>
      </c>
      <c r="J32" s="5">
        <v>0</v>
      </c>
      <c r="K32" s="317" t="s">
        <v>162</v>
      </c>
      <c r="L32" s="318"/>
      <c r="M32" s="318"/>
      <c r="N32" s="319"/>
      <c r="O32" s="20">
        <f t="shared" si="1"/>
        <v>147.5</v>
      </c>
      <c r="P32" s="20" t="s">
        <v>10</v>
      </c>
      <c r="Q32" s="26"/>
      <c r="R32" s="5" t="s">
        <v>6</v>
      </c>
      <c r="S32" s="5" t="s">
        <v>155</v>
      </c>
      <c r="T32" s="5"/>
    </row>
    <row r="33" spans="1:20" x14ac:dyDescent="0.25">
      <c r="A33" s="5">
        <v>55</v>
      </c>
      <c r="B33" s="5">
        <v>1</v>
      </c>
      <c r="C33" s="5">
        <v>10</v>
      </c>
      <c r="D33" s="5" t="s">
        <v>44</v>
      </c>
      <c r="E33" s="5" t="s">
        <v>34</v>
      </c>
      <c r="F33" s="5">
        <v>1</v>
      </c>
      <c r="G33" s="5">
        <v>250</v>
      </c>
      <c r="H33" s="6">
        <v>0</v>
      </c>
      <c r="I33" s="20">
        <f t="shared" si="0"/>
        <v>295</v>
      </c>
      <c r="J33" s="5">
        <v>1</v>
      </c>
      <c r="K33" s="317" t="s">
        <v>162</v>
      </c>
      <c r="L33" s="318"/>
      <c r="M33" s="318"/>
      <c r="N33" s="319"/>
      <c r="O33" s="20">
        <f t="shared" si="1"/>
        <v>295</v>
      </c>
      <c r="P33" s="20" t="s">
        <v>10</v>
      </c>
      <c r="Q33" s="26"/>
      <c r="R33" s="5" t="s">
        <v>6</v>
      </c>
      <c r="S33" s="5" t="s">
        <v>155</v>
      </c>
      <c r="T33" s="5"/>
    </row>
    <row r="34" spans="1:20" x14ac:dyDescent="0.25">
      <c r="A34" s="5">
        <v>56</v>
      </c>
      <c r="B34" s="5">
        <v>1</v>
      </c>
      <c r="C34" s="5">
        <v>10</v>
      </c>
      <c r="D34" s="5" t="s">
        <v>44</v>
      </c>
      <c r="E34" s="5" t="s">
        <v>34</v>
      </c>
      <c r="F34" s="5">
        <v>1</v>
      </c>
      <c r="G34" s="5">
        <v>250</v>
      </c>
      <c r="H34" s="6">
        <v>0</v>
      </c>
      <c r="I34" s="20">
        <f t="shared" si="0"/>
        <v>295</v>
      </c>
      <c r="J34" s="5">
        <v>1</v>
      </c>
      <c r="K34" s="317" t="s">
        <v>162</v>
      </c>
      <c r="L34" s="318"/>
      <c r="M34" s="318"/>
      <c r="N34" s="319"/>
      <c r="O34" s="20">
        <f t="shared" si="1"/>
        <v>295</v>
      </c>
      <c r="P34" s="20" t="s">
        <v>10</v>
      </c>
      <c r="Q34" s="26"/>
      <c r="R34" s="5" t="s">
        <v>6</v>
      </c>
      <c r="S34" s="5" t="s">
        <v>155</v>
      </c>
      <c r="T34" s="5"/>
    </row>
    <row r="35" spans="1:20" x14ac:dyDescent="0.25">
      <c r="A35" s="5">
        <v>57</v>
      </c>
      <c r="B35" s="5">
        <v>1</v>
      </c>
      <c r="C35" s="5">
        <v>10</v>
      </c>
      <c r="D35" s="5" t="s">
        <v>44</v>
      </c>
      <c r="E35" s="5" t="s">
        <v>34</v>
      </c>
      <c r="F35" s="5">
        <v>1</v>
      </c>
      <c r="G35" s="5">
        <v>250</v>
      </c>
      <c r="H35" s="6">
        <v>0</v>
      </c>
      <c r="I35" s="20">
        <f t="shared" si="0"/>
        <v>295</v>
      </c>
      <c r="J35" s="5">
        <v>1</v>
      </c>
      <c r="K35" s="317" t="s">
        <v>162</v>
      </c>
      <c r="L35" s="318"/>
      <c r="M35" s="318">
        <v>0</v>
      </c>
      <c r="N35" s="319">
        <v>0</v>
      </c>
      <c r="O35" s="20">
        <f t="shared" si="1"/>
        <v>295</v>
      </c>
      <c r="P35" s="20" t="s">
        <v>10</v>
      </c>
      <c r="Q35" s="26"/>
      <c r="R35" s="5" t="s">
        <v>6</v>
      </c>
      <c r="S35" s="5" t="s">
        <v>155</v>
      </c>
      <c r="T35" s="5"/>
    </row>
    <row r="36" spans="1:20" x14ac:dyDescent="0.25">
      <c r="A36" s="5">
        <v>58</v>
      </c>
      <c r="B36" s="5">
        <v>1</v>
      </c>
      <c r="C36" s="5">
        <v>10</v>
      </c>
      <c r="D36" s="5" t="s">
        <v>44</v>
      </c>
      <c r="E36" s="5" t="s">
        <v>34</v>
      </c>
      <c r="F36" s="5">
        <v>1</v>
      </c>
      <c r="G36" s="5">
        <v>250</v>
      </c>
      <c r="H36" s="6">
        <v>0</v>
      </c>
      <c r="I36" s="20">
        <f t="shared" si="0"/>
        <v>295</v>
      </c>
      <c r="J36" s="5">
        <v>1</v>
      </c>
      <c r="K36" s="317" t="s">
        <v>162</v>
      </c>
      <c r="L36" s="318"/>
      <c r="M36" s="318">
        <v>0</v>
      </c>
      <c r="N36" s="319">
        <v>0</v>
      </c>
      <c r="O36" s="20">
        <f t="shared" si="1"/>
        <v>295</v>
      </c>
      <c r="P36" s="20" t="s">
        <v>10</v>
      </c>
      <c r="Q36" s="26"/>
      <c r="R36" s="5" t="s">
        <v>6</v>
      </c>
      <c r="S36" s="5" t="s">
        <v>155</v>
      </c>
      <c r="T36" s="5"/>
    </row>
    <row r="37" spans="1:20" x14ac:dyDescent="0.25">
      <c r="A37" s="5">
        <v>59</v>
      </c>
      <c r="B37" s="5">
        <v>1</v>
      </c>
      <c r="C37" s="5">
        <v>10</v>
      </c>
      <c r="D37" s="5" t="s">
        <v>44</v>
      </c>
      <c r="E37" s="5" t="s">
        <v>34</v>
      </c>
      <c r="F37" s="5">
        <v>1</v>
      </c>
      <c r="G37" s="5">
        <v>250</v>
      </c>
      <c r="H37" s="6">
        <v>0</v>
      </c>
      <c r="I37" s="20">
        <f t="shared" si="0"/>
        <v>295</v>
      </c>
      <c r="J37" s="5">
        <v>1</v>
      </c>
      <c r="K37" s="317" t="s">
        <v>162</v>
      </c>
      <c r="L37" s="318"/>
      <c r="M37" s="318">
        <v>0</v>
      </c>
      <c r="N37" s="319">
        <v>0</v>
      </c>
      <c r="O37" s="20">
        <f t="shared" si="1"/>
        <v>295</v>
      </c>
      <c r="P37" s="20" t="s">
        <v>10</v>
      </c>
      <c r="Q37" s="26"/>
      <c r="R37" s="5" t="s">
        <v>6</v>
      </c>
      <c r="S37" s="5" t="s">
        <v>155</v>
      </c>
      <c r="T37" s="5"/>
    </row>
    <row r="38" spans="1:20" x14ac:dyDescent="0.25">
      <c r="A38" s="5">
        <v>60</v>
      </c>
      <c r="B38" s="5">
        <v>1</v>
      </c>
      <c r="C38" s="5">
        <v>10</v>
      </c>
      <c r="D38" s="5" t="s">
        <v>44</v>
      </c>
      <c r="E38" s="5" t="s">
        <v>34</v>
      </c>
      <c r="F38" s="5">
        <v>1</v>
      </c>
      <c r="G38" s="5">
        <v>250</v>
      </c>
      <c r="H38" s="6">
        <v>0</v>
      </c>
      <c r="I38" s="20">
        <f t="shared" si="0"/>
        <v>295</v>
      </c>
      <c r="J38" s="5">
        <v>1</v>
      </c>
      <c r="K38" s="317" t="s">
        <v>162</v>
      </c>
      <c r="L38" s="318"/>
      <c r="M38" s="318">
        <v>0</v>
      </c>
      <c r="N38" s="319">
        <v>0</v>
      </c>
      <c r="O38" s="20">
        <f t="shared" si="1"/>
        <v>295</v>
      </c>
      <c r="P38" s="20" t="s">
        <v>10</v>
      </c>
      <c r="Q38" s="26"/>
      <c r="R38" s="5" t="s">
        <v>6</v>
      </c>
      <c r="S38" s="5" t="s">
        <v>155</v>
      </c>
      <c r="T38" s="5"/>
    </row>
    <row r="39" spans="1:20" x14ac:dyDescent="0.25">
      <c r="A39" s="5">
        <v>61</v>
      </c>
      <c r="B39" s="5">
        <v>1</v>
      </c>
      <c r="C39" s="5">
        <v>10</v>
      </c>
      <c r="D39" s="5" t="s">
        <v>44</v>
      </c>
      <c r="E39" s="5" t="s">
        <v>34</v>
      </c>
      <c r="F39" s="5">
        <v>1</v>
      </c>
      <c r="G39" s="5">
        <v>250</v>
      </c>
      <c r="H39" s="6">
        <v>0</v>
      </c>
      <c r="I39" s="20">
        <f t="shared" si="0"/>
        <v>295</v>
      </c>
      <c r="J39" s="5">
        <v>1</v>
      </c>
      <c r="K39" s="317" t="s">
        <v>162</v>
      </c>
      <c r="L39" s="318"/>
      <c r="M39" s="318">
        <v>0</v>
      </c>
      <c r="N39" s="319">
        <v>0</v>
      </c>
      <c r="O39" s="20">
        <f t="shared" si="1"/>
        <v>295</v>
      </c>
      <c r="P39" s="20" t="s">
        <v>10</v>
      </c>
      <c r="Q39" s="26"/>
      <c r="R39" s="5" t="s">
        <v>6</v>
      </c>
      <c r="S39" s="5" t="s">
        <v>155</v>
      </c>
      <c r="T39" s="5"/>
    </row>
    <row r="40" spans="1:20" x14ac:dyDescent="0.25">
      <c r="A40" s="5">
        <v>62</v>
      </c>
      <c r="B40" s="5">
        <v>1</v>
      </c>
      <c r="C40" s="5">
        <v>10</v>
      </c>
      <c r="D40" s="5" t="s">
        <v>44</v>
      </c>
      <c r="E40" s="5" t="s">
        <v>34</v>
      </c>
      <c r="F40" s="5">
        <v>1</v>
      </c>
      <c r="G40" s="5">
        <v>250</v>
      </c>
      <c r="H40" s="6">
        <v>0</v>
      </c>
      <c r="I40" s="20">
        <f t="shared" si="0"/>
        <v>295</v>
      </c>
      <c r="J40" s="5">
        <v>1</v>
      </c>
      <c r="K40" s="317" t="s">
        <v>162</v>
      </c>
      <c r="L40" s="318"/>
      <c r="M40" s="318">
        <v>0</v>
      </c>
      <c r="N40" s="319">
        <v>0</v>
      </c>
      <c r="O40" s="20">
        <f t="shared" si="1"/>
        <v>295</v>
      </c>
      <c r="P40" s="20" t="s">
        <v>10</v>
      </c>
      <c r="Q40" s="26"/>
      <c r="R40" s="5" t="s">
        <v>6</v>
      </c>
      <c r="S40" s="5" t="s">
        <v>155</v>
      </c>
      <c r="T40" s="5" t="s">
        <v>208</v>
      </c>
    </row>
    <row r="41" spans="1:20" x14ac:dyDescent="0.25">
      <c r="A41" s="5">
        <v>63</v>
      </c>
      <c r="B41" s="5">
        <v>1</v>
      </c>
      <c r="C41" s="5">
        <v>4</v>
      </c>
      <c r="D41" s="5" t="s">
        <v>163</v>
      </c>
      <c r="E41" s="5" t="s">
        <v>34</v>
      </c>
      <c r="F41" s="5">
        <v>1</v>
      </c>
      <c r="G41" s="5">
        <v>125</v>
      </c>
      <c r="H41" s="6">
        <v>0</v>
      </c>
      <c r="I41" s="20">
        <f t="shared" si="0"/>
        <v>147.5</v>
      </c>
      <c r="J41" s="5">
        <v>1</v>
      </c>
      <c r="K41" s="20" t="s">
        <v>12</v>
      </c>
      <c r="L41" s="20" t="s">
        <v>11</v>
      </c>
      <c r="M41" s="20">
        <v>15</v>
      </c>
      <c r="N41" s="21">
        <v>0</v>
      </c>
      <c r="O41" s="20">
        <f t="shared" si="1"/>
        <v>16.200000000000003</v>
      </c>
      <c r="P41" s="20" t="s">
        <v>9</v>
      </c>
      <c r="Q41" s="26" t="s">
        <v>73</v>
      </c>
      <c r="R41" s="5" t="s">
        <v>6</v>
      </c>
      <c r="S41" s="5" t="s">
        <v>164</v>
      </c>
      <c r="T41" s="5" t="s">
        <v>209</v>
      </c>
    </row>
    <row r="42" spans="1:20" x14ac:dyDescent="0.25">
      <c r="A42" s="5">
        <v>64</v>
      </c>
      <c r="B42" s="5">
        <v>1</v>
      </c>
      <c r="C42" s="5">
        <v>4</v>
      </c>
      <c r="D42" s="5" t="s">
        <v>163</v>
      </c>
      <c r="E42" s="5" t="s">
        <v>34</v>
      </c>
      <c r="F42" s="5">
        <v>1</v>
      </c>
      <c r="G42" s="5">
        <v>125</v>
      </c>
      <c r="H42" s="6">
        <v>0</v>
      </c>
      <c r="I42" s="20">
        <f t="shared" si="0"/>
        <v>147.5</v>
      </c>
      <c r="J42" s="5">
        <v>1</v>
      </c>
      <c r="K42" s="20" t="s">
        <v>12</v>
      </c>
      <c r="L42" s="20" t="s">
        <v>11</v>
      </c>
      <c r="M42" s="20">
        <v>15</v>
      </c>
      <c r="N42" s="21">
        <v>0</v>
      </c>
      <c r="O42" s="20">
        <f t="shared" si="1"/>
        <v>16.200000000000003</v>
      </c>
      <c r="P42" s="20" t="s">
        <v>9</v>
      </c>
      <c r="Q42" s="26" t="s">
        <v>73</v>
      </c>
      <c r="R42" s="5" t="s">
        <v>6</v>
      </c>
      <c r="S42" s="5" t="s">
        <v>164</v>
      </c>
      <c r="T42" s="5" t="s">
        <v>210</v>
      </c>
    </row>
    <row r="43" spans="1:20" ht="30" x14ac:dyDescent="0.25">
      <c r="A43" s="5">
        <v>65</v>
      </c>
      <c r="B43" s="5">
        <v>1</v>
      </c>
      <c r="C43" s="5">
        <v>4</v>
      </c>
      <c r="D43" s="5" t="s">
        <v>165</v>
      </c>
      <c r="E43" s="5" t="s">
        <v>34</v>
      </c>
      <c r="F43" s="5">
        <v>1</v>
      </c>
      <c r="G43" s="5">
        <v>250</v>
      </c>
      <c r="H43" s="6">
        <v>0</v>
      </c>
      <c r="I43" s="20">
        <f t="shared" si="0"/>
        <v>295</v>
      </c>
      <c r="J43" s="5">
        <v>1</v>
      </c>
      <c r="K43" s="20" t="s">
        <v>12</v>
      </c>
      <c r="L43" s="20" t="s">
        <v>11</v>
      </c>
      <c r="M43" s="20">
        <v>30</v>
      </c>
      <c r="N43" s="21">
        <v>0</v>
      </c>
      <c r="O43" s="20">
        <f t="shared" si="1"/>
        <v>32.400000000000006</v>
      </c>
      <c r="P43" s="20" t="s">
        <v>9</v>
      </c>
      <c r="Q43" s="26" t="s">
        <v>166</v>
      </c>
      <c r="R43" s="5" t="s">
        <v>6</v>
      </c>
      <c r="S43" s="5" t="s">
        <v>164</v>
      </c>
      <c r="T43" s="5" t="s">
        <v>211</v>
      </c>
    </row>
    <row r="44" spans="1:20" ht="30" x14ac:dyDescent="0.25">
      <c r="A44" s="5">
        <v>66</v>
      </c>
      <c r="B44" s="5">
        <v>1</v>
      </c>
      <c r="C44" s="5">
        <v>4</v>
      </c>
      <c r="D44" s="5" t="s">
        <v>165</v>
      </c>
      <c r="E44" s="5" t="s">
        <v>34</v>
      </c>
      <c r="F44" s="5">
        <v>1</v>
      </c>
      <c r="G44" s="5">
        <v>250</v>
      </c>
      <c r="H44" s="6">
        <v>0</v>
      </c>
      <c r="I44" s="20">
        <f t="shared" si="0"/>
        <v>295</v>
      </c>
      <c r="J44" s="5">
        <v>1</v>
      </c>
      <c r="K44" s="20" t="s">
        <v>12</v>
      </c>
      <c r="L44" s="20" t="s">
        <v>11</v>
      </c>
      <c r="M44" s="20">
        <v>30</v>
      </c>
      <c r="N44" s="21">
        <v>0</v>
      </c>
      <c r="O44" s="20">
        <f t="shared" si="1"/>
        <v>32.400000000000006</v>
      </c>
      <c r="P44" s="20" t="s">
        <v>9</v>
      </c>
      <c r="Q44" s="26" t="s">
        <v>5</v>
      </c>
      <c r="R44" s="5" t="s">
        <v>6</v>
      </c>
      <c r="S44" s="5" t="s">
        <v>164</v>
      </c>
      <c r="T44" s="5" t="s">
        <v>212</v>
      </c>
    </row>
    <row r="45" spans="1:20" ht="30" x14ac:dyDescent="0.25">
      <c r="A45" s="5">
        <v>67</v>
      </c>
      <c r="B45" s="5">
        <v>1</v>
      </c>
      <c r="C45" s="5">
        <v>4</v>
      </c>
      <c r="D45" s="5" t="s">
        <v>165</v>
      </c>
      <c r="E45" s="5" t="s">
        <v>34</v>
      </c>
      <c r="F45" s="5">
        <v>1</v>
      </c>
      <c r="G45" s="5">
        <v>250</v>
      </c>
      <c r="H45" s="6">
        <v>0</v>
      </c>
      <c r="I45" s="20">
        <f t="shared" si="0"/>
        <v>295</v>
      </c>
      <c r="J45" s="5">
        <v>1</v>
      </c>
      <c r="K45" s="20" t="s">
        <v>12</v>
      </c>
      <c r="L45" s="20" t="s">
        <v>11</v>
      </c>
      <c r="M45" s="20">
        <v>30</v>
      </c>
      <c r="N45" s="21">
        <v>0</v>
      </c>
      <c r="O45" s="20">
        <f t="shared" si="1"/>
        <v>32.400000000000006</v>
      </c>
      <c r="P45" s="20" t="s">
        <v>9</v>
      </c>
      <c r="Q45" s="26" t="s">
        <v>5</v>
      </c>
      <c r="R45" s="5" t="s">
        <v>6</v>
      </c>
      <c r="S45" s="5" t="s">
        <v>164</v>
      </c>
      <c r="T45" s="5" t="s">
        <v>213</v>
      </c>
    </row>
    <row r="46" spans="1:20" ht="30" x14ac:dyDescent="0.25">
      <c r="A46" s="5">
        <v>68</v>
      </c>
      <c r="B46" s="5">
        <v>1</v>
      </c>
      <c r="C46" s="5">
        <v>4</v>
      </c>
      <c r="D46" s="5" t="s">
        <v>165</v>
      </c>
      <c r="E46" s="5" t="s">
        <v>34</v>
      </c>
      <c r="F46" s="5">
        <v>1</v>
      </c>
      <c r="G46" s="5">
        <v>250</v>
      </c>
      <c r="H46" s="6">
        <v>0</v>
      </c>
      <c r="I46" s="20">
        <f t="shared" si="0"/>
        <v>295</v>
      </c>
      <c r="J46" s="5">
        <v>1</v>
      </c>
      <c r="K46" s="20" t="s">
        <v>12</v>
      </c>
      <c r="L46" s="20" t="s">
        <v>11</v>
      </c>
      <c r="M46" s="20">
        <v>30</v>
      </c>
      <c r="N46" s="21">
        <v>0</v>
      </c>
      <c r="O46" s="20">
        <f t="shared" si="1"/>
        <v>32.400000000000006</v>
      </c>
      <c r="P46" s="20" t="s">
        <v>9</v>
      </c>
      <c r="Q46" s="26" t="s">
        <v>5</v>
      </c>
      <c r="R46" s="5" t="s">
        <v>6</v>
      </c>
      <c r="S46" s="5" t="s">
        <v>164</v>
      </c>
      <c r="T46" s="5" t="s">
        <v>214</v>
      </c>
    </row>
    <row r="47" spans="1:20" ht="30" x14ac:dyDescent="0.25">
      <c r="A47" s="5">
        <v>69</v>
      </c>
      <c r="B47" s="5">
        <v>1</v>
      </c>
      <c r="C47" s="5">
        <v>4</v>
      </c>
      <c r="D47" s="5" t="s">
        <v>165</v>
      </c>
      <c r="E47" s="5" t="s">
        <v>34</v>
      </c>
      <c r="F47" s="5">
        <v>1</v>
      </c>
      <c r="G47" s="5">
        <v>250</v>
      </c>
      <c r="H47" s="6">
        <v>0</v>
      </c>
      <c r="I47" s="20">
        <f t="shared" si="0"/>
        <v>295</v>
      </c>
      <c r="J47" s="5">
        <v>1</v>
      </c>
      <c r="K47" s="20" t="s">
        <v>12</v>
      </c>
      <c r="L47" s="20" t="s">
        <v>11</v>
      </c>
      <c r="M47" s="20">
        <v>15</v>
      </c>
      <c r="N47" s="21">
        <v>0</v>
      </c>
      <c r="O47" s="20">
        <f t="shared" si="1"/>
        <v>16.200000000000003</v>
      </c>
      <c r="P47" s="20" t="s">
        <v>9</v>
      </c>
      <c r="Q47" s="26" t="s">
        <v>5</v>
      </c>
      <c r="R47" s="5" t="s">
        <v>6</v>
      </c>
      <c r="S47" s="5" t="s">
        <v>164</v>
      </c>
      <c r="T47" s="5" t="s">
        <v>215</v>
      </c>
    </row>
    <row r="48" spans="1:20" ht="30" x14ac:dyDescent="0.25">
      <c r="A48" s="5">
        <v>70</v>
      </c>
      <c r="B48" s="5">
        <v>1</v>
      </c>
      <c r="C48" s="5">
        <v>4</v>
      </c>
      <c r="D48" s="5" t="s">
        <v>165</v>
      </c>
      <c r="E48" s="5" t="s">
        <v>34</v>
      </c>
      <c r="F48" s="5">
        <v>1</v>
      </c>
      <c r="G48" s="5">
        <v>250</v>
      </c>
      <c r="H48" s="6">
        <v>0</v>
      </c>
      <c r="I48" s="20">
        <f t="shared" si="0"/>
        <v>295</v>
      </c>
      <c r="J48" s="5">
        <v>1</v>
      </c>
      <c r="K48" s="20" t="s">
        <v>12</v>
      </c>
      <c r="L48" s="20" t="s">
        <v>11</v>
      </c>
      <c r="M48" s="20">
        <v>30</v>
      </c>
      <c r="N48" s="21">
        <v>0</v>
      </c>
      <c r="O48" s="20">
        <f t="shared" si="1"/>
        <v>32.400000000000006</v>
      </c>
      <c r="P48" s="20" t="s">
        <v>9</v>
      </c>
      <c r="Q48" s="26" t="s">
        <v>5</v>
      </c>
      <c r="R48" s="5" t="s">
        <v>6</v>
      </c>
      <c r="S48" s="5" t="s">
        <v>164</v>
      </c>
      <c r="T48" s="5" t="s">
        <v>216</v>
      </c>
    </row>
    <row r="49" spans="1:20" ht="30" x14ac:dyDescent="0.25">
      <c r="A49" s="5">
        <v>71</v>
      </c>
      <c r="B49" s="5">
        <v>1</v>
      </c>
      <c r="C49" s="5">
        <v>4</v>
      </c>
      <c r="D49" s="5" t="s">
        <v>165</v>
      </c>
      <c r="E49" s="5" t="s">
        <v>34</v>
      </c>
      <c r="F49" s="5">
        <v>1</v>
      </c>
      <c r="G49" s="5">
        <v>250</v>
      </c>
      <c r="H49" s="6">
        <v>0</v>
      </c>
      <c r="I49" s="20">
        <f t="shared" si="0"/>
        <v>295</v>
      </c>
      <c r="J49" s="5">
        <v>1</v>
      </c>
      <c r="K49" s="20" t="s">
        <v>12</v>
      </c>
      <c r="L49" s="20" t="s">
        <v>11</v>
      </c>
      <c r="M49" s="20">
        <v>30</v>
      </c>
      <c r="N49" s="21">
        <v>0</v>
      </c>
      <c r="O49" s="20">
        <f t="shared" si="1"/>
        <v>32.400000000000006</v>
      </c>
      <c r="P49" s="20" t="s">
        <v>9</v>
      </c>
      <c r="Q49" s="26" t="s">
        <v>5</v>
      </c>
      <c r="R49" s="5" t="s">
        <v>6</v>
      </c>
      <c r="S49" s="5" t="s">
        <v>164</v>
      </c>
      <c r="T49" s="5" t="s">
        <v>217</v>
      </c>
    </row>
    <row r="50" spans="1:20" ht="30" x14ac:dyDescent="0.25">
      <c r="A50" s="5">
        <v>72</v>
      </c>
      <c r="B50" s="5">
        <v>1</v>
      </c>
      <c r="C50" s="5">
        <v>4</v>
      </c>
      <c r="D50" s="5" t="s">
        <v>165</v>
      </c>
      <c r="E50" s="5" t="s">
        <v>34</v>
      </c>
      <c r="F50" s="5">
        <v>1</v>
      </c>
      <c r="G50" s="5">
        <v>250</v>
      </c>
      <c r="H50" s="6">
        <v>0</v>
      </c>
      <c r="I50" s="20">
        <f t="shared" si="0"/>
        <v>295</v>
      </c>
      <c r="J50" s="5">
        <v>1</v>
      </c>
      <c r="K50" s="20" t="s">
        <v>12</v>
      </c>
      <c r="L50" s="20" t="s">
        <v>11</v>
      </c>
      <c r="M50" s="20">
        <v>30</v>
      </c>
      <c r="N50" s="21">
        <v>0</v>
      </c>
      <c r="O50" s="20">
        <f t="shared" si="1"/>
        <v>32.400000000000006</v>
      </c>
      <c r="P50" s="20" t="s">
        <v>9</v>
      </c>
      <c r="Q50" s="26" t="s">
        <v>5</v>
      </c>
      <c r="R50" s="5" t="s">
        <v>6</v>
      </c>
      <c r="S50" s="5" t="s">
        <v>164</v>
      </c>
      <c r="T50" s="5" t="s">
        <v>218</v>
      </c>
    </row>
    <row r="51" spans="1:20" ht="30.75" thickBot="1" x14ac:dyDescent="0.3">
      <c r="A51" s="5">
        <v>73</v>
      </c>
      <c r="B51" s="5">
        <v>1</v>
      </c>
      <c r="C51" s="5">
        <v>4</v>
      </c>
      <c r="D51" s="5" t="s">
        <v>165</v>
      </c>
      <c r="E51" s="5" t="s">
        <v>34</v>
      </c>
      <c r="F51" s="5">
        <v>1</v>
      </c>
      <c r="G51" s="5">
        <v>250</v>
      </c>
      <c r="H51" s="6">
        <v>0</v>
      </c>
      <c r="I51" s="20">
        <f t="shared" si="0"/>
        <v>295</v>
      </c>
      <c r="J51" s="5">
        <v>1</v>
      </c>
      <c r="K51" s="20" t="s">
        <v>12</v>
      </c>
      <c r="L51" s="20" t="s">
        <v>11</v>
      </c>
      <c r="M51" s="20">
        <v>15</v>
      </c>
      <c r="N51" s="21">
        <v>0</v>
      </c>
      <c r="O51" s="20">
        <f t="shared" si="1"/>
        <v>16.200000000000003</v>
      </c>
      <c r="P51" s="20" t="s">
        <v>9</v>
      </c>
      <c r="Q51" s="26" t="s">
        <v>5</v>
      </c>
      <c r="R51" s="5" t="s">
        <v>6</v>
      </c>
      <c r="S51" s="5" t="s">
        <v>164</v>
      </c>
      <c r="T51" s="5" t="s">
        <v>219</v>
      </c>
    </row>
    <row r="52" spans="1:20" ht="45.75" thickBot="1" x14ac:dyDescent="0.3">
      <c r="A52" s="18" t="s">
        <v>1</v>
      </c>
      <c r="B52" s="8" t="s">
        <v>15</v>
      </c>
      <c r="C52" s="9" t="s">
        <v>28</v>
      </c>
      <c r="D52" s="9" t="s">
        <v>13</v>
      </c>
      <c r="E52" s="9" t="s">
        <v>14</v>
      </c>
      <c r="F52" s="9" t="s">
        <v>16</v>
      </c>
      <c r="G52" s="9" t="s">
        <v>18</v>
      </c>
      <c r="H52" s="9" t="s">
        <v>26</v>
      </c>
      <c r="I52" s="10" t="s">
        <v>21</v>
      </c>
      <c r="J52" s="12" t="s">
        <v>22</v>
      </c>
      <c r="K52" s="13" t="s">
        <v>2</v>
      </c>
      <c r="L52" s="13" t="s">
        <v>17</v>
      </c>
      <c r="M52" s="13" t="s">
        <v>19</v>
      </c>
      <c r="N52" s="13" t="s">
        <v>26</v>
      </c>
      <c r="O52" s="14" t="s">
        <v>25</v>
      </c>
      <c r="P52" s="15" t="s">
        <v>20</v>
      </c>
      <c r="Q52" s="16" t="s">
        <v>27</v>
      </c>
      <c r="R52" s="16" t="s">
        <v>23</v>
      </c>
      <c r="S52" s="16" t="s">
        <v>24</v>
      </c>
      <c r="T52" s="17" t="s">
        <v>75</v>
      </c>
    </row>
    <row r="53" spans="1:20" ht="30" x14ac:dyDescent="0.25">
      <c r="A53" s="5">
        <v>74</v>
      </c>
      <c r="B53" s="5">
        <v>1</v>
      </c>
      <c r="C53" s="5">
        <v>4</v>
      </c>
      <c r="D53" s="5" t="s">
        <v>165</v>
      </c>
      <c r="E53" s="5" t="s">
        <v>34</v>
      </c>
      <c r="F53" s="5">
        <v>1</v>
      </c>
      <c r="G53" s="5">
        <v>250</v>
      </c>
      <c r="H53" s="6">
        <v>0</v>
      </c>
      <c r="I53" s="20">
        <f t="shared" si="0"/>
        <v>295</v>
      </c>
      <c r="J53" s="5">
        <v>1</v>
      </c>
      <c r="K53" s="20" t="s">
        <v>12</v>
      </c>
      <c r="L53" s="20" t="s">
        <v>11</v>
      </c>
      <c r="M53" s="20">
        <v>30</v>
      </c>
      <c r="N53" s="21">
        <v>0</v>
      </c>
      <c r="O53" s="20">
        <f t="shared" si="1"/>
        <v>32.400000000000006</v>
      </c>
      <c r="P53" s="20" t="s">
        <v>9</v>
      </c>
      <c r="Q53" s="26" t="s">
        <v>5</v>
      </c>
      <c r="R53" s="5" t="s">
        <v>6</v>
      </c>
      <c r="S53" s="5" t="s">
        <v>164</v>
      </c>
      <c r="T53" s="5" t="s">
        <v>220</v>
      </c>
    </row>
    <row r="54" spans="1:20" ht="30" x14ac:dyDescent="0.25">
      <c r="A54" s="5">
        <v>75</v>
      </c>
      <c r="B54" s="5">
        <v>1</v>
      </c>
      <c r="C54" s="5">
        <v>4</v>
      </c>
      <c r="D54" s="5" t="s">
        <v>165</v>
      </c>
      <c r="E54" s="5" t="s">
        <v>34</v>
      </c>
      <c r="F54" s="5">
        <v>1</v>
      </c>
      <c r="G54" s="5">
        <v>250</v>
      </c>
      <c r="H54" s="6">
        <v>0</v>
      </c>
      <c r="I54" s="20">
        <f t="shared" si="0"/>
        <v>295</v>
      </c>
      <c r="J54" s="5">
        <v>1</v>
      </c>
      <c r="K54" s="20" t="s">
        <v>12</v>
      </c>
      <c r="L54" s="20" t="s">
        <v>11</v>
      </c>
      <c r="M54" s="20">
        <v>30</v>
      </c>
      <c r="N54" s="21">
        <v>0</v>
      </c>
      <c r="O54" s="20">
        <f t="shared" si="1"/>
        <v>32.400000000000006</v>
      </c>
      <c r="P54" s="20" t="s">
        <v>9</v>
      </c>
      <c r="Q54" s="26" t="s">
        <v>167</v>
      </c>
      <c r="R54" s="5" t="s">
        <v>6</v>
      </c>
      <c r="S54" s="5" t="s">
        <v>164</v>
      </c>
      <c r="T54" s="5" t="s">
        <v>221</v>
      </c>
    </row>
    <row r="55" spans="1:20" ht="30" x14ac:dyDescent="0.25">
      <c r="A55" s="5">
        <v>76</v>
      </c>
      <c r="B55" s="5">
        <v>1</v>
      </c>
      <c r="C55" s="5">
        <v>4</v>
      </c>
      <c r="D55" s="5" t="s">
        <v>165</v>
      </c>
      <c r="E55" s="5" t="s">
        <v>34</v>
      </c>
      <c r="F55" s="5">
        <v>1</v>
      </c>
      <c r="G55" s="5">
        <v>250</v>
      </c>
      <c r="H55" s="6">
        <v>0</v>
      </c>
      <c r="I55" s="20">
        <f t="shared" si="0"/>
        <v>295</v>
      </c>
      <c r="J55" s="5">
        <v>1</v>
      </c>
      <c r="K55" s="20" t="s">
        <v>12</v>
      </c>
      <c r="L55" s="20" t="s">
        <v>11</v>
      </c>
      <c r="M55" s="20">
        <v>30</v>
      </c>
      <c r="N55" s="21">
        <v>0</v>
      </c>
      <c r="O55" s="20">
        <f t="shared" si="1"/>
        <v>32.400000000000006</v>
      </c>
      <c r="P55" s="20" t="s">
        <v>9</v>
      </c>
      <c r="Q55" s="26" t="s">
        <v>5</v>
      </c>
      <c r="R55" s="5" t="s">
        <v>6</v>
      </c>
      <c r="S55" s="5" t="s">
        <v>164</v>
      </c>
      <c r="T55" s="5" t="s">
        <v>222</v>
      </c>
    </row>
    <row r="56" spans="1:20" ht="30" x14ac:dyDescent="0.25">
      <c r="A56" s="5">
        <v>77</v>
      </c>
      <c r="B56" s="5">
        <v>1</v>
      </c>
      <c r="C56" s="5">
        <v>4</v>
      </c>
      <c r="D56" s="5" t="s">
        <v>165</v>
      </c>
      <c r="E56" s="5" t="s">
        <v>34</v>
      </c>
      <c r="F56" s="5">
        <v>1</v>
      </c>
      <c r="G56" s="5">
        <v>250</v>
      </c>
      <c r="H56" s="6">
        <v>0</v>
      </c>
      <c r="I56" s="20">
        <f t="shared" si="0"/>
        <v>295</v>
      </c>
      <c r="J56" s="5">
        <v>1</v>
      </c>
      <c r="K56" s="20" t="s">
        <v>12</v>
      </c>
      <c r="L56" s="20" t="s">
        <v>11</v>
      </c>
      <c r="M56" s="20">
        <v>30</v>
      </c>
      <c r="N56" s="21">
        <v>0</v>
      </c>
      <c r="O56" s="20">
        <f t="shared" si="1"/>
        <v>32.400000000000006</v>
      </c>
      <c r="P56" s="20" t="s">
        <v>9</v>
      </c>
      <c r="Q56" s="26" t="s">
        <v>5</v>
      </c>
      <c r="R56" s="5" t="s">
        <v>6</v>
      </c>
      <c r="S56" s="5" t="s">
        <v>164</v>
      </c>
      <c r="T56" s="5" t="s">
        <v>223</v>
      </c>
    </row>
    <row r="57" spans="1:20" x14ac:dyDescent="0.25">
      <c r="A57" s="5">
        <v>78</v>
      </c>
      <c r="B57" s="5">
        <v>1</v>
      </c>
      <c r="C57" s="5">
        <v>4</v>
      </c>
      <c r="D57" s="5" t="s">
        <v>165</v>
      </c>
      <c r="E57" s="5" t="s">
        <v>34</v>
      </c>
      <c r="F57" s="5">
        <v>1</v>
      </c>
      <c r="G57" s="5">
        <v>250</v>
      </c>
      <c r="H57" s="6">
        <v>0</v>
      </c>
      <c r="I57" s="20">
        <f t="shared" si="0"/>
        <v>295</v>
      </c>
      <c r="J57" s="5">
        <v>1</v>
      </c>
      <c r="K57" s="20" t="s">
        <v>12</v>
      </c>
      <c r="L57" s="20" t="s">
        <v>11</v>
      </c>
      <c r="M57" s="20">
        <v>15</v>
      </c>
      <c r="N57" s="21">
        <v>0</v>
      </c>
      <c r="O57" s="20">
        <f t="shared" si="1"/>
        <v>16.200000000000003</v>
      </c>
      <c r="P57" s="20" t="s">
        <v>9</v>
      </c>
      <c r="Q57" s="26" t="s">
        <v>73</v>
      </c>
      <c r="R57" s="5" t="s">
        <v>6</v>
      </c>
      <c r="S57" s="5" t="s">
        <v>164</v>
      </c>
      <c r="T57" s="5" t="s">
        <v>224</v>
      </c>
    </row>
    <row r="58" spans="1:20" x14ac:dyDescent="0.25">
      <c r="A58" s="5">
        <v>79</v>
      </c>
      <c r="B58" s="5">
        <v>1</v>
      </c>
      <c r="C58" s="5">
        <v>4</v>
      </c>
      <c r="D58" s="5" t="s">
        <v>165</v>
      </c>
      <c r="E58" s="5" t="s">
        <v>34</v>
      </c>
      <c r="F58" s="5">
        <v>1</v>
      </c>
      <c r="G58" s="5">
        <v>250</v>
      </c>
      <c r="H58" s="6">
        <v>0</v>
      </c>
      <c r="I58" s="20">
        <f t="shared" si="0"/>
        <v>295</v>
      </c>
      <c r="J58" s="5">
        <v>1</v>
      </c>
      <c r="K58" s="20" t="s">
        <v>12</v>
      </c>
      <c r="L58" s="20" t="s">
        <v>11</v>
      </c>
      <c r="M58" s="20">
        <v>15</v>
      </c>
      <c r="N58" s="21">
        <v>0</v>
      </c>
      <c r="O58" s="20">
        <f t="shared" si="1"/>
        <v>16.200000000000003</v>
      </c>
      <c r="P58" s="20" t="s">
        <v>9</v>
      </c>
      <c r="Q58" s="26" t="s">
        <v>73</v>
      </c>
      <c r="R58" s="5" t="s">
        <v>6</v>
      </c>
      <c r="S58" s="5" t="s">
        <v>164</v>
      </c>
      <c r="T58" s="5" t="s">
        <v>225</v>
      </c>
    </row>
    <row r="59" spans="1:20" ht="15" customHeight="1" x14ac:dyDescent="0.25">
      <c r="A59" s="5">
        <v>237</v>
      </c>
      <c r="B59" s="5">
        <v>1</v>
      </c>
      <c r="C59" s="5">
        <v>6</v>
      </c>
      <c r="D59" s="5" t="s">
        <v>168</v>
      </c>
      <c r="E59" s="5" t="s">
        <v>11</v>
      </c>
      <c r="F59" s="5">
        <v>1</v>
      </c>
      <c r="G59" s="5">
        <v>35</v>
      </c>
      <c r="H59" s="6">
        <v>0</v>
      </c>
      <c r="I59" s="20">
        <f t="shared" si="0"/>
        <v>41.3</v>
      </c>
      <c r="J59" s="5">
        <v>1</v>
      </c>
      <c r="K59" s="317" t="s">
        <v>153</v>
      </c>
      <c r="L59" s="318"/>
      <c r="M59" s="318"/>
      <c r="N59" s="319"/>
      <c r="O59" s="20">
        <f t="shared" si="1"/>
        <v>41.3</v>
      </c>
      <c r="P59" s="20" t="s">
        <v>10</v>
      </c>
      <c r="Q59" s="26" t="s">
        <v>73</v>
      </c>
      <c r="R59" s="5" t="s">
        <v>32</v>
      </c>
      <c r="S59" s="5" t="s">
        <v>155</v>
      </c>
      <c r="T59" s="5" t="s">
        <v>226</v>
      </c>
    </row>
    <row r="60" spans="1:20" ht="30" x14ac:dyDescent="0.25">
      <c r="A60" s="5">
        <v>700</v>
      </c>
      <c r="B60" s="5">
        <v>0</v>
      </c>
      <c r="C60" s="5">
        <v>0</v>
      </c>
      <c r="D60" s="5"/>
      <c r="E60" s="5"/>
      <c r="F60" s="5">
        <v>0</v>
      </c>
      <c r="G60" s="5">
        <v>0</v>
      </c>
      <c r="H60" s="6">
        <v>0</v>
      </c>
      <c r="I60" s="20">
        <f t="shared" si="0"/>
        <v>0</v>
      </c>
      <c r="J60" s="5">
        <v>1</v>
      </c>
      <c r="K60" s="20" t="s">
        <v>169</v>
      </c>
      <c r="L60" s="20" t="s">
        <v>11</v>
      </c>
      <c r="M60" s="20">
        <v>60</v>
      </c>
      <c r="N60" s="21">
        <v>0.15</v>
      </c>
      <c r="O60" s="21">
        <v>0.15</v>
      </c>
      <c r="P60" s="20" t="s">
        <v>9</v>
      </c>
      <c r="Q60" s="26" t="s">
        <v>170</v>
      </c>
      <c r="R60" s="5"/>
      <c r="S60" s="5" t="s">
        <v>155</v>
      </c>
      <c r="T60" s="5"/>
    </row>
    <row r="61" spans="1:20" ht="30" x14ac:dyDescent="0.25">
      <c r="A61" s="5">
        <v>701</v>
      </c>
      <c r="B61" s="5">
        <v>0</v>
      </c>
      <c r="C61" s="5">
        <v>0</v>
      </c>
      <c r="D61" s="5"/>
      <c r="E61" s="5"/>
      <c r="F61" s="5">
        <v>0</v>
      </c>
      <c r="G61" s="5">
        <v>0</v>
      </c>
      <c r="H61" s="6">
        <v>0</v>
      </c>
      <c r="I61" s="20">
        <f t="shared" si="0"/>
        <v>0</v>
      </c>
      <c r="J61" s="5">
        <v>1</v>
      </c>
      <c r="K61" s="20" t="s">
        <v>169</v>
      </c>
      <c r="L61" s="20" t="s">
        <v>11</v>
      </c>
      <c r="M61" s="20">
        <v>60</v>
      </c>
      <c r="N61" s="21">
        <v>0.15</v>
      </c>
      <c r="O61" s="20">
        <f t="shared" si="1"/>
        <v>55.080000000000005</v>
      </c>
      <c r="P61" s="20" t="s">
        <v>9</v>
      </c>
      <c r="Q61" s="26" t="s">
        <v>170</v>
      </c>
      <c r="R61" s="5"/>
      <c r="S61" s="5" t="s">
        <v>155</v>
      </c>
      <c r="T61" s="5"/>
    </row>
    <row r="62" spans="1:20" ht="30" x14ac:dyDescent="0.25">
      <c r="A62" s="5">
        <v>702</v>
      </c>
      <c r="B62" s="5">
        <v>0</v>
      </c>
      <c r="C62" s="5">
        <v>0</v>
      </c>
      <c r="D62" s="5"/>
      <c r="E62" s="5"/>
      <c r="F62" s="5">
        <v>0</v>
      </c>
      <c r="G62" s="5">
        <v>0</v>
      </c>
      <c r="H62" s="6">
        <v>0</v>
      </c>
      <c r="I62" s="20">
        <f t="shared" si="0"/>
        <v>0</v>
      </c>
      <c r="J62" s="5">
        <v>1</v>
      </c>
      <c r="K62" s="317" t="s">
        <v>162</v>
      </c>
      <c r="L62" s="318"/>
      <c r="M62" s="318">
        <v>0</v>
      </c>
      <c r="N62" s="319">
        <v>0</v>
      </c>
      <c r="O62" s="20">
        <f t="shared" si="1"/>
        <v>0</v>
      </c>
      <c r="P62" s="20" t="s">
        <v>10</v>
      </c>
      <c r="Q62" s="26" t="s">
        <v>170</v>
      </c>
      <c r="R62" s="5"/>
      <c r="S62" s="5" t="s">
        <v>155</v>
      </c>
      <c r="T62" s="5"/>
    </row>
    <row r="63" spans="1:20" ht="30" x14ac:dyDescent="0.25">
      <c r="A63" s="5">
        <v>703</v>
      </c>
      <c r="B63" s="5">
        <v>0</v>
      </c>
      <c r="C63" s="5">
        <v>0</v>
      </c>
      <c r="D63" s="5"/>
      <c r="E63" s="5"/>
      <c r="F63" s="5">
        <v>0</v>
      </c>
      <c r="G63" s="5">
        <v>0</v>
      </c>
      <c r="H63" s="6">
        <v>0</v>
      </c>
      <c r="I63" s="20">
        <f t="shared" si="0"/>
        <v>0</v>
      </c>
      <c r="J63" s="5">
        <v>1</v>
      </c>
      <c r="K63" s="317" t="s">
        <v>162</v>
      </c>
      <c r="L63" s="318"/>
      <c r="M63" s="318">
        <v>0</v>
      </c>
      <c r="N63" s="319">
        <v>0</v>
      </c>
      <c r="O63" s="20">
        <f t="shared" si="1"/>
        <v>0</v>
      </c>
      <c r="P63" s="20" t="s">
        <v>10</v>
      </c>
      <c r="Q63" s="26" t="s">
        <v>170</v>
      </c>
      <c r="R63" s="5"/>
      <c r="S63" s="5" t="s">
        <v>155</v>
      </c>
      <c r="T63" s="5"/>
    </row>
    <row r="65" spans="1:20" x14ac:dyDescent="0.25">
      <c r="A65" s="19" t="s">
        <v>39</v>
      </c>
      <c r="B65" s="19">
        <f>SUM(B4:B63)</f>
        <v>56</v>
      </c>
      <c r="C65" s="19"/>
      <c r="D65" s="19"/>
      <c r="E65" s="19"/>
      <c r="F65" s="19"/>
      <c r="G65" s="19"/>
      <c r="H65" s="19"/>
      <c r="I65" s="19">
        <f>SUM(I4:I63)</f>
        <v>10418.219999999999</v>
      </c>
      <c r="J65" s="19">
        <f>SUM(J4:J63)</f>
        <v>58</v>
      </c>
      <c r="K65" s="19"/>
      <c r="L65" s="19"/>
      <c r="M65" s="19"/>
      <c r="N65" s="19"/>
      <c r="O65" s="19">
        <f>SUM(O4:O63)</f>
        <v>4219.49</v>
      </c>
      <c r="P65" s="19"/>
      <c r="Q65" s="19"/>
      <c r="R65" s="19"/>
      <c r="S65" s="19"/>
    </row>
    <row r="69" spans="1:20" x14ac:dyDescent="0.25">
      <c r="A69" s="25" t="s">
        <v>0</v>
      </c>
      <c r="B69" s="25">
        <v>2</v>
      </c>
      <c r="T69" s="4" t="s">
        <v>82</v>
      </c>
    </row>
    <row r="70" spans="1:20" ht="15.75" thickBot="1" x14ac:dyDescent="0.3">
      <c r="T70" s="4" t="s">
        <v>82</v>
      </c>
    </row>
    <row r="71" spans="1:20" ht="45.75" thickBot="1" x14ac:dyDescent="0.3">
      <c r="A71" s="18" t="s">
        <v>1</v>
      </c>
      <c r="B71" s="8" t="s">
        <v>15</v>
      </c>
      <c r="C71" s="9" t="s">
        <v>28</v>
      </c>
      <c r="D71" s="9" t="s">
        <v>13</v>
      </c>
      <c r="E71" s="9" t="s">
        <v>14</v>
      </c>
      <c r="F71" s="9" t="s">
        <v>16</v>
      </c>
      <c r="G71" s="9" t="s">
        <v>18</v>
      </c>
      <c r="H71" s="9" t="s">
        <v>26</v>
      </c>
      <c r="I71" s="10" t="s">
        <v>21</v>
      </c>
      <c r="J71" s="12" t="s">
        <v>22</v>
      </c>
      <c r="K71" s="13" t="s">
        <v>2</v>
      </c>
      <c r="L71" s="13" t="s">
        <v>17</v>
      </c>
      <c r="M71" s="13" t="s">
        <v>19</v>
      </c>
      <c r="N71" s="13" t="s">
        <v>26</v>
      </c>
      <c r="O71" s="14" t="s">
        <v>25</v>
      </c>
      <c r="P71" s="15" t="s">
        <v>20</v>
      </c>
      <c r="Q71" s="16" t="s">
        <v>27</v>
      </c>
      <c r="R71" s="16" t="s">
        <v>23</v>
      </c>
      <c r="S71" s="16" t="s">
        <v>24</v>
      </c>
      <c r="T71" s="17" t="s">
        <v>75</v>
      </c>
    </row>
    <row r="72" spans="1:20" x14ac:dyDescent="0.25">
      <c r="A72" s="5">
        <v>1</v>
      </c>
      <c r="B72" s="5">
        <v>1</v>
      </c>
      <c r="C72" s="5">
        <v>6</v>
      </c>
      <c r="D72" s="5" t="s">
        <v>157</v>
      </c>
      <c r="E72" s="5" t="s">
        <v>11</v>
      </c>
      <c r="F72" s="5">
        <v>1</v>
      </c>
      <c r="G72" s="5">
        <v>120</v>
      </c>
      <c r="H72" s="6">
        <v>0</v>
      </c>
      <c r="I72" s="20">
        <f>B72*F72*G72*(1-H72)*1.18</f>
        <v>141.6</v>
      </c>
      <c r="J72" s="5">
        <v>1</v>
      </c>
      <c r="K72" s="329" t="s">
        <v>153</v>
      </c>
      <c r="L72" s="330"/>
      <c r="M72" s="330"/>
      <c r="N72" s="331"/>
      <c r="O72" s="20">
        <f>IF(P72="DA",J72*M72*1.08*(1-N72),I72)</f>
        <v>141.6</v>
      </c>
      <c r="P72" s="20" t="s">
        <v>10</v>
      </c>
      <c r="Q72" s="26"/>
      <c r="R72" s="5" t="s">
        <v>74</v>
      </c>
      <c r="S72" s="5" t="s">
        <v>171</v>
      </c>
      <c r="T72" s="5" t="s">
        <v>227</v>
      </c>
    </row>
    <row r="73" spans="1:20" x14ac:dyDescent="0.25">
      <c r="A73" s="5">
        <v>2</v>
      </c>
      <c r="B73" s="5">
        <v>1</v>
      </c>
      <c r="C73" s="5">
        <v>6</v>
      </c>
      <c r="D73" s="5" t="s">
        <v>30</v>
      </c>
      <c r="E73" s="5" t="s">
        <v>31</v>
      </c>
      <c r="F73" s="5">
        <v>1</v>
      </c>
      <c r="G73" s="5">
        <v>250</v>
      </c>
      <c r="H73" s="6">
        <v>0</v>
      </c>
      <c r="I73" s="20">
        <f t="shared" ref="I73:I137" si="2">B73*F73*G73*(1-H73)*1.18</f>
        <v>295</v>
      </c>
      <c r="J73" s="5">
        <v>1</v>
      </c>
      <c r="K73" s="317" t="s">
        <v>30</v>
      </c>
      <c r="L73" s="318"/>
      <c r="M73" s="318"/>
      <c r="N73" s="319"/>
      <c r="O73" s="20">
        <f t="shared" ref="O73:O137" si="3">IF(P73="DA",J73*M73*1.08*(1-N73),I73)</f>
        <v>295</v>
      </c>
      <c r="P73" s="20" t="s">
        <v>10</v>
      </c>
      <c r="Q73" s="26"/>
      <c r="R73" s="5" t="s">
        <v>32</v>
      </c>
      <c r="S73" s="5" t="s">
        <v>171</v>
      </c>
      <c r="T73" s="5" t="s">
        <v>227</v>
      </c>
    </row>
    <row r="74" spans="1:20" x14ac:dyDescent="0.25">
      <c r="A74" s="5">
        <v>3</v>
      </c>
      <c r="B74" s="5">
        <v>1</v>
      </c>
      <c r="C74" s="5">
        <v>6</v>
      </c>
      <c r="D74" s="5" t="s">
        <v>157</v>
      </c>
      <c r="E74" s="5" t="s">
        <v>11</v>
      </c>
      <c r="F74" s="5">
        <v>1</v>
      </c>
      <c r="G74" s="5">
        <v>120</v>
      </c>
      <c r="H74" s="6">
        <v>0</v>
      </c>
      <c r="I74" s="20">
        <f t="shared" si="2"/>
        <v>141.6</v>
      </c>
      <c r="J74" s="5">
        <v>1</v>
      </c>
      <c r="K74" s="317" t="s">
        <v>153</v>
      </c>
      <c r="L74" s="318"/>
      <c r="M74" s="318"/>
      <c r="N74" s="319"/>
      <c r="O74" s="20">
        <f t="shared" si="3"/>
        <v>141.6</v>
      </c>
      <c r="P74" s="20" t="s">
        <v>10</v>
      </c>
      <c r="Q74" s="26"/>
      <c r="R74" s="5" t="s">
        <v>74</v>
      </c>
      <c r="S74" s="5" t="s">
        <v>171</v>
      </c>
      <c r="T74" s="5" t="s">
        <v>228</v>
      </c>
    </row>
    <row r="75" spans="1:20" x14ac:dyDescent="0.25">
      <c r="A75" s="5">
        <v>4</v>
      </c>
      <c r="B75" s="5">
        <v>1</v>
      </c>
      <c r="C75" s="5">
        <v>6</v>
      </c>
      <c r="D75" s="5" t="s">
        <v>30</v>
      </c>
      <c r="E75" s="5" t="s">
        <v>31</v>
      </c>
      <c r="F75" s="5">
        <v>1</v>
      </c>
      <c r="G75" s="5">
        <v>250</v>
      </c>
      <c r="H75" s="6">
        <v>0</v>
      </c>
      <c r="I75" s="20">
        <f t="shared" si="2"/>
        <v>295</v>
      </c>
      <c r="J75" s="5">
        <v>1</v>
      </c>
      <c r="K75" s="317" t="s">
        <v>30</v>
      </c>
      <c r="L75" s="318"/>
      <c r="M75" s="318"/>
      <c r="N75" s="319"/>
      <c r="O75" s="20">
        <f t="shared" si="3"/>
        <v>295</v>
      </c>
      <c r="P75" s="20" t="s">
        <v>10</v>
      </c>
      <c r="Q75" s="26"/>
      <c r="R75" s="5" t="s">
        <v>32</v>
      </c>
      <c r="S75" s="5" t="s">
        <v>171</v>
      </c>
      <c r="T75" s="5" t="s">
        <v>229</v>
      </c>
    </row>
    <row r="76" spans="1:20" x14ac:dyDescent="0.25">
      <c r="A76" s="5">
        <v>5</v>
      </c>
      <c r="B76" s="5">
        <v>1</v>
      </c>
      <c r="C76" s="5">
        <v>6</v>
      </c>
      <c r="D76" s="5" t="s">
        <v>157</v>
      </c>
      <c r="E76" s="5" t="s">
        <v>11</v>
      </c>
      <c r="F76" s="5">
        <v>1</v>
      </c>
      <c r="G76" s="5">
        <v>120</v>
      </c>
      <c r="H76" s="6">
        <v>0</v>
      </c>
      <c r="I76" s="20">
        <f t="shared" si="2"/>
        <v>141.6</v>
      </c>
      <c r="J76" s="5">
        <v>1</v>
      </c>
      <c r="K76" s="317" t="s">
        <v>153</v>
      </c>
      <c r="L76" s="318"/>
      <c r="M76" s="318"/>
      <c r="N76" s="319"/>
      <c r="O76" s="20">
        <f t="shared" si="3"/>
        <v>141.6</v>
      </c>
      <c r="P76" s="20" t="s">
        <v>10</v>
      </c>
      <c r="Q76" s="26"/>
      <c r="R76" s="5" t="s">
        <v>74</v>
      </c>
      <c r="S76" s="5" t="s">
        <v>171</v>
      </c>
      <c r="T76" s="5" t="s">
        <v>229</v>
      </c>
    </row>
    <row r="77" spans="1:20" x14ac:dyDescent="0.25">
      <c r="A77" s="5">
        <v>6</v>
      </c>
      <c r="B77" s="5">
        <v>1</v>
      </c>
      <c r="C77" s="5">
        <v>4</v>
      </c>
      <c r="D77" s="5" t="s">
        <v>163</v>
      </c>
      <c r="E77" s="5" t="s">
        <v>34</v>
      </c>
      <c r="F77" s="5">
        <v>1</v>
      </c>
      <c r="G77" s="5">
        <v>125</v>
      </c>
      <c r="H77" s="6">
        <v>0</v>
      </c>
      <c r="I77" s="20">
        <f t="shared" si="2"/>
        <v>147.5</v>
      </c>
      <c r="J77" s="5">
        <v>1</v>
      </c>
      <c r="K77" s="20" t="s">
        <v>12</v>
      </c>
      <c r="L77" s="20" t="s">
        <v>11</v>
      </c>
      <c r="M77" s="20">
        <v>30</v>
      </c>
      <c r="N77" s="21">
        <v>0</v>
      </c>
      <c r="O77" s="20">
        <f t="shared" si="3"/>
        <v>32.400000000000006</v>
      </c>
      <c r="P77" s="20" t="s">
        <v>9</v>
      </c>
      <c r="Q77" s="26" t="s">
        <v>73</v>
      </c>
      <c r="R77" s="5" t="s">
        <v>6</v>
      </c>
      <c r="S77" s="5" t="s">
        <v>171</v>
      </c>
      <c r="T77" s="5" t="s">
        <v>230</v>
      </c>
    </row>
    <row r="78" spans="1:20" x14ac:dyDescent="0.25">
      <c r="A78" s="5">
        <v>7</v>
      </c>
      <c r="B78" s="5">
        <v>1</v>
      </c>
      <c r="C78" s="5">
        <v>4</v>
      </c>
      <c r="D78" s="5" t="s">
        <v>163</v>
      </c>
      <c r="E78" s="5" t="s">
        <v>34</v>
      </c>
      <c r="F78" s="5">
        <v>1</v>
      </c>
      <c r="G78" s="5">
        <v>125</v>
      </c>
      <c r="H78" s="6">
        <v>0</v>
      </c>
      <c r="I78" s="20">
        <f t="shared" si="2"/>
        <v>147.5</v>
      </c>
      <c r="J78" s="5">
        <v>1</v>
      </c>
      <c r="K78" s="20" t="s">
        <v>12</v>
      </c>
      <c r="L78" s="20" t="s">
        <v>11</v>
      </c>
      <c r="M78" s="20">
        <v>30</v>
      </c>
      <c r="N78" s="21">
        <v>0</v>
      </c>
      <c r="O78" s="20">
        <f t="shared" si="3"/>
        <v>32.400000000000006</v>
      </c>
      <c r="P78" s="20" t="s">
        <v>9</v>
      </c>
      <c r="Q78" s="26" t="s">
        <v>73</v>
      </c>
      <c r="R78" s="5" t="s">
        <v>6</v>
      </c>
      <c r="S78" s="5" t="s">
        <v>171</v>
      </c>
      <c r="T78" s="5" t="s">
        <v>231</v>
      </c>
    </row>
    <row r="79" spans="1:20" x14ac:dyDescent="0.25">
      <c r="A79" s="5">
        <v>8</v>
      </c>
      <c r="B79" s="5">
        <v>1</v>
      </c>
      <c r="C79" s="5">
        <v>4</v>
      </c>
      <c r="D79" s="5" t="s">
        <v>71</v>
      </c>
      <c r="E79" s="5" t="s">
        <v>8</v>
      </c>
      <c r="F79" s="5">
        <v>1</v>
      </c>
      <c r="G79" s="5">
        <v>36</v>
      </c>
      <c r="H79" s="6">
        <v>0</v>
      </c>
      <c r="I79" s="20">
        <f t="shared" si="2"/>
        <v>42.48</v>
      </c>
      <c r="J79" s="5">
        <v>1</v>
      </c>
      <c r="K79" s="20" t="s">
        <v>12</v>
      </c>
      <c r="L79" s="20" t="s">
        <v>11</v>
      </c>
      <c r="M79" s="20">
        <v>30</v>
      </c>
      <c r="N79" s="21">
        <v>0</v>
      </c>
      <c r="O79" s="20">
        <f t="shared" si="3"/>
        <v>32.400000000000006</v>
      </c>
      <c r="P79" s="20" t="s">
        <v>9</v>
      </c>
      <c r="Q79" s="26"/>
      <c r="R79" s="5" t="s">
        <v>6</v>
      </c>
      <c r="S79" s="5" t="s">
        <v>171</v>
      </c>
      <c r="T79" s="5" t="s">
        <v>232</v>
      </c>
    </row>
    <row r="80" spans="1:20" x14ac:dyDescent="0.25">
      <c r="A80" s="5">
        <v>9</v>
      </c>
      <c r="B80" s="5">
        <v>1</v>
      </c>
      <c r="C80" s="5">
        <v>3</v>
      </c>
      <c r="D80" s="5" t="s">
        <v>71</v>
      </c>
      <c r="E80" s="5" t="s">
        <v>8</v>
      </c>
      <c r="F80" s="5">
        <v>1</v>
      </c>
      <c r="G80" s="5">
        <v>36</v>
      </c>
      <c r="H80" s="6">
        <v>0</v>
      </c>
      <c r="I80" s="20">
        <f t="shared" si="2"/>
        <v>42.48</v>
      </c>
      <c r="J80" s="5">
        <v>1</v>
      </c>
      <c r="K80" s="20" t="s">
        <v>12</v>
      </c>
      <c r="L80" s="20" t="s">
        <v>11</v>
      </c>
      <c r="M80" s="20">
        <v>30</v>
      </c>
      <c r="N80" s="21">
        <v>0</v>
      </c>
      <c r="O80" s="20">
        <f t="shared" si="3"/>
        <v>32.400000000000006</v>
      </c>
      <c r="P80" s="20" t="s">
        <v>9</v>
      </c>
      <c r="Q80" s="26" t="s">
        <v>73</v>
      </c>
      <c r="R80" s="5" t="s">
        <v>6</v>
      </c>
      <c r="S80" s="5" t="s">
        <v>171</v>
      </c>
      <c r="T80" s="5" t="s">
        <v>233</v>
      </c>
    </row>
    <row r="81" spans="1:20" x14ac:dyDescent="0.25">
      <c r="A81" s="5">
        <v>10</v>
      </c>
      <c r="B81" s="5">
        <v>1</v>
      </c>
      <c r="C81" s="5">
        <v>4</v>
      </c>
      <c r="D81" s="5" t="s">
        <v>71</v>
      </c>
      <c r="E81" s="5" t="s">
        <v>8</v>
      </c>
      <c r="F81" s="5">
        <v>1</v>
      </c>
      <c r="G81" s="5">
        <v>36</v>
      </c>
      <c r="H81" s="6">
        <v>0</v>
      </c>
      <c r="I81" s="20">
        <f t="shared" si="2"/>
        <v>42.48</v>
      </c>
      <c r="J81" s="5">
        <v>1</v>
      </c>
      <c r="K81" s="20" t="s">
        <v>12</v>
      </c>
      <c r="L81" s="20" t="s">
        <v>11</v>
      </c>
      <c r="M81" s="20">
        <v>30</v>
      </c>
      <c r="N81" s="21">
        <v>0</v>
      </c>
      <c r="O81" s="20">
        <f t="shared" si="3"/>
        <v>32.400000000000006</v>
      </c>
      <c r="P81" s="20" t="s">
        <v>9</v>
      </c>
      <c r="Q81" s="26" t="s">
        <v>73</v>
      </c>
      <c r="R81" s="5" t="s">
        <v>6</v>
      </c>
      <c r="S81" s="5" t="s">
        <v>171</v>
      </c>
      <c r="T81" s="5" t="s">
        <v>234</v>
      </c>
    </row>
    <row r="82" spans="1:20" x14ac:dyDescent="0.25">
      <c r="A82" s="5">
        <v>11</v>
      </c>
      <c r="B82" s="5">
        <v>1</v>
      </c>
      <c r="C82" s="5">
        <v>4</v>
      </c>
      <c r="D82" s="5" t="s">
        <v>172</v>
      </c>
      <c r="E82" s="5" t="s">
        <v>173</v>
      </c>
      <c r="F82" s="5">
        <v>1</v>
      </c>
      <c r="G82" s="5">
        <v>70</v>
      </c>
      <c r="H82" s="6">
        <v>0</v>
      </c>
      <c r="I82" s="20">
        <f t="shared" si="2"/>
        <v>82.6</v>
      </c>
      <c r="J82" s="5">
        <v>1</v>
      </c>
      <c r="K82" s="20" t="s">
        <v>12</v>
      </c>
      <c r="L82" s="20" t="s">
        <v>11</v>
      </c>
      <c r="M82" s="20">
        <v>30</v>
      </c>
      <c r="N82" s="21">
        <v>0</v>
      </c>
      <c r="O82" s="20">
        <f t="shared" si="3"/>
        <v>32.400000000000006</v>
      </c>
      <c r="P82" s="20" t="s">
        <v>9</v>
      </c>
      <c r="Q82" s="26" t="s">
        <v>73</v>
      </c>
      <c r="R82" s="5" t="s">
        <v>6</v>
      </c>
      <c r="S82" s="5" t="s">
        <v>171</v>
      </c>
      <c r="T82" s="5" t="s">
        <v>235</v>
      </c>
    </row>
    <row r="83" spans="1:20" x14ac:dyDescent="0.25">
      <c r="A83" s="5">
        <v>12</v>
      </c>
      <c r="B83" s="5">
        <v>1</v>
      </c>
      <c r="C83" s="5">
        <v>3</v>
      </c>
      <c r="D83" s="5" t="s">
        <v>163</v>
      </c>
      <c r="E83" s="5" t="s">
        <v>34</v>
      </c>
      <c r="F83" s="5">
        <v>1</v>
      </c>
      <c r="G83" s="5">
        <v>125</v>
      </c>
      <c r="H83" s="6">
        <v>0</v>
      </c>
      <c r="I83" s="20">
        <f t="shared" si="2"/>
        <v>147.5</v>
      </c>
      <c r="J83" s="5">
        <v>1</v>
      </c>
      <c r="K83" s="20" t="s">
        <v>12</v>
      </c>
      <c r="L83" s="20" t="s">
        <v>11</v>
      </c>
      <c r="M83" s="20">
        <v>30</v>
      </c>
      <c r="N83" s="21">
        <v>0</v>
      </c>
      <c r="O83" s="20">
        <f t="shared" si="3"/>
        <v>32.400000000000006</v>
      </c>
      <c r="P83" s="20" t="s">
        <v>9</v>
      </c>
      <c r="Q83" s="26" t="s">
        <v>73</v>
      </c>
      <c r="R83" s="5" t="s">
        <v>6</v>
      </c>
      <c r="S83" s="5" t="s">
        <v>171</v>
      </c>
      <c r="T83" s="5" t="s">
        <v>236</v>
      </c>
    </row>
    <row r="84" spans="1:20" x14ac:dyDescent="0.25">
      <c r="A84" s="5">
        <v>13</v>
      </c>
      <c r="B84" s="5">
        <v>1</v>
      </c>
      <c r="C84" s="5">
        <v>4</v>
      </c>
      <c r="D84" s="5" t="s">
        <v>163</v>
      </c>
      <c r="E84" s="5" t="s">
        <v>34</v>
      </c>
      <c r="F84" s="5">
        <v>1</v>
      </c>
      <c r="G84" s="5">
        <v>125</v>
      </c>
      <c r="H84" s="6">
        <v>0</v>
      </c>
      <c r="I84" s="20">
        <f t="shared" si="2"/>
        <v>147.5</v>
      </c>
      <c r="J84" s="5">
        <v>1</v>
      </c>
      <c r="K84" s="20" t="s">
        <v>12</v>
      </c>
      <c r="L84" s="20" t="s">
        <v>11</v>
      </c>
      <c r="M84" s="20">
        <v>30</v>
      </c>
      <c r="N84" s="21">
        <v>0</v>
      </c>
      <c r="O84" s="20">
        <f t="shared" si="3"/>
        <v>32.400000000000006</v>
      </c>
      <c r="P84" s="20" t="s">
        <v>9</v>
      </c>
      <c r="Q84" s="26"/>
      <c r="R84" s="5" t="s">
        <v>6</v>
      </c>
      <c r="S84" s="5" t="s">
        <v>171</v>
      </c>
      <c r="T84" s="5" t="s">
        <v>237</v>
      </c>
    </row>
    <row r="85" spans="1:20" x14ac:dyDescent="0.25">
      <c r="A85" s="5">
        <v>14</v>
      </c>
      <c r="B85" s="5">
        <v>1</v>
      </c>
      <c r="C85" s="5">
        <v>6</v>
      </c>
      <c r="D85" s="5" t="s">
        <v>157</v>
      </c>
      <c r="E85" s="5" t="s">
        <v>11</v>
      </c>
      <c r="F85" s="5">
        <v>1</v>
      </c>
      <c r="G85" s="5">
        <v>120</v>
      </c>
      <c r="H85" s="6">
        <v>0</v>
      </c>
      <c r="I85" s="20">
        <f t="shared" si="2"/>
        <v>141.6</v>
      </c>
      <c r="J85" s="5">
        <v>1</v>
      </c>
      <c r="K85" s="317" t="s">
        <v>153</v>
      </c>
      <c r="L85" s="318"/>
      <c r="M85" s="318"/>
      <c r="N85" s="319"/>
      <c r="O85" s="20">
        <f t="shared" si="3"/>
        <v>141.6</v>
      </c>
      <c r="P85" s="20" t="s">
        <v>10</v>
      </c>
      <c r="Q85" s="26"/>
      <c r="R85" s="5" t="s">
        <v>74</v>
      </c>
      <c r="S85" s="5" t="s">
        <v>171</v>
      </c>
      <c r="T85" s="5" t="s">
        <v>222</v>
      </c>
    </row>
    <row r="86" spans="1:20" ht="30" x14ac:dyDescent="0.25">
      <c r="A86" s="5">
        <v>17</v>
      </c>
      <c r="B86" s="5">
        <v>1</v>
      </c>
      <c r="C86" s="5">
        <v>8</v>
      </c>
      <c r="D86" s="5" t="s">
        <v>63</v>
      </c>
      <c r="E86" s="5" t="s">
        <v>34</v>
      </c>
      <c r="F86" s="5">
        <v>1</v>
      </c>
      <c r="G86" s="5">
        <v>125</v>
      </c>
      <c r="H86" s="6">
        <v>0</v>
      </c>
      <c r="I86" s="20">
        <f t="shared" si="2"/>
        <v>147.5</v>
      </c>
      <c r="J86" s="5">
        <v>1</v>
      </c>
      <c r="K86" s="20" t="s">
        <v>12</v>
      </c>
      <c r="L86" s="20" t="s">
        <v>11</v>
      </c>
      <c r="M86" s="20">
        <v>30</v>
      </c>
      <c r="N86" s="21">
        <v>0</v>
      </c>
      <c r="O86" s="20">
        <f t="shared" si="3"/>
        <v>32.400000000000006</v>
      </c>
      <c r="P86" s="20" t="s">
        <v>9</v>
      </c>
      <c r="Q86" s="26" t="s">
        <v>181</v>
      </c>
      <c r="R86" s="5" t="s">
        <v>6</v>
      </c>
      <c r="S86" s="5" t="s">
        <v>171</v>
      </c>
      <c r="T86" s="5" t="s">
        <v>238</v>
      </c>
    </row>
    <row r="87" spans="1:20" x14ac:dyDescent="0.25">
      <c r="A87" s="5">
        <v>18</v>
      </c>
      <c r="B87" s="5">
        <v>1</v>
      </c>
      <c r="C87" s="5">
        <v>4</v>
      </c>
      <c r="D87" s="5" t="s">
        <v>163</v>
      </c>
      <c r="E87" s="5" t="s">
        <v>34</v>
      </c>
      <c r="F87" s="5">
        <v>1</v>
      </c>
      <c r="G87" s="5">
        <v>125</v>
      </c>
      <c r="H87" s="6">
        <v>0</v>
      </c>
      <c r="I87" s="20">
        <f t="shared" si="2"/>
        <v>147.5</v>
      </c>
      <c r="J87" s="5">
        <v>1</v>
      </c>
      <c r="K87" s="20" t="s">
        <v>12</v>
      </c>
      <c r="L87" s="20" t="s">
        <v>11</v>
      </c>
      <c r="M87" s="20">
        <v>30</v>
      </c>
      <c r="N87" s="21">
        <v>0</v>
      </c>
      <c r="O87" s="20">
        <f t="shared" si="3"/>
        <v>32.400000000000006</v>
      </c>
      <c r="P87" s="20" t="s">
        <v>9</v>
      </c>
      <c r="Q87" s="26" t="s">
        <v>73</v>
      </c>
      <c r="R87" s="5" t="s">
        <v>6</v>
      </c>
      <c r="S87" s="5" t="s">
        <v>171</v>
      </c>
      <c r="T87" s="5" t="s">
        <v>239</v>
      </c>
    </row>
    <row r="88" spans="1:20" x14ac:dyDescent="0.25">
      <c r="A88" s="5">
        <v>19</v>
      </c>
      <c r="B88" s="5">
        <v>1</v>
      </c>
      <c r="C88" s="5">
        <v>4</v>
      </c>
      <c r="D88" s="5" t="s">
        <v>163</v>
      </c>
      <c r="E88" s="5" t="s">
        <v>34</v>
      </c>
      <c r="F88" s="5">
        <v>1</v>
      </c>
      <c r="G88" s="5">
        <v>125</v>
      </c>
      <c r="H88" s="6">
        <v>0</v>
      </c>
      <c r="I88" s="20">
        <f t="shared" si="2"/>
        <v>147.5</v>
      </c>
      <c r="J88" s="5">
        <v>1</v>
      </c>
      <c r="K88" s="20" t="s">
        <v>12</v>
      </c>
      <c r="L88" s="20" t="s">
        <v>11</v>
      </c>
      <c r="M88" s="20">
        <v>30</v>
      </c>
      <c r="N88" s="21">
        <v>0</v>
      </c>
      <c r="O88" s="20">
        <f t="shared" si="3"/>
        <v>32.400000000000006</v>
      </c>
      <c r="P88" s="20" t="s">
        <v>9</v>
      </c>
      <c r="Q88" s="26" t="s">
        <v>73</v>
      </c>
      <c r="R88" s="5" t="s">
        <v>6</v>
      </c>
      <c r="S88" s="5" t="s">
        <v>171</v>
      </c>
      <c r="T88" s="5" t="s">
        <v>240</v>
      </c>
    </row>
    <row r="89" spans="1:20" ht="30" x14ac:dyDescent="0.25">
      <c r="A89" s="5">
        <v>20</v>
      </c>
      <c r="B89" s="5">
        <v>1</v>
      </c>
      <c r="C89" s="5">
        <v>10</v>
      </c>
      <c r="D89" s="5" t="s">
        <v>44</v>
      </c>
      <c r="E89" s="5" t="s">
        <v>34</v>
      </c>
      <c r="F89" s="5">
        <v>1</v>
      </c>
      <c r="G89" s="5">
        <v>250</v>
      </c>
      <c r="H89" s="6">
        <v>0</v>
      </c>
      <c r="I89" s="20">
        <f t="shared" si="2"/>
        <v>295</v>
      </c>
      <c r="J89" s="5">
        <v>1</v>
      </c>
      <c r="K89" s="20" t="s">
        <v>12</v>
      </c>
      <c r="L89" s="20" t="s">
        <v>11</v>
      </c>
      <c r="M89" s="20">
        <v>80</v>
      </c>
      <c r="N89" s="21">
        <v>0.15</v>
      </c>
      <c r="O89" s="20">
        <f t="shared" si="3"/>
        <v>73.44</v>
      </c>
      <c r="P89" s="20" t="s">
        <v>9</v>
      </c>
      <c r="Q89" s="26" t="s">
        <v>47</v>
      </c>
      <c r="R89" s="5" t="s">
        <v>6</v>
      </c>
      <c r="S89" s="5" t="s">
        <v>171</v>
      </c>
      <c r="T89" s="5" t="s">
        <v>241</v>
      </c>
    </row>
    <row r="90" spans="1:20" x14ac:dyDescent="0.25">
      <c r="A90" s="5">
        <v>21</v>
      </c>
      <c r="B90" s="5">
        <v>1</v>
      </c>
      <c r="C90" s="5">
        <v>4</v>
      </c>
      <c r="D90" s="5" t="s">
        <v>71</v>
      </c>
      <c r="E90" s="5" t="s">
        <v>174</v>
      </c>
      <c r="F90" s="5">
        <v>1</v>
      </c>
      <c r="G90" s="5">
        <v>36</v>
      </c>
      <c r="H90" s="6">
        <v>0</v>
      </c>
      <c r="I90" s="20">
        <f t="shared" si="2"/>
        <v>42.48</v>
      </c>
      <c r="J90" s="5">
        <v>1</v>
      </c>
      <c r="K90" s="20" t="s">
        <v>12</v>
      </c>
      <c r="L90" s="20" t="s">
        <v>11</v>
      </c>
      <c r="M90" s="20">
        <v>30</v>
      </c>
      <c r="N90" s="21">
        <v>0</v>
      </c>
      <c r="O90" s="20">
        <f t="shared" si="3"/>
        <v>32.400000000000006</v>
      </c>
      <c r="P90" s="20" t="s">
        <v>9</v>
      </c>
      <c r="Q90" s="26"/>
      <c r="R90" s="5" t="s">
        <v>6</v>
      </c>
      <c r="S90" s="5" t="s">
        <v>155</v>
      </c>
      <c r="T90" s="5" t="s">
        <v>242</v>
      </c>
    </row>
    <row r="91" spans="1:20" ht="30" x14ac:dyDescent="0.25">
      <c r="A91" s="5">
        <v>32</v>
      </c>
      <c r="B91" s="5">
        <v>1</v>
      </c>
      <c r="C91" s="5">
        <v>10</v>
      </c>
      <c r="D91" s="5" t="s">
        <v>41</v>
      </c>
      <c r="E91" s="5" t="s">
        <v>34</v>
      </c>
      <c r="F91" s="5">
        <v>1</v>
      </c>
      <c r="G91" s="5">
        <v>250</v>
      </c>
      <c r="H91" s="6">
        <v>0</v>
      </c>
      <c r="I91" s="20">
        <f t="shared" si="2"/>
        <v>295</v>
      </c>
      <c r="J91" s="5">
        <v>1</v>
      </c>
      <c r="K91" s="20" t="s">
        <v>12</v>
      </c>
      <c r="L91" s="20" t="s">
        <v>11</v>
      </c>
      <c r="M91" s="20">
        <v>80</v>
      </c>
      <c r="N91" s="21">
        <v>0.15</v>
      </c>
      <c r="O91" s="20">
        <f t="shared" si="3"/>
        <v>73.44</v>
      </c>
      <c r="P91" s="20" t="s">
        <v>9</v>
      </c>
      <c r="Q91" s="26" t="s">
        <v>47</v>
      </c>
      <c r="R91" s="5" t="s">
        <v>6</v>
      </c>
      <c r="S91" s="5" t="s">
        <v>155</v>
      </c>
      <c r="T91" s="5" t="s">
        <v>243</v>
      </c>
    </row>
    <row r="92" spans="1:20" x14ac:dyDescent="0.25">
      <c r="A92" s="5">
        <v>33</v>
      </c>
      <c r="B92" s="5">
        <v>1</v>
      </c>
      <c r="C92" s="5">
        <v>8</v>
      </c>
      <c r="D92" s="5" t="s">
        <v>44</v>
      </c>
      <c r="E92" s="5" t="s">
        <v>34</v>
      </c>
      <c r="F92" s="5">
        <v>1</v>
      </c>
      <c r="G92" s="5">
        <v>250</v>
      </c>
      <c r="H92" s="6">
        <v>0</v>
      </c>
      <c r="I92" s="20">
        <f t="shared" si="2"/>
        <v>295</v>
      </c>
      <c r="J92" s="5">
        <v>1</v>
      </c>
      <c r="K92" s="20" t="s">
        <v>12</v>
      </c>
      <c r="L92" s="20" t="s">
        <v>11</v>
      </c>
      <c r="M92" s="20">
        <v>80</v>
      </c>
      <c r="N92" s="21">
        <v>0.15</v>
      </c>
      <c r="O92" s="20">
        <f t="shared" si="3"/>
        <v>73.44</v>
      </c>
      <c r="P92" s="20" t="s">
        <v>9</v>
      </c>
      <c r="Q92" s="26"/>
      <c r="R92" s="5" t="s">
        <v>38</v>
      </c>
      <c r="S92" s="5" t="s">
        <v>155</v>
      </c>
      <c r="T92" s="5" t="s">
        <v>244</v>
      </c>
    </row>
    <row r="93" spans="1:20" ht="30" x14ac:dyDescent="0.25">
      <c r="A93" s="5">
        <v>45</v>
      </c>
      <c r="B93" s="5">
        <v>1</v>
      </c>
      <c r="C93" s="5">
        <v>8</v>
      </c>
      <c r="D93" s="5" t="s">
        <v>44</v>
      </c>
      <c r="E93" s="5" t="s">
        <v>34</v>
      </c>
      <c r="F93" s="5">
        <v>1</v>
      </c>
      <c r="G93" s="5">
        <v>125</v>
      </c>
      <c r="H93" s="6">
        <v>0</v>
      </c>
      <c r="I93" s="20">
        <f t="shared" si="2"/>
        <v>147.5</v>
      </c>
      <c r="J93" s="5">
        <v>1</v>
      </c>
      <c r="K93" s="20" t="s">
        <v>175</v>
      </c>
      <c r="L93" s="20" t="s">
        <v>11</v>
      </c>
      <c r="M93" s="20">
        <v>120</v>
      </c>
      <c r="N93" s="21">
        <v>0.15</v>
      </c>
      <c r="O93" s="20">
        <f t="shared" si="3"/>
        <v>110.16000000000001</v>
      </c>
      <c r="P93" s="20" t="s">
        <v>9</v>
      </c>
      <c r="Q93" s="26" t="s">
        <v>47</v>
      </c>
      <c r="R93" s="5" t="s">
        <v>6</v>
      </c>
      <c r="S93" s="5" t="s">
        <v>155</v>
      </c>
      <c r="T93" s="5" t="s">
        <v>245</v>
      </c>
    </row>
    <row r="94" spans="1:20" ht="30" x14ac:dyDescent="0.25">
      <c r="A94" s="5">
        <v>46</v>
      </c>
      <c r="B94" s="5">
        <v>1</v>
      </c>
      <c r="C94" s="5">
        <v>8</v>
      </c>
      <c r="D94" s="5" t="s">
        <v>44</v>
      </c>
      <c r="E94" s="5" t="s">
        <v>34</v>
      </c>
      <c r="F94" s="5">
        <v>1</v>
      </c>
      <c r="G94" s="5">
        <v>250</v>
      </c>
      <c r="H94" s="6">
        <v>0</v>
      </c>
      <c r="I94" s="20">
        <f t="shared" si="2"/>
        <v>295</v>
      </c>
      <c r="J94" s="5">
        <v>1</v>
      </c>
      <c r="K94" s="20" t="s">
        <v>175</v>
      </c>
      <c r="L94" s="20" t="s">
        <v>11</v>
      </c>
      <c r="M94" s="20">
        <v>120</v>
      </c>
      <c r="N94" s="21">
        <v>0.15</v>
      </c>
      <c r="O94" s="20">
        <f t="shared" si="3"/>
        <v>110.16000000000001</v>
      </c>
      <c r="P94" s="20" t="s">
        <v>9</v>
      </c>
      <c r="Q94" s="26" t="s">
        <v>47</v>
      </c>
      <c r="R94" s="5" t="s">
        <v>32</v>
      </c>
      <c r="S94" s="5" t="s">
        <v>155</v>
      </c>
      <c r="T94" s="5" t="s">
        <v>246</v>
      </c>
    </row>
    <row r="95" spans="1:20" x14ac:dyDescent="0.25">
      <c r="A95" s="5">
        <v>80</v>
      </c>
      <c r="B95" s="5">
        <v>1</v>
      </c>
      <c r="C95" s="5">
        <v>10</v>
      </c>
      <c r="D95" s="5" t="s">
        <v>176</v>
      </c>
      <c r="E95" s="5" t="s">
        <v>11</v>
      </c>
      <c r="F95" s="5">
        <v>1</v>
      </c>
      <c r="G95" s="5">
        <v>60</v>
      </c>
      <c r="H95" s="6">
        <v>0</v>
      </c>
      <c r="I95" s="20">
        <f t="shared" si="2"/>
        <v>70.8</v>
      </c>
      <c r="J95" s="5">
        <v>1</v>
      </c>
      <c r="K95" s="317" t="s">
        <v>153</v>
      </c>
      <c r="L95" s="318"/>
      <c r="M95" s="318"/>
      <c r="N95" s="319"/>
      <c r="O95" s="20">
        <f t="shared" si="3"/>
        <v>70.8</v>
      </c>
      <c r="P95" s="20" t="s">
        <v>10</v>
      </c>
      <c r="Q95" s="26" t="s">
        <v>73</v>
      </c>
      <c r="R95" s="5" t="s">
        <v>6</v>
      </c>
      <c r="S95" s="5" t="s">
        <v>177</v>
      </c>
      <c r="T95" s="5" t="s">
        <v>247</v>
      </c>
    </row>
    <row r="96" spans="1:20" x14ac:dyDescent="0.25">
      <c r="A96" s="5">
        <v>81</v>
      </c>
      <c r="B96" s="5">
        <v>1</v>
      </c>
      <c r="C96" s="5">
        <v>10</v>
      </c>
      <c r="D96" s="5" t="s">
        <v>44</v>
      </c>
      <c r="E96" s="5" t="s">
        <v>34</v>
      </c>
      <c r="F96" s="5">
        <v>1</v>
      </c>
      <c r="G96" s="5">
        <v>250</v>
      </c>
      <c r="H96" s="6">
        <v>0</v>
      </c>
      <c r="I96" s="20">
        <f t="shared" si="2"/>
        <v>295</v>
      </c>
      <c r="J96" s="5">
        <v>1</v>
      </c>
      <c r="K96" s="20" t="s">
        <v>12</v>
      </c>
      <c r="L96" s="20" t="s">
        <v>11</v>
      </c>
      <c r="M96" s="20">
        <v>60</v>
      </c>
      <c r="N96" s="21">
        <v>0.15</v>
      </c>
      <c r="O96" s="20">
        <f t="shared" si="3"/>
        <v>55.080000000000005</v>
      </c>
      <c r="P96" s="20" t="s">
        <v>9</v>
      </c>
      <c r="Q96" s="26" t="s">
        <v>73</v>
      </c>
      <c r="R96" s="5" t="s">
        <v>6</v>
      </c>
      <c r="S96" s="5" t="s">
        <v>177</v>
      </c>
      <c r="T96" s="5" t="s">
        <v>248</v>
      </c>
    </row>
    <row r="97" spans="1:20" x14ac:dyDescent="0.25">
      <c r="A97" s="5">
        <v>82</v>
      </c>
      <c r="B97" s="5">
        <v>1</v>
      </c>
      <c r="C97" s="5">
        <v>5</v>
      </c>
      <c r="D97" s="5" t="s">
        <v>178</v>
      </c>
      <c r="E97" s="5" t="s">
        <v>31</v>
      </c>
      <c r="F97" s="5">
        <v>1</v>
      </c>
      <c r="G97" s="5">
        <v>150</v>
      </c>
      <c r="H97" s="6">
        <v>0</v>
      </c>
      <c r="I97" s="20">
        <f t="shared" si="2"/>
        <v>177</v>
      </c>
      <c r="J97" s="5">
        <v>1</v>
      </c>
      <c r="K97" s="20" t="s">
        <v>12</v>
      </c>
      <c r="L97" s="20" t="s">
        <v>11</v>
      </c>
      <c r="M97" s="20">
        <v>30</v>
      </c>
      <c r="N97" s="21">
        <v>0</v>
      </c>
      <c r="O97" s="20">
        <f t="shared" si="3"/>
        <v>32.400000000000006</v>
      </c>
      <c r="P97" s="20" t="s">
        <v>9</v>
      </c>
      <c r="Q97" s="26"/>
      <c r="R97" s="5" t="s">
        <v>6</v>
      </c>
      <c r="S97" s="5" t="s">
        <v>177</v>
      </c>
      <c r="T97" s="5" t="s">
        <v>249</v>
      </c>
    </row>
    <row r="98" spans="1:20" x14ac:dyDescent="0.25">
      <c r="A98" s="5">
        <v>83</v>
      </c>
      <c r="B98" s="5">
        <v>1</v>
      </c>
      <c r="C98" s="5">
        <v>5</v>
      </c>
      <c r="D98" s="5" t="s">
        <v>178</v>
      </c>
      <c r="E98" s="5" t="s">
        <v>31</v>
      </c>
      <c r="F98" s="5">
        <v>1</v>
      </c>
      <c r="G98" s="5">
        <v>150</v>
      </c>
      <c r="H98" s="6">
        <v>0</v>
      </c>
      <c r="I98" s="20">
        <f t="shared" si="2"/>
        <v>177</v>
      </c>
      <c r="J98" s="5">
        <v>1</v>
      </c>
      <c r="K98" s="20" t="s">
        <v>12</v>
      </c>
      <c r="L98" s="20" t="s">
        <v>11</v>
      </c>
      <c r="M98" s="20">
        <v>15</v>
      </c>
      <c r="N98" s="21">
        <v>0</v>
      </c>
      <c r="O98" s="20">
        <f t="shared" si="3"/>
        <v>16.200000000000003</v>
      </c>
      <c r="P98" s="20" t="s">
        <v>9</v>
      </c>
      <c r="Q98" s="26"/>
      <c r="R98" s="5" t="s">
        <v>6</v>
      </c>
      <c r="S98" s="5" t="s">
        <v>177</v>
      </c>
      <c r="T98" s="5" t="s">
        <v>249</v>
      </c>
    </row>
    <row r="99" spans="1:20" x14ac:dyDescent="0.25">
      <c r="A99" s="5">
        <v>84</v>
      </c>
      <c r="B99" s="5">
        <v>1</v>
      </c>
      <c r="C99" s="5">
        <v>5</v>
      </c>
      <c r="D99" s="5" t="s">
        <v>178</v>
      </c>
      <c r="E99" s="5" t="s">
        <v>31</v>
      </c>
      <c r="F99" s="5">
        <v>1</v>
      </c>
      <c r="G99" s="5">
        <v>150</v>
      </c>
      <c r="H99" s="6">
        <v>0</v>
      </c>
      <c r="I99" s="20">
        <f t="shared" si="2"/>
        <v>177</v>
      </c>
      <c r="J99" s="5">
        <v>1</v>
      </c>
      <c r="K99" s="20" t="s">
        <v>12</v>
      </c>
      <c r="L99" s="20" t="s">
        <v>11</v>
      </c>
      <c r="M99" s="20">
        <v>15</v>
      </c>
      <c r="N99" s="21">
        <v>0</v>
      </c>
      <c r="O99" s="20">
        <f t="shared" si="3"/>
        <v>16.200000000000003</v>
      </c>
      <c r="P99" s="20" t="s">
        <v>9</v>
      </c>
      <c r="Q99" s="26"/>
      <c r="R99" s="5" t="s">
        <v>6</v>
      </c>
      <c r="S99" s="5" t="s">
        <v>177</v>
      </c>
      <c r="T99" s="5"/>
    </row>
    <row r="100" spans="1:20" x14ac:dyDescent="0.25">
      <c r="A100" s="5">
        <v>85</v>
      </c>
      <c r="B100" s="5">
        <v>1</v>
      </c>
      <c r="C100" s="5">
        <v>5</v>
      </c>
      <c r="D100" s="5" t="s">
        <v>178</v>
      </c>
      <c r="E100" s="5" t="s">
        <v>31</v>
      </c>
      <c r="F100" s="5">
        <v>1</v>
      </c>
      <c r="G100" s="5">
        <v>150</v>
      </c>
      <c r="H100" s="6">
        <v>0</v>
      </c>
      <c r="I100" s="20">
        <f t="shared" si="2"/>
        <v>177</v>
      </c>
      <c r="J100" s="5">
        <v>1</v>
      </c>
      <c r="K100" s="20" t="s">
        <v>12</v>
      </c>
      <c r="L100" s="20" t="s">
        <v>11</v>
      </c>
      <c r="M100" s="20">
        <v>15</v>
      </c>
      <c r="N100" s="21">
        <v>0</v>
      </c>
      <c r="O100" s="20">
        <f t="shared" si="3"/>
        <v>16.200000000000003</v>
      </c>
      <c r="P100" s="20" t="s">
        <v>9</v>
      </c>
      <c r="Q100" s="26"/>
      <c r="R100" s="5" t="s">
        <v>6</v>
      </c>
      <c r="S100" s="5" t="s">
        <v>177</v>
      </c>
      <c r="T100" s="5" t="s">
        <v>249</v>
      </c>
    </row>
    <row r="101" spans="1:20" x14ac:dyDescent="0.25">
      <c r="A101" s="5">
        <v>86</v>
      </c>
      <c r="B101" s="5">
        <v>1</v>
      </c>
      <c r="C101" s="5">
        <v>10</v>
      </c>
      <c r="D101" s="5" t="s">
        <v>44</v>
      </c>
      <c r="E101" s="5" t="s">
        <v>34</v>
      </c>
      <c r="F101" s="5">
        <v>1</v>
      </c>
      <c r="G101" s="5">
        <v>250</v>
      </c>
      <c r="H101" s="6">
        <v>0</v>
      </c>
      <c r="I101" s="20">
        <f t="shared" si="2"/>
        <v>295</v>
      </c>
      <c r="J101" s="5">
        <v>1</v>
      </c>
      <c r="K101" s="20" t="s">
        <v>12</v>
      </c>
      <c r="L101" s="20" t="s">
        <v>11</v>
      </c>
      <c r="M101" s="20">
        <v>60</v>
      </c>
      <c r="N101" s="21">
        <v>0.15</v>
      </c>
      <c r="O101" s="20">
        <f t="shared" si="3"/>
        <v>55.080000000000005</v>
      </c>
      <c r="P101" s="20" t="s">
        <v>9</v>
      </c>
      <c r="Q101" s="26" t="s">
        <v>73</v>
      </c>
      <c r="R101" s="5" t="s">
        <v>6</v>
      </c>
      <c r="S101" s="5" t="s">
        <v>177</v>
      </c>
      <c r="T101" s="5" t="s">
        <v>250</v>
      </c>
    </row>
    <row r="102" spans="1:20" x14ac:dyDescent="0.25">
      <c r="A102" s="5">
        <v>87</v>
      </c>
      <c r="B102" s="5">
        <v>1</v>
      </c>
      <c r="C102" s="5">
        <v>10</v>
      </c>
      <c r="D102" s="5" t="s">
        <v>44</v>
      </c>
      <c r="E102" s="5" t="s">
        <v>34</v>
      </c>
      <c r="F102" s="5">
        <v>1</v>
      </c>
      <c r="G102" s="5">
        <v>250</v>
      </c>
      <c r="H102" s="6">
        <v>0</v>
      </c>
      <c r="I102" s="20">
        <f t="shared" si="2"/>
        <v>295</v>
      </c>
      <c r="J102" s="5">
        <v>1</v>
      </c>
      <c r="K102" s="20" t="s">
        <v>12</v>
      </c>
      <c r="L102" s="20" t="s">
        <v>11</v>
      </c>
      <c r="M102" s="20">
        <v>60</v>
      </c>
      <c r="N102" s="21">
        <v>0.15</v>
      </c>
      <c r="O102" s="20">
        <f t="shared" si="3"/>
        <v>55.080000000000005</v>
      </c>
      <c r="P102" s="20" t="s">
        <v>9</v>
      </c>
      <c r="Q102" s="26" t="s">
        <v>73</v>
      </c>
      <c r="R102" s="5" t="s">
        <v>6</v>
      </c>
      <c r="S102" s="5" t="s">
        <v>177</v>
      </c>
      <c r="T102" s="5" t="s">
        <v>251</v>
      </c>
    </row>
    <row r="103" spans="1:20" x14ac:dyDescent="0.25">
      <c r="A103" s="5">
        <v>88</v>
      </c>
      <c r="B103" s="5">
        <v>1</v>
      </c>
      <c r="C103" s="5">
        <v>10</v>
      </c>
      <c r="D103" s="5" t="s">
        <v>44</v>
      </c>
      <c r="E103" s="5" t="s">
        <v>34</v>
      </c>
      <c r="F103" s="5">
        <v>1</v>
      </c>
      <c r="G103" s="5">
        <v>250</v>
      </c>
      <c r="H103" s="6">
        <v>0</v>
      </c>
      <c r="I103" s="20">
        <f t="shared" si="2"/>
        <v>295</v>
      </c>
      <c r="J103" s="5">
        <v>1</v>
      </c>
      <c r="K103" s="20" t="s">
        <v>12</v>
      </c>
      <c r="L103" s="20" t="s">
        <v>11</v>
      </c>
      <c r="M103" s="20">
        <v>60</v>
      </c>
      <c r="N103" s="21">
        <v>0.15</v>
      </c>
      <c r="O103" s="20">
        <f t="shared" si="3"/>
        <v>55.080000000000005</v>
      </c>
      <c r="P103" s="20" t="s">
        <v>9</v>
      </c>
      <c r="Q103" s="26" t="s">
        <v>73</v>
      </c>
      <c r="R103" s="5" t="s">
        <v>6</v>
      </c>
      <c r="S103" s="5" t="s">
        <v>177</v>
      </c>
      <c r="T103" s="5" t="s">
        <v>252</v>
      </c>
    </row>
    <row r="104" spans="1:20" x14ac:dyDescent="0.25">
      <c r="A104" s="5">
        <v>89</v>
      </c>
      <c r="B104" s="5">
        <v>1</v>
      </c>
      <c r="C104" s="5">
        <v>10</v>
      </c>
      <c r="D104" s="5" t="s">
        <v>44</v>
      </c>
      <c r="E104" s="5" t="s">
        <v>34</v>
      </c>
      <c r="F104" s="5">
        <v>1</v>
      </c>
      <c r="G104" s="5">
        <v>250</v>
      </c>
      <c r="H104" s="6">
        <v>0</v>
      </c>
      <c r="I104" s="20">
        <f t="shared" si="2"/>
        <v>295</v>
      </c>
      <c r="J104" s="5">
        <v>1</v>
      </c>
      <c r="K104" s="20" t="s">
        <v>12</v>
      </c>
      <c r="L104" s="20" t="s">
        <v>11</v>
      </c>
      <c r="M104" s="20">
        <v>60</v>
      </c>
      <c r="N104" s="21">
        <v>0.15</v>
      </c>
      <c r="O104" s="20">
        <f t="shared" si="3"/>
        <v>55.080000000000005</v>
      </c>
      <c r="P104" s="20" t="s">
        <v>9</v>
      </c>
      <c r="Q104" s="26" t="s">
        <v>73</v>
      </c>
      <c r="R104" s="5" t="s">
        <v>6</v>
      </c>
      <c r="S104" s="5" t="s">
        <v>177</v>
      </c>
      <c r="T104" s="5" t="s">
        <v>253</v>
      </c>
    </row>
    <row r="105" spans="1:20" x14ac:dyDescent="0.25">
      <c r="A105" s="5">
        <v>107</v>
      </c>
      <c r="B105" s="5">
        <v>1</v>
      </c>
      <c r="C105" s="5">
        <v>4</v>
      </c>
      <c r="D105" s="5" t="s">
        <v>157</v>
      </c>
      <c r="E105" s="5" t="s">
        <v>11</v>
      </c>
      <c r="F105" s="5">
        <v>1</v>
      </c>
      <c r="G105" s="5">
        <v>30</v>
      </c>
      <c r="H105" s="6">
        <v>0</v>
      </c>
      <c r="I105" s="20">
        <f t="shared" si="2"/>
        <v>35.4</v>
      </c>
      <c r="J105" s="5">
        <v>1</v>
      </c>
      <c r="K105" s="317" t="s">
        <v>153</v>
      </c>
      <c r="L105" s="318" t="s">
        <v>11</v>
      </c>
      <c r="M105" s="318">
        <v>0</v>
      </c>
      <c r="N105" s="319"/>
      <c r="O105" s="20">
        <f t="shared" si="3"/>
        <v>35.4</v>
      </c>
      <c r="P105" s="20" t="s">
        <v>10</v>
      </c>
      <c r="Q105" s="26" t="s">
        <v>73</v>
      </c>
      <c r="R105" s="5" t="s">
        <v>6</v>
      </c>
      <c r="S105" s="5" t="s">
        <v>177</v>
      </c>
      <c r="T105" s="5" t="s">
        <v>254</v>
      </c>
    </row>
    <row r="106" spans="1:20" x14ac:dyDescent="0.25">
      <c r="A106" s="5">
        <v>108</v>
      </c>
      <c r="B106" s="5">
        <v>1</v>
      </c>
      <c r="C106" s="5">
        <v>4</v>
      </c>
      <c r="D106" s="5" t="s">
        <v>157</v>
      </c>
      <c r="E106" s="5" t="s">
        <v>11</v>
      </c>
      <c r="F106" s="5">
        <v>1</v>
      </c>
      <c r="G106" s="5">
        <v>30</v>
      </c>
      <c r="H106" s="6">
        <v>0</v>
      </c>
      <c r="I106" s="20">
        <f t="shared" si="2"/>
        <v>35.4</v>
      </c>
      <c r="J106" s="5">
        <v>1</v>
      </c>
      <c r="K106" s="317" t="s">
        <v>153</v>
      </c>
      <c r="L106" s="318" t="s">
        <v>11</v>
      </c>
      <c r="M106" s="318">
        <v>0</v>
      </c>
      <c r="N106" s="319"/>
      <c r="O106" s="20">
        <f t="shared" si="3"/>
        <v>35.4</v>
      </c>
      <c r="P106" s="20" t="s">
        <v>10</v>
      </c>
      <c r="Q106" s="26" t="s">
        <v>73</v>
      </c>
      <c r="R106" s="5" t="s">
        <v>6</v>
      </c>
      <c r="S106" s="5" t="s">
        <v>177</v>
      </c>
      <c r="T106" s="5" t="s">
        <v>255</v>
      </c>
    </row>
    <row r="107" spans="1:20" x14ac:dyDescent="0.25">
      <c r="A107" s="5">
        <v>109</v>
      </c>
      <c r="B107" s="5">
        <v>1</v>
      </c>
      <c r="C107" s="5">
        <v>4</v>
      </c>
      <c r="D107" s="5" t="s">
        <v>157</v>
      </c>
      <c r="E107" s="5" t="s">
        <v>11</v>
      </c>
      <c r="F107" s="5">
        <v>1</v>
      </c>
      <c r="G107" s="5">
        <v>30</v>
      </c>
      <c r="H107" s="6">
        <v>0</v>
      </c>
      <c r="I107" s="20">
        <f t="shared" si="2"/>
        <v>35.4</v>
      </c>
      <c r="J107" s="5">
        <v>1</v>
      </c>
      <c r="K107" s="317" t="s">
        <v>153</v>
      </c>
      <c r="L107" s="318" t="s">
        <v>11</v>
      </c>
      <c r="M107" s="318">
        <v>0</v>
      </c>
      <c r="N107" s="319"/>
      <c r="O107" s="20">
        <f t="shared" si="3"/>
        <v>35.4</v>
      </c>
      <c r="P107" s="20" t="s">
        <v>10</v>
      </c>
      <c r="Q107" s="26" t="s">
        <v>73</v>
      </c>
      <c r="R107" s="5" t="s">
        <v>6</v>
      </c>
      <c r="S107" s="5" t="s">
        <v>177</v>
      </c>
      <c r="T107" s="5" t="s">
        <v>256</v>
      </c>
    </row>
    <row r="108" spans="1:20" x14ac:dyDescent="0.25">
      <c r="A108" s="5">
        <v>110</v>
      </c>
      <c r="B108" s="5">
        <v>1</v>
      </c>
      <c r="C108" s="5">
        <v>4</v>
      </c>
      <c r="D108" s="5" t="s">
        <v>157</v>
      </c>
      <c r="E108" s="5" t="s">
        <v>11</v>
      </c>
      <c r="F108" s="5">
        <v>1</v>
      </c>
      <c r="G108" s="5">
        <v>30</v>
      </c>
      <c r="H108" s="6">
        <v>0</v>
      </c>
      <c r="I108" s="20">
        <f t="shared" si="2"/>
        <v>35.4</v>
      </c>
      <c r="J108" s="5">
        <v>1</v>
      </c>
      <c r="K108" s="317" t="s">
        <v>153</v>
      </c>
      <c r="L108" s="318" t="s">
        <v>11</v>
      </c>
      <c r="M108" s="318">
        <v>0</v>
      </c>
      <c r="N108" s="319"/>
      <c r="O108" s="20">
        <f t="shared" si="3"/>
        <v>35.4</v>
      </c>
      <c r="P108" s="20" t="s">
        <v>10</v>
      </c>
      <c r="Q108" s="26" t="s">
        <v>73</v>
      </c>
      <c r="R108" s="5" t="s">
        <v>6</v>
      </c>
      <c r="S108" s="5" t="s">
        <v>177</v>
      </c>
      <c r="T108" s="5" t="s">
        <v>257</v>
      </c>
    </row>
    <row r="109" spans="1:20" x14ac:dyDescent="0.25">
      <c r="A109" s="5">
        <v>111</v>
      </c>
      <c r="B109" s="5">
        <v>1</v>
      </c>
      <c r="C109" s="5">
        <v>4</v>
      </c>
      <c r="D109" s="5" t="s">
        <v>157</v>
      </c>
      <c r="E109" s="5" t="s">
        <v>11</v>
      </c>
      <c r="F109" s="5">
        <v>1</v>
      </c>
      <c r="G109" s="5">
        <v>30</v>
      </c>
      <c r="H109" s="6">
        <v>0</v>
      </c>
      <c r="I109" s="20">
        <f t="shared" si="2"/>
        <v>35.4</v>
      </c>
      <c r="J109" s="5">
        <v>1</v>
      </c>
      <c r="K109" s="317" t="s">
        <v>153</v>
      </c>
      <c r="L109" s="318" t="s">
        <v>11</v>
      </c>
      <c r="M109" s="318">
        <v>0</v>
      </c>
      <c r="N109" s="319"/>
      <c r="O109" s="20">
        <f t="shared" si="3"/>
        <v>35.4</v>
      </c>
      <c r="P109" s="20" t="s">
        <v>10</v>
      </c>
      <c r="Q109" s="26" t="s">
        <v>73</v>
      </c>
      <c r="R109" s="5" t="s">
        <v>6</v>
      </c>
      <c r="S109" s="5" t="s">
        <v>177</v>
      </c>
      <c r="T109" s="5" t="s">
        <v>258</v>
      </c>
    </row>
    <row r="110" spans="1:20" x14ac:dyDescent="0.25">
      <c r="A110" s="5">
        <v>112</v>
      </c>
      <c r="B110" s="5">
        <v>1</v>
      </c>
      <c r="C110" s="5">
        <v>4</v>
      </c>
      <c r="D110" s="5" t="s">
        <v>163</v>
      </c>
      <c r="E110" s="5" t="s">
        <v>34</v>
      </c>
      <c r="F110" s="5">
        <v>1</v>
      </c>
      <c r="G110" s="5">
        <v>125</v>
      </c>
      <c r="H110" s="6">
        <v>0</v>
      </c>
      <c r="I110" s="20">
        <f t="shared" si="2"/>
        <v>147.5</v>
      </c>
      <c r="J110" s="5">
        <v>1</v>
      </c>
      <c r="K110" s="20" t="s">
        <v>12</v>
      </c>
      <c r="L110" s="20" t="s">
        <v>11</v>
      </c>
      <c r="M110" s="20">
        <v>30</v>
      </c>
      <c r="N110" s="21">
        <v>0</v>
      </c>
      <c r="O110" s="20">
        <f t="shared" si="3"/>
        <v>32.400000000000006</v>
      </c>
      <c r="P110" s="20" t="s">
        <v>9</v>
      </c>
      <c r="Q110" s="26" t="s">
        <v>73</v>
      </c>
      <c r="R110" s="5" t="s">
        <v>6</v>
      </c>
      <c r="S110" s="5" t="s">
        <v>177</v>
      </c>
      <c r="T110" s="5" t="s">
        <v>259</v>
      </c>
    </row>
    <row r="111" spans="1:20" x14ac:dyDescent="0.25">
      <c r="A111" s="5">
        <v>113</v>
      </c>
      <c r="B111" s="5">
        <v>1</v>
      </c>
      <c r="C111" s="5">
        <v>4</v>
      </c>
      <c r="D111" s="5" t="s">
        <v>157</v>
      </c>
      <c r="E111" s="5" t="s">
        <v>11</v>
      </c>
      <c r="F111" s="5">
        <v>1</v>
      </c>
      <c r="G111" s="5">
        <v>30</v>
      </c>
      <c r="H111" s="6">
        <v>0</v>
      </c>
      <c r="I111" s="20">
        <f t="shared" si="2"/>
        <v>35.4</v>
      </c>
      <c r="J111" s="5">
        <v>1</v>
      </c>
      <c r="K111" s="317" t="s">
        <v>153</v>
      </c>
      <c r="L111" s="318" t="s">
        <v>11</v>
      </c>
      <c r="M111" s="318">
        <v>0</v>
      </c>
      <c r="N111" s="319"/>
      <c r="O111" s="20">
        <f t="shared" si="3"/>
        <v>35.4</v>
      </c>
      <c r="P111" s="20" t="s">
        <v>10</v>
      </c>
      <c r="Q111" s="26" t="s">
        <v>73</v>
      </c>
      <c r="R111" s="5" t="s">
        <v>6</v>
      </c>
      <c r="S111" s="5" t="s">
        <v>177</v>
      </c>
      <c r="T111" s="5" t="s">
        <v>260</v>
      </c>
    </row>
    <row r="112" spans="1:20" x14ac:dyDescent="0.25">
      <c r="A112" s="5">
        <v>114</v>
      </c>
      <c r="B112" s="5">
        <v>1</v>
      </c>
      <c r="C112" s="5">
        <v>4</v>
      </c>
      <c r="D112" s="5" t="s">
        <v>157</v>
      </c>
      <c r="E112" s="5" t="s">
        <v>11</v>
      </c>
      <c r="F112" s="5">
        <v>1</v>
      </c>
      <c r="G112" s="5">
        <v>30</v>
      </c>
      <c r="H112" s="6">
        <v>0</v>
      </c>
      <c r="I112" s="20">
        <f t="shared" si="2"/>
        <v>35.4</v>
      </c>
      <c r="J112" s="5">
        <v>1</v>
      </c>
      <c r="K112" s="317" t="s">
        <v>153</v>
      </c>
      <c r="L112" s="318" t="s">
        <v>11</v>
      </c>
      <c r="M112" s="318">
        <v>0</v>
      </c>
      <c r="N112" s="319"/>
      <c r="O112" s="20">
        <f t="shared" si="3"/>
        <v>35.4</v>
      </c>
      <c r="P112" s="20" t="s">
        <v>10</v>
      </c>
      <c r="Q112" s="26" t="s">
        <v>73</v>
      </c>
      <c r="R112" s="5" t="s">
        <v>6</v>
      </c>
      <c r="S112" s="5" t="s">
        <v>177</v>
      </c>
      <c r="T112" s="5" t="s">
        <v>261</v>
      </c>
    </row>
    <row r="113" spans="1:20" x14ac:dyDescent="0.25">
      <c r="A113" s="5">
        <v>115</v>
      </c>
      <c r="B113" s="5">
        <v>1</v>
      </c>
      <c r="C113" s="5">
        <v>4</v>
      </c>
      <c r="D113" s="5" t="s">
        <v>157</v>
      </c>
      <c r="E113" s="5" t="s">
        <v>11</v>
      </c>
      <c r="F113" s="5">
        <v>1</v>
      </c>
      <c r="G113" s="5">
        <v>30</v>
      </c>
      <c r="H113" s="6">
        <v>0</v>
      </c>
      <c r="I113" s="20">
        <f t="shared" si="2"/>
        <v>35.4</v>
      </c>
      <c r="J113" s="5">
        <v>1</v>
      </c>
      <c r="K113" s="317" t="s">
        <v>153</v>
      </c>
      <c r="L113" s="318" t="s">
        <v>11</v>
      </c>
      <c r="M113" s="318">
        <v>0</v>
      </c>
      <c r="N113" s="319"/>
      <c r="O113" s="20">
        <f t="shared" si="3"/>
        <v>35.4</v>
      </c>
      <c r="P113" s="20" t="s">
        <v>10</v>
      </c>
      <c r="Q113" s="26" t="s">
        <v>73</v>
      </c>
      <c r="R113" s="5" t="s">
        <v>6</v>
      </c>
      <c r="S113" s="5" t="s">
        <v>177</v>
      </c>
      <c r="T113" s="5" t="s">
        <v>262</v>
      </c>
    </row>
    <row r="114" spans="1:20" x14ac:dyDescent="0.25">
      <c r="A114" s="5">
        <v>116</v>
      </c>
      <c r="B114" s="5">
        <v>1</v>
      </c>
      <c r="C114" s="5">
        <v>4</v>
      </c>
      <c r="D114" s="5" t="s">
        <v>157</v>
      </c>
      <c r="E114" s="5" t="s">
        <v>11</v>
      </c>
      <c r="F114" s="5">
        <v>1</v>
      </c>
      <c r="G114" s="5">
        <v>30</v>
      </c>
      <c r="H114" s="6">
        <v>0</v>
      </c>
      <c r="I114" s="20">
        <f t="shared" si="2"/>
        <v>35.4</v>
      </c>
      <c r="J114" s="5">
        <v>1</v>
      </c>
      <c r="K114" s="317" t="s">
        <v>153</v>
      </c>
      <c r="L114" s="318" t="s">
        <v>11</v>
      </c>
      <c r="M114" s="318">
        <v>0</v>
      </c>
      <c r="N114" s="319"/>
      <c r="O114" s="20">
        <f t="shared" si="3"/>
        <v>35.4</v>
      </c>
      <c r="P114" s="20" t="s">
        <v>10</v>
      </c>
      <c r="Q114" s="26" t="s">
        <v>73</v>
      </c>
      <c r="R114" s="5" t="s">
        <v>6</v>
      </c>
      <c r="S114" s="5" t="s">
        <v>177</v>
      </c>
      <c r="T114" s="5" t="s">
        <v>263</v>
      </c>
    </row>
    <row r="115" spans="1:20" x14ac:dyDescent="0.25">
      <c r="A115" s="5">
        <v>117</v>
      </c>
      <c r="B115" s="5">
        <v>1</v>
      </c>
      <c r="C115" s="5">
        <v>4</v>
      </c>
      <c r="D115" s="5" t="s">
        <v>157</v>
      </c>
      <c r="E115" s="5" t="s">
        <v>11</v>
      </c>
      <c r="F115" s="5">
        <v>1</v>
      </c>
      <c r="G115" s="5">
        <v>30</v>
      </c>
      <c r="H115" s="6">
        <v>0</v>
      </c>
      <c r="I115" s="20">
        <f t="shared" si="2"/>
        <v>35.4</v>
      </c>
      <c r="J115" s="5">
        <v>1</v>
      </c>
      <c r="K115" s="317" t="s">
        <v>153</v>
      </c>
      <c r="L115" s="318" t="s">
        <v>11</v>
      </c>
      <c r="M115" s="318">
        <v>0</v>
      </c>
      <c r="N115" s="319"/>
      <c r="O115" s="20">
        <f t="shared" si="3"/>
        <v>35.4</v>
      </c>
      <c r="P115" s="20" t="s">
        <v>10</v>
      </c>
      <c r="Q115" s="26" t="s">
        <v>73</v>
      </c>
      <c r="R115" s="5" t="s">
        <v>6</v>
      </c>
      <c r="S115" s="5" t="s">
        <v>177</v>
      </c>
      <c r="T115" s="5" t="s">
        <v>264</v>
      </c>
    </row>
    <row r="116" spans="1:20" x14ac:dyDescent="0.25">
      <c r="A116" s="5">
        <v>118</v>
      </c>
      <c r="B116" s="5">
        <v>1</v>
      </c>
      <c r="C116" s="5">
        <v>4</v>
      </c>
      <c r="D116" s="5" t="s">
        <v>157</v>
      </c>
      <c r="E116" s="5" t="s">
        <v>11</v>
      </c>
      <c r="F116" s="5">
        <v>1</v>
      </c>
      <c r="G116" s="5">
        <v>30</v>
      </c>
      <c r="H116" s="6">
        <v>0</v>
      </c>
      <c r="I116" s="20">
        <f t="shared" si="2"/>
        <v>35.4</v>
      </c>
      <c r="J116" s="5">
        <v>1</v>
      </c>
      <c r="K116" s="317" t="s">
        <v>153</v>
      </c>
      <c r="L116" s="318" t="s">
        <v>11</v>
      </c>
      <c r="M116" s="318">
        <v>0</v>
      </c>
      <c r="N116" s="319"/>
      <c r="O116" s="20">
        <f t="shared" si="3"/>
        <v>35.4</v>
      </c>
      <c r="P116" s="20" t="s">
        <v>10</v>
      </c>
      <c r="Q116" s="26" t="s">
        <v>73</v>
      </c>
      <c r="R116" s="5" t="s">
        <v>6</v>
      </c>
      <c r="S116" s="5" t="s">
        <v>177</v>
      </c>
      <c r="T116" s="5" t="s">
        <v>265</v>
      </c>
    </row>
    <row r="117" spans="1:20" x14ac:dyDescent="0.25">
      <c r="A117" s="5">
        <v>119</v>
      </c>
      <c r="B117" s="5">
        <v>1</v>
      </c>
      <c r="C117" s="5">
        <v>4</v>
      </c>
      <c r="D117" s="5" t="s">
        <v>157</v>
      </c>
      <c r="E117" s="5" t="s">
        <v>11</v>
      </c>
      <c r="F117" s="5">
        <v>1</v>
      </c>
      <c r="G117" s="5">
        <v>30</v>
      </c>
      <c r="H117" s="6">
        <v>0</v>
      </c>
      <c r="I117" s="20">
        <f t="shared" si="2"/>
        <v>35.4</v>
      </c>
      <c r="J117" s="5">
        <v>1</v>
      </c>
      <c r="K117" s="317" t="s">
        <v>153</v>
      </c>
      <c r="L117" s="318" t="s">
        <v>11</v>
      </c>
      <c r="M117" s="318">
        <v>0</v>
      </c>
      <c r="N117" s="319"/>
      <c r="O117" s="20">
        <f t="shared" si="3"/>
        <v>35.4</v>
      </c>
      <c r="P117" s="20" t="s">
        <v>10</v>
      </c>
      <c r="Q117" s="26" t="s">
        <v>73</v>
      </c>
      <c r="R117" s="5" t="s">
        <v>6</v>
      </c>
      <c r="S117" s="5" t="s">
        <v>177</v>
      </c>
      <c r="T117" s="5" t="s">
        <v>266</v>
      </c>
    </row>
    <row r="118" spans="1:20" x14ac:dyDescent="0.25">
      <c r="A118" s="5">
        <v>120</v>
      </c>
      <c r="B118" s="5">
        <v>1</v>
      </c>
      <c r="C118" s="5">
        <v>4</v>
      </c>
      <c r="D118" s="5" t="s">
        <v>157</v>
      </c>
      <c r="E118" s="5" t="s">
        <v>11</v>
      </c>
      <c r="F118" s="5">
        <v>1</v>
      </c>
      <c r="G118" s="5">
        <v>30</v>
      </c>
      <c r="H118" s="6">
        <v>0</v>
      </c>
      <c r="I118" s="20">
        <f t="shared" si="2"/>
        <v>35.4</v>
      </c>
      <c r="J118" s="5">
        <v>1</v>
      </c>
      <c r="K118" s="317" t="s">
        <v>153</v>
      </c>
      <c r="L118" s="318" t="s">
        <v>11</v>
      </c>
      <c r="M118" s="318">
        <v>0</v>
      </c>
      <c r="N118" s="319"/>
      <c r="O118" s="20">
        <f t="shared" si="3"/>
        <v>35.4</v>
      </c>
      <c r="P118" s="20" t="s">
        <v>10</v>
      </c>
      <c r="Q118" s="26" t="s">
        <v>73</v>
      </c>
      <c r="R118" s="5" t="s">
        <v>6</v>
      </c>
      <c r="S118" s="5" t="s">
        <v>177</v>
      </c>
      <c r="T118" s="5" t="s">
        <v>267</v>
      </c>
    </row>
    <row r="119" spans="1:20" x14ac:dyDescent="0.25">
      <c r="A119" s="5">
        <v>121</v>
      </c>
      <c r="B119" s="5">
        <v>1</v>
      </c>
      <c r="C119" s="5">
        <v>4</v>
      </c>
      <c r="D119" s="5" t="s">
        <v>157</v>
      </c>
      <c r="E119" s="5" t="s">
        <v>11</v>
      </c>
      <c r="F119" s="5">
        <v>1</v>
      </c>
      <c r="G119" s="5">
        <v>30</v>
      </c>
      <c r="H119" s="6">
        <v>0</v>
      </c>
      <c r="I119" s="20">
        <f t="shared" si="2"/>
        <v>35.4</v>
      </c>
      <c r="J119" s="5">
        <v>1</v>
      </c>
      <c r="K119" s="317" t="s">
        <v>153</v>
      </c>
      <c r="L119" s="318" t="s">
        <v>11</v>
      </c>
      <c r="M119" s="318">
        <v>0</v>
      </c>
      <c r="N119" s="319"/>
      <c r="O119" s="20">
        <f t="shared" si="3"/>
        <v>35.4</v>
      </c>
      <c r="P119" s="20" t="s">
        <v>10</v>
      </c>
      <c r="Q119" s="26" t="s">
        <v>73</v>
      </c>
      <c r="R119" s="5" t="s">
        <v>6</v>
      </c>
      <c r="S119" s="5" t="s">
        <v>177</v>
      </c>
      <c r="T119" s="5" t="s">
        <v>268</v>
      </c>
    </row>
    <row r="120" spans="1:20" x14ac:dyDescent="0.25">
      <c r="A120" s="5">
        <v>122</v>
      </c>
      <c r="B120" s="5">
        <v>1</v>
      </c>
      <c r="C120" s="5">
        <v>4</v>
      </c>
      <c r="D120" s="5" t="s">
        <v>157</v>
      </c>
      <c r="E120" s="5" t="s">
        <v>11</v>
      </c>
      <c r="F120" s="5">
        <v>1</v>
      </c>
      <c r="G120" s="5">
        <v>30</v>
      </c>
      <c r="H120" s="6">
        <v>0</v>
      </c>
      <c r="I120" s="20">
        <f t="shared" si="2"/>
        <v>35.4</v>
      </c>
      <c r="J120" s="5">
        <v>1</v>
      </c>
      <c r="K120" s="317" t="s">
        <v>153</v>
      </c>
      <c r="L120" s="318" t="s">
        <v>11</v>
      </c>
      <c r="M120" s="318">
        <v>0</v>
      </c>
      <c r="N120" s="319"/>
      <c r="O120" s="20">
        <f t="shared" si="3"/>
        <v>35.4</v>
      </c>
      <c r="P120" s="20" t="s">
        <v>10</v>
      </c>
      <c r="Q120" s="26" t="s">
        <v>73</v>
      </c>
      <c r="R120" s="5" t="s">
        <v>6</v>
      </c>
      <c r="S120" s="5" t="s">
        <v>177</v>
      </c>
      <c r="T120" s="5" t="s">
        <v>269</v>
      </c>
    </row>
    <row r="121" spans="1:20" x14ac:dyDescent="0.25">
      <c r="A121" s="5">
        <v>123</v>
      </c>
      <c r="B121" s="5">
        <v>1</v>
      </c>
      <c r="C121" s="5">
        <v>4</v>
      </c>
      <c r="D121" s="5" t="s">
        <v>157</v>
      </c>
      <c r="E121" s="5" t="s">
        <v>11</v>
      </c>
      <c r="F121" s="5">
        <v>1</v>
      </c>
      <c r="G121" s="5">
        <v>30</v>
      </c>
      <c r="H121" s="6">
        <v>0</v>
      </c>
      <c r="I121" s="20">
        <f t="shared" si="2"/>
        <v>35.4</v>
      </c>
      <c r="J121" s="5">
        <v>1</v>
      </c>
      <c r="K121" s="317" t="s">
        <v>153</v>
      </c>
      <c r="L121" s="318" t="s">
        <v>11</v>
      </c>
      <c r="M121" s="318">
        <v>0</v>
      </c>
      <c r="N121" s="319"/>
      <c r="O121" s="20">
        <f t="shared" si="3"/>
        <v>35.4</v>
      </c>
      <c r="P121" s="20" t="s">
        <v>10</v>
      </c>
      <c r="Q121" s="26" t="s">
        <v>73</v>
      </c>
      <c r="R121" s="5" t="s">
        <v>6</v>
      </c>
      <c r="S121" s="5" t="s">
        <v>177</v>
      </c>
      <c r="T121" s="5" t="s">
        <v>270</v>
      </c>
    </row>
    <row r="122" spans="1:20" x14ac:dyDescent="0.25">
      <c r="A122" s="5">
        <v>124</v>
      </c>
      <c r="B122" s="5">
        <v>1</v>
      </c>
      <c r="C122" s="5">
        <v>4</v>
      </c>
      <c r="D122" s="5" t="s">
        <v>157</v>
      </c>
      <c r="E122" s="5" t="s">
        <v>11</v>
      </c>
      <c r="F122" s="5">
        <v>1</v>
      </c>
      <c r="G122" s="5">
        <v>30</v>
      </c>
      <c r="H122" s="6">
        <v>0</v>
      </c>
      <c r="I122" s="20">
        <f t="shared" si="2"/>
        <v>35.4</v>
      </c>
      <c r="J122" s="5">
        <v>1</v>
      </c>
      <c r="K122" s="317" t="s">
        <v>153</v>
      </c>
      <c r="L122" s="318" t="s">
        <v>11</v>
      </c>
      <c r="M122" s="318">
        <v>0</v>
      </c>
      <c r="N122" s="319"/>
      <c r="O122" s="20">
        <f t="shared" si="3"/>
        <v>35.4</v>
      </c>
      <c r="P122" s="20" t="s">
        <v>10</v>
      </c>
      <c r="Q122" s="26" t="s">
        <v>73</v>
      </c>
      <c r="R122" s="5" t="s">
        <v>6</v>
      </c>
      <c r="S122" s="5" t="s">
        <v>177</v>
      </c>
      <c r="T122" s="5" t="s">
        <v>271</v>
      </c>
    </row>
    <row r="123" spans="1:20" x14ac:dyDescent="0.25">
      <c r="A123" s="5">
        <v>125</v>
      </c>
      <c r="B123" s="5">
        <v>1</v>
      </c>
      <c r="C123" s="5">
        <v>4</v>
      </c>
      <c r="D123" s="5" t="s">
        <v>179</v>
      </c>
      <c r="E123" s="5" t="s">
        <v>31</v>
      </c>
      <c r="F123" s="5">
        <v>1</v>
      </c>
      <c r="G123" s="5">
        <v>50</v>
      </c>
      <c r="H123" s="6">
        <v>0</v>
      </c>
      <c r="I123" s="20">
        <f t="shared" si="2"/>
        <v>59</v>
      </c>
      <c r="J123" s="5">
        <v>1</v>
      </c>
      <c r="K123" s="20" t="s">
        <v>12</v>
      </c>
      <c r="L123" s="20" t="s">
        <v>11</v>
      </c>
      <c r="M123" s="20">
        <v>30</v>
      </c>
      <c r="N123" s="21">
        <v>0</v>
      </c>
      <c r="O123" s="20">
        <f t="shared" si="3"/>
        <v>32.400000000000006</v>
      </c>
      <c r="P123" s="20" t="s">
        <v>9</v>
      </c>
      <c r="Q123" s="26"/>
      <c r="R123" s="5" t="s">
        <v>6</v>
      </c>
      <c r="S123" s="5" t="s">
        <v>177</v>
      </c>
      <c r="T123" s="5" t="s">
        <v>272</v>
      </c>
    </row>
    <row r="124" spans="1:20" x14ac:dyDescent="0.25">
      <c r="A124" s="5">
        <v>126</v>
      </c>
      <c r="B124" s="5">
        <v>1</v>
      </c>
      <c r="C124" s="5">
        <v>4</v>
      </c>
      <c r="D124" s="5" t="s">
        <v>179</v>
      </c>
      <c r="E124" s="5" t="s">
        <v>31</v>
      </c>
      <c r="F124" s="5">
        <v>1</v>
      </c>
      <c r="G124" s="5">
        <v>50</v>
      </c>
      <c r="H124" s="6">
        <v>0</v>
      </c>
      <c r="I124" s="20">
        <f t="shared" si="2"/>
        <v>59</v>
      </c>
      <c r="J124" s="5">
        <v>1</v>
      </c>
      <c r="K124" s="20" t="s">
        <v>12</v>
      </c>
      <c r="L124" s="20" t="s">
        <v>11</v>
      </c>
      <c r="M124" s="20">
        <v>30</v>
      </c>
      <c r="N124" s="21">
        <v>0</v>
      </c>
      <c r="O124" s="20">
        <f t="shared" si="3"/>
        <v>32.400000000000006</v>
      </c>
      <c r="P124" s="20" t="s">
        <v>9</v>
      </c>
      <c r="Q124" s="26"/>
      <c r="R124" s="5" t="s">
        <v>6</v>
      </c>
      <c r="S124" s="5" t="s">
        <v>177</v>
      </c>
      <c r="T124" s="5" t="s">
        <v>273</v>
      </c>
    </row>
    <row r="125" spans="1:20" x14ac:dyDescent="0.25">
      <c r="A125" s="5">
        <v>127</v>
      </c>
      <c r="B125" s="5">
        <v>1</v>
      </c>
      <c r="C125" s="5">
        <v>4</v>
      </c>
      <c r="D125" s="5" t="s">
        <v>179</v>
      </c>
      <c r="E125" s="5" t="s">
        <v>31</v>
      </c>
      <c r="F125" s="5">
        <v>1</v>
      </c>
      <c r="G125" s="5">
        <v>50</v>
      </c>
      <c r="H125" s="6">
        <v>0</v>
      </c>
      <c r="I125" s="20">
        <f t="shared" si="2"/>
        <v>59</v>
      </c>
      <c r="J125" s="5">
        <v>1</v>
      </c>
      <c r="K125" s="20" t="s">
        <v>12</v>
      </c>
      <c r="L125" s="20" t="s">
        <v>11</v>
      </c>
      <c r="M125" s="20">
        <v>30</v>
      </c>
      <c r="N125" s="21">
        <v>0</v>
      </c>
      <c r="O125" s="20">
        <f t="shared" si="3"/>
        <v>32.400000000000006</v>
      </c>
      <c r="P125" s="20" t="s">
        <v>9</v>
      </c>
      <c r="Q125" s="26"/>
      <c r="R125" s="5" t="s">
        <v>6</v>
      </c>
      <c r="S125" s="5" t="s">
        <v>177</v>
      </c>
      <c r="T125" s="5" t="s">
        <v>274</v>
      </c>
    </row>
    <row r="126" spans="1:20" x14ac:dyDescent="0.25">
      <c r="A126" s="5">
        <v>128</v>
      </c>
      <c r="B126" s="5">
        <v>1</v>
      </c>
      <c r="C126" s="5">
        <v>4</v>
      </c>
      <c r="D126" s="5" t="s">
        <v>179</v>
      </c>
      <c r="E126" s="5" t="s">
        <v>31</v>
      </c>
      <c r="F126" s="5">
        <v>1</v>
      </c>
      <c r="G126" s="5">
        <v>50</v>
      </c>
      <c r="H126" s="6">
        <v>0</v>
      </c>
      <c r="I126" s="20">
        <f t="shared" si="2"/>
        <v>59</v>
      </c>
      <c r="J126" s="5">
        <v>1</v>
      </c>
      <c r="K126" s="20" t="s">
        <v>12</v>
      </c>
      <c r="L126" s="20" t="s">
        <v>11</v>
      </c>
      <c r="M126" s="20">
        <v>30</v>
      </c>
      <c r="N126" s="21">
        <v>0</v>
      </c>
      <c r="O126" s="20">
        <f t="shared" si="3"/>
        <v>32.400000000000006</v>
      </c>
      <c r="P126" s="20" t="s">
        <v>9</v>
      </c>
      <c r="Q126" s="26"/>
      <c r="R126" s="5" t="s">
        <v>6</v>
      </c>
      <c r="S126" s="5" t="s">
        <v>177</v>
      </c>
      <c r="T126" s="5" t="s">
        <v>275</v>
      </c>
    </row>
    <row r="127" spans="1:20" x14ac:dyDescent="0.25">
      <c r="A127" s="5">
        <v>129</v>
      </c>
      <c r="B127" s="5">
        <v>1</v>
      </c>
      <c r="C127" s="5">
        <v>4</v>
      </c>
      <c r="D127" s="5" t="s">
        <v>179</v>
      </c>
      <c r="E127" s="5" t="s">
        <v>31</v>
      </c>
      <c r="F127" s="5">
        <v>1</v>
      </c>
      <c r="G127" s="5">
        <v>50</v>
      </c>
      <c r="H127" s="6">
        <v>0</v>
      </c>
      <c r="I127" s="20">
        <f t="shared" si="2"/>
        <v>59</v>
      </c>
      <c r="J127" s="5">
        <v>1</v>
      </c>
      <c r="K127" s="20" t="s">
        <v>12</v>
      </c>
      <c r="L127" s="20" t="s">
        <v>11</v>
      </c>
      <c r="M127" s="20">
        <v>30</v>
      </c>
      <c r="N127" s="21">
        <v>0</v>
      </c>
      <c r="O127" s="20">
        <f t="shared" si="3"/>
        <v>32.400000000000006</v>
      </c>
      <c r="P127" s="20" t="s">
        <v>9</v>
      </c>
      <c r="Q127" s="26"/>
      <c r="R127" s="5" t="s">
        <v>6</v>
      </c>
      <c r="S127" s="5" t="s">
        <v>177</v>
      </c>
      <c r="T127" s="5" t="s">
        <v>276</v>
      </c>
    </row>
    <row r="128" spans="1:20" x14ac:dyDescent="0.25">
      <c r="A128" s="5">
        <v>130</v>
      </c>
      <c r="B128" s="5">
        <v>1</v>
      </c>
      <c r="C128" s="5">
        <v>4</v>
      </c>
      <c r="D128" s="5" t="s">
        <v>179</v>
      </c>
      <c r="E128" s="5" t="s">
        <v>31</v>
      </c>
      <c r="F128" s="5">
        <v>1</v>
      </c>
      <c r="G128" s="5">
        <v>50</v>
      </c>
      <c r="H128" s="6">
        <v>0</v>
      </c>
      <c r="I128" s="20">
        <f t="shared" si="2"/>
        <v>59</v>
      </c>
      <c r="J128" s="5">
        <v>1</v>
      </c>
      <c r="K128" s="20" t="s">
        <v>12</v>
      </c>
      <c r="L128" s="20" t="s">
        <v>11</v>
      </c>
      <c r="M128" s="20">
        <v>30</v>
      </c>
      <c r="N128" s="21">
        <v>0</v>
      </c>
      <c r="O128" s="20">
        <f t="shared" si="3"/>
        <v>32.400000000000006</v>
      </c>
      <c r="P128" s="20" t="s">
        <v>9</v>
      </c>
      <c r="Q128" s="26"/>
      <c r="R128" s="5" t="s">
        <v>6</v>
      </c>
      <c r="S128" s="5" t="s">
        <v>177</v>
      </c>
      <c r="T128" s="5" t="s">
        <v>277</v>
      </c>
    </row>
    <row r="129" spans="1:20" x14ac:dyDescent="0.25">
      <c r="A129" s="5">
        <v>131</v>
      </c>
      <c r="B129" s="5">
        <v>1</v>
      </c>
      <c r="C129" s="5">
        <v>4</v>
      </c>
      <c r="D129" s="5" t="s">
        <v>157</v>
      </c>
      <c r="E129" s="5" t="s">
        <v>11</v>
      </c>
      <c r="F129" s="5">
        <v>1</v>
      </c>
      <c r="G129" s="5">
        <v>30</v>
      </c>
      <c r="H129" s="6">
        <v>0</v>
      </c>
      <c r="I129" s="20">
        <f t="shared" si="2"/>
        <v>35.4</v>
      </c>
      <c r="J129" s="5">
        <v>1</v>
      </c>
      <c r="K129" s="317" t="s">
        <v>153</v>
      </c>
      <c r="L129" s="318" t="s">
        <v>11</v>
      </c>
      <c r="M129" s="318">
        <v>0</v>
      </c>
      <c r="N129" s="319"/>
      <c r="O129" s="20">
        <f t="shared" si="3"/>
        <v>35.4</v>
      </c>
      <c r="P129" s="20" t="s">
        <v>10</v>
      </c>
      <c r="Q129" s="26" t="s">
        <v>73</v>
      </c>
      <c r="R129" s="5" t="s">
        <v>6</v>
      </c>
      <c r="S129" s="5" t="s">
        <v>177</v>
      </c>
      <c r="T129" s="5" t="s">
        <v>278</v>
      </c>
    </row>
    <row r="130" spans="1:20" x14ac:dyDescent="0.25">
      <c r="A130" s="5">
        <v>132</v>
      </c>
      <c r="B130" s="5">
        <v>1</v>
      </c>
      <c r="C130" s="5">
        <v>4</v>
      </c>
      <c r="D130" s="5" t="s">
        <v>157</v>
      </c>
      <c r="E130" s="5" t="s">
        <v>11</v>
      </c>
      <c r="F130" s="5">
        <v>1</v>
      </c>
      <c r="G130" s="5">
        <v>30</v>
      </c>
      <c r="H130" s="6">
        <v>0</v>
      </c>
      <c r="I130" s="20">
        <f t="shared" si="2"/>
        <v>35.4</v>
      </c>
      <c r="J130" s="5">
        <v>1</v>
      </c>
      <c r="K130" s="317" t="s">
        <v>153</v>
      </c>
      <c r="L130" s="318" t="s">
        <v>11</v>
      </c>
      <c r="M130" s="318">
        <v>0</v>
      </c>
      <c r="N130" s="319"/>
      <c r="O130" s="20">
        <f t="shared" si="3"/>
        <v>35.4</v>
      </c>
      <c r="P130" s="20" t="s">
        <v>10</v>
      </c>
      <c r="Q130" s="26" t="s">
        <v>73</v>
      </c>
      <c r="R130" s="5" t="s">
        <v>6</v>
      </c>
      <c r="S130" s="5" t="s">
        <v>177</v>
      </c>
      <c r="T130" s="5" t="s">
        <v>279</v>
      </c>
    </row>
    <row r="131" spans="1:20" x14ac:dyDescent="0.25">
      <c r="A131" s="5">
        <v>133</v>
      </c>
      <c r="B131" s="5">
        <v>1</v>
      </c>
      <c r="C131" s="5">
        <v>4</v>
      </c>
      <c r="D131" s="5" t="s">
        <v>157</v>
      </c>
      <c r="E131" s="5" t="s">
        <v>11</v>
      </c>
      <c r="F131" s="5">
        <v>1</v>
      </c>
      <c r="G131" s="5">
        <v>30</v>
      </c>
      <c r="H131" s="6">
        <v>0</v>
      </c>
      <c r="I131" s="20">
        <f t="shared" si="2"/>
        <v>35.4</v>
      </c>
      <c r="J131" s="5">
        <v>1</v>
      </c>
      <c r="K131" s="317" t="s">
        <v>153</v>
      </c>
      <c r="L131" s="318" t="s">
        <v>11</v>
      </c>
      <c r="M131" s="318">
        <v>0</v>
      </c>
      <c r="N131" s="319"/>
      <c r="O131" s="20">
        <f t="shared" si="3"/>
        <v>35.4</v>
      </c>
      <c r="P131" s="20" t="s">
        <v>10</v>
      </c>
      <c r="Q131" s="26" t="s">
        <v>73</v>
      </c>
      <c r="R131" s="5" t="s">
        <v>6</v>
      </c>
      <c r="S131" s="5" t="s">
        <v>177</v>
      </c>
      <c r="T131" s="5" t="s">
        <v>280</v>
      </c>
    </row>
    <row r="132" spans="1:20" ht="15.75" thickBot="1" x14ac:dyDescent="0.3">
      <c r="A132" s="5">
        <v>238</v>
      </c>
      <c r="B132" s="5">
        <v>1</v>
      </c>
      <c r="C132" s="5">
        <v>6</v>
      </c>
      <c r="D132" s="5" t="s">
        <v>63</v>
      </c>
      <c r="E132" s="5" t="s">
        <v>34</v>
      </c>
      <c r="F132" s="5">
        <v>1</v>
      </c>
      <c r="G132" s="5">
        <v>125</v>
      </c>
      <c r="H132" s="6">
        <v>0</v>
      </c>
      <c r="I132" s="20">
        <f t="shared" si="2"/>
        <v>147.5</v>
      </c>
      <c r="J132" s="5">
        <v>1</v>
      </c>
      <c r="K132" s="20" t="s">
        <v>12</v>
      </c>
      <c r="L132" s="20" t="s">
        <v>11</v>
      </c>
      <c r="M132" s="20">
        <v>60</v>
      </c>
      <c r="N132" s="21">
        <v>0.15</v>
      </c>
      <c r="O132" s="20">
        <f t="shared" si="3"/>
        <v>55.080000000000005</v>
      </c>
      <c r="P132" s="20" t="s">
        <v>9</v>
      </c>
      <c r="Q132" s="26" t="s">
        <v>40</v>
      </c>
      <c r="R132" s="5" t="s">
        <v>32</v>
      </c>
      <c r="S132" s="5" t="s">
        <v>155</v>
      </c>
      <c r="T132" s="5" t="s">
        <v>281</v>
      </c>
    </row>
    <row r="133" spans="1:20" ht="45.75" thickBot="1" x14ac:dyDescent="0.3">
      <c r="A133" s="18" t="s">
        <v>1</v>
      </c>
      <c r="B133" s="8" t="s">
        <v>15</v>
      </c>
      <c r="C133" s="9" t="s">
        <v>28</v>
      </c>
      <c r="D133" s="9" t="s">
        <v>13</v>
      </c>
      <c r="E133" s="9" t="s">
        <v>14</v>
      </c>
      <c r="F133" s="9" t="s">
        <v>16</v>
      </c>
      <c r="G133" s="9" t="s">
        <v>18</v>
      </c>
      <c r="H133" s="9" t="s">
        <v>26</v>
      </c>
      <c r="I133" s="10" t="s">
        <v>21</v>
      </c>
      <c r="J133" s="12" t="s">
        <v>22</v>
      </c>
      <c r="K133" s="13" t="s">
        <v>2</v>
      </c>
      <c r="L133" s="13" t="s">
        <v>17</v>
      </c>
      <c r="M133" s="13" t="s">
        <v>19</v>
      </c>
      <c r="N133" s="13" t="s">
        <v>26</v>
      </c>
      <c r="O133" s="14" t="s">
        <v>25</v>
      </c>
      <c r="P133" s="15" t="s">
        <v>20</v>
      </c>
      <c r="Q133" s="16" t="s">
        <v>27</v>
      </c>
      <c r="R133" s="16" t="s">
        <v>23</v>
      </c>
      <c r="S133" s="16" t="s">
        <v>24</v>
      </c>
      <c r="T133" s="17" t="s">
        <v>75</v>
      </c>
    </row>
    <row r="134" spans="1:20" ht="30" x14ac:dyDescent="0.25">
      <c r="A134" s="31">
        <v>239</v>
      </c>
      <c r="B134" s="31">
        <v>1</v>
      </c>
      <c r="C134" s="31">
        <v>7</v>
      </c>
      <c r="D134" s="31" t="s">
        <v>63</v>
      </c>
      <c r="E134" s="31" t="s">
        <v>34</v>
      </c>
      <c r="F134" s="31">
        <v>1</v>
      </c>
      <c r="G134" s="31">
        <v>150</v>
      </c>
      <c r="H134" s="32">
        <v>0</v>
      </c>
      <c r="I134" s="33">
        <f t="shared" si="2"/>
        <v>177</v>
      </c>
      <c r="J134" s="31">
        <v>1</v>
      </c>
      <c r="K134" s="33" t="s">
        <v>12</v>
      </c>
      <c r="L134" s="33" t="s">
        <v>11</v>
      </c>
      <c r="M134" s="33">
        <v>30</v>
      </c>
      <c r="N134" s="34">
        <v>0</v>
      </c>
      <c r="O134" s="33">
        <f t="shared" si="3"/>
        <v>32.400000000000006</v>
      </c>
      <c r="P134" s="33" t="s">
        <v>9</v>
      </c>
      <c r="Q134" s="35" t="s">
        <v>182</v>
      </c>
      <c r="R134" s="31" t="s">
        <v>32</v>
      </c>
      <c r="S134" s="31" t="s">
        <v>155</v>
      </c>
      <c r="T134" s="31" t="s">
        <v>282</v>
      </c>
    </row>
    <row r="135" spans="1:20" x14ac:dyDescent="0.25">
      <c r="A135" s="5">
        <v>240</v>
      </c>
      <c r="B135" s="5">
        <v>1</v>
      </c>
      <c r="C135" s="5">
        <v>5</v>
      </c>
      <c r="D135" s="5" t="s">
        <v>163</v>
      </c>
      <c r="E135" s="5" t="s">
        <v>34</v>
      </c>
      <c r="F135" s="5">
        <v>1</v>
      </c>
      <c r="G135" s="5">
        <v>125</v>
      </c>
      <c r="H135" s="6">
        <v>0</v>
      </c>
      <c r="I135" s="20">
        <f t="shared" si="2"/>
        <v>147.5</v>
      </c>
      <c r="J135" s="5">
        <v>1</v>
      </c>
      <c r="K135" s="20" t="s">
        <v>12</v>
      </c>
      <c r="L135" s="20" t="s">
        <v>11</v>
      </c>
      <c r="M135" s="20">
        <v>15</v>
      </c>
      <c r="N135" s="21">
        <v>0</v>
      </c>
      <c r="O135" s="20">
        <f t="shared" si="3"/>
        <v>16.200000000000003</v>
      </c>
      <c r="P135" s="20" t="s">
        <v>9</v>
      </c>
      <c r="Q135" s="26" t="s">
        <v>73</v>
      </c>
      <c r="R135" s="5" t="s">
        <v>6</v>
      </c>
      <c r="S135" s="5" t="s">
        <v>180</v>
      </c>
      <c r="T135" s="5" t="s">
        <v>302</v>
      </c>
    </row>
    <row r="136" spans="1:20" x14ac:dyDescent="0.25">
      <c r="A136" s="5">
        <v>241</v>
      </c>
      <c r="B136" s="5">
        <v>1</v>
      </c>
      <c r="C136" s="5">
        <v>5</v>
      </c>
      <c r="D136" s="5" t="s">
        <v>163</v>
      </c>
      <c r="E136" s="5" t="s">
        <v>34</v>
      </c>
      <c r="F136" s="5">
        <v>1</v>
      </c>
      <c r="G136" s="5">
        <v>125</v>
      </c>
      <c r="H136" s="6">
        <v>0</v>
      </c>
      <c r="I136" s="20">
        <f t="shared" si="2"/>
        <v>147.5</v>
      </c>
      <c r="J136" s="5">
        <v>1</v>
      </c>
      <c r="K136" s="20" t="s">
        <v>12</v>
      </c>
      <c r="L136" s="20" t="s">
        <v>11</v>
      </c>
      <c r="M136" s="20">
        <v>15</v>
      </c>
      <c r="N136" s="21">
        <v>0</v>
      </c>
      <c r="O136" s="20">
        <f t="shared" si="3"/>
        <v>16.200000000000003</v>
      </c>
      <c r="P136" s="20" t="s">
        <v>9</v>
      </c>
      <c r="Q136" s="26" t="s">
        <v>73</v>
      </c>
      <c r="R136" s="5" t="s">
        <v>6</v>
      </c>
      <c r="S136" s="5" t="s">
        <v>180</v>
      </c>
      <c r="T136" s="5" t="s">
        <v>302</v>
      </c>
    </row>
    <row r="137" spans="1:20" x14ac:dyDescent="0.25">
      <c r="A137" s="5">
        <v>242</v>
      </c>
      <c r="B137" s="5">
        <v>1</v>
      </c>
      <c r="C137" s="5">
        <v>5</v>
      </c>
      <c r="D137" s="5" t="s">
        <v>163</v>
      </c>
      <c r="E137" s="5" t="s">
        <v>34</v>
      </c>
      <c r="F137" s="5">
        <v>1</v>
      </c>
      <c r="G137" s="5">
        <v>125</v>
      </c>
      <c r="H137" s="6">
        <v>0</v>
      </c>
      <c r="I137" s="20">
        <f t="shared" si="2"/>
        <v>147.5</v>
      </c>
      <c r="J137" s="5">
        <v>1</v>
      </c>
      <c r="K137" s="20" t="s">
        <v>12</v>
      </c>
      <c r="L137" s="20" t="s">
        <v>11</v>
      </c>
      <c r="M137" s="20">
        <v>15</v>
      </c>
      <c r="N137" s="21">
        <v>0</v>
      </c>
      <c r="O137" s="20">
        <f t="shared" si="3"/>
        <v>16.200000000000003</v>
      </c>
      <c r="P137" s="20" t="s">
        <v>9</v>
      </c>
      <c r="Q137" s="26" t="s">
        <v>73</v>
      </c>
      <c r="R137" s="5" t="s">
        <v>6</v>
      </c>
      <c r="S137" s="5" t="s">
        <v>180</v>
      </c>
      <c r="T137" s="5" t="s">
        <v>302</v>
      </c>
    </row>
    <row r="138" spans="1:20" x14ac:dyDescent="0.25">
      <c r="A138" s="5">
        <v>243</v>
      </c>
      <c r="B138" s="5">
        <v>1</v>
      </c>
      <c r="C138" s="5">
        <v>5</v>
      </c>
      <c r="D138" s="5" t="s">
        <v>163</v>
      </c>
      <c r="E138" s="5" t="s">
        <v>34</v>
      </c>
      <c r="F138" s="5">
        <v>1</v>
      </c>
      <c r="G138" s="5">
        <v>125</v>
      </c>
      <c r="H138" s="6">
        <v>0</v>
      </c>
      <c r="I138" s="20">
        <f t="shared" ref="I138:I150" si="4">B138*F138*G138*(1-H138)*1.18</f>
        <v>147.5</v>
      </c>
      <c r="J138" s="5">
        <v>1</v>
      </c>
      <c r="K138" s="20" t="s">
        <v>12</v>
      </c>
      <c r="L138" s="20" t="s">
        <v>11</v>
      </c>
      <c r="M138" s="20">
        <v>15</v>
      </c>
      <c r="N138" s="21">
        <v>0</v>
      </c>
      <c r="O138" s="20">
        <f t="shared" ref="O138:O150" si="5">IF(P138="DA",J138*M138*1.08*(1-N138),I138)</f>
        <v>16.200000000000003</v>
      </c>
      <c r="P138" s="20" t="s">
        <v>9</v>
      </c>
      <c r="Q138" s="26" t="s">
        <v>73</v>
      </c>
      <c r="R138" s="5" t="s">
        <v>6</v>
      </c>
      <c r="S138" s="5" t="s">
        <v>180</v>
      </c>
      <c r="T138" s="5" t="s">
        <v>302</v>
      </c>
    </row>
    <row r="139" spans="1:20" x14ac:dyDescent="0.25">
      <c r="A139" s="5">
        <v>244</v>
      </c>
      <c r="B139" s="5">
        <v>1</v>
      </c>
      <c r="C139" s="5">
        <v>5</v>
      </c>
      <c r="D139" s="5" t="s">
        <v>163</v>
      </c>
      <c r="E139" s="5" t="s">
        <v>34</v>
      </c>
      <c r="F139" s="5">
        <v>1</v>
      </c>
      <c r="G139" s="5">
        <v>125</v>
      </c>
      <c r="H139" s="6">
        <v>0</v>
      </c>
      <c r="I139" s="20">
        <f t="shared" si="4"/>
        <v>147.5</v>
      </c>
      <c r="J139" s="5">
        <v>1</v>
      </c>
      <c r="K139" s="20" t="s">
        <v>12</v>
      </c>
      <c r="L139" s="20" t="s">
        <v>11</v>
      </c>
      <c r="M139" s="20">
        <v>15</v>
      </c>
      <c r="N139" s="21">
        <v>0</v>
      </c>
      <c r="O139" s="20">
        <f t="shared" si="5"/>
        <v>16.200000000000003</v>
      </c>
      <c r="P139" s="20" t="s">
        <v>9</v>
      </c>
      <c r="Q139" s="26" t="s">
        <v>73</v>
      </c>
      <c r="R139" s="5" t="s">
        <v>6</v>
      </c>
      <c r="S139" s="5" t="s">
        <v>180</v>
      </c>
      <c r="T139" s="5" t="s">
        <v>302</v>
      </c>
    </row>
    <row r="140" spans="1:20" x14ac:dyDescent="0.25">
      <c r="A140" s="5">
        <v>245</v>
      </c>
      <c r="B140" s="5">
        <v>1</v>
      </c>
      <c r="C140" s="5">
        <v>5</v>
      </c>
      <c r="D140" s="5" t="s">
        <v>163</v>
      </c>
      <c r="E140" s="5" t="s">
        <v>34</v>
      </c>
      <c r="F140" s="5">
        <v>1</v>
      </c>
      <c r="G140" s="5">
        <v>125</v>
      </c>
      <c r="H140" s="6">
        <v>0</v>
      </c>
      <c r="I140" s="20">
        <f t="shared" si="4"/>
        <v>147.5</v>
      </c>
      <c r="J140" s="5">
        <v>1</v>
      </c>
      <c r="K140" s="20" t="s">
        <v>12</v>
      </c>
      <c r="L140" s="20" t="s">
        <v>11</v>
      </c>
      <c r="M140" s="20">
        <v>15</v>
      </c>
      <c r="N140" s="21">
        <v>0</v>
      </c>
      <c r="O140" s="20">
        <f t="shared" si="5"/>
        <v>16.200000000000003</v>
      </c>
      <c r="P140" s="20" t="s">
        <v>9</v>
      </c>
      <c r="Q140" s="26" t="s">
        <v>73</v>
      </c>
      <c r="R140" s="5" t="s">
        <v>6</v>
      </c>
      <c r="S140" s="5" t="s">
        <v>180</v>
      </c>
      <c r="T140" s="5" t="s">
        <v>302</v>
      </c>
    </row>
    <row r="141" spans="1:20" x14ac:dyDescent="0.25">
      <c r="A141" s="5">
        <v>246</v>
      </c>
      <c r="B141" s="5">
        <v>1</v>
      </c>
      <c r="C141" s="5">
        <v>5</v>
      </c>
      <c r="D141" s="5" t="s">
        <v>163</v>
      </c>
      <c r="E141" s="5" t="s">
        <v>34</v>
      </c>
      <c r="F141" s="5">
        <v>1</v>
      </c>
      <c r="G141" s="5">
        <v>125</v>
      </c>
      <c r="H141" s="6">
        <v>0</v>
      </c>
      <c r="I141" s="20">
        <f t="shared" si="4"/>
        <v>147.5</v>
      </c>
      <c r="J141" s="5">
        <v>1</v>
      </c>
      <c r="K141" s="20" t="s">
        <v>12</v>
      </c>
      <c r="L141" s="20" t="s">
        <v>11</v>
      </c>
      <c r="M141" s="20">
        <v>15</v>
      </c>
      <c r="N141" s="21">
        <v>0</v>
      </c>
      <c r="O141" s="20">
        <f t="shared" si="5"/>
        <v>16.200000000000003</v>
      </c>
      <c r="P141" s="20" t="s">
        <v>9</v>
      </c>
      <c r="Q141" s="26" t="s">
        <v>73</v>
      </c>
      <c r="R141" s="5" t="s">
        <v>6</v>
      </c>
      <c r="S141" s="5" t="s">
        <v>180</v>
      </c>
      <c r="T141" s="5" t="s">
        <v>302</v>
      </c>
    </row>
    <row r="142" spans="1:20" x14ac:dyDescent="0.25">
      <c r="A142" s="5">
        <v>247</v>
      </c>
      <c r="B142" s="5">
        <v>1</v>
      </c>
      <c r="C142" s="5">
        <v>5</v>
      </c>
      <c r="D142" s="5" t="s">
        <v>163</v>
      </c>
      <c r="E142" s="5" t="s">
        <v>34</v>
      </c>
      <c r="F142" s="5">
        <v>1</v>
      </c>
      <c r="G142" s="5">
        <v>125</v>
      </c>
      <c r="H142" s="6">
        <v>0</v>
      </c>
      <c r="I142" s="20">
        <f t="shared" si="4"/>
        <v>147.5</v>
      </c>
      <c r="J142" s="5">
        <v>1</v>
      </c>
      <c r="K142" s="20" t="s">
        <v>12</v>
      </c>
      <c r="L142" s="20" t="s">
        <v>11</v>
      </c>
      <c r="M142" s="20">
        <v>15</v>
      </c>
      <c r="N142" s="21">
        <v>0</v>
      </c>
      <c r="O142" s="20">
        <f t="shared" si="5"/>
        <v>16.200000000000003</v>
      </c>
      <c r="P142" s="20" t="s">
        <v>9</v>
      </c>
      <c r="Q142" s="26" t="s">
        <v>73</v>
      </c>
      <c r="R142" s="5" t="s">
        <v>6</v>
      </c>
      <c r="S142" s="5" t="s">
        <v>180</v>
      </c>
      <c r="T142" s="5" t="s">
        <v>302</v>
      </c>
    </row>
    <row r="143" spans="1:20" ht="30" x14ac:dyDescent="0.25">
      <c r="A143" s="5">
        <v>248</v>
      </c>
      <c r="B143" s="5">
        <v>1</v>
      </c>
      <c r="C143" s="5">
        <v>5</v>
      </c>
      <c r="D143" s="5" t="s">
        <v>163</v>
      </c>
      <c r="E143" s="5" t="s">
        <v>34</v>
      </c>
      <c r="F143" s="5">
        <v>1</v>
      </c>
      <c r="G143" s="5">
        <v>125</v>
      </c>
      <c r="H143" s="6">
        <v>0</v>
      </c>
      <c r="I143" s="20">
        <f t="shared" si="4"/>
        <v>147.5</v>
      </c>
      <c r="J143" s="5">
        <v>1</v>
      </c>
      <c r="K143" s="20" t="s">
        <v>12</v>
      </c>
      <c r="L143" s="20" t="s">
        <v>11</v>
      </c>
      <c r="M143" s="20">
        <v>30</v>
      </c>
      <c r="N143" s="21">
        <v>0</v>
      </c>
      <c r="O143" s="20">
        <f t="shared" si="5"/>
        <v>32.400000000000006</v>
      </c>
      <c r="P143" s="20" t="s">
        <v>9</v>
      </c>
      <c r="Q143" s="26" t="s">
        <v>5</v>
      </c>
      <c r="R143" s="5" t="s">
        <v>6</v>
      </c>
      <c r="S143" s="5" t="s">
        <v>180</v>
      </c>
      <c r="T143" s="5" t="s">
        <v>302</v>
      </c>
    </row>
    <row r="144" spans="1:20" ht="30" x14ac:dyDescent="0.25">
      <c r="A144" s="5">
        <v>249</v>
      </c>
      <c r="B144" s="5">
        <v>1</v>
      </c>
      <c r="C144" s="5">
        <v>5</v>
      </c>
      <c r="D144" s="5" t="s">
        <v>163</v>
      </c>
      <c r="E144" s="5" t="s">
        <v>34</v>
      </c>
      <c r="F144" s="5">
        <v>1</v>
      </c>
      <c r="G144" s="5">
        <v>125</v>
      </c>
      <c r="H144" s="6">
        <v>0</v>
      </c>
      <c r="I144" s="20">
        <f t="shared" si="4"/>
        <v>147.5</v>
      </c>
      <c r="J144" s="5">
        <v>1</v>
      </c>
      <c r="K144" s="20" t="s">
        <v>12</v>
      </c>
      <c r="L144" s="20" t="s">
        <v>11</v>
      </c>
      <c r="M144" s="20">
        <v>30</v>
      </c>
      <c r="N144" s="21">
        <v>0</v>
      </c>
      <c r="O144" s="20">
        <f t="shared" si="5"/>
        <v>32.400000000000006</v>
      </c>
      <c r="P144" s="20" t="s">
        <v>9</v>
      </c>
      <c r="Q144" s="26" t="s">
        <v>5</v>
      </c>
      <c r="R144" s="5" t="s">
        <v>6</v>
      </c>
      <c r="S144" s="5" t="s">
        <v>180</v>
      </c>
      <c r="T144" s="5" t="s">
        <v>302</v>
      </c>
    </row>
    <row r="145" spans="1:20" ht="30" x14ac:dyDescent="0.25">
      <c r="A145" s="5">
        <v>250</v>
      </c>
      <c r="B145" s="5">
        <v>1</v>
      </c>
      <c r="C145" s="5">
        <v>5</v>
      </c>
      <c r="D145" s="5" t="s">
        <v>163</v>
      </c>
      <c r="E145" s="5" t="s">
        <v>34</v>
      </c>
      <c r="F145" s="5">
        <v>1</v>
      </c>
      <c r="G145" s="5">
        <v>125</v>
      </c>
      <c r="H145" s="6">
        <v>0</v>
      </c>
      <c r="I145" s="20">
        <f t="shared" si="4"/>
        <v>147.5</v>
      </c>
      <c r="J145" s="5">
        <v>1</v>
      </c>
      <c r="K145" s="20" t="s">
        <v>12</v>
      </c>
      <c r="L145" s="20" t="s">
        <v>11</v>
      </c>
      <c r="M145" s="20">
        <v>30</v>
      </c>
      <c r="N145" s="21">
        <v>0</v>
      </c>
      <c r="O145" s="20">
        <f t="shared" si="5"/>
        <v>32.400000000000006</v>
      </c>
      <c r="P145" s="20" t="s">
        <v>9</v>
      </c>
      <c r="Q145" s="26" t="s">
        <v>5</v>
      </c>
      <c r="R145" s="5" t="s">
        <v>6</v>
      </c>
      <c r="S145" s="5" t="s">
        <v>180</v>
      </c>
      <c r="T145" s="5" t="s">
        <v>302</v>
      </c>
    </row>
    <row r="146" spans="1:20" ht="30" x14ac:dyDescent="0.25">
      <c r="A146" s="5">
        <v>251</v>
      </c>
      <c r="B146" s="5">
        <v>1</v>
      </c>
      <c r="C146" s="5">
        <v>5</v>
      </c>
      <c r="D146" s="5" t="s">
        <v>163</v>
      </c>
      <c r="E146" s="5" t="s">
        <v>34</v>
      </c>
      <c r="F146" s="5">
        <v>1</v>
      </c>
      <c r="G146" s="5">
        <v>125</v>
      </c>
      <c r="H146" s="6">
        <v>0</v>
      </c>
      <c r="I146" s="20">
        <f t="shared" si="4"/>
        <v>147.5</v>
      </c>
      <c r="J146" s="5">
        <v>1</v>
      </c>
      <c r="K146" s="20" t="s">
        <v>12</v>
      </c>
      <c r="L146" s="20" t="s">
        <v>11</v>
      </c>
      <c r="M146" s="20">
        <v>30</v>
      </c>
      <c r="N146" s="21">
        <v>0</v>
      </c>
      <c r="O146" s="20">
        <f t="shared" si="5"/>
        <v>32.400000000000006</v>
      </c>
      <c r="P146" s="20" t="s">
        <v>9</v>
      </c>
      <c r="Q146" s="26" t="s">
        <v>5</v>
      </c>
      <c r="R146" s="5" t="s">
        <v>6</v>
      </c>
      <c r="S146" s="5" t="s">
        <v>180</v>
      </c>
      <c r="T146" s="5" t="s">
        <v>302</v>
      </c>
    </row>
    <row r="147" spans="1:20" x14ac:dyDescent="0.25">
      <c r="A147" s="5">
        <v>607</v>
      </c>
      <c r="B147" s="5">
        <v>1</v>
      </c>
      <c r="C147" s="5">
        <v>10</v>
      </c>
      <c r="D147" s="5" t="s">
        <v>157</v>
      </c>
      <c r="E147" s="5" t="s">
        <v>11</v>
      </c>
      <c r="F147" s="5">
        <v>1</v>
      </c>
      <c r="G147" s="5">
        <v>60</v>
      </c>
      <c r="H147" s="6">
        <v>0</v>
      </c>
      <c r="I147" s="20">
        <f t="shared" si="4"/>
        <v>70.8</v>
      </c>
      <c r="J147" s="5">
        <v>1</v>
      </c>
      <c r="K147" s="317" t="s">
        <v>153</v>
      </c>
      <c r="L147" s="318" t="s">
        <v>11</v>
      </c>
      <c r="M147" s="318">
        <v>0</v>
      </c>
      <c r="N147" s="319"/>
      <c r="O147" s="20">
        <f t="shared" si="5"/>
        <v>70.8</v>
      </c>
      <c r="P147" s="20" t="s">
        <v>10</v>
      </c>
      <c r="Q147" s="26"/>
      <c r="R147" s="5" t="s">
        <v>6</v>
      </c>
      <c r="S147" s="5" t="s">
        <v>177</v>
      </c>
      <c r="T147" s="5" t="s">
        <v>283</v>
      </c>
    </row>
    <row r="148" spans="1:20" x14ac:dyDescent="0.25">
      <c r="A148" s="5">
        <v>608</v>
      </c>
      <c r="B148" s="5">
        <v>1</v>
      </c>
      <c r="C148" s="5">
        <v>4</v>
      </c>
      <c r="D148" s="5" t="s">
        <v>157</v>
      </c>
      <c r="E148" s="5" t="s">
        <v>11</v>
      </c>
      <c r="F148" s="5">
        <v>1</v>
      </c>
      <c r="G148" s="5">
        <v>30</v>
      </c>
      <c r="H148" s="6">
        <v>0</v>
      </c>
      <c r="I148" s="20">
        <f t="shared" si="4"/>
        <v>35.4</v>
      </c>
      <c r="J148" s="5">
        <v>1</v>
      </c>
      <c r="K148" s="317" t="s">
        <v>153</v>
      </c>
      <c r="L148" s="318" t="s">
        <v>11</v>
      </c>
      <c r="M148" s="318">
        <v>0</v>
      </c>
      <c r="N148" s="319"/>
      <c r="O148" s="20">
        <f t="shared" si="5"/>
        <v>35.4</v>
      </c>
      <c r="P148" s="20" t="s">
        <v>10</v>
      </c>
      <c r="Q148" s="26"/>
      <c r="R148" s="5" t="s">
        <v>6</v>
      </c>
      <c r="S148" s="5" t="s">
        <v>177</v>
      </c>
      <c r="T148" s="5" t="s">
        <v>284</v>
      </c>
    </row>
    <row r="149" spans="1:20" x14ac:dyDescent="0.25">
      <c r="A149" s="5">
        <v>609</v>
      </c>
      <c r="B149" s="5">
        <v>1</v>
      </c>
      <c r="C149" s="5">
        <v>4</v>
      </c>
      <c r="D149" s="5" t="s">
        <v>179</v>
      </c>
      <c r="E149" s="5" t="s">
        <v>31</v>
      </c>
      <c r="F149" s="5">
        <v>1</v>
      </c>
      <c r="G149" s="5">
        <v>50</v>
      </c>
      <c r="H149" s="6">
        <v>0</v>
      </c>
      <c r="I149" s="20">
        <f t="shared" si="4"/>
        <v>59</v>
      </c>
      <c r="J149" s="5">
        <v>1</v>
      </c>
      <c r="K149" s="20" t="s">
        <v>12</v>
      </c>
      <c r="L149" s="20" t="s">
        <v>11</v>
      </c>
      <c r="M149" s="20">
        <v>30</v>
      </c>
      <c r="N149" s="21">
        <v>0</v>
      </c>
      <c r="O149" s="20">
        <f t="shared" si="5"/>
        <v>32.400000000000006</v>
      </c>
      <c r="P149" s="20" t="s">
        <v>9</v>
      </c>
      <c r="Q149" s="26"/>
      <c r="R149" s="5" t="s">
        <v>6</v>
      </c>
      <c r="S149" s="5" t="s">
        <v>177</v>
      </c>
      <c r="T149" s="5" t="s">
        <v>285</v>
      </c>
    </row>
    <row r="150" spans="1:20" x14ac:dyDescent="0.25">
      <c r="A150" s="5">
        <v>610</v>
      </c>
      <c r="B150" s="5">
        <v>0</v>
      </c>
      <c r="C150" s="5">
        <v>6</v>
      </c>
      <c r="D150" s="5" t="s">
        <v>169</v>
      </c>
      <c r="E150" s="5" t="s">
        <v>11</v>
      </c>
      <c r="F150" s="5">
        <v>1</v>
      </c>
      <c r="G150" s="5">
        <v>100</v>
      </c>
      <c r="H150" s="6">
        <v>0</v>
      </c>
      <c r="I150" s="20">
        <f t="shared" si="4"/>
        <v>0</v>
      </c>
      <c r="J150" s="5">
        <v>1</v>
      </c>
      <c r="K150" s="20" t="s">
        <v>169</v>
      </c>
      <c r="L150" s="20" t="s">
        <v>11</v>
      </c>
      <c r="M150" s="20">
        <v>100</v>
      </c>
      <c r="N150" s="21">
        <v>0.15</v>
      </c>
      <c r="O150" s="20">
        <f t="shared" si="5"/>
        <v>91.8</v>
      </c>
      <c r="P150" s="5" t="s">
        <v>9</v>
      </c>
      <c r="Q150" s="26"/>
      <c r="R150" s="5" t="s">
        <v>38</v>
      </c>
      <c r="S150" s="5" t="s">
        <v>171</v>
      </c>
      <c r="T150" s="5" t="s">
        <v>286</v>
      </c>
    </row>
    <row r="152" spans="1:20" x14ac:dyDescent="0.25">
      <c r="A152" s="19" t="s">
        <v>39</v>
      </c>
      <c r="B152" s="19">
        <f>SUM(B72:B150)</f>
        <v>77</v>
      </c>
      <c r="C152" s="19"/>
      <c r="D152" s="19"/>
      <c r="E152" s="19"/>
      <c r="F152" s="19"/>
      <c r="G152" s="19"/>
      <c r="H152" s="19"/>
      <c r="I152" s="19">
        <f t="shared" ref="I152:O152" si="6">SUM(I72:I150)</f>
        <v>9491.9199999999928</v>
      </c>
      <c r="J152" s="19">
        <f t="shared" si="6"/>
        <v>78</v>
      </c>
      <c r="K152" s="19"/>
      <c r="L152" s="19"/>
      <c r="M152" s="19"/>
      <c r="N152" s="19"/>
      <c r="O152" s="19">
        <f t="shared" si="6"/>
        <v>3924.9200000000023</v>
      </c>
      <c r="P152" s="19"/>
      <c r="Q152" s="19"/>
      <c r="R152" s="19"/>
      <c r="S152" s="19"/>
      <c r="T152" s="19"/>
    </row>
    <row r="156" spans="1:20" x14ac:dyDescent="0.25">
      <c r="A156" s="25" t="s">
        <v>0</v>
      </c>
      <c r="B156" s="25">
        <v>3</v>
      </c>
      <c r="T156" s="4" t="s">
        <v>82</v>
      </c>
    </row>
    <row r="157" spans="1:20" ht="15.75" thickBot="1" x14ac:dyDescent="0.3">
      <c r="T157" s="4" t="s">
        <v>82</v>
      </c>
    </row>
    <row r="158" spans="1:20" ht="45.75" thickBot="1" x14ac:dyDescent="0.3">
      <c r="A158" s="18" t="s">
        <v>1</v>
      </c>
      <c r="B158" s="8" t="s">
        <v>15</v>
      </c>
      <c r="C158" s="9" t="s">
        <v>28</v>
      </c>
      <c r="D158" s="9" t="s">
        <v>13</v>
      </c>
      <c r="E158" s="9" t="s">
        <v>14</v>
      </c>
      <c r="F158" s="9" t="s">
        <v>16</v>
      </c>
      <c r="G158" s="9" t="s">
        <v>18</v>
      </c>
      <c r="H158" s="9" t="s">
        <v>26</v>
      </c>
      <c r="I158" s="10" t="s">
        <v>21</v>
      </c>
      <c r="J158" s="12" t="s">
        <v>22</v>
      </c>
      <c r="K158" s="13" t="s">
        <v>2</v>
      </c>
      <c r="L158" s="13" t="s">
        <v>17</v>
      </c>
      <c r="M158" s="13" t="s">
        <v>19</v>
      </c>
      <c r="N158" s="13" t="s">
        <v>26</v>
      </c>
      <c r="O158" s="14" t="s">
        <v>25</v>
      </c>
      <c r="P158" s="15" t="s">
        <v>20</v>
      </c>
      <c r="Q158" s="16" t="s">
        <v>27</v>
      </c>
      <c r="R158" s="16" t="s">
        <v>23</v>
      </c>
      <c r="S158" s="16" t="s">
        <v>24</v>
      </c>
      <c r="T158" s="16" t="s">
        <v>75</v>
      </c>
    </row>
    <row r="159" spans="1:20" x14ac:dyDescent="0.25">
      <c r="A159" s="5">
        <v>90</v>
      </c>
      <c r="B159" s="5">
        <v>1</v>
      </c>
      <c r="C159" s="5">
        <v>10</v>
      </c>
      <c r="D159" s="5" t="s">
        <v>44</v>
      </c>
      <c r="E159" s="5" t="s">
        <v>34</v>
      </c>
      <c r="F159" s="20">
        <v>1</v>
      </c>
      <c r="G159" s="20">
        <v>250</v>
      </c>
      <c r="H159" s="6">
        <v>0</v>
      </c>
      <c r="I159" s="20">
        <f>B159*F159*G159*(1-H159)*1.18</f>
        <v>295</v>
      </c>
      <c r="J159" s="20">
        <v>1</v>
      </c>
      <c r="K159" s="20" t="s">
        <v>12</v>
      </c>
      <c r="L159" s="21" t="s">
        <v>11</v>
      </c>
      <c r="M159" s="20">
        <v>60</v>
      </c>
      <c r="N159" s="20">
        <v>0.15</v>
      </c>
      <c r="O159" s="26">
        <f>IF(P159="DA",J159*M159*1.08*(1-N159),I159)</f>
        <v>55.080000000000005</v>
      </c>
      <c r="P159" s="5" t="s">
        <v>9</v>
      </c>
      <c r="Q159" s="5" t="s">
        <v>73</v>
      </c>
      <c r="R159" s="22" t="s">
        <v>6</v>
      </c>
      <c r="S159" s="5" t="s">
        <v>177</v>
      </c>
      <c r="T159" s="5" t="s">
        <v>287</v>
      </c>
    </row>
    <row r="160" spans="1:20" x14ac:dyDescent="0.25">
      <c r="A160" s="5">
        <v>91</v>
      </c>
      <c r="B160" s="5">
        <v>1</v>
      </c>
      <c r="C160" s="5">
        <v>10</v>
      </c>
      <c r="D160" s="5" t="s">
        <v>44</v>
      </c>
      <c r="E160" s="5" t="s">
        <v>34</v>
      </c>
      <c r="F160" s="20">
        <v>1</v>
      </c>
      <c r="G160" s="20">
        <v>250</v>
      </c>
      <c r="H160" s="6">
        <v>0</v>
      </c>
      <c r="I160" s="20">
        <f t="shared" ref="I160:I173" si="7">B160*F160*G160*(1-H160)*1.18</f>
        <v>295</v>
      </c>
      <c r="J160" s="20">
        <v>1</v>
      </c>
      <c r="K160" s="20" t="s">
        <v>12</v>
      </c>
      <c r="L160" s="21" t="s">
        <v>11</v>
      </c>
      <c r="M160" s="20">
        <v>60</v>
      </c>
      <c r="N160" s="20">
        <v>0.15</v>
      </c>
      <c r="O160" s="26">
        <f t="shared" ref="O160:O173" si="8">IF(P160="DA",J160*M160*1.08*(1-N160),I160)</f>
        <v>55.080000000000005</v>
      </c>
      <c r="P160" s="5" t="s">
        <v>9</v>
      </c>
      <c r="Q160" s="5" t="s">
        <v>73</v>
      </c>
      <c r="R160" s="22" t="s">
        <v>6</v>
      </c>
      <c r="S160" s="5" t="s">
        <v>177</v>
      </c>
      <c r="T160" s="5" t="s">
        <v>288</v>
      </c>
    </row>
    <row r="161" spans="1:20" x14ac:dyDescent="0.25">
      <c r="A161" s="5">
        <v>92</v>
      </c>
      <c r="B161" s="5">
        <v>1</v>
      </c>
      <c r="C161" s="5">
        <v>10</v>
      </c>
      <c r="D161" s="5" t="s">
        <v>44</v>
      </c>
      <c r="E161" s="5" t="s">
        <v>34</v>
      </c>
      <c r="F161" s="20">
        <v>1</v>
      </c>
      <c r="G161" s="20">
        <v>250</v>
      </c>
      <c r="H161" s="6">
        <v>0</v>
      </c>
      <c r="I161" s="20">
        <f t="shared" si="7"/>
        <v>295</v>
      </c>
      <c r="J161" s="20">
        <v>1</v>
      </c>
      <c r="K161" s="20" t="s">
        <v>12</v>
      </c>
      <c r="L161" s="21" t="s">
        <v>11</v>
      </c>
      <c r="M161" s="20">
        <v>60</v>
      </c>
      <c r="N161" s="20">
        <v>0.15</v>
      </c>
      <c r="O161" s="26">
        <f t="shared" si="8"/>
        <v>55.080000000000005</v>
      </c>
      <c r="P161" s="5" t="s">
        <v>9</v>
      </c>
      <c r="Q161" s="5" t="s">
        <v>73</v>
      </c>
      <c r="R161" s="22" t="s">
        <v>6</v>
      </c>
      <c r="S161" s="5" t="s">
        <v>177</v>
      </c>
      <c r="T161" s="5" t="s">
        <v>289</v>
      </c>
    </row>
    <row r="162" spans="1:20" x14ac:dyDescent="0.25">
      <c r="A162" s="5">
        <v>93</v>
      </c>
      <c r="B162" s="5">
        <v>1</v>
      </c>
      <c r="C162" s="5">
        <v>10</v>
      </c>
      <c r="D162" s="5" t="s">
        <v>44</v>
      </c>
      <c r="E162" s="5" t="s">
        <v>34</v>
      </c>
      <c r="F162" s="20">
        <v>1</v>
      </c>
      <c r="G162" s="20">
        <v>250</v>
      </c>
      <c r="H162" s="6">
        <v>0</v>
      </c>
      <c r="I162" s="20">
        <f t="shared" si="7"/>
        <v>295</v>
      </c>
      <c r="J162" s="20">
        <v>1</v>
      </c>
      <c r="K162" s="20" t="s">
        <v>12</v>
      </c>
      <c r="L162" s="21" t="s">
        <v>11</v>
      </c>
      <c r="M162" s="20">
        <v>60</v>
      </c>
      <c r="N162" s="20">
        <v>0.15</v>
      </c>
      <c r="O162" s="26">
        <f t="shared" si="8"/>
        <v>55.080000000000005</v>
      </c>
      <c r="P162" s="5" t="s">
        <v>9</v>
      </c>
      <c r="Q162" s="5" t="s">
        <v>73</v>
      </c>
      <c r="R162" s="22" t="s">
        <v>6</v>
      </c>
      <c r="S162" s="5" t="s">
        <v>177</v>
      </c>
      <c r="T162" s="5" t="s">
        <v>290</v>
      </c>
    </row>
    <row r="163" spans="1:20" x14ac:dyDescent="0.25">
      <c r="A163" s="5">
        <v>94</v>
      </c>
      <c r="B163" s="5">
        <v>1</v>
      </c>
      <c r="C163" s="5">
        <v>10</v>
      </c>
      <c r="D163" s="5" t="s">
        <v>44</v>
      </c>
      <c r="E163" s="5" t="s">
        <v>34</v>
      </c>
      <c r="F163" s="20">
        <v>1</v>
      </c>
      <c r="G163" s="20">
        <v>250</v>
      </c>
      <c r="H163" s="6">
        <v>0</v>
      </c>
      <c r="I163" s="20">
        <f t="shared" si="7"/>
        <v>295</v>
      </c>
      <c r="J163" s="20">
        <v>1</v>
      </c>
      <c r="K163" s="20" t="s">
        <v>12</v>
      </c>
      <c r="L163" s="21" t="s">
        <v>11</v>
      </c>
      <c r="M163" s="20">
        <v>60</v>
      </c>
      <c r="N163" s="20">
        <v>0.15</v>
      </c>
      <c r="O163" s="26">
        <f t="shared" si="8"/>
        <v>55.080000000000005</v>
      </c>
      <c r="P163" s="5" t="s">
        <v>9</v>
      </c>
      <c r="Q163" s="5" t="s">
        <v>73</v>
      </c>
      <c r="R163" s="22" t="s">
        <v>6</v>
      </c>
      <c r="S163" s="5" t="s">
        <v>177</v>
      </c>
      <c r="T163" s="5" t="s">
        <v>291</v>
      </c>
    </row>
    <row r="164" spans="1:20" x14ac:dyDescent="0.25">
      <c r="A164" s="5">
        <v>95</v>
      </c>
      <c r="B164" s="5">
        <v>1</v>
      </c>
      <c r="C164" s="5">
        <v>10</v>
      </c>
      <c r="D164" s="5" t="s">
        <v>44</v>
      </c>
      <c r="E164" s="5" t="s">
        <v>34</v>
      </c>
      <c r="F164" s="20">
        <v>1</v>
      </c>
      <c r="G164" s="20">
        <v>250</v>
      </c>
      <c r="H164" s="6">
        <v>0</v>
      </c>
      <c r="I164" s="20">
        <f t="shared" si="7"/>
        <v>295</v>
      </c>
      <c r="J164" s="20">
        <v>1</v>
      </c>
      <c r="K164" s="20" t="s">
        <v>12</v>
      </c>
      <c r="L164" s="21" t="s">
        <v>11</v>
      </c>
      <c r="M164" s="20">
        <v>60</v>
      </c>
      <c r="N164" s="20">
        <v>0.15</v>
      </c>
      <c r="O164" s="26">
        <f t="shared" si="8"/>
        <v>55.080000000000005</v>
      </c>
      <c r="P164" s="5" t="s">
        <v>9</v>
      </c>
      <c r="Q164" s="5" t="s">
        <v>73</v>
      </c>
      <c r="R164" s="22" t="s">
        <v>6</v>
      </c>
      <c r="S164" s="5" t="s">
        <v>177</v>
      </c>
      <c r="T164" s="5" t="s">
        <v>292</v>
      </c>
    </row>
    <row r="165" spans="1:20" x14ac:dyDescent="0.25">
      <c r="A165" s="5">
        <v>96</v>
      </c>
      <c r="B165" s="5">
        <v>1</v>
      </c>
      <c r="C165" s="5">
        <v>10</v>
      </c>
      <c r="D165" s="5" t="s">
        <v>44</v>
      </c>
      <c r="E165" s="5" t="s">
        <v>34</v>
      </c>
      <c r="F165" s="20">
        <v>1</v>
      </c>
      <c r="G165" s="20">
        <v>250</v>
      </c>
      <c r="H165" s="6">
        <v>0</v>
      </c>
      <c r="I165" s="20">
        <f t="shared" si="7"/>
        <v>295</v>
      </c>
      <c r="J165" s="20">
        <v>1</v>
      </c>
      <c r="K165" s="20" t="s">
        <v>12</v>
      </c>
      <c r="L165" s="21" t="s">
        <v>11</v>
      </c>
      <c r="M165" s="20">
        <v>80</v>
      </c>
      <c r="N165" s="20">
        <v>0.15</v>
      </c>
      <c r="O165" s="26">
        <f t="shared" si="8"/>
        <v>73.44</v>
      </c>
      <c r="P165" s="5" t="s">
        <v>9</v>
      </c>
      <c r="Q165" s="5" t="s">
        <v>73</v>
      </c>
      <c r="R165" s="22" t="s">
        <v>6</v>
      </c>
      <c r="S165" s="5" t="s">
        <v>177</v>
      </c>
      <c r="T165" s="5" t="s">
        <v>293</v>
      </c>
    </row>
    <row r="166" spans="1:20" x14ac:dyDescent="0.25">
      <c r="A166" s="5">
        <v>99</v>
      </c>
      <c r="B166" s="5">
        <v>1</v>
      </c>
      <c r="C166" s="5">
        <v>10</v>
      </c>
      <c r="D166" s="5" t="s">
        <v>44</v>
      </c>
      <c r="E166" s="5" t="s">
        <v>34</v>
      </c>
      <c r="F166" s="20">
        <v>1</v>
      </c>
      <c r="G166" s="20">
        <v>250</v>
      </c>
      <c r="H166" s="6">
        <v>0</v>
      </c>
      <c r="I166" s="20">
        <f t="shared" si="7"/>
        <v>295</v>
      </c>
      <c r="J166" s="20">
        <v>1</v>
      </c>
      <c r="K166" s="20" t="s">
        <v>12</v>
      </c>
      <c r="L166" s="21" t="s">
        <v>11</v>
      </c>
      <c r="M166" s="20">
        <v>60</v>
      </c>
      <c r="N166" s="20">
        <v>0.15</v>
      </c>
      <c r="O166" s="26">
        <f t="shared" si="8"/>
        <v>55.080000000000005</v>
      </c>
      <c r="P166" s="5" t="s">
        <v>9</v>
      </c>
      <c r="Q166" s="5" t="s">
        <v>73</v>
      </c>
      <c r="R166" s="22" t="s">
        <v>6</v>
      </c>
      <c r="S166" s="5" t="s">
        <v>177</v>
      </c>
      <c r="T166" s="5" t="s">
        <v>294</v>
      </c>
    </row>
    <row r="167" spans="1:20" x14ac:dyDescent="0.25">
      <c r="A167" s="5">
        <v>100</v>
      </c>
      <c r="B167" s="5">
        <v>1</v>
      </c>
      <c r="C167" s="5">
        <v>10</v>
      </c>
      <c r="D167" s="5" t="s">
        <v>44</v>
      </c>
      <c r="E167" s="5" t="s">
        <v>34</v>
      </c>
      <c r="F167" s="20">
        <v>1</v>
      </c>
      <c r="G167" s="20">
        <v>250</v>
      </c>
      <c r="H167" s="6">
        <v>0</v>
      </c>
      <c r="I167" s="20">
        <f t="shared" si="7"/>
        <v>295</v>
      </c>
      <c r="J167" s="20">
        <v>1</v>
      </c>
      <c r="K167" s="20" t="s">
        <v>12</v>
      </c>
      <c r="L167" s="21" t="s">
        <v>11</v>
      </c>
      <c r="M167" s="20">
        <v>60</v>
      </c>
      <c r="N167" s="20">
        <v>0.15</v>
      </c>
      <c r="O167" s="26">
        <f t="shared" si="8"/>
        <v>55.080000000000005</v>
      </c>
      <c r="P167" s="5" t="s">
        <v>9</v>
      </c>
      <c r="Q167" s="5" t="s">
        <v>73</v>
      </c>
      <c r="R167" s="22" t="s">
        <v>6</v>
      </c>
      <c r="S167" s="5" t="s">
        <v>177</v>
      </c>
      <c r="T167" s="5" t="s">
        <v>295</v>
      </c>
    </row>
    <row r="168" spans="1:20" x14ac:dyDescent="0.25">
      <c r="A168" s="5">
        <v>101</v>
      </c>
      <c r="B168" s="5">
        <v>1</v>
      </c>
      <c r="C168" s="5">
        <v>10</v>
      </c>
      <c r="D168" s="5" t="s">
        <v>44</v>
      </c>
      <c r="E168" s="5" t="s">
        <v>34</v>
      </c>
      <c r="F168" s="20">
        <v>1</v>
      </c>
      <c r="G168" s="20">
        <v>250</v>
      </c>
      <c r="H168" s="6">
        <v>0</v>
      </c>
      <c r="I168" s="20">
        <f t="shared" si="7"/>
        <v>295</v>
      </c>
      <c r="J168" s="20">
        <v>1</v>
      </c>
      <c r="K168" s="20" t="s">
        <v>12</v>
      </c>
      <c r="L168" s="21" t="s">
        <v>11</v>
      </c>
      <c r="M168" s="20">
        <v>60</v>
      </c>
      <c r="N168" s="20">
        <v>0.15</v>
      </c>
      <c r="O168" s="26">
        <f t="shared" si="8"/>
        <v>55.080000000000005</v>
      </c>
      <c r="P168" s="5" t="s">
        <v>9</v>
      </c>
      <c r="Q168" s="5" t="s">
        <v>73</v>
      </c>
      <c r="R168" s="22" t="s">
        <v>6</v>
      </c>
      <c r="S168" s="5" t="s">
        <v>177</v>
      </c>
      <c r="T168" s="5" t="s">
        <v>296</v>
      </c>
    </row>
    <row r="169" spans="1:20" x14ac:dyDescent="0.25">
      <c r="A169" s="5">
        <v>102</v>
      </c>
      <c r="B169" s="5">
        <v>1</v>
      </c>
      <c r="C169" s="5">
        <v>10</v>
      </c>
      <c r="D169" s="5" t="s">
        <v>44</v>
      </c>
      <c r="E169" s="5" t="s">
        <v>34</v>
      </c>
      <c r="F169" s="20">
        <v>1</v>
      </c>
      <c r="G169" s="20">
        <v>250</v>
      </c>
      <c r="H169" s="6">
        <v>0</v>
      </c>
      <c r="I169" s="20">
        <f t="shared" si="7"/>
        <v>295</v>
      </c>
      <c r="J169" s="20">
        <v>1</v>
      </c>
      <c r="K169" s="20" t="s">
        <v>12</v>
      </c>
      <c r="L169" s="21" t="s">
        <v>11</v>
      </c>
      <c r="M169" s="20">
        <v>60</v>
      </c>
      <c r="N169" s="20">
        <v>0.15</v>
      </c>
      <c r="O169" s="26">
        <f t="shared" si="8"/>
        <v>55.080000000000005</v>
      </c>
      <c r="P169" s="5" t="s">
        <v>9</v>
      </c>
      <c r="Q169" s="5" t="s">
        <v>73</v>
      </c>
      <c r="R169" s="22" t="s">
        <v>6</v>
      </c>
      <c r="S169" s="5" t="s">
        <v>177</v>
      </c>
      <c r="T169" s="5" t="s">
        <v>297</v>
      </c>
    </row>
    <row r="170" spans="1:20" x14ac:dyDescent="0.25">
      <c r="A170" s="5">
        <v>103</v>
      </c>
      <c r="B170" s="5">
        <v>1</v>
      </c>
      <c r="C170" s="5">
        <v>10</v>
      </c>
      <c r="D170" s="5" t="s">
        <v>44</v>
      </c>
      <c r="E170" s="5" t="s">
        <v>34</v>
      </c>
      <c r="F170" s="20">
        <v>1</v>
      </c>
      <c r="G170" s="20">
        <v>250</v>
      </c>
      <c r="H170" s="6">
        <v>0</v>
      </c>
      <c r="I170" s="20">
        <f t="shared" si="7"/>
        <v>295</v>
      </c>
      <c r="J170" s="20">
        <v>1</v>
      </c>
      <c r="K170" s="20" t="s">
        <v>12</v>
      </c>
      <c r="L170" s="21" t="s">
        <v>11</v>
      </c>
      <c r="M170" s="20">
        <v>60</v>
      </c>
      <c r="N170" s="20">
        <v>0.15</v>
      </c>
      <c r="O170" s="26">
        <f t="shared" si="8"/>
        <v>55.080000000000005</v>
      </c>
      <c r="P170" s="5" t="s">
        <v>9</v>
      </c>
      <c r="Q170" s="5" t="s">
        <v>73</v>
      </c>
      <c r="R170" s="22" t="s">
        <v>6</v>
      </c>
      <c r="S170" s="5" t="s">
        <v>177</v>
      </c>
      <c r="T170" s="5" t="s">
        <v>298</v>
      </c>
    </row>
    <row r="171" spans="1:20" x14ac:dyDescent="0.25">
      <c r="A171" s="5">
        <v>104</v>
      </c>
      <c r="B171" s="5">
        <v>1</v>
      </c>
      <c r="C171" s="5">
        <v>10</v>
      </c>
      <c r="D171" s="5" t="s">
        <v>44</v>
      </c>
      <c r="E171" s="5" t="s">
        <v>34</v>
      </c>
      <c r="F171" s="20">
        <v>1</v>
      </c>
      <c r="G171" s="20">
        <v>250</v>
      </c>
      <c r="H171" s="6">
        <v>0</v>
      </c>
      <c r="I171" s="20">
        <f t="shared" si="7"/>
        <v>295</v>
      </c>
      <c r="J171" s="20">
        <v>1</v>
      </c>
      <c r="K171" s="20" t="s">
        <v>12</v>
      </c>
      <c r="L171" s="21" t="s">
        <v>11</v>
      </c>
      <c r="M171" s="20">
        <v>60</v>
      </c>
      <c r="N171" s="20">
        <v>0.15</v>
      </c>
      <c r="O171" s="26">
        <f t="shared" si="8"/>
        <v>55.080000000000005</v>
      </c>
      <c r="P171" s="5" t="s">
        <v>9</v>
      </c>
      <c r="Q171" s="5" t="s">
        <v>73</v>
      </c>
      <c r="R171" s="22" t="s">
        <v>6</v>
      </c>
      <c r="S171" s="5" t="s">
        <v>177</v>
      </c>
      <c r="T171" s="5" t="s">
        <v>299</v>
      </c>
    </row>
    <row r="172" spans="1:20" x14ac:dyDescent="0.25">
      <c r="A172" s="5">
        <v>105</v>
      </c>
      <c r="B172" s="5">
        <v>1</v>
      </c>
      <c r="C172" s="5">
        <v>10</v>
      </c>
      <c r="D172" s="5" t="s">
        <v>44</v>
      </c>
      <c r="E172" s="5" t="s">
        <v>34</v>
      </c>
      <c r="F172" s="20">
        <v>1</v>
      </c>
      <c r="G172" s="20">
        <v>250</v>
      </c>
      <c r="H172" s="6">
        <v>0</v>
      </c>
      <c r="I172" s="20">
        <f t="shared" si="7"/>
        <v>295</v>
      </c>
      <c r="J172" s="20">
        <v>1</v>
      </c>
      <c r="K172" s="20" t="s">
        <v>12</v>
      </c>
      <c r="L172" s="21" t="s">
        <v>11</v>
      </c>
      <c r="M172" s="20">
        <v>60</v>
      </c>
      <c r="N172" s="20">
        <v>0.15</v>
      </c>
      <c r="O172" s="26">
        <f t="shared" si="8"/>
        <v>55.080000000000005</v>
      </c>
      <c r="P172" s="5" t="s">
        <v>9</v>
      </c>
      <c r="Q172" s="5" t="s">
        <v>73</v>
      </c>
      <c r="R172" s="22" t="s">
        <v>6</v>
      </c>
      <c r="S172" s="5" t="s">
        <v>177</v>
      </c>
      <c r="T172" s="5" t="s">
        <v>300</v>
      </c>
    </row>
    <row r="173" spans="1:20" x14ac:dyDescent="0.25">
      <c r="A173" s="5">
        <v>106</v>
      </c>
      <c r="B173" s="5">
        <v>1</v>
      </c>
      <c r="C173" s="5">
        <v>4</v>
      </c>
      <c r="D173" s="5" t="s">
        <v>157</v>
      </c>
      <c r="E173" s="5" t="s">
        <v>11</v>
      </c>
      <c r="F173" s="20">
        <v>1</v>
      </c>
      <c r="G173" s="20">
        <v>30</v>
      </c>
      <c r="H173" s="6">
        <v>0</v>
      </c>
      <c r="I173" s="20">
        <f t="shared" si="7"/>
        <v>35.4</v>
      </c>
      <c r="J173" s="20">
        <v>1</v>
      </c>
      <c r="K173" s="317" t="s">
        <v>153</v>
      </c>
      <c r="L173" s="318"/>
      <c r="M173" s="318"/>
      <c r="N173" s="319"/>
      <c r="O173" s="26">
        <f t="shared" si="8"/>
        <v>35.4</v>
      </c>
      <c r="P173" s="5" t="s">
        <v>10</v>
      </c>
      <c r="Q173" s="5" t="s">
        <v>73</v>
      </c>
      <c r="R173" s="22" t="s">
        <v>6</v>
      </c>
      <c r="S173" s="5" t="s">
        <v>177</v>
      </c>
      <c r="T173" s="5" t="s">
        <v>301</v>
      </c>
    </row>
    <row r="175" spans="1:20" x14ac:dyDescent="0.25">
      <c r="A175" s="19" t="s">
        <v>39</v>
      </c>
      <c r="B175" s="19">
        <f>SUM(B159:B173)</f>
        <v>15</v>
      </c>
      <c r="C175" s="19"/>
      <c r="D175" s="19"/>
      <c r="E175" s="19"/>
      <c r="F175" s="19"/>
      <c r="G175" s="19"/>
      <c r="H175" s="19"/>
      <c r="I175" s="19">
        <f t="shared" ref="I175:O175" si="9">SUM(I159:I173)</f>
        <v>4165.3999999999996</v>
      </c>
      <c r="J175" s="19">
        <f t="shared" si="9"/>
        <v>15</v>
      </c>
      <c r="K175" s="19"/>
      <c r="L175" s="19"/>
      <c r="M175" s="19"/>
      <c r="N175" s="19"/>
      <c r="O175" s="19">
        <f t="shared" si="9"/>
        <v>824.88000000000022</v>
      </c>
      <c r="P175" s="19"/>
      <c r="Q175" s="19"/>
      <c r="R175" s="19"/>
      <c r="S175" s="19"/>
    </row>
    <row r="179" spans="1:21" x14ac:dyDescent="0.25">
      <c r="A179" s="25" t="s">
        <v>0</v>
      </c>
      <c r="B179" s="25">
        <v>4</v>
      </c>
    </row>
    <row r="180" spans="1:21" ht="15.75" thickBot="1" x14ac:dyDescent="0.3"/>
    <row r="181" spans="1:21" s="2" customFormat="1" ht="45.75" thickBot="1" x14ac:dyDescent="0.3">
      <c r="A181" s="18" t="s">
        <v>1</v>
      </c>
      <c r="B181" s="8" t="s">
        <v>15</v>
      </c>
      <c r="C181" s="9" t="s">
        <v>28</v>
      </c>
      <c r="D181" s="9" t="s">
        <v>13</v>
      </c>
      <c r="E181" s="9" t="s">
        <v>14</v>
      </c>
      <c r="F181" s="9" t="s">
        <v>16</v>
      </c>
      <c r="G181" s="9" t="s">
        <v>18</v>
      </c>
      <c r="H181" s="9" t="s">
        <v>26</v>
      </c>
      <c r="I181" s="10" t="s">
        <v>21</v>
      </c>
      <c r="J181" s="12" t="s">
        <v>22</v>
      </c>
      <c r="K181" s="13" t="s">
        <v>2</v>
      </c>
      <c r="L181" s="13" t="s">
        <v>17</v>
      </c>
      <c r="M181" s="13" t="s">
        <v>19</v>
      </c>
      <c r="N181" s="13" t="s">
        <v>26</v>
      </c>
      <c r="O181" s="36" t="s">
        <v>25</v>
      </c>
      <c r="P181" s="15" t="s">
        <v>20</v>
      </c>
      <c r="Q181" s="16" t="s">
        <v>27</v>
      </c>
      <c r="R181" s="16" t="s">
        <v>23</v>
      </c>
      <c r="S181" s="16" t="s">
        <v>24</v>
      </c>
      <c r="T181" s="17" t="s">
        <v>75</v>
      </c>
      <c r="U181" s="4"/>
    </row>
    <row r="182" spans="1:21" ht="30" x14ac:dyDescent="0.25">
      <c r="A182" s="7">
        <v>231</v>
      </c>
      <c r="B182" s="7">
        <v>1</v>
      </c>
      <c r="C182" s="7">
        <v>4</v>
      </c>
      <c r="D182" s="7" t="s">
        <v>3</v>
      </c>
      <c r="E182" s="7" t="s">
        <v>8</v>
      </c>
      <c r="F182" s="7">
        <v>2</v>
      </c>
      <c r="G182" s="7">
        <v>36</v>
      </c>
      <c r="H182" s="11">
        <v>0</v>
      </c>
      <c r="I182" s="7">
        <f>G182*F182*B182*1.18*(1-H182)</f>
        <v>84.96</v>
      </c>
      <c r="J182" s="7">
        <v>1</v>
      </c>
      <c r="K182" s="7" t="s">
        <v>4</v>
      </c>
      <c r="L182" s="7" t="s">
        <v>11</v>
      </c>
      <c r="M182" s="7">
        <v>30</v>
      </c>
      <c r="N182" s="11">
        <v>0</v>
      </c>
      <c r="O182" s="7">
        <f>M182*J182*1.08*(1-N182)</f>
        <v>32.400000000000006</v>
      </c>
      <c r="P182" s="7" t="s">
        <v>9</v>
      </c>
      <c r="Q182" s="7" t="s">
        <v>5</v>
      </c>
      <c r="R182" s="7" t="s">
        <v>6</v>
      </c>
      <c r="S182" s="7" t="s">
        <v>7</v>
      </c>
      <c r="T182" s="22" t="s">
        <v>77</v>
      </c>
    </row>
    <row r="183" spans="1:21" ht="30" x14ac:dyDescent="0.25">
      <c r="A183" s="5">
        <v>232</v>
      </c>
      <c r="B183" s="5">
        <v>1</v>
      </c>
      <c r="C183" s="5">
        <v>4</v>
      </c>
      <c r="D183" s="5" t="s">
        <v>3</v>
      </c>
      <c r="E183" s="5" t="s">
        <v>8</v>
      </c>
      <c r="F183" s="5">
        <v>2</v>
      </c>
      <c r="G183" s="5">
        <v>36</v>
      </c>
      <c r="H183" s="11">
        <v>0</v>
      </c>
      <c r="I183" s="7">
        <f t="shared" ref="I183:I188" si="10">G183*F183*B183*1.18*(1-H183)</f>
        <v>84.96</v>
      </c>
      <c r="J183" s="5">
        <v>1</v>
      </c>
      <c r="K183" s="5" t="s">
        <v>12</v>
      </c>
      <c r="L183" s="5" t="s">
        <v>11</v>
      </c>
      <c r="M183" s="5">
        <v>30</v>
      </c>
      <c r="N183" s="6">
        <v>0</v>
      </c>
      <c r="O183" s="7">
        <f t="shared" ref="O183:O188" si="11">M183*J183*1.08*(1-N183)</f>
        <v>32.400000000000006</v>
      </c>
      <c r="P183" s="5" t="s">
        <v>9</v>
      </c>
      <c r="Q183" s="5" t="s">
        <v>5</v>
      </c>
      <c r="R183" s="5" t="s">
        <v>6</v>
      </c>
      <c r="S183" s="5" t="s">
        <v>7</v>
      </c>
      <c r="T183" s="20" t="s">
        <v>78</v>
      </c>
    </row>
    <row r="184" spans="1:21" ht="30" x14ac:dyDescent="0.25">
      <c r="A184" s="5">
        <v>233</v>
      </c>
      <c r="B184" s="5">
        <v>1</v>
      </c>
      <c r="C184" s="5">
        <v>4</v>
      </c>
      <c r="D184" s="5" t="s">
        <v>3</v>
      </c>
      <c r="E184" s="5" t="s">
        <v>8</v>
      </c>
      <c r="F184" s="5">
        <v>2</v>
      </c>
      <c r="G184" s="5">
        <v>36</v>
      </c>
      <c r="H184" s="11">
        <v>0</v>
      </c>
      <c r="I184" s="7">
        <f t="shared" si="10"/>
        <v>84.96</v>
      </c>
      <c r="J184" s="5">
        <v>1</v>
      </c>
      <c r="K184" s="5" t="s">
        <v>12</v>
      </c>
      <c r="L184" s="5" t="s">
        <v>11</v>
      </c>
      <c r="M184" s="5">
        <v>30</v>
      </c>
      <c r="N184" s="6">
        <v>0</v>
      </c>
      <c r="O184" s="7">
        <f t="shared" si="11"/>
        <v>32.400000000000006</v>
      </c>
      <c r="P184" s="5" t="s">
        <v>9</v>
      </c>
      <c r="Q184" s="5" t="s">
        <v>5</v>
      </c>
      <c r="R184" s="5" t="s">
        <v>6</v>
      </c>
      <c r="S184" s="5" t="s">
        <v>7</v>
      </c>
      <c r="T184" s="20" t="s">
        <v>79</v>
      </c>
    </row>
    <row r="185" spans="1:21" ht="30" x14ac:dyDescent="0.25">
      <c r="A185" s="5">
        <v>234</v>
      </c>
      <c r="B185" s="5">
        <v>1</v>
      </c>
      <c r="C185" s="5">
        <v>4</v>
      </c>
      <c r="D185" s="5" t="s">
        <v>3</v>
      </c>
      <c r="E185" s="5" t="s">
        <v>8</v>
      </c>
      <c r="F185" s="5">
        <v>2</v>
      </c>
      <c r="G185" s="5">
        <v>36</v>
      </c>
      <c r="H185" s="11">
        <v>0</v>
      </c>
      <c r="I185" s="7">
        <f t="shared" si="10"/>
        <v>84.96</v>
      </c>
      <c r="J185" s="5">
        <v>1</v>
      </c>
      <c r="K185" s="5" t="s">
        <v>12</v>
      </c>
      <c r="L185" s="5" t="s">
        <v>11</v>
      </c>
      <c r="M185" s="5">
        <v>30</v>
      </c>
      <c r="N185" s="6">
        <v>0</v>
      </c>
      <c r="O185" s="7">
        <f t="shared" si="11"/>
        <v>32.400000000000006</v>
      </c>
      <c r="P185" s="5" t="s">
        <v>9</v>
      </c>
      <c r="Q185" s="5" t="s">
        <v>5</v>
      </c>
      <c r="R185" s="5" t="s">
        <v>6</v>
      </c>
      <c r="S185" s="5" t="s">
        <v>7</v>
      </c>
      <c r="T185" s="20" t="s">
        <v>80</v>
      </c>
    </row>
    <row r="186" spans="1:21" ht="30" x14ac:dyDescent="0.25">
      <c r="A186" s="5">
        <v>235</v>
      </c>
      <c r="B186" s="5">
        <v>1</v>
      </c>
      <c r="C186" s="5">
        <v>4</v>
      </c>
      <c r="D186" s="5" t="s">
        <v>3</v>
      </c>
      <c r="E186" s="5" t="s">
        <v>8</v>
      </c>
      <c r="F186" s="5">
        <v>2</v>
      </c>
      <c r="G186" s="5">
        <v>36</v>
      </c>
      <c r="H186" s="11">
        <v>0</v>
      </c>
      <c r="I186" s="7">
        <f t="shared" si="10"/>
        <v>84.96</v>
      </c>
      <c r="J186" s="5">
        <v>1</v>
      </c>
      <c r="K186" s="5" t="s">
        <v>12</v>
      </c>
      <c r="L186" s="5" t="s">
        <v>11</v>
      </c>
      <c r="M186" s="5">
        <v>30</v>
      </c>
      <c r="N186" s="6">
        <v>0</v>
      </c>
      <c r="O186" s="7">
        <f t="shared" si="11"/>
        <v>32.400000000000006</v>
      </c>
      <c r="P186" s="5" t="s">
        <v>9</v>
      </c>
      <c r="Q186" s="5" t="s">
        <v>5</v>
      </c>
      <c r="R186" s="5" t="s">
        <v>6</v>
      </c>
      <c r="S186" s="5" t="s">
        <v>7</v>
      </c>
      <c r="T186" s="20" t="s">
        <v>80</v>
      </c>
    </row>
    <row r="187" spans="1:21" ht="30" x14ac:dyDescent="0.25">
      <c r="A187" s="5">
        <v>236</v>
      </c>
      <c r="B187" s="5">
        <v>1</v>
      </c>
      <c r="C187" s="5">
        <v>4</v>
      </c>
      <c r="D187" s="5" t="s">
        <v>3</v>
      </c>
      <c r="E187" s="5" t="s">
        <v>8</v>
      </c>
      <c r="F187" s="5">
        <v>2</v>
      </c>
      <c r="G187" s="5">
        <v>36</v>
      </c>
      <c r="H187" s="11">
        <v>0</v>
      </c>
      <c r="I187" s="7">
        <f t="shared" si="10"/>
        <v>84.96</v>
      </c>
      <c r="J187" s="5">
        <v>1</v>
      </c>
      <c r="K187" s="5" t="s">
        <v>12</v>
      </c>
      <c r="L187" s="5" t="s">
        <v>11</v>
      </c>
      <c r="M187" s="5">
        <v>30</v>
      </c>
      <c r="N187" s="6">
        <v>0</v>
      </c>
      <c r="O187" s="7">
        <f t="shared" si="11"/>
        <v>32.400000000000006</v>
      </c>
      <c r="P187" s="5" t="s">
        <v>9</v>
      </c>
      <c r="Q187" s="5" t="s">
        <v>5</v>
      </c>
      <c r="R187" s="5" t="s">
        <v>6</v>
      </c>
      <c r="S187" s="5" t="s">
        <v>7</v>
      </c>
      <c r="T187" s="20" t="s">
        <v>81</v>
      </c>
    </row>
    <row r="188" spans="1:21" x14ac:dyDescent="0.25">
      <c r="A188" s="5">
        <v>615</v>
      </c>
      <c r="B188" s="5"/>
      <c r="C188" s="5"/>
      <c r="D188" s="5"/>
      <c r="E188" s="5"/>
      <c r="F188" s="5"/>
      <c r="G188" s="5"/>
      <c r="H188" s="11">
        <v>0</v>
      </c>
      <c r="I188" s="7">
        <f t="shared" si="10"/>
        <v>0</v>
      </c>
      <c r="J188" s="5">
        <v>1</v>
      </c>
      <c r="K188" s="20" t="s">
        <v>169</v>
      </c>
      <c r="L188" s="5" t="s">
        <v>11</v>
      </c>
      <c r="M188" s="5">
        <v>30</v>
      </c>
      <c r="N188" s="6">
        <v>0</v>
      </c>
      <c r="O188" s="7">
        <f t="shared" si="11"/>
        <v>32.400000000000006</v>
      </c>
      <c r="P188" s="5" t="s">
        <v>9</v>
      </c>
      <c r="Q188" s="5"/>
      <c r="R188" s="5" t="s">
        <v>6</v>
      </c>
      <c r="S188" s="5" t="s">
        <v>7</v>
      </c>
      <c r="T188" s="20" t="s">
        <v>82</v>
      </c>
    </row>
    <row r="189" spans="1:21" x14ac:dyDescent="0.25">
      <c r="T189" s="4" t="s">
        <v>82</v>
      </c>
    </row>
    <row r="190" spans="1:21" x14ac:dyDescent="0.25">
      <c r="A190" s="19" t="s">
        <v>29</v>
      </c>
      <c r="B190" s="19">
        <f>SUM(B182:B188)</f>
        <v>6</v>
      </c>
      <c r="C190" s="19"/>
      <c r="D190" s="19"/>
      <c r="E190" s="19"/>
      <c r="F190" s="19"/>
      <c r="G190" s="19"/>
      <c r="H190" s="19"/>
      <c r="I190" s="19">
        <f t="shared" ref="I190:O190" si="12">SUM(I182:I188)</f>
        <v>509.75999999999993</v>
      </c>
      <c r="J190" s="19">
        <f t="shared" si="12"/>
        <v>7</v>
      </c>
      <c r="K190" s="19"/>
      <c r="L190" s="19"/>
      <c r="M190" s="19"/>
      <c r="N190" s="19"/>
      <c r="O190" s="19">
        <f t="shared" si="12"/>
        <v>226.80000000000004</v>
      </c>
      <c r="T190" s="4" t="s">
        <v>82</v>
      </c>
    </row>
    <row r="191" spans="1:21" x14ac:dyDescent="0.25">
      <c r="T191" s="4" t="s">
        <v>82</v>
      </c>
    </row>
    <row r="192" spans="1:21" x14ac:dyDescent="0.25">
      <c r="T192" s="4" t="s">
        <v>82</v>
      </c>
    </row>
    <row r="193" spans="1:21" x14ac:dyDescent="0.25">
      <c r="T193" s="4" t="s">
        <v>82</v>
      </c>
    </row>
    <row r="194" spans="1:21" x14ac:dyDescent="0.25">
      <c r="A194" s="25" t="s">
        <v>0</v>
      </c>
      <c r="B194" s="25">
        <v>5</v>
      </c>
      <c r="T194" s="4" t="s">
        <v>82</v>
      </c>
    </row>
    <row r="195" spans="1:21" ht="15.75" thickBot="1" x14ac:dyDescent="0.3">
      <c r="T195" s="4" t="s">
        <v>82</v>
      </c>
    </row>
    <row r="196" spans="1:21" ht="45.75" thickBot="1" x14ac:dyDescent="0.3">
      <c r="A196" s="18" t="s">
        <v>1</v>
      </c>
      <c r="B196" s="8" t="s">
        <v>15</v>
      </c>
      <c r="C196" s="9" t="s">
        <v>28</v>
      </c>
      <c r="D196" s="9" t="s">
        <v>13</v>
      </c>
      <c r="E196" s="9" t="s">
        <v>14</v>
      </c>
      <c r="F196" s="9" t="s">
        <v>16</v>
      </c>
      <c r="G196" s="9" t="s">
        <v>18</v>
      </c>
      <c r="H196" s="9" t="s">
        <v>26</v>
      </c>
      <c r="I196" s="10" t="s">
        <v>21</v>
      </c>
      <c r="J196" s="12" t="s">
        <v>22</v>
      </c>
      <c r="K196" s="13" t="s">
        <v>2</v>
      </c>
      <c r="L196" s="13" t="s">
        <v>17</v>
      </c>
      <c r="M196" s="13" t="s">
        <v>19</v>
      </c>
      <c r="N196" s="13" t="s">
        <v>26</v>
      </c>
      <c r="O196" s="14" t="s">
        <v>25</v>
      </c>
      <c r="P196" s="15" t="s">
        <v>20</v>
      </c>
      <c r="Q196" s="16" t="s">
        <v>27</v>
      </c>
      <c r="R196" s="16" t="s">
        <v>23</v>
      </c>
      <c r="S196" s="16" t="s">
        <v>24</v>
      </c>
      <c r="T196" s="17" t="s">
        <v>75</v>
      </c>
    </row>
    <row r="197" spans="1:21" x14ac:dyDescent="0.25">
      <c r="A197" s="7">
        <v>230</v>
      </c>
      <c r="B197" s="7">
        <v>1</v>
      </c>
      <c r="C197" s="7">
        <v>2</v>
      </c>
      <c r="D197" s="5" t="s">
        <v>35</v>
      </c>
      <c r="E197" s="7" t="s">
        <v>31</v>
      </c>
      <c r="F197" s="7">
        <v>1</v>
      </c>
      <c r="G197" s="7">
        <v>250</v>
      </c>
      <c r="H197" s="11">
        <v>0</v>
      </c>
      <c r="I197" s="22">
        <f>B197*F197*G197*(1-H197)*1.18</f>
        <v>295</v>
      </c>
      <c r="J197" s="22">
        <v>1</v>
      </c>
      <c r="K197" s="326" t="s">
        <v>30</v>
      </c>
      <c r="L197" s="327"/>
      <c r="M197" s="327"/>
      <c r="N197" s="328"/>
      <c r="O197" s="22">
        <f>IF(P197="DA",J197*M197*1.08*(1-N197),I197)</f>
        <v>295</v>
      </c>
      <c r="P197" s="22" t="s">
        <v>10</v>
      </c>
      <c r="Q197" s="22"/>
      <c r="R197" s="22" t="s">
        <v>38</v>
      </c>
      <c r="S197" s="22" t="s">
        <v>37</v>
      </c>
      <c r="T197" s="22" t="s">
        <v>83</v>
      </c>
    </row>
    <row r="198" spans="1:21" x14ac:dyDescent="0.25">
      <c r="A198" s="5">
        <v>229</v>
      </c>
      <c r="B198" s="5">
        <v>1</v>
      </c>
      <c r="C198" s="5">
        <v>8</v>
      </c>
      <c r="D198" s="5" t="s">
        <v>33</v>
      </c>
      <c r="E198" s="5" t="s">
        <v>34</v>
      </c>
      <c r="F198" s="5">
        <v>1</v>
      </c>
      <c r="G198" s="5">
        <v>250</v>
      </c>
      <c r="H198" s="11">
        <v>0</v>
      </c>
      <c r="I198" s="22">
        <f t="shared" ref="I198:I199" si="13">B198*F198*G198*(1-H198)*1.18</f>
        <v>295</v>
      </c>
      <c r="J198" s="20">
        <v>1</v>
      </c>
      <c r="K198" s="5" t="s">
        <v>12</v>
      </c>
      <c r="L198" s="20" t="s">
        <v>11</v>
      </c>
      <c r="M198" s="5">
        <v>60</v>
      </c>
      <c r="N198" s="21">
        <v>0.15</v>
      </c>
      <c r="O198" s="22">
        <f t="shared" ref="O198:O199" si="14">IF(P198="DA",J198*M198*1.08*(1-N198),I198)</f>
        <v>55.080000000000005</v>
      </c>
      <c r="P198" s="20" t="s">
        <v>9</v>
      </c>
      <c r="Q198" s="20" t="s">
        <v>40</v>
      </c>
      <c r="R198" s="5" t="s">
        <v>6</v>
      </c>
      <c r="S198" s="22" t="s">
        <v>37</v>
      </c>
      <c r="T198" s="22" t="s">
        <v>84</v>
      </c>
    </row>
    <row r="199" spans="1:21" x14ac:dyDescent="0.25">
      <c r="A199" s="5">
        <v>600</v>
      </c>
      <c r="B199" s="5">
        <v>2</v>
      </c>
      <c r="C199" s="5">
        <v>8</v>
      </c>
      <c r="D199" s="5" t="s">
        <v>35</v>
      </c>
      <c r="E199" s="5" t="s">
        <v>36</v>
      </c>
      <c r="F199" s="5">
        <v>1</v>
      </c>
      <c r="G199" s="5">
        <v>150</v>
      </c>
      <c r="H199" s="11">
        <v>0</v>
      </c>
      <c r="I199" s="22">
        <f t="shared" si="13"/>
        <v>354</v>
      </c>
      <c r="J199" s="20">
        <v>2</v>
      </c>
      <c r="K199" s="323" t="s">
        <v>30</v>
      </c>
      <c r="L199" s="324"/>
      <c r="M199" s="324"/>
      <c r="N199" s="325"/>
      <c r="O199" s="22">
        <f t="shared" si="14"/>
        <v>354</v>
      </c>
      <c r="P199" s="20" t="s">
        <v>10</v>
      </c>
      <c r="Q199" s="20"/>
      <c r="R199" s="5" t="s">
        <v>6</v>
      </c>
      <c r="S199" s="22" t="s">
        <v>37</v>
      </c>
      <c r="T199" s="22" t="s">
        <v>85</v>
      </c>
    </row>
    <row r="200" spans="1:21" x14ac:dyDescent="0.25">
      <c r="T200" s="4" t="s">
        <v>82</v>
      </c>
    </row>
    <row r="201" spans="1:21" s="24" customFormat="1" x14ac:dyDescent="0.25">
      <c r="A201" s="19" t="s">
        <v>39</v>
      </c>
      <c r="B201" s="19">
        <f>SUM(B197:B199)</f>
        <v>4</v>
      </c>
      <c r="C201" s="19"/>
      <c r="D201" s="19"/>
      <c r="E201" s="19"/>
      <c r="F201" s="19"/>
      <c r="G201" s="19"/>
      <c r="H201" s="19"/>
      <c r="I201" s="19">
        <f>SUM(I197:I199)</f>
        <v>944</v>
      </c>
      <c r="J201" s="19">
        <f t="shared" ref="J201:O201" si="15">SUM(J197:J199)</f>
        <v>4</v>
      </c>
      <c r="K201" s="19"/>
      <c r="L201" s="19"/>
      <c r="M201" s="19"/>
      <c r="N201" s="19"/>
      <c r="O201" s="19">
        <f t="shared" si="15"/>
        <v>704.07999999999993</v>
      </c>
      <c r="P201" s="19"/>
      <c r="Q201" s="19"/>
      <c r="R201" s="19"/>
      <c r="S201" s="19"/>
      <c r="T201" s="4" t="s">
        <v>82</v>
      </c>
      <c r="U201" s="38"/>
    </row>
    <row r="202" spans="1:21" s="24" customFormat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4" t="s">
        <v>82</v>
      </c>
      <c r="U202" s="38"/>
    </row>
    <row r="203" spans="1:21" x14ac:dyDescent="0.25">
      <c r="T203" s="4" t="s">
        <v>82</v>
      </c>
    </row>
    <row r="204" spans="1:21" x14ac:dyDescent="0.25">
      <c r="T204" s="4" t="s">
        <v>82</v>
      </c>
    </row>
    <row r="205" spans="1:21" x14ac:dyDescent="0.25">
      <c r="A205" s="25" t="s">
        <v>0</v>
      </c>
      <c r="B205" s="25">
        <v>6</v>
      </c>
      <c r="T205" s="4" t="s">
        <v>82</v>
      </c>
    </row>
    <row r="206" spans="1:21" ht="15.75" thickBot="1" x14ac:dyDescent="0.3">
      <c r="T206" s="4" t="s">
        <v>82</v>
      </c>
    </row>
    <row r="207" spans="1:21" ht="45.75" thickBot="1" x14ac:dyDescent="0.3">
      <c r="A207" s="18" t="s">
        <v>1</v>
      </c>
      <c r="B207" s="8" t="s">
        <v>15</v>
      </c>
      <c r="C207" s="9" t="s">
        <v>28</v>
      </c>
      <c r="D207" s="9" t="s">
        <v>13</v>
      </c>
      <c r="E207" s="9" t="s">
        <v>14</v>
      </c>
      <c r="F207" s="9" t="s">
        <v>16</v>
      </c>
      <c r="G207" s="9" t="s">
        <v>18</v>
      </c>
      <c r="H207" s="9" t="s">
        <v>26</v>
      </c>
      <c r="I207" s="10" t="s">
        <v>21</v>
      </c>
      <c r="J207" s="12" t="s">
        <v>22</v>
      </c>
      <c r="K207" s="13" t="s">
        <v>2</v>
      </c>
      <c r="L207" s="13" t="s">
        <v>17</v>
      </c>
      <c r="M207" s="13" t="s">
        <v>19</v>
      </c>
      <c r="N207" s="13" t="s">
        <v>26</v>
      </c>
      <c r="O207" s="14" t="s">
        <v>25</v>
      </c>
      <c r="P207" s="15" t="s">
        <v>20</v>
      </c>
      <c r="Q207" s="16" t="s">
        <v>27</v>
      </c>
      <c r="R207" s="16" t="s">
        <v>23</v>
      </c>
      <c r="S207" s="17" t="s">
        <v>24</v>
      </c>
      <c r="T207" s="17" t="s">
        <v>75</v>
      </c>
    </row>
    <row r="208" spans="1:21" x14ac:dyDescent="0.25">
      <c r="A208" s="5">
        <v>224</v>
      </c>
      <c r="B208" s="5">
        <v>1</v>
      </c>
      <c r="C208" s="5">
        <v>8</v>
      </c>
      <c r="D208" s="5" t="s">
        <v>41</v>
      </c>
      <c r="E208" s="5" t="s">
        <v>34</v>
      </c>
      <c r="F208" s="5">
        <v>1</v>
      </c>
      <c r="G208" s="5">
        <v>250</v>
      </c>
      <c r="H208" s="11">
        <v>0</v>
      </c>
      <c r="I208" s="22">
        <f>B208*F208*G208*(1-H208)*1.18</f>
        <v>295</v>
      </c>
      <c r="J208" s="20">
        <v>1</v>
      </c>
      <c r="K208" s="5" t="s">
        <v>12</v>
      </c>
      <c r="L208" s="20" t="s">
        <v>11</v>
      </c>
      <c r="M208" s="5">
        <v>60</v>
      </c>
      <c r="N208" s="21">
        <v>0.15</v>
      </c>
      <c r="O208" s="22">
        <f>IF(P208="DA",J208*M208*1.08*(1-N208),I208)</f>
        <v>55.080000000000005</v>
      </c>
      <c r="P208" s="20" t="s">
        <v>9</v>
      </c>
      <c r="Q208" s="20" t="s">
        <v>43</v>
      </c>
      <c r="R208" s="5" t="s">
        <v>38</v>
      </c>
      <c r="S208" s="22" t="s">
        <v>42</v>
      </c>
      <c r="T208" s="22" t="s">
        <v>86</v>
      </c>
    </row>
    <row r="209" spans="1:20" x14ac:dyDescent="0.25">
      <c r="A209" s="5">
        <v>225</v>
      </c>
      <c r="B209" s="5">
        <v>1</v>
      </c>
      <c r="C209" s="5">
        <v>8</v>
      </c>
      <c r="D209" s="5" t="s">
        <v>41</v>
      </c>
      <c r="E209" s="5" t="s">
        <v>34</v>
      </c>
      <c r="F209" s="5">
        <v>1</v>
      </c>
      <c r="G209" s="5">
        <v>250</v>
      </c>
      <c r="H209" s="11">
        <v>0</v>
      </c>
      <c r="I209" s="22">
        <f t="shared" ref="I209:I212" si="16">B209*F209*G209*(1-H209)*1.18</f>
        <v>295</v>
      </c>
      <c r="J209" s="20">
        <v>1</v>
      </c>
      <c r="K209" s="5" t="s">
        <v>12</v>
      </c>
      <c r="L209" s="20" t="s">
        <v>11</v>
      </c>
      <c r="M209" s="5">
        <v>60</v>
      </c>
      <c r="N209" s="21">
        <v>0.15</v>
      </c>
      <c r="O209" s="22">
        <f t="shared" ref="O209:O212" si="17">IF(P209="DA",J209*M209*1.08*(1-N209),I209)</f>
        <v>55.080000000000005</v>
      </c>
      <c r="P209" s="20" t="s">
        <v>9</v>
      </c>
      <c r="Q209" s="20" t="s">
        <v>43</v>
      </c>
      <c r="R209" s="5" t="s">
        <v>38</v>
      </c>
      <c r="S209" s="22" t="s">
        <v>42</v>
      </c>
      <c r="T209" s="22" t="s">
        <v>87</v>
      </c>
    </row>
    <row r="210" spans="1:20" x14ac:dyDescent="0.25">
      <c r="A210" s="5">
        <v>226</v>
      </c>
      <c r="B210" s="5">
        <v>1</v>
      </c>
      <c r="C210" s="5">
        <v>8</v>
      </c>
      <c r="D210" s="5" t="s">
        <v>41</v>
      </c>
      <c r="E210" s="5" t="s">
        <v>34</v>
      </c>
      <c r="F210" s="5">
        <v>1</v>
      </c>
      <c r="G210" s="5">
        <v>250</v>
      </c>
      <c r="H210" s="11">
        <v>0</v>
      </c>
      <c r="I210" s="22">
        <f t="shared" si="16"/>
        <v>295</v>
      </c>
      <c r="J210" s="20">
        <v>1</v>
      </c>
      <c r="K210" s="5" t="s">
        <v>12</v>
      </c>
      <c r="L210" s="20" t="s">
        <v>11</v>
      </c>
      <c r="M210" s="5">
        <v>60</v>
      </c>
      <c r="N210" s="21">
        <v>0.15</v>
      </c>
      <c r="O210" s="22">
        <f t="shared" si="17"/>
        <v>55.080000000000005</v>
      </c>
      <c r="P210" s="20" t="s">
        <v>9</v>
      </c>
      <c r="Q210" s="20" t="s">
        <v>43</v>
      </c>
      <c r="R210" s="5" t="s">
        <v>38</v>
      </c>
      <c r="S210" s="22" t="s">
        <v>42</v>
      </c>
      <c r="T210" s="22" t="s">
        <v>88</v>
      </c>
    </row>
    <row r="211" spans="1:20" x14ac:dyDescent="0.25">
      <c r="A211" s="5">
        <v>227</v>
      </c>
      <c r="B211" s="5">
        <v>1</v>
      </c>
      <c r="C211" s="5">
        <v>8</v>
      </c>
      <c r="D211" s="5" t="s">
        <v>41</v>
      </c>
      <c r="E211" s="5" t="s">
        <v>34</v>
      </c>
      <c r="F211" s="5">
        <v>1</v>
      </c>
      <c r="G211" s="5">
        <v>250</v>
      </c>
      <c r="H211" s="11">
        <v>0</v>
      </c>
      <c r="I211" s="22">
        <f t="shared" si="16"/>
        <v>295</v>
      </c>
      <c r="J211" s="20">
        <v>1</v>
      </c>
      <c r="K211" s="5" t="s">
        <v>12</v>
      </c>
      <c r="L211" s="20" t="s">
        <v>11</v>
      </c>
      <c r="M211" s="5">
        <v>60</v>
      </c>
      <c r="N211" s="21">
        <v>0.15</v>
      </c>
      <c r="O211" s="22">
        <f t="shared" si="17"/>
        <v>55.080000000000005</v>
      </c>
      <c r="P211" s="20" t="s">
        <v>9</v>
      </c>
      <c r="Q211" s="20" t="s">
        <v>43</v>
      </c>
      <c r="R211" s="5" t="s">
        <v>38</v>
      </c>
      <c r="S211" s="22" t="s">
        <v>42</v>
      </c>
      <c r="T211" s="22" t="s">
        <v>89</v>
      </c>
    </row>
    <row r="212" spans="1:20" x14ac:dyDescent="0.25">
      <c r="A212" s="5">
        <v>228</v>
      </c>
      <c r="B212" s="5">
        <v>1</v>
      </c>
      <c r="C212" s="5">
        <v>6</v>
      </c>
      <c r="D212" s="5" t="s">
        <v>41</v>
      </c>
      <c r="E212" s="5" t="s">
        <v>34</v>
      </c>
      <c r="F212" s="5">
        <v>1</v>
      </c>
      <c r="G212" s="5">
        <v>250</v>
      </c>
      <c r="H212" s="11">
        <v>0</v>
      </c>
      <c r="I212" s="22">
        <f t="shared" si="16"/>
        <v>295</v>
      </c>
      <c r="J212" s="20">
        <v>1</v>
      </c>
      <c r="K212" s="5" t="s">
        <v>12</v>
      </c>
      <c r="L212" s="20" t="s">
        <v>11</v>
      </c>
      <c r="M212" s="5">
        <v>60</v>
      </c>
      <c r="N212" s="21">
        <v>0.15</v>
      </c>
      <c r="O212" s="22">
        <f t="shared" si="17"/>
        <v>55.080000000000005</v>
      </c>
      <c r="P212" s="20" t="s">
        <v>9</v>
      </c>
      <c r="Q212" s="20" t="s">
        <v>43</v>
      </c>
      <c r="R212" s="5" t="s">
        <v>38</v>
      </c>
      <c r="S212" s="22" t="s">
        <v>42</v>
      </c>
      <c r="T212" s="22" t="s">
        <v>89</v>
      </c>
    </row>
    <row r="213" spans="1:20" x14ac:dyDescent="0.25">
      <c r="T213" s="4" t="s">
        <v>82</v>
      </c>
    </row>
    <row r="214" spans="1:20" x14ac:dyDescent="0.25">
      <c r="A214" s="19" t="s">
        <v>39</v>
      </c>
      <c r="B214" s="19">
        <f>SUM(B208:B212)</f>
        <v>5</v>
      </c>
      <c r="C214" s="19"/>
      <c r="D214" s="19"/>
      <c r="E214" s="19"/>
      <c r="F214" s="19"/>
      <c r="G214" s="19"/>
      <c r="H214" s="19"/>
      <c r="I214" s="19">
        <f t="shared" ref="I214:O214" si="18">SUM(I208:I212)</f>
        <v>1475</v>
      </c>
      <c r="J214" s="19">
        <f t="shared" si="18"/>
        <v>5</v>
      </c>
      <c r="K214" s="19"/>
      <c r="L214" s="19"/>
      <c r="M214" s="19"/>
      <c r="N214" s="19"/>
      <c r="O214" s="19">
        <f t="shared" si="18"/>
        <v>275.40000000000003</v>
      </c>
      <c r="P214" s="19"/>
      <c r="Q214" s="19"/>
      <c r="R214" s="19"/>
      <c r="S214" s="19"/>
      <c r="T214" s="4" t="s">
        <v>82</v>
      </c>
    </row>
    <row r="215" spans="1:20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4" t="s">
        <v>82</v>
      </c>
    </row>
    <row r="216" spans="1:20" x14ac:dyDescent="0.25">
      <c r="T216" s="4" t="s">
        <v>82</v>
      </c>
    </row>
    <row r="217" spans="1:20" x14ac:dyDescent="0.25">
      <c r="T217" s="4" t="s">
        <v>82</v>
      </c>
    </row>
    <row r="218" spans="1:20" x14ac:dyDescent="0.25">
      <c r="A218" s="25" t="s">
        <v>0</v>
      </c>
      <c r="B218" s="25">
        <v>7</v>
      </c>
      <c r="T218" s="4" t="s">
        <v>82</v>
      </c>
    </row>
    <row r="219" spans="1:20" ht="15.75" thickBot="1" x14ac:dyDescent="0.3">
      <c r="T219" s="4" t="s">
        <v>82</v>
      </c>
    </row>
    <row r="220" spans="1:20" ht="45.75" thickBot="1" x14ac:dyDescent="0.3">
      <c r="A220" s="18" t="s">
        <v>1</v>
      </c>
      <c r="B220" s="8" t="s">
        <v>15</v>
      </c>
      <c r="C220" s="9" t="s">
        <v>28</v>
      </c>
      <c r="D220" s="9" t="s">
        <v>13</v>
      </c>
      <c r="E220" s="9" t="s">
        <v>14</v>
      </c>
      <c r="F220" s="9" t="s">
        <v>16</v>
      </c>
      <c r="G220" s="9" t="s">
        <v>18</v>
      </c>
      <c r="H220" s="9" t="s">
        <v>26</v>
      </c>
      <c r="I220" s="10" t="s">
        <v>21</v>
      </c>
      <c r="J220" s="12" t="s">
        <v>22</v>
      </c>
      <c r="K220" s="13" t="s">
        <v>2</v>
      </c>
      <c r="L220" s="13" t="s">
        <v>17</v>
      </c>
      <c r="M220" s="13" t="s">
        <v>19</v>
      </c>
      <c r="N220" s="13" t="s">
        <v>26</v>
      </c>
      <c r="O220" s="14" t="s">
        <v>25</v>
      </c>
      <c r="P220" s="15" t="s">
        <v>20</v>
      </c>
      <c r="Q220" s="16" t="s">
        <v>27</v>
      </c>
      <c r="R220" s="16" t="s">
        <v>23</v>
      </c>
      <c r="S220" s="16" t="s">
        <v>24</v>
      </c>
      <c r="T220" s="17" t="s">
        <v>75</v>
      </c>
    </row>
    <row r="221" spans="1:20" x14ac:dyDescent="0.25">
      <c r="A221" s="7">
        <v>210</v>
      </c>
      <c r="B221" s="7">
        <v>1</v>
      </c>
      <c r="C221" s="7">
        <v>6</v>
      </c>
      <c r="D221" s="7" t="s">
        <v>44</v>
      </c>
      <c r="E221" s="7" t="s">
        <v>34</v>
      </c>
      <c r="F221" s="7">
        <v>1</v>
      </c>
      <c r="G221" s="7">
        <v>250</v>
      </c>
      <c r="H221" s="11">
        <v>0</v>
      </c>
      <c r="I221" s="22">
        <f>B221*F221*G221*(1-H221)*1.18</f>
        <v>295</v>
      </c>
      <c r="J221" s="7">
        <v>1</v>
      </c>
      <c r="K221" s="7" t="s">
        <v>12</v>
      </c>
      <c r="L221" s="22" t="s">
        <v>11</v>
      </c>
      <c r="M221" s="7">
        <v>80</v>
      </c>
      <c r="N221" s="23">
        <v>0.15</v>
      </c>
      <c r="O221" s="22">
        <f>IF(P221="DA",J221*M221*1.08*(1-N221),I221)</f>
        <v>73.44</v>
      </c>
      <c r="P221" s="22" t="s">
        <v>9</v>
      </c>
      <c r="Q221" s="7" t="s">
        <v>40</v>
      </c>
      <c r="R221" s="7" t="s">
        <v>32</v>
      </c>
      <c r="S221" s="7" t="s">
        <v>45</v>
      </c>
      <c r="T221" s="22" t="s">
        <v>90</v>
      </c>
    </row>
    <row r="222" spans="1:20" ht="30" x14ac:dyDescent="0.25">
      <c r="A222" s="5">
        <v>211</v>
      </c>
      <c r="B222" s="5">
        <v>1</v>
      </c>
      <c r="C222" s="5">
        <v>8</v>
      </c>
      <c r="D222" s="5" t="s">
        <v>44</v>
      </c>
      <c r="E222" s="5" t="s">
        <v>34</v>
      </c>
      <c r="F222" s="5">
        <v>1</v>
      </c>
      <c r="G222" s="5">
        <v>250</v>
      </c>
      <c r="H222" s="6">
        <v>0</v>
      </c>
      <c r="I222" s="20">
        <f t="shared" ref="I222:I234" si="19">B222*F222*G222*(1-H222)*1.18</f>
        <v>295</v>
      </c>
      <c r="J222" s="5">
        <v>1</v>
      </c>
      <c r="K222" s="5" t="s">
        <v>12</v>
      </c>
      <c r="L222" s="20" t="s">
        <v>11</v>
      </c>
      <c r="M222" s="5">
        <v>80</v>
      </c>
      <c r="N222" s="21">
        <v>0.15</v>
      </c>
      <c r="O222" s="20">
        <f t="shared" ref="O222:O234" si="20">IF(P222="DA",J222*M222*1.08*(1-N222),I222)</f>
        <v>73.44</v>
      </c>
      <c r="P222" s="20" t="s">
        <v>9</v>
      </c>
      <c r="Q222" s="5" t="s">
        <v>47</v>
      </c>
      <c r="R222" s="5" t="s">
        <v>6</v>
      </c>
      <c r="S222" s="5" t="s">
        <v>45</v>
      </c>
      <c r="T222" s="22" t="s">
        <v>91</v>
      </c>
    </row>
    <row r="223" spans="1:20" x14ac:dyDescent="0.25">
      <c r="A223" s="5">
        <v>212</v>
      </c>
      <c r="B223" s="5">
        <v>1</v>
      </c>
      <c r="C223" s="5">
        <v>8</v>
      </c>
      <c r="D223" s="5" t="s">
        <v>44</v>
      </c>
      <c r="E223" s="5" t="s">
        <v>34</v>
      </c>
      <c r="F223" s="5">
        <v>1</v>
      </c>
      <c r="G223" s="5">
        <v>250</v>
      </c>
      <c r="H223" s="6">
        <v>0</v>
      </c>
      <c r="I223" s="20">
        <f t="shared" si="19"/>
        <v>295</v>
      </c>
      <c r="J223" s="5">
        <v>1</v>
      </c>
      <c r="K223" s="5" t="s">
        <v>12</v>
      </c>
      <c r="L223" s="20" t="s">
        <v>11</v>
      </c>
      <c r="M223" s="5">
        <v>60</v>
      </c>
      <c r="N223" s="21">
        <v>0.15</v>
      </c>
      <c r="O223" s="20">
        <f t="shared" si="20"/>
        <v>55.080000000000005</v>
      </c>
      <c r="P223" s="20" t="s">
        <v>9</v>
      </c>
      <c r="Q223" s="5" t="s">
        <v>46</v>
      </c>
      <c r="R223" s="5" t="s">
        <v>6</v>
      </c>
      <c r="S223" s="5" t="s">
        <v>45</v>
      </c>
      <c r="T223" s="22" t="s">
        <v>92</v>
      </c>
    </row>
    <row r="224" spans="1:20" x14ac:dyDescent="0.25">
      <c r="A224" s="5">
        <v>213</v>
      </c>
      <c r="B224" s="5">
        <v>1</v>
      </c>
      <c r="C224" s="5">
        <v>6</v>
      </c>
      <c r="D224" s="5" t="s">
        <v>44</v>
      </c>
      <c r="E224" s="5" t="s">
        <v>34</v>
      </c>
      <c r="F224" s="5">
        <v>1</v>
      </c>
      <c r="G224" s="5">
        <v>250</v>
      </c>
      <c r="H224" s="6">
        <v>0</v>
      </c>
      <c r="I224" s="20">
        <f t="shared" si="19"/>
        <v>295</v>
      </c>
      <c r="J224" s="5">
        <v>1</v>
      </c>
      <c r="K224" s="5" t="s">
        <v>12</v>
      </c>
      <c r="L224" s="20" t="s">
        <v>11</v>
      </c>
      <c r="M224" s="5">
        <v>60</v>
      </c>
      <c r="N224" s="21">
        <v>0.15</v>
      </c>
      <c r="O224" s="20">
        <f t="shared" si="20"/>
        <v>55.080000000000005</v>
      </c>
      <c r="P224" s="20" t="s">
        <v>9</v>
      </c>
      <c r="Q224" s="5" t="s">
        <v>46</v>
      </c>
      <c r="R224" s="5" t="s">
        <v>6</v>
      </c>
      <c r="S224" s="5" t="s">
        <v>45</v>
      </c>
      <c r="T224" s="22" t="s">
        <v>93</v>
      </c>
    </row>
    <row r="225" spans="1:20" ht="30" x14ac:dyDescent="0.25">
      <c r="A225" s="5">
        <v>214</v>
      </c>
      <c r="B225" s="5">
        <v>1</v>
      </c>
      <c r="C225" s="5">
        <v>6</v>
      </c>
      <c r="D225" s="5" t="s">
        <v>44</v>
      </c>
      <c r="E225" s="5" t="s">
        <v>34</v>
      </c>
      <c r="F225" s="5">
        <v>1</v>
      </c>
      <c r="G225" s="5">
        <v>250</v>
      </c>
      <c r="H225" s="6">
        <v>0</v>
      </c>
      <c r="I225" s="20">
        <f t="shared" si="19"/>
        <v>295</v>
      </c>
      <c r="J225" s="5">
        <v>1</v>
      </c>
      <c r="K225" s="5" t="s">
        <v>12</v>
      </c>
      <c r="L225" s="20" t="s">
        <v>11</v>
      </c>
      <c r="M225" s="5">
        <v>60</v>
      </c>
      <c r="N225" s="21">
        <v>0.15</v>
      </c>
      <c r="O225" s="20">
        <f t="shared" si="20"/>
        <v>55.080000000000005</v>
      </c>
      <c r="P225" s="20" t="s">
        <v>9</v>
      </c>
      <c r="Q225" s="26" t="s">
        <v>76</v>
      </c>
      <c r="R225" s="5" t="s">
        <v>6</v>
      </c>
      <c r="S225" s="5" t="s">
        <v>45</v>
      </c>
      <c r="T225" s="22" t="s">
        <v>94</v>
      </c>
    </row>
    <row r="226" spans="1:20" x14ac:dyDescent="0.25">
      <c r="A226" s="5">
        <v>215</v>
      </c>
      <c r="B226" s="5">
        <v>1</v>
      </c>
      <c r="C226" s="5">
        <v>6</v>
      </c>
      <c r="D226" s="5" t="s">
        <v>48</v>
      </c>
      <c r="E226" s="5" t="s">
        <v>34</v>
      </c>
      <c r="F226" s="5">
        <v>1</v>
      </c>
      <c r="G226" s="5">
        <v>250</v>
      </c>
      <c r="H226" s="6">
        <v>0</v>
      </c>
      <c r="I226" s="20">
        <f t="shared" si="19"/>
        <v>295</v>
      </c>
      <c r="J226" s="5">
        <v>1</v>
      </c>
      <c r="K226" s="5" t="s">
        <v>12</v>
      </c>
      <c r="L226" s="20" t="s">
        <v>11</v>
      </c>
      <c r="M226" s="5">
        <v>30</v>
      </c>
      <c r="N226" s="21">
        <v>0.15</v>
      </c>
      <c r="O226" s="20">
        <f t="shared" si="20"/>
        <v>27.540000000000003</v>
      </c>
      <c r="P226" s="20" t="s">
        <v>9</v>
      </c>
      <c r="Q226" s="5" t="s">
        <v>40</v>
      </c>
      <c r="R226" s="5" t="s">
        <v>32</v>
      </c>
      <c r="S226" s="5" t="s">
        <v>45</v>
      </c>
      <c r="T226" s="22" t="s">
        <v>95</v>
      </c>
    </row>
    <row r="227" spans="1:20" x14ac:dyDescent="0.25">
      <c r="A227" s="5">
        <v>216</v>
      </c>
      <c r="B227" s="5">
        <v>1</v>
      </c>
      <c r="C227" s="5">
        <v>6</v>
      </c>
      <c r="D227" s="5" t="s">
        <v>44</v>
      </c>
      <c r="E227" s="5" t="s">
        <v>34</v>
      </c>
      <c r="F227" s="5">
        <v>1</v>
      </c>
      <c r="G227" s="5">
        <v>250</v>
      </c>
      <c r="H227" s="6">
        <v>0</v>
      </c>
      <c r="I227" s="20">
        <f t="shared" si="19"/>
        <v>295</v>
      </c>
      <c r="J227" s="5">
        <v>1</v>
      </c>
      <c r="K227" s="5" t="s">
        <v>12</v>
      </c>
      <c r="L227" s="20" t="s">
        <v>11</v>
      </c>
      <c r="M227" s="5">
        <v>60</v>
      </c>
      <c r="N227" s="21">
        <v>0</v>
      </c>
      <c r="O227" s="20">
        <f t="shared" si="20"/>
        <v>64.800000000000011</v>
      </c>
      <c r="P227" s="20" t="s">
        <v>9</v>
      </c>
      <c r="Q227" s="5" t="s">
        <v>46</v>
      </c>
      <c r="R227" s="5" t="s">
        <v>6</v>
      </c>
      <c r="S227" s="5" t="s">
        <v>45</v>
      </c>
      <c r="T227" s="22" t="s">
        <v>96</v>
      </c>
    </row>
    <row r="228" spans="1:20" x14ac:dyDescent="0.25">
      <c r="A228" s="27">
        <v>217</v>
      </c>
      <c r="B228" s="27">
        <v>1</v>
      </c>
      <c r="C228" s="27">
        <v>10</v>
      </c>
      <c r="D228" s="27" t="s">
        <v>44</v>
      </c>
      <c r="E228" s="27" t="s">
        <v>34</v>
      </c>
      <c r="F228" s="27">
        <v>1</v>
      </c>
      <c r="G228" s="27">
        <v>250</v>
      </c>
      <c r="H228" s="28">
        <v>0</v>
      </c>
      <c r="I228" s="29">
        <f t="shared" si="19"/>
        <v>295</v>
      </c>
      <c r="J228" s="27">
        <v>0</v>
      </c>
      <c r="K228" s="335" t="s">
        <v>49</v>
      </c>
      <c r="L228" s="336"/>
      <c r="M228" s="336"/>
      <c r="N228" s="337"/>
      <c r="O228" s="29">
        <v>0</v>
      </c>
      <c r="P228" s="29" t="s">
        <v>10</v>
      </c>
      <c r="Q228" s="27"/>
      <c r="R228" s="27" t="s">
        <v>32</v>
      </c>
      <c r="S228" s="27" t="s">
        <v>45</v>
      </c>
      <c r="T228" s="27" t="s">
        <v>82</v>
      </c>
    </row>
    <row r="229" spans="1:20" x14ac:dyDescent="0.25">
      <c r="A229" s="5">
        <v>218</v>
      </c>
      <c r="B229" s="5">
        <v>1</v>
      </c>
      <c r="C229" s="5">
        <v>10</v>
      </c>
      <c r="D229" s="5" t="s">
        <v>44</v>
      </c>
      <c r="E229" s="5" t="s">
        <v>34</v>
      </c>
      <c r="F229" s="5">
        <v>1</v>
      </c>
      <c r="G229" s="5">
        <v>250</v>
      </c>
      <c r="H229" s="6">
        <v>0</v>
      </c>
      <c r="I229" s="20">
        <f t="shared" si="19"/>
        <v>295</v>
      </c>
      <c r="J229" s="5">
        <v>1</v>
      </c>
      <c r="K229" s="5" t="s">
        <v>4</v>
      </c>
      <c r="L229" s="20" t="s">
        <v>11</v>
      </c>
      <c r="M229" s="5">
        <v>80</v>
      </c>
      <c r="N229" s="21">
        <v>0.15</v>
      </c>
      <c r="O229" s="20">
        <f t="shared" si="20"/>
        <v>73.44</v>
      </c>
      <c r="P229" s="20" t="s">
        <v>9</v>
      </c>
      <c r="Q229" s="5" t="s">
        <v>46</v>
      </c>
      <c r="R229" s="5" t="s">
        <v>6</v>
      </c>
      <c r="S229" s="5" t="s">
        <v>45</v>
      </c>
      <c r="T229" s="22" t="s">
        <v>97</v>
      </c>
    </row>
    <row r="230" spans="1:20" ht="30" x14ac:dyDescent="0.25">
      <c r="A230" s="5">
        <v>219</v>
      </c>
      <c r="B230" s="5">
        <v>1</v>
      </c>
      <c r="C230" s="5">
        <v>8</v>
      </c>
      <c r="D230" s="5" t="s">
        <v>44</v>
      </c>
      <c r="E230" s="5" t="s">
        <v>34</v>
      </c>
      <c r="F230" s="5">
        <v>1</v>
      </c>
      <c r="G230" s="5">
        <v>250</v>
      </c>
      <c r="H230" s="6">
        <v>0</v>
      </c>
      <c r="I230" s="20">
        <f t="shared" si="19"/>
        <v>295</v>
      </c>
      <c r="J230" s="5">
        <v>1</v>
      </c>
      <c r="K230" s="5" t="s">
        <v>12</v>
      </c>
      <c r="L230" s="20" t="s">
        <v>11</v>
      </c>
      <c r="M230" s="5">
        <v>60</v>
      </c>
      <c r="N230" s="21">
        <v>0.15</v>
      </c>
      <c r="O230" s="20">
        <f t="shared" si="20"/>
        <v>55.080000000000005</v>
      </c>
      <c r="P230" s="20" t="s">
        <v>9</v>
      </c>
      <c r="Q230" s="26" t="s">
        <v>76</v>
      </c>
      <c r="R230" s="5" t="s">
        <v>6</v>
      </c>
      <c r="S230" s="5" t="s">
        <v>45</v>
      </c>
      <c r="T230" s="22" t="s">
        <v>98</v>
      </c>
    </row>
    <row r="231" spans="1:20" ht="30" x14ac:dyDescent="0.25">
      <c r="A231" s="5">
        <v>220</v>
      </c>
      <c r="B231" s="5">
        <v>1</v>
      </c>
      <c r="C231" s="5">
        <v>8</v>
      </c>
      <c r="D231" s="5" t="s">
        <v>44</v>
      </c>
      <c r="E231" s="5" t="s">
        <v>34</v>
      </c>
      <c r="F231" s="5">
        <v>1</v>
      </c>
      <c r="G231" s="5">
        <v>250</v>
      </c>
      <c r="H231" s="6">
        <v>0</v>
      </c>
      <c r="I231" s="20">
        <f t="shared" si="19"/>
        <v>295</v>
      </c>
      <c r="J231" s="5">
        <v>1</v>
      </c>
      <c r="K231" s="5" t="s">
        <v>12</v>
      </c>
      <c r="L231" s="20" t="s">
        <v>11</v>
      </c>
      <c r="M231" s="5">
        <v>60</v>
      </c>
      <c r="N231" s="21">
        <v>0.15</v>
      </c>
      <c r="O231" s="20">
        <f t="shared" si="20"/>
        <v>55.080000000000005</v>
      </c>
      <c r="P231" s="20" t="s">
        <v>9</v>
      </c>
      <c r="Q231" s="26" t="s">
        <v>76</v>
      </c>
      <c r="R231" s="5" t="s">
        <v>6</v>
      </c>
      <c r="S231" s="5" t="s">
        <v>45</v>
      </c>
      <c r="T231" s="22" t="s">
        <v>99</v>
      </c>
    </row>
    <row r="232" spans="1:20" ht="30" x14ac:dyDescent="0.25">
      <c r="A232" s="5">
        <v>221</v>
      </c>
      <c r="B232" s="5">
        <v>1</v>
      </c>
      <c r="C232" s="5">
        <v>8</v>
      </c>
      <c r="D232" s="5" t="s">
        <v>44</v>
      </c>
      <c r="E232" s="5" t="s">
        <v>34</v>
      </c>
      <c r="F232" s="5">
        <v>1</v>
      </c>
      <c r="G232" s="5">
        <v>250</v>
      </c>
      <c r="H232" s="6">
        <v>0</v>
      </c>
      <c r="I232" s="20">
        <f t="shared" si="19"/>
        <v>295</v>
      </c>
      <c r="J232" s="5">
        <v>1</v>
      </c>
      <c r="K232" s="5" t="s">
        <v>12</v>
      </c>
      <c r="L232" s="20" t="s">
        <v>11</v>
      </c>
      <c r="M232" s="5">
        <v>60</v>
      </c>
      <c r="N232" s="21">
        <v>0.15</v>
      </c>
      <c r="O232" s="20">
        <f t="shared" si="20"/>
        <v>55.080000000000005</v>
      </c>
      <c r="P232" s="20" t="s">
        <v>9</v>
      </c>
      <c r="Q232" s="26" t="s">
        <v>76</v>
      </c>
      <c r="R232" s="5" t="s">
        <v>6</v>
      </c>
      <c r="S232" s="5" t="s">
        <v>45</v>
      </c>
      <c r="T232" s="22" t="s">
        <v>100</v>
      </c>
    </row>
    <row r="233" spans="1:20" x14ac:dyDescent="0.25">
      <c r="A233" s="5">
        <v>222</v>
      </c>
      <c r="B233" s="5">
        <v>1</v>
      </c>
      <c r="C233" s="5">
        <v>8</v>
      </c>
      <c r="D233" s="5" t="s">
        <v>44</v>
      </c>
      <c r="E233" s="5" t="s">
        <v>34</v>
      </c>
      <c r="F233" s="5">
        <v>1</v>
      </c>
      <c r="G233" s="5">
        <v>250</v>
      </c>
      <c r="H233" s="6">
        <v>0</v>
      </c>
      <c r="I233" s="20">
        <f t="shared" si="19"/>
        <v>295</v>
      </c>
      <c r="J233" s="5">
        <v>1</v>
      </c>
      <c r="K233" s="5" t="s">
        <v>12</v>
      </c>
      <c r="L233" s="20" t="s">
        <v>11</v>
      </c>
      <c r="M233" s="5">
        <v>30</v>
      </c>
      <c r="N233" s="21">
        <v>0.15</v>
      </c>
      <c r="O233" s="20">
        <f t="shared" si="20"/>
        <v>27.540000000000003</v>
      </c>
      <c r="P233" s="20" t="s">
        <v>9</v>
      </c>
      <c r="Q233" s="5" t="s">
        <v>40</v>
      </c>
      <c r="R233" s="5" t="s">
        <v>38</v>
      </c>
      <c r="S233" s="5" t="s">
        <v>45</v>
      </c>
      <c r="T233" s="22" t="s">
        <v>101</v>
      </c>
    </row>
    <row r="234" spans="1:20" x14ac:dyDescent="0.25">
      <c r="A234" s="5">
        <v>223</v>
      </c>
      <c r="B234" s="5">
        <v>1</v>
      </c>
      <c r="C234" s="5">
        <v>8</v>
      </c>
      <c r="D234" s="5" t="s">
        <v>44</v>
      </c>
      <c r="E234" s="5" t="s">
        <v>34</v>
      </c>
      <c r="F234" s="5">
        <v>1</v>
      </c>
      <c r="G234" s="5">
        <v>250</v>
      </c>
      <c r="H234" s="6">
        <v>0</v>
      </c>
      <c r="I234" s="20">
        <f t="shared" si="19"/>
        <v>295</v>
      </c>
      <c r="J234" s="5">
        <v>1</v>
      </c>
      <c r="K234" s="5" t="s">
        <v>12</v>
      </c>
      <c r="L234" s="20" t="s">
        <v>11</v>
      </c>
      <c r="M234" s="5">
        <v>80</v>
      </c>
      <c r="N234" s="21">
        <v>0.15</v>
      </c>
      <c r="O234" s="20">
        <f t="shared" si="20"/>
        <v>73.44</v>
      </c>
      <c r="P234" s="20" t="s">
        <v>9</v>
      </c>
      <c r="Q234" s="5" t="s">
        <v>40</v>
      </c>
      <c r="R234" s="5" t="s">
        <v>38</v>
      </c>
      <c r="S234" s="5" t="s">
        <v>45</v>
      </c>
      <c r="T234" s="22" t="s">
        <v>102</v>
      </c>
    </row>
    <row r="235" spans="1:20" x14ac:dyDescent="0.25">
      <c r="T235" s="4" t="s">
        <v>82</v>
      </c>
    </row>
    <row r="236" spans="1:20" x14ac:dyDescent="0.25">
      <c r="A236" s="19" t="s">
        <v>39</v>
      </c>
      <c r="B236" s="19">
        <f>SUM(B221:B234)</f>
        <v>14</v>
      </c>
      <c r="C236" s="19"/>
      <c r="D236" s="19"/>
      <c r="E236" s="19"/>
      <c r="F236" s="19"/>
      <c r="G236" s="19"/>
      <c r="H236" s="19"/>
      <c r="I236" s="19">
        <f t="shared" ref="I236:O236" si="21">SUM(I221:I234)</f>
        <v>4130</v>
      </c>
      <c r="J236" s="19">
        <f t="shared" si="21"/>
        <v>13</v>
      </c>
      <c r="K236" s="19"/>
      <c r="L236" s="19"/>
      <c r="M236" s="19"/>
      <c r="N236" s="19"/>
      <c r="O236" s="19">
        <f t="shared" si="21"/>
        <v>744.12000000000012</v>
      </c>
      <c r="P236" s="19"/>
      <c r="Q236" s="19"/>
      <c r="R236" s="19"/>
      <c r="S236" s="19"/>
      <c r="T236" s="4" t="s">
        <v>82</v>
      </c>
    </row>
    <row r="237" spans="1:20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4" t="s">
        <v>82</v>
      </c>
    </row>
    <row r="238" spans="1:20" x14ac:dyDescent="0.25">
      <c r="T238" s="4" t="s">
        <v>82</v>
      </c>
    </row>
    <row r="239" spans="1:20" x14ac:dyDescent="0.25">
      <c r="T239" s="4" t="s">
        <v>82</v>
      </c>
    </row>
    <row r="240" spans="1:20" x14ac:dyDescent="0.25">
      <c r="A240" s="25" t="s">
        <v>0</v>
      </c>
      <c r="B240" s="25">
        <v>8</v>
      </c>
      <c r="T240" s="4" t="s">
        <v>82</v>
      </c>
    </row>
    <row r="241" spans="1:20" ht="15.75" thickBot="1" x14ac:dyDescent="0.3">
      <c r="T241" s="4" t="s">
        <v>82</v>
      </c>
    </row>
    <row r="242" spans="1:20" ht="45.75" thickBot="1" x14ac:dyDescent="0.3">
      <c r="A242" s="18" t="s">
        <v>1</v>
      </c>
      <c r="B242" s="8" t="s">
        <v>15</v>
      </c>
      <c r="C242" s="9" t="s">
        <v>28</v>
      </c>
      <c r="D242" s="9" t="s">
        <v>13</v>
      </c>
      <c r="E242" s="9" t="s">
        <v>14</v>
      </c>
      <c r="F242" s="9" t="s">
        <v>16</v>
      </c>
      <c r="G242" s="9" t="s">
        <v>18</v>
      </c>
      <c r="H242" s="9" t="s">
        <v>26</v>
      </c>
      <c r="I242" s="10" t="s">
        <v>21</v>
      </c>
      <c r="J242" s="12" t="s">
        <v>22</v>
      </c>
      <c r="K242" s="13" t="s">
        <v>2</v>
      </c>
      <c r="L242" s="13" t="s">
        <v>17</v>
      </c>
      <c r="M242" s="13" t="s">
        <v>19</v>
      </c>
      <c r="N242" s="13" t="s">
        <v>26</v>
      </c>
      <c r="O242" s="14" t="s">
        <v>25</v>
      </c>
      <c r="P242" s="15" t="s">
        <v>20</v>
      </c>
      <c r="Q242" s="16" t="s">
        <v>27</v>
      </c>
      <c r="R242" s="16" t="s">
        <v>23</v>
      </c>
      <c r="S242" s="16" t="s">
        <v>24</v>
      </c>
      <c r="T242" s="17" t="s">
        <v>75</v>
      </c>
    </row>
    <row r="243" spans="1:20" x14ac:dyDescent="0.25">
      <c r="A243" s="7">
        <v>170</v>
      </c>
      <c r="B243" s="7">
        <v>1</v>
      </c>
      <c r="C243" s="7">
        <v>0</v>
      </c>
      <c r="D243" s="7" t="s">
        <v>30</v>
      </c>
      <c r="E243" s="7" t="s">
        <v>50</v>
      </c>
      <c r="F243" s="7">
        <v>1</v>
      </c>
      <c r="G243" s="7">
        <v>400</v>
      </c>
      <c r="H243" s="11">
        <v>0</v>
      </c>
      <c r="I243" s="22">
        <f>B243*F243*G243*(1-H243)*1.18</f>
        <v>472</v>
      </c>
      <c r="J243" s="7">
        <v>1</v>
      </c>
      <c r="K243" s="7"/>
      <c r="L243" s="22"/>
      <c r="M243" s="7"/>
      <c r="N243" s="23"/>
      <c r="O243" s="22">
        <f>IF(P243="DA",J243*M243*1.08*(1-N243),I243)</f>
        <v>472</v>
      </c>
      <c r="P243" s="22" t="s">
        <v>10</v>
      </c>
      <c r="Q243" s="7"/>
      <c r="R243" s="7" t="s">
        <v>51</v>
      </c>
      <c r="S243" s="7" t="s">
        <v>52</v>
      </c>
      <c r="T243" s="22" t="s">
        <v>82</v>
      </c>
    </row>
    <row r="244" spans="1:20" x14ac:dyDescent="0.25">
      <c r="A244" s="5">
        <v>171</v>
      </c>
      <c r="B244" s="5">
        <v>1</v>
      </c>
      <c r="C244" s="5">
        <v>0</v>
      </c>
      <c r="D244" s="5" t="s">
        <v>30</v>
      </c>
      <c r="E244" s="5" t="s">
        <v>50</v>
      </c>
      <c r="F244" s="5">
        <v>1</v>
      </c>
      <c r="G244" s="5">
        <v>400</v>
      </c>
      <c r="H244" s="6">
        <v>0</v>
      </c>
      <c r="I244" s="20">
        <f t="shared" ref="I244:I260" si="22">B244*F244*G244*(1-H244)*1.18</f>
        <v>472</v>
      </c>
      <c r="J244" s="5">
        <v>1</v>
      </c>
      <c r="K244" s="5"/>
      <c r="L244" s="20"/>
      <c r="M244" s="5"/>
      <c r="N244" s="21"/>
      <c r="O244" s="20">
        <f t="shared" ref="O244:O260" si="23">IF(P244="DA",J244*M244*1.08*(1-N244),I244)</f>
        <v>472</v>
      </c>
      <c r="P244" s="20" t="s">
        <v>10</v>
      </c>
      <c r="Q244" s="5"/>
      <c r="R244" s="5" t="s">
        <v>51</v>
      </c>
      <c r="S244" s="5" t="s">
        <v>52</v>
      </c>
      <c r="T244" s="22" t="s">
        <v>82</v>
      </c>
    </row>
    <row r="245" spans="1:20" x14ac:dyDescent="0.25">
      <c r="A245" s="5">
        <v>172</v>
      </c>
      <c r="B245" s="5">
        <v>1</v>
      </c>
      <c r="C245" s="5">
        <v>4</v>
      </c>
      <c r="D245" s="5" t="s">
        <v>53</v>
      </c>
      <c r="E245" s="5" t="s">
        <v>54</v>
      </c>
      <c r="F245" s="5">
        <v>1</v>
      </c>
      <c r="G245" s="5">
        <v>60</v>
      </c>
      <c r="H245" s="6">
        <v>0</v>
      </c>
      <c r="I245" s="20">
        <f t="shared" si="22"/>
        <v>70.8</v>
      </c>
      <c r="J245" s="5">
        <v>1</v>
      </c>
      <c r="K245" s="5"/>
      <c r="L245" s="20"/>
      <c r="M245" s="5"/>
      <c r="N245" s="21"/>
      <c r="O245" s="20">
        <f t="shared" si="23"/>
        <v>70.8</v>
      </c>
      <c r="P245" s="20" t="s">
        <v>10</v>
      </c>
      <c r="Q245" s="5"/>
      <c r="R245" s="5" t="s">
        <v>6</v>
      </c>
      <c r="S245" s="5" t="s">
        <v>52</v>
      </c>
      <c r="T245" s="22" t="s">
        <v>82</v>
      </c>
    </row>
    <row r="246" spans="1:20" x14ac:dyDescent="0.25">
      <c r="A246" s="5">
        <v>173</v>
      </c>
      <c r="B246" s="5">
        <v>1</v>
      </c>
      <c r="C246" s="5">
        <v>4</v>
      </c>
      <c r="D246" s="5" t="s">
        <v>53</v>
      </c>
      <c r="E246" s="5" t="s">
        <v>54</v>
      </c>
      <c r="F246" s="5">
        <v>1</v>
      </c>
      <c r="G246" s="5">
        <v>60</v>
      </c>
      <c r="H246" s="6">
        <v>0</v>
      </c>
      <c r="I246" s="20">
        <f t="shared" si="22"/>
        <v>70.8</v>
      </c>
      <c r="J246" s="5">
        <v>1</v>
      </c>
      <c r="K246" s="5"/>
      <c r="L246" s="20"/>
      <c r="M246" s="5"/>
      <c r="N246" s="21"/>
      <c r="O246" s="20">
        <f t="shared" si="23"/>
        <v>70.8</v>
      </c>
      <c r="P246" s="20" t="s">
        <v>10</v>
      </c>
      <c r="Q246" s="5"/>
      <c r="R246" s="5" t="s">
        <v>6</v>
      </c>
      <c r="S246" s="5" t="s">
        <v>52</v>
      </c>
      <c r="T246" s="22" t="s">
        <v>82</v>
      </c>
    </row>
    <row r="247" spans="1:20" x14ac:dyDescent="0.25">
      <c r="A247" s="5">
        <v>174</v>
      </c>
      <c r="B247" s="5">
        <v>1</v>
      </c>
      <c r="C247" s="5">
        <v>4</v>
      </c>
      <c r="D247" s="5" t="s">
        <v>53</v>
      </c>
      <c r="E247" s="5" t="s">
        <v>54</v>
      </c>
      <c r="F247" s="5">
        <v>1</v>
      </c>
      <c r="G247" s="5">
        <v>60</v>
      </c>
      <c r="H247" s="6">
        <v>0</v>
      </c>
      <c r="I247" s="20">
        <f t="shared" si="22"/>
        <v>70.8</v>
      </c>
      <c r="J247" s="5">
        <v>1</v>
      </c>
      <c r="K247" s="20"/>
      <c r="L247" s="20"/>
      <c r="M247" s="20"/>
      <c r="N247" s="20"/>
      <c r="O247" s="20">
        <f t="shared" si="23"/>
        <v>70.8</v>
      </c>
      <c r="P247" s="20" t="s">
        <v>10</v>
      </c>
      <c r="Q247" s="20"/>
      <c r="R247" s="5" t="s">
        <v>6</v>
      </c>
      <c r="S247" s="5" t="s">
        <v>52</v>
      </c>
      <c r="T247" s="22" t="s">
        <v>82</v>
      </c>
    </row>
    <row r="248" spans="1:20" x14ac:dyDescent="0.25">
      <c r="A248" s="5">
        <v>175</v>
      </c>
      <c r="B248" s="5">
        <v>1</v>
      </c>
      <c r="C248" s="5">
        <v>4</v>
      </c>
      <c r="D248" s="5" t="s">
        <v>53</v>
      </c>
      <c r="E248" s="5" t="s">
        <v>54</v>
      </c>
      <c r="F248" s="5">
        <v>1</v>
      </c>
      <c r="G248" s="5">
        <v>60</v>
      </c>
      <c r="H248" s="6">
        <v>0</v>
      </c>
      <c r="I248" s="20">
        <f t="shared" si="22"/>
        <v>70.8</v>
      </c>
      <c r="J248" s="5">
        <v>1</v>
      </c>
      <c r="K248" s="20"/>
      <c r="L248" s="20"/>
      <c r="M248" s="20"/>
      <c r="N248" s="20"/>
      <c r="O248" s="20">
        <f t="shared" si="23"/>
        <v>70.8</v>
      </c>
      <c r="P248" s="20" t="s">
        <v>10</v>
      </c>
      <c r="Q248" s="20"/>
      <c r="R248" s="5" t="s">
        <v>6</v>
      </c>
      <c r="S248" s="5" t="s">
        <v>52</v>
      </c>
      <c r="T248" s="22" t="s">
        <v>82</v>
      </c>
    </row>
    <row r="249" spans="1:20" x14ac:dyDescent="0.25">
      <c r="A249" s="5">
        <v>176</v>
      </c>
      <c r="B249" s="5">
        <v>1</v>
      </c>
      <c r="C249" s="5">
        <v>4</v>
      </c>
      <c r="D249" s="5" t="s">
        <v>53</v>
      </c>
      <c r="E249" s="5" t="s">
        <v>54</v>
      </c>
      <c r="F249" s="5">
        <v>1</v>
      </c>
      <c r="G249" s="5">
        <v>60</v>
      </c>
      <c r="H249" s="6">
        <v>0</v>
      </c>
      <c r="I249" s="20">
        <f t="shared" si="22"/>
        <v>70.8</v>
      </c>
      <c r="J249" s="5">
        <v>1</v>
      </c>
      <c r="K249" s="20"/>
      <c r="L249" s="20"/>
      <c r="M249" s="20"/>
      <c r="N249" s="20"/>
      <c r="O249" s="20">
        <f t="shared" si="23"/>
        <v>70.8</v>
      </c>
      <c r="P249" s="20" t="s">
        <v>10</v>
      </c>
      <c r="Q249" s="20"/>
      <c r="R249" s="5" t="s">
        <v>6</v>
      </c>
      <c r="S249" s="5" t="s">
        <v>52</v>
      </c>
      <c r="T249" s="22" t="s">
        <v>82</v>
      </c>
    </row>
    <row r="250" spans="1:20" x14ac:dyDescent="0.25">
      <c r="A250" s="5">
        <v>177</v>
      </c>
      <c r="B250" s="5">
        <v>1</v>
      </c>
      <c r="C250" s="5">
        <v>4</v>
      </c>
      <c r="D250" s="5" t="s">
        <v>53</v>
      </c>
      <c r="E250" s="5" t="s">
        <v>54</v>
      </c>
      <c r="F250" s="5">
        <v>1</v>
      </c>
      <c r="G250" s="5">
        <v>60</v>
      </c>
      <c r="H250" s="6">
        <v>0</v>
      </c>
      <c r="I250" s="20">
        <f t="shared" si="22"/>
        <v>70.8</v>
      </c>
      <c r="J250" s="5">
        <v>1</v>
      </c>
      <c r="K250" s="20"/>
      <c r="L250" s="20"/>
      <c r="M250" s="20"/>
      <c r="N250" s="20"/>
      <c r="O250" s="20">
        <f t="shared" si="23"/>
        <v>70.8</v>
      </c>
      <c r="P250" s="20" t="s">
        <v>10</v>
      </c>
      <c r="Q250" s="20"/>
      <c r="R250" s="5" t="s">
        <v>6</v>
      </c>
      <c r="S250" s="5" t="s">
        <v>52</v>
      </c>
      <c r="T250" s="22" t="s">
        <v>82</v>
      </c>
    </row>
    <row r="251" spans="1:20" x14ac:dyDescent="0.25">
      <c r="A251" s="5">
        <v>178</v>
      </c>
      <c r="B251" s="5">
        <v>1</v>
      </c>
      <c r="C251" s="5">
        <v>4</v>
      </c>
      <c r="D251" s="5" t="s">
        <v>53</v>
      </c>
      <c r="E251" s="5" t="s">
        <v>54</v>
      </c>
      <c r="F251" s="5">
        <v>1</v>
      </c>
      <c r="G251" s="5">
        <v>60</v>
      </c>
      <c r="H251" s="6">
        <v>0</v>
      </c>
      <c r="I251" s="20">
        <f t="shared" si="22"/>
        <v>70.8</v>
      </c>
      <c r="J251" s="5">
        <v>1</v>
      </c>
      <c r="K251" s="20"/>
      <c r="L251" s="20"/>
      <c r="M251" s="20"/>
      <c r="N251" s="20"/>
      <c r="O251" s="20">
        <f t="shared" si="23"/>
        <v>70.8</v>
      </c>
      <c r="P251" s="20" t="s">
        <v>10</v>
      </c>
      <c r="Q251" s="20"/>
      <c r="R251" s="5" t="s">
        <v>6</v>
      </c>
      <c r="S251" s="5" t="s">
        <v>52</v>
      </c>
      <c r="T251" s="22" t="s">
        <v>82</v>
      </c>
    </row>
    <row r="252" spans="1:20" x14ac:dyDescent="0.25">
      <c r="A252" s="5">
        <v>179</v>
      </c>
      <c r="B252" s="5">
        <v>1</v>
      </c>
      <c r="C252" s="5">
        <v>4</v>
      </c>
      <c r="D252" s="5" t="s">
        <v>53</v>
      </c>
      <c r="E252" s="5" t="s">
        <v>54</v>
      </c>
      <c r="F252" s="5">
        <v>1</v>
      </c>
      <c r="G252" s="5">
        <v>60</v>
      </c>
      <c r="H252" s="6">
        <v>0</v>
      </c>
      <c r="I252" s="20">
        <f t="shared" si="22"/>
        <v>70.8</v>
      </c>
      <c r="J252" s="5">
        <v>1</v>
      </c>
      <c r="K252" s="20"/>
      <c r="L252" s="20"/>
      <c r="M252" s="20"/>
      <c r="N252" s="20"/>
      <c r="O252" s="20">
        <f t="shared" si="23"/>
        <v>70.8</v>
      </c>
      <c r="P252" s="20" t="s">
        <v>10</v>
      </c>
      <c r="Q252" s="20"/>
      <c r="R252" s="5" t="s">
        <v>32</v>
      </c>
      <c r="S252" s="5" t="s">
        <v>52</v>
      </c>
      <c r="T252" s="22" t="s">
        <v>82</v>
      </c>
    </row>
    <row r="253" spans="1:20" x14ac:dyDescent="0.25">
      <c r="A253" s="5">
        <v>180</v>
      </c>
      <c r="B253" s="5">
        <v>1</v>
      </c>
      <c r="C253" s="5">
        <v>4</v>
      </c>
      <c r="D253" s="5" t="s">
        <v>53</v>
      </c>
      <c r="E253" s="5" t="s">
        <v>54</v>
      </c>
      <c r="F253" s="5">
        <v>1</v>
      </c>
      <c r="G253" s="5">
        <v>60</v>
      </c>
      <c r="H253" s="6">
        <v>0</v>
      </c>
      <c r="I253" s="20">
        <f t="shared" si="22"/>
        <v>70.8</v>
      </c>
      <c r="J253" s="5">
        <v>1</v>
      </c>
      <c r="K253" s="20"/>
      <c r="L253" s="20"/>
      <c r="M253" s="20"/>
      <c r="N253" s="20"/>
      <c r="O253" s="20">
        <f t="shared" si="23"/>
        <v>70.8</v>
      </c>
      <c r="P253" s="20" t="s">
        <v>10</v>
      </c>
      <c r="Q253" s="20"/>
      <c r="R253" s="5" t="s">
        <v>32</v>
      </c>
      <c r="S253" s="5" t="s">
        <v>52</v>
      </c>
      <c r="T253" s="22" t="s">
        <v>82</v>
      </c>
    </row>
    <row r="254" spans="1:20" x14ac:dyDescent="0.25">
      <c r="A254" s="5">
        <v>181</v>
      </c>
      <c r="B254" s="5">
        <v>1</v>
      </c>
      <c r="C254" s="5">
        <v>4</v>
      </c>
      <c r="D254" s="5" t="s">
        <v>53</v>
      </c>
      <c r="E254" s="5" t="s">
        <v>54</v>
      </c>
      <c r="F254" s="5">
        <v>1</v>
      </c>
      <c r="G254" s="5">
        <v>60</v>
      </c>
      <c r="H254" s="6">
        <v>0</v>
      </c>
      <c r="I254" s="20">
        <f t="shared" si="22"/>
        <v>70.8</v>
      </c>
      <c r="J254" s="5">
        <v>1</v>
      </c>
      <c r="K254" s="20"/>
      <c r="L254" s="20"/>
      <c r="M254" s="20"/>
      <c r="N254" s="20"/>
      <c r="O254" s="20">
        <f t="shared" si="23"/>
        <v>70.8</v>
      </c>
      <c r="P254" s="20" t="s">
        <v>10</v>
      </c>
      <c r="Q254" s="20"/>
      <c r="R254" s="5" t="s">
        <v>6</v>
      </c>
      <c r="S254" s="5" t="s">
        <v>52</v>
      </c>
      <c r="T254" s="22" t="s">
        <v>82</v>
      </c>
    </row>
    <row r="255" spans="1:20" x14ac:dyDescent="0.25">
      <c r="A255" s="5">
        <v>182</v>
      </c>
      <c r="B255" s="5">
        <v>1</v>
      </c>
      <c r="C255" s="5">
        <v>4</v>
      </c>
      <c r="D255" s="5" t="s">
        <v>53</v>
      </c>
      <c r="E255" s="5" t="s">
        <v>54</v>
      </c>
      <c r="F255" s="5">
        <v>1</v>
      </c>
      <c r="G255" s="5">
        <v>60</v>
      </c>
      <c r="H255" s="6">
        <v>0</v>
      </c>
      <c r="I255" s="20">
        <f t="shared" si="22"/>
        <v>70.8</v>
      </c>
      <c r="J255" s="5">
        <v>1</v>
      </c>
      <c r="K255" s="20"/>
      <c r="L255" s="20"/>
      <c r="M255" s="20"/>
      <c r="N255" s="20"/>
      <c r="O255" s="20">
        <f t="shared" si="23"/>
        <v>70.8</v>
      </c>
      <c r="P255" s="20" t="s">
        <v>10</v>
      </c>
      <c r="Q255" s="20"/>
      <c r="R255" s="5" t="s">
        <v>6</v>
      </c>
      <c r="S255" s="5" t="s">
        <v>52</v>
      </c>
      <c r="T255" s="22" t="s">
        <v>82</v>
      </c>
    </row>
    <row r="256" spans="1:20" x14ac:dyDescent="0.25">
      <c r="A256" s="5">
        <v>183</v>
      </c>
      <c r="B256" s="5">
        <v>1</v>
      </c>
      <c r="C256" s="5">
        <v>4</v>
      </c>
      <c r="D256" s="5" t="s">
        <v>53</v>
      </c>
      <c r="E256" s="5" t="s">
        <v>54</v>
      </c>
      <c r="F256" s="5">
        <v>1</v>
      </c>
      <c r="G256" s="5">
        <v>60</v>
      </c>
      <c r="H256" s="6">
        <v>0</v>
      </c>
      <c r="I256" s="20">
        <f t="shared" si="22"/>
        <v>70.8</v>
      </c>
      <c r="J256" s="5">
        <v>1</v>
      </c>
      <c r="K256" s="20"/>
      <c r="L256" s="20"/>
      <c r="M256" s="20"/>
      <c r="N256" s="20"/>
      <c r="O256" s="20">
        <f t="shared" si="23"/>
        <v>70.8</v>
      </c>
      <c r="P256" s="20" t="s">
        <v>10</v>
      </c>
      <c r="Q256" s="20"/>
      <c r="R256" s="5" t="s">
        <v>6</v>
      </c>
      <c r="S256" s="5" t="s">
        <v>52</v>
      </c>
      <c r="T256" s="22" t="s">
        <v>82</v>
      </c>
    </row>
    <row r="257" spans="1:21" x14ac:dyDescent="0.25">
      <c r="A257" s="5">
        <v>184</v>
      </c>
      <c r="B257" s="5">
        <v>1</v>
      </c>
      <c r="C257" s="5">
        <v>4</v>
      </c>
      <c r="D257" s="5" t="s">
        <v>53</v>
      </c>
      <c r="E257" s="5" t="s">
        <v>54</v>
      </c>
      <c r="F257" s="5">
        <v>1</v>
      </c>
      <c r="G257" s="5">
        <v>60</v>
      </c>
      <c r="H257" s="6">
        <v>0</v>
      </c>
      <c r="I257" s="20">
        <f t="shared" si="22"/>
        <v>70.8</v>
      </c>
      <c r="J257" s="5">
        <v>1</v>
      </c>
      <c r="K257" s="20"/>
      <c r="L257" s="20"/>
      <c r="M257" s="20"/>
      <c r="N257" s="20"/>
      <c r="O257" s="20">
        <f t="shared" si="23"/>
        <v>70.8</v>
      </c>
      <c r="P257" s="20" t="s">
        <v>10</v>
      </c>
      <c r="Q257" s="20"/>
      <c r="R257" s="5" t="s">
        <v>6</v>
      </c>
      <c r="S257" s="5" t="s">
        <v>52</v>
      </c>
      <c r="T257" s="22" t="s">
        <v>82</v>
      </c>
    </row>
    <row r="258" spans="1:21" x14ac:dyDescent="0.25">
      <c r="A258" s="5">
        <v>185</v>
      </c>
      <c r="B258" s="5">
        <v>1</v>
      </c>
      <c r="C258" s="5">
        <v>4</v>
      </c>
      <c r="D258" s="5" t="s">
        <v>53</v>
      </c>
      <c r="E258" s="5" t="s">
        <v>54</v>
      </c>
      <c r="F258" s="5">
        <v>1</v>
      </c>
      <c r="G258" s="5">
        <v>60</v>
      </c>
      <c r="H258" s="6">
        <v>0</v>
      </c>
      <c r="I258" s="20">
        <f t="shared" si="22"/>
        <v>70.8</v>
      </c>
      <c r="J258" s="5">
        <v>1</v>
      </c>
      <c r="K258" s="20"/>
      <c r="L258" s="20"/>
      <c r="M258" s="20"/>
      <c r="N258" s="20"/>
      <c r="O258" s="20">
        <f t="shared" si="23"/>
        <v>70.8</v>
      </c>
      <c r="P258" s="20" t="s">
        <v>10</v>
      </c>
      <c r="Q258" s="20"/>
      <c r="R258" s="5" t="s">
        <v>6</v>
      </c>
      <c r="S258" s="5" t="s">
        <v>52</v>
      </c>
      <c r="T258" s="22" t="s">
        <v>82</v>
      </c>
    </row>
    <row r="259" spans="1:21" x14ac:dyDescent="0.25">
      <c r="A259" s="5">
        <v>188</v>
      </c>
      <c r="B259" s="5">
        <v>1</v>
      </c>
      <c r="C259" s="5">
        <v>4</v>
      </c>
      <c r="D259" s="5" t="s">
        <v>53</v>
      </c>
      <c r="E259" s="5" t="s">
        <v>54</v>
      </c>
      <c r="F259" s="5">
        <v>1</v>
      </c>
      <c r="G259" s="5">
        <v>60</v>
      </c>
      <c r="H259" s="6">
        <v>0</v>
      </c>
      <c r="I259" s="20">
        <f t="shared" si="22"/>
        <v>70.8</v>
      </c>
      <c r="J259" s="5">
        <v>1</v>
      </c>
      <c r="K259" s="20"/>
      <c r="L259" s="20"/>
      <c r="M259" s="20"/>
      <c r="N259" s="20"/>
      <c r="O259" s="20">
        <f t="shared" si="23"/>
        <v>70.8</v>
      </c>
      <c r="P259" s="20" t="s">
        <v>10</v>
      </c>
      <c r="Q259" s="20"/>
      <c r="R259" s="5" t="s">
        <v>6</v>
      </c>
      <c r="S259" s="5" t="s">
        <v>52</v>
      </c>
      <c r="T259" s="22" t="s">
        <v>82</v>
      </c>
    </row>
    <row r="260" spans="1:21" x14ac:dyDescent="0.25">
      <c r="A260" s="5">
        <v>189</v>
      </c>
      <c r="B260" s="5">
        <v>1</v>
      </c>
      <c r="C260" s="5">
        <v>2</v>
      </c>
      <c r="D260" s="5" t="s">
        <v>30</v>
      </c>
      <c r="E260" s="5" t="s">
        <v>31</v>
      </c>
      <c r="F260" s="5">
        <v>1</v>
      </c>
      <c r="G260" s="5">
        <v>250</v>
      </c>
      <c r="H260" s="6">
        <v>0</v>
      </c>
      <c r="I260" s="20">
        <f t="shared" si="22"/>
        <v>295</v>
      </c>
      <c r="J260" s="5">
        <v>1</v>
      </c>
      <c r="K260" s="20"/>
      <c r="L260" s="20"/>
      <c r="M260" s="20"/>
      <c r="N260" s="20"/>
      <c r="O260" s="20">
        <f t="shared" si="23"/>
        <v>295</v>
      </c>
      <c r="P260" s="20" t="s">
        <v>10</v>
      </c>
      <c r="Q260" s="20"/>
      <c r="R260" s="5" t="s">
        <v>32</v>
      </c>
      <c r="S260" s="5" t="s">
        <v>52</v>
      </c>
      <c r="T260" s="22" t="s">
        <v>82</v>
      </c>
    </row>
    <row r="261" spans="1:21" x14ac:dyDescent="0.25">
      <c r="T261" s="4" t="s">
        <v>82</v>
      </c>
    </row>
    <row r="262" spans="1:21" x14ac:dyDescent="0.25">
      <c r="A262" s="19" t="s">
        <v>39</v>
      </c>
      <c r="B262" s="19">
        <f>SUM(B243:B260)</f>
        <v>18</v>
      </c>
      <c r="C262" s="19"/>
      <c r="D262" s="19"/>
      <c r="E262" s="19"/>
      <c r="F262" s="19"/>
      <c r="G262" s="19"/>
      <c r="H262" s="19"/>
      <c r="I262" s="19">
        <f t="shared" ref="I262:O262" si="24">SUM(I243:I260)</f>
        <v>2300.9999999999991</v>
      </c>
      <c r="J262" s="19">
        <f t="shared" si="24"/>
        <v>18</v>
      </c>
      <c r="K262" s="19"/>
      <c r="L262" s="19"/>
      <c r="M262" s="19"/>
      <c r="N262" s="19"/>
      <c r="O262" s="19">
        <f t="shared" si="24"/>
        <v>2300.9999999999991</v>
      </c>
      <c r="P262" s="19"/>
      <c r="Q262" s="19"/>
      <c r="R262" s="19"/>
      <c r="S262" s="19"/>
      <c r="T262" s="4" t="s">
        <v>82</v>
      </c>
    </row>
    <row r="263" spans="1:21" x14ac:dyDescent="0.25">
      <c r="T263" s="4" t="s">
        <v>82</v>
      </c>
    </row>
    <row r="264" spans="1:21" x14ac:dyDescent="0.25">
      <c r="T264" s="4" t="s">
        <v>82</v>
      </c>
    </row>
    <row r="265" spans="1:21" x14ac:dyDescent="0.25">
      <c r="T265" s="4" t="s">
        <v>82</v>
      </c>
    </row>
    <row r="266" spans="1:21" x14ac:dyDescent="0.25">
      <c r="A266" s="25" t="s">
        <v>0</v>
      </c>
      <c r="B266" s="25">
        <v>9</v>
      </c>
      <c r="T266" s="4" t="s">
        <v>82</v>
      </c>
    </row>
    <row r="267" spans="1:21" ht="15.75" thickBot="1" x14ac:dyDescent="0.3">
      <c r="T267" s="4" t="s">
        <v>82</v>
      </c>
    </row>
    <row r="268" spans="1:21" ht="45.75" thickBot="1" x14ac:dyDescent="0.3">
      <c r="A268" s="18" t="s">
        <v>1</v>
      </c>
      <c r="B268" s="8" t="s">
        <v>15</v>
      </c>
      <c r="C268" s="9" t="s">
        <v>28</v>
      </c>
      <c r="D268" s="9" t="s">
        <v>13</v>
      </c>
      <c r="E268" s="9" t="s">
        <v>14</v>
      </c>
      <c r="F268" s="9" t="s">
        <v>16</v>
      </c>
      <c r="G268" s="9" t="s">
        <v>18</v>
      </c>
      <c r="H268" s="9" t="s">
        <v>26</v>
      </c>
      <c r="I268" s="10" t="s">
        <v>21</v>
      </c>
      <c r="J268" s="12" t="s">
        <v>22</v>
      </c>
      <c r="K268" s="13" t="s">
        <v>2</v>
      </c>
      <c r="L268" s="13" t="s">
        <v>17</v>
      </c>
      <c r="M268" s="13" t="s">
        <v>19</v>
      </c>
      <c r="N268" s="13" t="s">
        <v>26</v>
      </c>
      <c r="O268" s="14" t="s">
        <v>25</v>
      </c>
      <c r="P268" s="15" t="s">
        <v>20</v>
      </c>
      <c r="Q268" s="16" t="s">
        <v>27</v>
      </c>
      <c r="R268" s="16" t="s">
        <v>23</v>
      </c>
      <c r="S268" s="16" t="s">
        <v>24</v>
      </c>
      <c r="T268" s="17" t="s">
        <v>75</v>
      </c>
    </row>
    <row r="269" spans="1:21" x14ac:dyDescent="0.25">
      <c r="A269" s="5">
        <v>190</v>
      </c>
      <c r="B269" s="5">
        <v>1</v>
      </c>
      <c r="C269" s="5">
        <v>8</v>
      </c>
      <c r="D269" s="5" t="s">
        <v>12</v>
      </c>
      <c r="E269" s="5" t="s">
        <v>11</v>
      </c>
      <c r="F269" s="5">
        <v>1</v>
      </c>
      <c r="G269" s="5">
        <v>30</v>
      </c>
      <c r="H269" s="6">
        <v>0</v>
      </c>
      <c r="I269" s="20">
        <f>B269*F269*G269*(1-H269)*1.18</f>
        <v>35.4</v>
      </c>
      <c r="J269" s="5">
        <v>1</v>
      </c>
      <c r="K269" s="329" t="s">
        <v>153</v>
      </c>
      <c r="L269" s="330"/>
      <c r="M269" s="330"/>
      <c r="N269" s="331"/>
      <c r="O269" s="20">
        <f>IF(P269="DA",J269*M269*1.08*(1-N269),I269)</f>
        <v>35.4</v>
      </c>
      <c r="P269" s="20" t="s">
        <v>10</v>
      </c>
      <c r="Q269" s="20"/>
      <c r="R269" s="5" t="s">
        <v>6</v>
      </c>
      <c r="S269" s="5" t="s">
        <v>55</v>
      </c>
      <c r="T269" s="22" t="s">
        <v>103</v>
      </c>
    </row>
    <row r="270" spans="1:21" s="2" customFormat="1" ht="15" customHeight="1" x14ac:dyDescent="0.25">
      <c r="A270" s="5">
        <v>191</v>
      </c>
      <c r="B270" s="5">
        <v>0</v>
      </c>
      <c r="C270" s="5">
        <v>8</v>
      </c>
      <c r="D270" s="5"/>
      <c r="E270" s="5"/>
      <c r="F270" s="5"/>
      <c r="G270" s="5"/>
      <c r="H270" s="6">
        <v>0</v>
      </c>
      <c r="I270" s="20">
        <f>B270*F270*G270*(1-H270)*1.18</f>
        <v>0</v>
      </c>
      <c r="J270" s="5">
        <v>0</v>
      </c>
      <c r="K270" s="332" t="s">
        <v>56</v>
      </c>
      <c r="L270" s="333"/>
      <c r="M270" s="333"/>
      <c r="N270" s="334"/>
      <c r="O270" s="20">
        <f t="shared" ref="O270" si="25">IF(P270="DA",J270*M270*1.08*(1-N270),I270)</f>
        <v>0</v>
      </c>
      <c r="P270" s="20" t="s">
        <v>10</v>
      </c>
      <c r="Q270" s="20"/>
      <c r="R270" s="5" t="s">
        <v>6</v>
      </c>
      <c r="S270" s="5" t="s">
        <v>55</v>
      </c>
      <c r="T270" s="22" t="s">
        <v>82</v>
      </c>
      <c r="U270" s="4"/>
    </row>
    <row r="271" spans="1:21" x14ac:dyDescent="0.25">
      <c r="T271" s="4" t="s">
        <v>82</v>
      </c>
    </row>
    <row r="272" spans="1:21" x14ac:dyDescent="0.25">
      <c r="A272" s="19" t="s">
        <v>39</v>
      </c>
      <c r="B272" s="19">
        <f>SUM(B269:B270)</f>
        <v>1</v>
      </c>
      <c r="C272" s="19"/>
      <c r="D272" s="19"/>
      <c r="E272" s="19"/>
      <c r="F272" s="19"/>
      <c r="G272" s="19"/>
      <c r="H272" s="19"/>
      <c r="I272" s="19">
        <f t="shared" ref="I272:O272" si="26">SUM(I269:I270)</f>
        <v>35.4</v>
      </c>
      <c r="J272" s="19">
        <f t="shared" si="26"/>
        <v>1</v>
      </c>
      <c r="K272" s="19"/>
      <c r="L272" s="19"/>
      <c r="M272" s="19"/>
      <c r="N272" s="19"/>
      <c r="O272" s="19">
        <f t="shared" si="26"/>
        <v>35.4</v>
      </c>
      <c r="P272" s="19"/>
      <c r="Q272" s="19"/>
      <c r="R272" s="19"/>
      <c r="S272" s="19"/>
      <c r="T272" s="4" t="s">
        <v>82</v>
      </c>
    </row>
    <row r="273" spans="1:20" x14ac:dyDescent="0.25">
      <c r="T273" s="4" t="s">
        <v>82</v>
      </c>
    </row>
    <row r="274" spans="1:20" x14ac:dyDescent="0.25">
      <c r="T274" s="4" t="s">
        <v>82</v>
      </c>
    </row>
    <row r="275" spans="1:20" x14ac:dyDescent="0.25">
      <c r="T275" s="4" t="s">
        <v>82</v>
      </c>
    </row>
    <row r="276" spans="1:20" x14ac:dyDescent="0.25">
      <c r="A276" s="25" t="s">
        <v>0</v>
      </c>
      <c r="B276" s="25">
        <v>10</v>
      </c>
      <c r="T276" s="4" t="s">
        <v>82</v>
      </c>
    </row>
    <row r="277" spans="1:20" ht="15.75" thickBot="1" x14ac:dyDescent="0.3">
      <c r="T277" s="4" t="s">
        <v>82</v>
      </c>
    </row>
    <row r="278" spans="1:20" ht="45.75" thickBot="1" x14ac:dyDescent="0.3">
      <c r="A278" s="18" t="s">
        <v>1</v>
      </c>
      <c r="B278" s="8" t="s">
        <v>15</v>
      </c>
      <c r="C278" s="9" t="s">
        <v>28</v>
      </c>
      <c r="D278" s="9" t="s">
        <v>13</v>
      </c>
      <c r="E278" s="9" t="s">
        <v>14</v>
      </c>
      <c r="F278" s="9" t="s">
        <v>16</v>
      </c>
      <c r="G278" s="9" t="s">
        <v>18</v>
      </c>
      <c r="H278" s="9" t="s">
        <v>26</v>
      </c>
      <c r="I278" s="10" t="s">
        <v>21</v>
      </c>
      <c r="J278" s="12" t="s">
        <v>22</v>
      </c>
      <c r="K278" s="13" t="s">
        <v>2</v>
      </c>
      <c r="L278" s="13" t="s">
        <v>17</v>
      </c>
      <c r="M278" s="13" t="s">
        <v>19</v>
      </c>
      <c r="N278" s="13" t="s">
        <v>26</v>
      </c>
      <c r="O278" s="14" t="s">
        <v>25</v>
      </c>
      <c r="P278" s="15" t="s">
        <v>20</v>
      </c>
      <c r="Q278" s="16" t="s">
        <v>27</v>
      </c>
      <c r="R278" s="16" t="s">
        <v>23</v>
      </c>
      <c r="S278" s="16" t="s">
        <v>24</v>
      </c>
      <c r="T278" s="17" t="s">
        <v>75</v>
      </c>
    </row>
    <row r="279" spans="1:20" x14ac:dyDescent="0.25">
      <c r="A279" s="5">
        <v>208</v>
      </c>
      <c r="B279" s="5">
        <v>1</v>
      </c>
      <c r="C279" s="5">
        <v>5</v>
      </c>
      <c r="D279" s="5" t="s">
        <v>3</v>
      </c>
      <c r="E279" s="5" t="s">
        <v>8</v>
      </c>
      <c r="F279" s="5">
        <v>2</v>
      </c>
      <c r="G279" s="5">
        <v>36</v>
      </c>
      <c r="H279" s="6">
        <v>0</v>
      </c>
      <c r="I279" s="20">
        <f>B279*F279*G279*(1-H279)*1.18</f>
        <v>84.96</v>
      </c>
      <c r="J279" s="5">
        <v>1</v>
      </c>
      <c r="K279" s="20" t="s">
        <v>12</v>
      </c>
      <c r="L279" s="20" t="s">
        <v>11</v>
      </c>
      <c r="M279" s="20">
        <v>30</v>
      </c>
      <c r="N279" s="20">
        <v>0</v>
      </c>
      <c r="O279" s="20">
        <f>IF(P279="DA",J279*M279*1.08*(1-N279),I279)</f>
        <v>32.400000000000006</v>
      </c>
      <c r="P279" s="20" t="s">
        <v>9</v>
      </c>
      <c r="Q279" s="20"/>
      <c r="R279" s="5" t="s">
        <v>6</v>
      </c>
      <c r="S279" s="5" t="s">
        <v>57</v>
      </c>
      <c r="T279" s="22" t="s">
        <v>104</v>
      </c>
    </row>
    <row r="280" spans="1:20" ht="15" customHeight="1" x14ac:dyDescent="0.25">
      <c r="A280" s="5">
        <v>209</v>
      </c>
      <c r="B280" s="5">
        <v>1</v>
      </c>
      <c r="C280" s="5">
        <v>5</v>
      </c>
      <c r="D280" s="5" t="s">
        <v>3</v>
      </c>
      <c r="E280" s="5" t="s">
        <v>8</v>
      </c>
      <c r="F280" s="5">
        <v>2</v>
      </c>
      <c r="G280" s="5">
        <v>36</v>
      </c>
      <c r="H280" s="6">
        <v>0</v>
      </c>
      <c r="I280" s="20">
        <f>B280*F280*G280*(1-H280)*1.18</f>
        <v>84.96</v>
      </c>
      <c r="J280" s="5">
        <v>1</v>
      </c>
      <c r="K280" s="20" t="s">
        <v>4</v>
      </c>
      <c r="L280" s="20" t="s">
        <v>11</v>
      </c>
      <c r="M280" s="20">
        <v>30</v>
      </c>
      <c r="N280" s="20">
        <v>0</v>
      </c>
      <c r="O280" s="20">
        <f t="shared" ref="O280" si="27">IF(P280="DA",J280*M280*1.08*(1-N280),I280)</f>
        <v>32.400000000000006</v>
      </c>
      <c r="P280" s="20" t="s">
        <v>9</v>
      </c>
      <c r="Q280" s="20"/>
      <c r="R280" s="5" t="s">
        <v>6</v>
      </c>
      <c r="S280" s="5" t="s">
        <v>57</v>
      </c>
      <c r="T280" s="22" t="s">
        <v>105</v>
      </c>
    </row>
    <row r="281" spans="1:20" x14ac:dyDescent="0.25">
      <c r="T281" s="4" t="s">
        <v>82</v>
      </c>
    </row>
    <row r="282" spans="1:20" x14ac:dyDescent="0.25">
      <c r="A282" s="19" t="s">
        <v>39</v>
      </c>
      <c r="B282" s="19">
        <f>SUM(B279:B280)</f>
        <v>2</v>
      </c>
      <c r="C282" s="19"/>
      <c r="D282" s="19"/>
      <c r="E282" s="19"/>
      <c r="F282" s="19"/>
      <c r="G282" s="19"/>
      <c r="H282" s="19"/>
      <c r="I282" s="19">
        <f>SUM(I279:I280)</f>
        <v>169.92</v>
      </c>
      <c r="J282" s="19">
        <f t="shared" ref="J282:O282" si="28">SUM(J279:J280)</f>
        <v>2</v>
      </c>
      <c r="K282" s="19"/>
      <c r="L282" s="19"/>
      <c r="M282" s="19"/>
      <c r="N282" s="19"/>
      <c r="O282" s="19">
        <f t="shared" si="28"/>
        <v>64.800000000000011</v>
      </c>
      <c r="P282" s="19"/>
      <c r="Q282" s="19"/>
      <c r="R282" s="19"/>
      <c r="S282" s="19"/>
      <c r="T282" s="4" t="s">
        <v>82</v>
      </c>
    </row>
    <row r="283" spans="1:20" x14ac:dyDescent="0.25">
      <c r="T283" s="4" t="s">
        <v>82</v>
      </c>
    </row>
    <row r="284" spans="1:20" x14ac:dyDescent="0.25">
      <c r="T284" s="4" t="s">
        <v>82</v>
      </c>
    </row>
    <row r="285" spans="1:20" x14ac:dyDescent="0.25">
      <c r="T285" s="4" t="s">
        <v>82</v>
      </c>
    </row>
    <row r="286" spans="1:20" x14ac:dyDescent="0.25">
      <c r="A286" s="25" t="s">
        <v>0</v>
      </c>
      <c r="B286" s="25">
        <v>11</v>
      </c>
      <c r="T286" s="4" t="s">
        <v>82</v>
      </c>
    </row>
    <row r="287" spans="1:20" ht="15.75" thickBot="1" x14ac:dyDescent="0.3">
      <c r="T287" s="4" t="s">
        <v>82</v>
      </c>
    </row>
    <row r="288" spans="1:20" ht="45.75" thickBot="1" x14ac:dyDescent="0.3">
      <c r="A288" s="18" t="s">
        <v>1</v>
      </c>
      <c r="B288" s="8" t="s">
        <v>15</v>
      </c>
      <c r="C288" s="9" t="s">
        <v>28</v>
      </c>
      <c r="D288" s="9" t="s">
        <v>13</v>
      </c>
      <c r="E288" s="9" t="s">
        <v>14</v>
      </c>
      <c r="F288" s="9" t="s">
        <v>16</v>
      </c>
      <c r="G288" s="9" t="s">
        <v>18</v>
      </c>
      <c r="H288" s="9" t="s">
        <v>26</v>
      </c>
      <c r="I288" s="10" t="s">
        <v>21</v>
      </c>
      <c r="J288" s="12" t="s">
        <v>22</v>
      </c>
      <c r="K288" s="13" t="s">
        <v>2</v>
      </c>
      <c r="L288" s="13" t="s">
        <v>17</v>
      </c>
      <c r="M288" s="13" t="s">
        <v>19</v>
      </c>
      <c r="N288" s="13" t="s">
        <v>26</v>
      </c>
      <c r="O288" s="14" t="s">
        <v>25</v>
      </c>
      <c r="P288" s="15" t="s">
        <v>20</v>
      </c>
      <c r="Q288" s="16" t="s">
        <v>27</v>
      </c>
      <c r="R288" s="16" t="s">
        <v>23</v>
      </c>
      <c r="S288" s="16" t="s">
        <v>24</v>
      </c>
      <c r="T288" s="17" t="s">
        <v>75</v>
      </c>
    </row>
    <row r="289" spans="1:20" ht="30" x14ac:dyDescent="0.25">
      <c r="A289" s="5">
        <v>207</v>
      </c>
      <c r="B289" s="5">
        <v>1</v>
      </c>
      <c r="C289" s="5">
        <v>10</v>
      </c>
      <c r="D289" s="5" t="s">
        <v>44</v>
      </c>
      <c r="E289" s="5" t="s">
        <v>34</v>
      </c>
      <c r="F289" s="5">
        <v>1</v>
      </c>
      <c r="G289" s="5">
        <v>250</v>
      </c>
      <c r="H289" s="6">
        <v>0</v>
      </c>
      <c r="I289" s="20">
        <f>B289*F289*G289*(1-H289)*1.18</f>
        <v>295</v>
      </c>
      <c r="J289" s="5">
        <v>1</v>
      </c>
      <c r="K289" s="20" t="s">
        <v>12</v>
      </c>
      <c r="L289" s="20" t="s">
        <v>11</v>
      </c>
      <c r="M289" s="20">
        <v>80</v>
      </c>
      <c r="N289" s="21">
        <v>0.15</v>
      </c>
      <c r="O289" s="20">
        <f>IF(P289="DA",J289*M289*1.08*(1-N289),I289)</f>
        <v>73.44</v>
      </c>
      <c r="P289" s="20" t="s">
        <v>9</v>
      </c>
      <c r="Q289" s="26" t="s">
        <v>47</v>
      </c>
      <c r="R289" s="5" t="s">
        <v>6</v>
      </c>
      <c r="S289" s="5" t="s">
        <v>58</v>
      </c>
      <c r="T289" s="22" t="s">
        <v>106</v>
      </c>
    </row>
    <row r="290" spans="1:20" x14ac:dyDescent="0.25">
      <c r="T290" s="4" t="s">
        <v>82</v>
      </c>
    </row>
    <row r="291" spans="1:20" x14ac:dyDescent="0.25">
      <c r="A291" s="19" t="s">
        <v>39</v>
      </c>
      <c r="B291" s="19">
        <f>SUM(B289)</f>
        <v>1</v>
      </c>
      <c r="C291" s="19"/>
      <c r="D291" s="19"/>
      <c r="E291" s="19"/>
      <c r="F291" s="19"/>
      <c r="G291" s="19"/>
      <c r="H291" s="19"/>
      <c r="I291" s="19">
        <f t="shared" ref="I291:O291" si="29">SUM(I289)</f>
        <v>295</v>
      </c>
      <c r="J291" s="19">
        <f t="shared" si="29"/>
        <v>1</v>
      </c>
      <c r="K291" s="19"/>
      <c r="L291" s="19"/>
      <c r="M291" s="19"/>
      <c r="N291" s="19"/>
      <c r="O291" s="19">
        <f t="shared" si="29"/>
        <v>73.44</v>
      </c>
      <c r="P291" s="19"/>
      <c r="Q291" s="19"/>
      <c r="R291" s="19"/>
      <c r="S291" s="19"/>
      <c r="T291" s="4" t="s">
        <v>82</v>
      </c>
    </row>
    <row r="292" spans="1:20" x14ac:dyDescent="0.25">
      <c r="T292" s="4" t="s">
        <v>82</v>
      </c>
    </row>
    <row r="293" spans="1:20" x14ac:dyDescent="0.25">
      <c r="T293" s="4" t="s">
        <v>82</v>
      </c>
    </row>
    <row r="294" spans="1:20" x14ac:dyDescent="0.25">
      <c r="T294" s="4" t="s">
        <v>82</v>
      </c>
    </row>
    <row r="295" spans="1:20" x14ac:dyDescent="0.25">
      <c r="A295" s="25" t="s">
        <v>0</v>
      </c>
      <c r="B295" s="25">
        <v>12</v>
      </c>
      <c r="T295" s="4" t="s">
        <v>82</v>
      </c>
    </row>
    <row r="296" spans="1:20" ht="15.75" thickBot="1" x14ac:dyDescent="0.3">
      <c r="T296" s="4" t="s">
        <v>82</v>
      </c>
    </row>
    <row r="297" spans="1:20" ht="45.75" thickBot="1" x14ac:dyDescent="0.3">
      <c r="A297" s="18" t="s">
        <v>1</v>
      </c>
      <c r="B297" s="8" t="s">
        <v>15</v>
      </c>
      <c r="C297" s="9" t="s">
        <v>28</v>
      </c>
      <c r="D297" s="9" t="s">
        <v>13</v>
      </c>
      <c r="E297" s="9" t="s">
        <v>14</v>
      </c>
      <c r="F297" s="9" t="s">
        <v>16</v>
      </c>
      <c r="G297" s="9" t="s">
        <v>18</v>
      </c>
      <c r="H297" s="9" t="s">
        <v>26</v>
      </c>
      <c r="I297" s="10" t="s">
        <v>21</v>
      </c>
      <c r="J297" s="12" t="s">
        <v>22</v>
      </c>
      <c r="K297" s="13" t="s">
        <v>2</v>
      </c>
      <c r="L297" s="13" t="s">
        <v>17</v>
      </c>
      <c r="M297" s="13" t="s">
        <v>19</v>
      </c>
      <c r="N297" s="13" t="s">
        <v>26</v>
      </c>
      <c r="O297" s="14" t="s">
        <v>25</v>
      </c>
      <c r="P297" s="15" t="s">
        <v>20</v>
      </c>
      <c r="Q297" s="16" t="s">
        <v>27</v>
      </c>
      <c r="R297" s="16" t="s">
        <v>23</v>
      </c>
      <c r="S297" s="16" t="s">
        <v>24</v>
      </c>
      <c r="T297" s="17" t="s">
        <v>75</v>
      </c>
    </row>
    <row r="298" spans="1:20" x14ac:dyDescent="0.25">
      <c r="A298" s="5">
        <v>192</v>
      </c>
      <c r="B298" s="5">
        <v>1</v>
      </c>
      <c r="C298" s="5">
        <v>8</v>
      </c>
      <c r="D298" s="5" t="s">
        <v>44</v>
      </c>
      <c r="E298" s="5" t="s">
        <v>34</v>
      </c>
      <c r="F298" s="5">
        <v>1</v>
      </c>
      <c r="G298" s="5">
        <v>250</v>
      </c>
      <c r="H298" s="6">
        <v>0</v>
      </c>
      <c r="I298" s="20">
        <f>B298*F298*G298*(1-H298)*1.18</f>
        <v>295</v>
      </c>
      <c r="J298" s="5">
        <v>1</v>
      </c>
      <c r="K298" s="20" t="s">
        <v>12</v>
      </c>
      <c r="L298" s="20" t="s">
        <v>11</v>
      </c>
      <c r="M298" s="20">
        <v>80</v>
      </c>
      <c r="N298" s="21">
        <v>0.15</v>
      </c>
      <c r="O298" s="20">
        <f>IF(P298="DA",J298*M298*1.08*(1-N298),I298)</f>
        <v>73.44</v>
      </c>
      <c r="P298" s="20" t="s">
        <v>9</v>
      </c>
      <c r="Q298" s="26" t="s">
        <v>46</v>
      </c>
      <c r="R298" s="5" t="s">
        <v>6</v>
      </c>
      <c r="S298" s="5" t="s">
        <v>59</v>
      </c>
      <c r="T298" s="22" t="s">
        <v>107</v>
      </c>
    </row>
    <row r="299" spans="1:20" x14ac:dyDescent="0.25">
      <c r="T299" s="4" t="s">
        <v>82</v>
      </c>
    </row>
    <row r="300" spans="1:20" x14ac:dyDescent="0.25">
      <c r="A300" s="19" t="s">
        <v>39</v>
      </c>
      <c r="B300" s="19">
        <f>SUM(B298)</f>
        <v>1</v>
      </c>
      <c r="C300" s="19"/>
      <c r="D300" s="19"/>
      <c r="E300" s="19"/>
      <c r="F300" s="19"/>
      <c r="G300" s="19"/>
      <c r="H300" s="19"/>
      <c r="I300" s="19">
        <f t="shared" ref="I300:O300" si="30">SUM(I298)</f>
        <v>295</v>
      </c>
      <c r="J300" s="19">
        <f t="shared" si="30"/>
        <v>1</v>
      </c>
      <c r="K300" s="19"/>
      <c r="L300" s="19"/>
      <c r="M300" s="19"/>
      <c r="N300" s="19"/>
      <c r="O300" s="19">
        <f t="shared" si="30"/>
        <v>73.44</v>
      </c>
      <c r="P300" s="19"/>
      <c r="Q300" s="19"/>
      <c r="R300" s="19"/>
      <c r="S300" s="19"/>
      <c r="T300" s="4" t="s">
        <v>82</v>
      </c>
    </row>
    <row r="301" spans="1:20" x14ac:dyDescent="0.25">
      <c r="T301" s="4" t="s">
        <v>82</v>
      </c>
    </row>
    <row r="302" spans="1:20" x14ac:dyDescent="0.25">
      <c r="T302" s="4" t="s">
        <v>82</v>
      </c>
    </row>
    <row r="303" spans="1:20" x14ac:dyDescent="0.25">
      <c r="T303" s="4" t="s">
        <v>82</v>
      </c>
    </row>
    <row r="304" spans="1:20" x14ac:dyDescent="0.25">
      <c r="A304" s="25" t="s">
        <v>0</v>
      </c>
      <c r="B304" s="25">
        <v>13</v>
      </c>
      <c r="T304" s="4" t="s">
        <v>82</v>
      </c>
    </row>
    <row r="305" spans="1:20" ht="15.75" thickBot="1" x14ac:dyDescent="0.3">
      <c r="T305" s="4" t="s">
        <v>82</v>
      </c>
    </row>
    <row r="306" spans="1:20" ht="45.75" thickBot="1" x14ac:dyDescent="0.3">
      <c r="A306" s="18" t="s">
        <v>1</v>
      </c>
      <c r="B306" s="8" t="s">
        <v>15</v>
      </c>
      <c r="C306" s="9" t="s">
        <v>28</v>
      </c>
      <c r="D306" s="9" t="s">
        <v>13</v>
      </c>
      <c r="E306" s="9" t="s">
        <v>14</v>
      </c>
      <c r="F306" s="9" t="s">
        <v>16</v>
      </c>
      <c r="G306" s="9" t="s">
        <v>18</v>
      </c>
      <c r="H306" s="9" t="s">
        <v>26</v>
      </c>
      <c r="I306" s="10" t="s">
        <v>21</v>
      </c>
      <c r="J306" s="12" t="s">
        <v>22</v>
      </c>
      <c r="K306" s="13" t="s">
        <v>2</v>
      </c>
      <c r="L306" s="13" t="s">
        <v>17</v>
      </c>
      <c r="M306" s="13" t="s">
        <v>19</v>
      </c>
      <c r="N306" s="13" t="s">
        <v>26</v>
      </c>
      <c r="O306" s="14" t="s">
        <v>25</v>
      </c>
      <c r="P306" s="15" t="s">
        <v>20</v>
      </c>
      <c r="Q306" s="16" t="s">
        <v>27</v>
      </c>
      <c r="R306" s="16" t="s">
        <v>23</v>
      </c>
      <c r="S306" s="16" t="s">
        <v>24</v>
      </c>
      <c r="T306" s="17" t="s">
        <v>75</v>
      </c>
    </row>
    <row r="307" spans="1:20" x14ac:dyDescent="0.25">
      <c r="A307" s="31">
        <v>193</v>
      </c>
      <c r="B307" s="31">
        <v>1</v>
      </c>
      <c r="C307" s="31">
        <v>6</v>
      </c>
      <c r="D307" s="31" t="s">
        <v>44</v>
      </c>
      <c r="E307" s="31" t="s">
        <v>34</v>
      </c>
      <c r="F307" s="31">
        <v>1</v>
      </c>
      <c r="G307" s="31">
        <v>250</v>
      </c>
      <c r="H307" s="32">
        <v>0</v>
      </c>
      <c r="I307" s="33">
        <f>B307*F307*G307*(1-H307)*1.18</f>
        <v>295</v>
      </c>
      <c r="J307" s="31">
        <v>1</v>
      </c>
      <c r="K307" s="33" t="s">
        <v>12</v>
      </c>
      <c r="L307" s="33" t="s">
        <v>11</v>
      </c>
      <c r="M307" s="33">
        <v>60</v>
      </c>
      <c r="N307" s="34">
        <v>0.15</v>
      </c>
      <c r="O307" s="33">
        <f>IF(P307="DA",J307*M307*1.08*(1-N307),I307)</f>
        <v>55.080000000000005</v>
      </c>
      <c r="P307" s="33" t="s">
        <v>9</v>
      </c>
      <c r="Q307" s="35" t="s">
        <v>61</v>
      </c>
      <c r="R307" s="31" t="s">
        <v>38</v>
      </c>
      <c r="S307" s="31" t="s">
        <v>60</v>
      </c>
      <c r="T307" s="37" t="s">
        <v>108</v>
      </c>
    </row>
    <row r="308" spans="1:20" x14ac:dyDescent="0.25">
      <c r="A308" s="5">
        <v>194</v>
      </c>
      <c r="B308" s="5">
        <v>1</v>
      </c>
      <c r="C308" s="5">
        <v>8</v>
      </c>
      <c r="D308" s="5" t="s">
        <v>44</v>
      </c>
      <c r="E308" s="5" t="s">
        <v>34</v>
      </c>
      <c r="F308" s="5">
        <v>1</v>
      </c>
      <c r="G308" s="5">
        <v>250</v>
      </c>
      <c r="H308" s="6">
        <v>0</v>
      </c>
      <c r="I308" s="20">
        <f t="shared" ref="I308:I322" si="31">B308*F308*G308*(1-H308)*1.18</f>
        <v>295</v>
      </c>
      <c r="J308" s="5">
        <v>1</v>
      </c>
      <c r="K308" s="20" t="s">
        <v>12</v>
      </c>
      <c r="L308" s="20" t="s">
        <v>11</v>
      </c>
      <c r="M308" s="20">
        <v>60</v>
      </c>
      <c r="N308" s="21">
        <v>0.15</v>
      </c>
      <c r="O308" s="20">
        <f t="shared" ref="O308:O322" si="32">IF(P308="DA",J308*M308*1.08*(1-N308),I308)</f>
        <v>55.080000000000005</v>
      </c>
      <c r="P308" s="20" t="s">
        <v>9</v>
      </c>
      <c r="Q308" s="26" t="s">
        <v>46</v>
      </c>
      <c r="R308" s="5" t="s">
        <v>6</v>
      </c>
      <c r="S308" s="5" t="s">
        <v>60</v>
      </c>
      <c r="T308" s="22" t="s">
        <v>109</v>
      </c>
    </row>
    <row r="309" spans="1:20" x14ac:dyDescent="0.25">
      <c r="A309" s="5">
        <v>195</v>
      </c>
      <c r="B309" s="5">
        <v>1</v>
      </c>
      <c r="C309" s="5">
        <v>8</v>
      </c>
      <c r="D309" s="5" t="s">
        <v>44</v>
      </c>
      <c r="E309" s="5" t="s">
        <v>34</v>
      </c>
      <c r="F309" s="5">
        <v>1</v>
      </c>
      <c r="G309" s="5">
        <v>250</v>
      </c>
      <c r="H309" s="6">
        <v>0</v>
      </c>
      <c r="I309" s="20">
        <f t="shared" si="31"/>
        <v>295</v>
      </c>
      <c r="J309" s="5">
        <v>1</v>
      </c>
      <c r="K309" s="20" t="s">
        <v>12</v>
      </c>
      <c r="L309" s="20" t="s">
        <v>11</v>
      </c>
      <c r="M309" s="20">
        <v>60</v>
      </c>
      <c r="N309" s="21">
        <v>0.15</v>
      </c>
      <c r="O309" s="20">
        <f t="shared" si="32"/>
        <v>55.080000000000005</v>
      </c>
      <c r="P309" s="20" t="s">
        <v>9</v>
      </c>
      <c r="Q309" s="26" t="s">
        <v>46</v>
      </c>
      <c r="R309" s="5" t="s">
        <v>6</v>
      </c>
      <c r="S309" s="5" t="s">
        <v>60</v>
      </c>
      <c r="T309" s="22" t="s">
        <v>110</v>
      </c>
    </row>
    <row r="310" spans="1:20" x14ac:dyDescent="0.25">
      <c r="A310" s="31">
        <v>196</v>
      </c>
      <c r="B310" s="31">
        <v>1</v>
      </c>
      <c r="C310" s="31">
        <v>6</v>
      </c>
      <c r="D310" s="31" t="s">
        <v>48</v>
      </c>
      <c r="E310" s="31" t="s">
        <v>34</v>
      </c>
      <c r="F310" s="31">
        <v>1</v>
      </c>
      <c r="G310" s="31">
        <v>250</v>
      </c>
      <c r="H310" s="32">
        <v>0</v>
      </c>
      <c r="I310" s="33">
        <f t="shared" si="31"/>
        <v>295</v>
      </c>
      <c r="J310" s="31">
        <v>1</v>
      </c>
      <c r="K310" s="33" t="s">
        <v>12</v>
      </c>
      <c r="L310" s="33" t="s">
        <v>11</v>
      </c>
      <c r="M310" s="33">
        <v>60</v>
      </c>
      <c r="N310" s="34">
        <v>0.15</v>
      </c>
      <c r="O310" s="33">
        <f t="shared" si="32"/>
        <v>55.080000000000005</v>
      </c>
      <c r="P310" s="33" t="s">
        <v>9</v>
      </c>
      <c r="Q310" s="35" t="s">
        <v>61</v>
      </c>
      <c r="R310" s="31" t="s">
        <v>32</v>
      </c>
      <c r="S310" s="31" t="s">
        <v>60</v>
      </c>
      <c r="T310" s="37" t="s">
        <v>111</v>
      </c>
    </row>
    <row r="311" spans="1:20" x14ac:dyDescent="0.25">
      <c r="A311" s="5">
        <v>197</v>
      </c>
      <c r="B311" s="5">
        <v>1</v>
      </c>
      <c r="C311" s="5">
        <v>8</v>
      </c>
      <c r="D311" s="5" t="s">
        <v>44</v>
      </c>
      <c r="E311" s="5" t="s">
        <v>34</v>
      </c>
      <c r="F311" s="5">
        <v>1</v>
      </c>
      <c r="G311" s="5">
        <v>250</v>
      </c>
      <c r="H311" s="6">
        <v>0</v>
      </c>
      <c r="I311" s="20">
        <f t="shared" si="31"/>
        <v>295</v>
      </c>
      <c r="J311" s="5">
        <v>1</v>
      </c>
      <c r="K311" s="20" t="s">
        <v>12</v>
      </c>
      <c r="L311" s="20" t="s">
        <v>11</v>
      </c>
      <c r="M311" s="20">
        <v>60</v>
      </c>
      <c r="N311" s="21">
        <v>0.15</v>
      </c>
      <c r="O311" s="20">
        <f t="shared" si="32"/>
        <v>55.080000000000005</v>
      </c>
      <c r="P311" s="20" t="s">
        <v>9</v>
      </c>
      <c r="Q311" s="26" t="s">
        <v>46</v>
      </c>
      <c r="R311" s="5" t="s">
        <v>6</v>
      </c>
      <c r="S311" s="5" t="s">
        <v>62</v>
      </c>
      <c r="T311" s="22" t="s">
        <v>112</v>
      </c>
    </row>
    <row r="312" spans="1:20" ht="30" x14ac:dyDescent="0.25">
      <c r="A312" s="5">
        <v>198</v>
      </c>
      <c r="B312" s="5">
        <v>1</v>
      </c>
      <c r="C312" s="5">
        <v>8</v>
      </c>
      <c r="D312" s="5" t="s">
        <v>44</v>
      </c>
      <c r="E312" s="5" t="s">
        <v>34</v>
      </c>
      <c r="F312" s="5">
        <v>1</v>
      </c>
      <c r="G312" s="5">
        <v>250</v>
      </c>
      <c r="H312" s="6">
        <v>0</v>
      </c>
      <c r="I312" s="20">
        <f t="shared" si="31"/>
        <v>295</v>
      </c>
      <c r="J312" s="5">
        <v>1</v>
      </c>
      <c r="K312" s="20" t="s">
        <v>12</v>
      </c>
      <c r="L312" s="20" t="s">
        <v>11</v>
      </c>
      <c r="M312" s="20">
        <v>60</v>
      </c>
      <c r="N312" s="21">
        <v>0.15</v>
      </c>
      <c r="O312" s="20">
        <f t="shared" si="32"/>
        <v>55.080000000000005</v>
      </c>
      <c r="P312" s="20" t="s">
        <v>9</v>
      </c>
      <c r="Q312" s="26" t="s">
        <v>47</v>
      </c>
      <c r="R312" s="5" t="s">
        <v>6</v>
      </c>
      <c r="S312" s="5" t="s">
        <v>62</v>
      </c>
      <c r="T312" s="22" t="s">
        <v>113</v>
      </c>
    </row>
    <row r="313" spans="1:20" x14ac:dyDescent="0.25">
      <c r="A313" s="5">
        <v>199</v>
      </c>
      <c r="B313" s="5">
        <v>1</v>
      </c>
      <c r="C313" s="5">
        <v>6</v>
      </c>
      <c r="D313" s="5" t="s">
        <v>30</v>
      </c>
      <c r="E313" s="5" t="s">
        <v>54</v>
      </c>
      <c r="F313" s="5">
        <v>1</v>
      </c>
      <c r="G313" s="5">
        <v>1000</v>
      </c>
      <c r="H313" s="6">
        <v>0</v>
      </c>
      <c r="I313" s="20">
        <f t="shared" si="31"/>
        <v>1180</v>
      </c>
      <c r="J313" s="5">
        <v>1</v>
      </c>
      <c r="K313" s="317" t="s">
        <v>30</v>
      </c>
      <c r="L313" s="318"/>
      <c r="M313" s="318"/>
      <c r="N313" s="319"/>
      <c r="O313" s="20">
        <f t="shared" si="32"/>
        <v>1180</v>
      </c>
      <c r="P313" s="20" t="s">
        <v>10</v>
      </c>
      <c r="Q313" s="26"/>
      <c r="R313" s="5" t="s">
        <v>32</v>
      </c>
      <c r="S313" s="5" t="s">
        <v>62</v>
      </c>
      <c r="T313" s="22" t="s">
        <v>114</v>
      </c>
    </row>
    <row r="314" spans="1:20" x14ac:dyDescent="0.25">
      <c r="A314" s="5">
        <v>200</v>
      </c>
      <c r="B314" s="5">
        <v>1</v>
      </c>
      <c r="C314" s="5">
        <v>8</v>
      </c>
      <c r="D314" s="5" t="s">
        <v>44</v>
      </c>
      <c r="E314" s="5" t="s">
        <v>34</v>
      </c>
      <c r="F314" s="5">
        <v>1</v>
      </c>
      <c r="G314" s="5">
        <v>250</v>
      </c>
      <c r="H314" s="6">
        <v>0</v>
      </c>
      <c r="I314" s="20">
        <f t="shared" si="31"/>
        <v>295</v>
      </c>
      <c r="J314" s="5">
        <v>1</v>
      </c>
      <c r="K314" s="20" t="s">
        <v>12</v>
      </c>
      <c r="L314" s="20" t="s">
        <v>11</v>
      </c>
      <c r="M314" s="20">
        <v>80</v>
      </c>
      <c r="N314" s="21">
        <v>0.15</v>
      </c>
      <c r="O314" s="20">
        <f t="shared" si="32"/>
        <v>73.44</v>
      </c>
      <c r="P314" s="20" t="s">
        <v>9</v>
      </c>
      <c r="Q314" s="26" t="s">
        <v>46</v>
      </c>
      <c r="R314" s="5" t="s">
        <v>6</v>
      </c>
      <c r="S314" s="5" t="s">
        <v>62</v>
      </c>
      <c r="T314" s="22" t="s">
        <v>115</v>
      </c>
    </row>
    <row r="315" spans="1:20" ht="30" x14ac:dyDescent="0.25">
      <c r="A315" s="5">
        <v>201</v>
      </c>
      <c r="B315" s="5">
        <v>1</v>
      </c>
      <c r="C315" s="5">
        <v>8</v>
      </c>
      <c r="D315" s="5" t="s">
        <v>44</v>
      </c>
      <c r="E315" s="5" t="s">
        <v>34</v>
      </c>
      <c r="F315" s="5">
        <v>1</v>
      </c>
      <c r="G315" s="5">
        <v>250</v>
      </c>
      <c r="H315" s="6">
        <v>0</v>
      </c>
      <c r="I315" s="20">
        <f t="shared" si="31"/>
        <v>295</v>
      </c>
      <c r="J315" s="5">
        <v>1</v>
      </c>
      <c r="K315" s="20" t="s">
        <v>12</v>
      </c>
      <c r="L315" s="20" t="s">
        <v>11</v>
      </c>
      <c r="M315" s="20">
        <v>60</v>
      </c>
      <c r="N315" s="21">
        <v>0.15</v>
      </c>
      <c r="O315" s="20">
        <f t="shared" si="32"/>
        <v>55.080000000000005</v>
      </c>
      <c r="P315" s="20" t="s">
        <v>9</v>
      </c>
      <c r="Q315" s="26" t="s">
        <v>76</v>
      </c>
      <c r="R315" s="5" t="s">
        <v>6</v>
      </c>
      <c r="S315" s="5" t="s">
        <v>62</v>
      </c>
      <c r="T315" s="22" t="s">
        <v>116</v>
      </c>
    </row>
    <row r="316" spans="1:20" x14ac:dyDescent="0.25">
      <c r="A316" s="5">
        <v>202</v>
      </c>
      <c r="B316" s="5">
        <v>1</v>
      </c>
      <c r="C316" s="5">
        <v>8</v>
      </c>
      <c r="D316" s="5" t="s">
        <v>44</v>
      </c>
      <c r="E316" s="5" t="s">
        <v>34</v>
      </c>
      <c r="F316" s="5">
        <v>1</v>
      </c>
      <c r="G316" s="5">
        <v>250</v>
      </c>
      <c r="H316" s="6">
        <v>0</v>
      </c>
      <c r="I316" s="20">
        <f t="shared" si="31"/>
        <v>295</v>
      </c>
      <c r="J316" s="5">
        <v>1</v>
      </c>
      <c r="K316" s="20" t="s">
        <v>12</v>
      </c>
      <c r="L316" s="20" t="s">
        <v>11</v>
      </c>
      <c r="M316" s="20">
        <v>60</v>
      </c>
      <c r="N316" s="21">
        <v>0.15</v>
      </c>
      <c r="O316" s="20">
        <f t="shared" si="32"/>
        <v>55.080000000000005</v>
      </c>
      <c r="P316" s="20" t="s">
        <v>9</v>
      </c>
      <c r="Q316" s="26" t="s">
        <v>46</v>
      </c>
      <c r="R316" s="5" t="s">
        <v>6</v>
      </c>
      <c r="S316" s="5" t="s">
        <v>62</v>
      </c>
      <c r="T316" s="22" t="s">
        <v>117</v>
      </c>
    </row>
    <row r="317" spans="1:20" x14ac:dyDescent="0.25">
      <c r="A317" s="5">
        <v>203</v>
      </c>
      <c r="B317" s="5">
        <v>1</v>
      </c>
      <c r="C317" s="5">
        <v>8</v>
      </c>
      <c r="D317" s="5" t="s">
        <v>48</v>
      </c>
      <c r="E317" s="5" t="s">
        <v>34</v>
      </c>
      <c r="F317" s="5">
        <v>1</v>
      </c>
      <c r="G317" s="5">
        <v>250</v>
      </c>
      <c r="H317" s="6">
        <v>0</v>
      </c>
      <c r="I317" s="20">
        <f t="shared" si="31"/>
        <v>295</v>
      </c>
      <c r="J317" s="5">
        <v>1</v>
      </c>
      <c r="K317" s="20" t="s">
        <v>12</v>
      </c>
      <c r="L317" s="20" t="s">
        <v>11</v>
      </c>
      <c r="M317" s="20">
        <v>60</v>
      </c>
      <c r="N317" s="21">
        <v>0.15</v>
      </c>
      <c r="O317" s="20">
        <f t="shared" si="32"/>
        <v>55.080000000000005</v>
      </c>
      <c r="P317" s="20" t="s">
        <v>9</v>
      </c>
      <c r="Q317" s="26" t="s">
        <v>46</v>
      </c>
      <c r="R317" s="5" t="s">
        <v>6</v>
      </c>
      <c r="S317" s="5" t="s">
        <v>62</v>
      </c>
      <c r="T317" s="22" t="s">
        <v>118</v>
      </c>
    </row>
    <row r="318" spans="1:20" x14ac:dyDescent="0.25">
      <c r="A318" s="5">
        <v>204</v>
      </c>
      <c r="B318" s="5">
        <v>1</v>
      </c>
      <c r="C318" s="5">
        <v>8</v>
      </c>
      <c r="D318" s="5" t="s">
        <v>48</v>
      </c>
      <c r="E318" s="5" t="s">
        <v>34</v>
      </c>
      <c r="F318" s="5">
        <v>1</v>
      </c>
      <c r="G318" s="5">
        <v>250</v>
      </c>
      <c r="H318" s="6">
        <v>0</v>
      </c>
      <c r="I318" s="20">
        <f t="shared" si="31"/>
        <v>295</v>
      </c>
      <c r="J318" s="5">
        <v>1</v>
      </c>
      <c r="K318" s="20" t="s">
        <v>12</v>
      </c>
      <c r="L318" s="20" t="s">
        <v>11</v>
      </c>
      <c r="M318" s="20">
        <v>60</v>
      </c>
      <c r="N318" s="21">
        <v>0.15</v>
      </c>
      <c r="O318" s="20">
        <f t="shared" si="32"/>
        <v>55.080000000000005</v>
      </c>
      <c r="P318" s="20" t="s">
        <v>9</v>
      </c>
      <c r="Q318" s="26" t="s">
        <v>46</v>
      </c>
      <c r="R318" s="5" t="s">
        <v>6</v>
      </c>
      <c r="S318" s="5" t="s">
        <v>62</v>
      </c>
      <c r="T318" s="22" t="s">
        <v>119</v>
      </c>
    </row>
    <row r="319" spans="1:20" x14ac:dyDescent="0.25">
      <c r="A319" s="5">
        <v>205</v>
      </c>
      <c r="B319" s="5">
        <v>1</v>
      </c>
      <c r="C319" s="5">
        <v>8</v>
      </c>
      <c r="D319" s="5" t="s">
        <v>48</v>
      </c>
      <c r="E319" s="5" t="s">
        <v>34</v>
      </c>
      <c r="F319" s="5">
        <v>1</v>
      </c>
      <c r="G319" s="5">
        <v>250</v>
      </c>
      <c r="H319" s="6">
        <v>0</v>
      </c>
      <c r="I319" s="20">
        <f t="shared" si="31"/>
        <v>295</v>
      </c>
      <c r="J319" s="5">
        <v>1</v>
      </c>
      <c r="K319" s="20" t="s">
        <v>12</v>
      </c>
      <c r="L319" s="20" t="s">
        <v>11</v>
      </c>
      <c r="M319" s="20">
        <v>60</v>
      </c>
      <c r="N319" s="21">
        <v>0.15</v>
      </c>
      <c r="O319" s="20">
        <f t="shared" si="32"/>
        <v>55.080000000000005</v>
      </c>
      <c r="P319" s="20" t="s">
        <v>9</v>
      </c>
      <c r="Q319" s="26" t="s">
        <v>46</v>
      </c>
      <c r="R319" s="5" t="s">
        <v>6</v>
      </c>
      <c r="S319" s="5" t="s">
        <v>62</v>
      </c>
      <c r="T319" s="22" t="s">
        <v>120</v>
      </c>
    </row>
    <row r="320" spans="1:20" x14ac:dyDescent="0.25">
      <c r="A320" s="5">
        <v>206</v>
      </c>
      <c r="B320" s="5">
        <v>1</v>
      </c>
      <c r="C320" s="5">
        <v>8</v>
      </c>
      <c r="D320" s="5" t="s">
        <v>48</v>
      </c>
      <c r="E320" s="5" t="s">
        <v>34</v>
      </c>
      <c r="F320" s="5">
        <v>1</v>
      </c>
      <c r="G320" s="5">
        <v>250</v>
      </c>
      <c r="H320" s="6">
        <v>0</v>
      </c>
      <c r="I320" s="20">
        <f t="shared" si="31"/>
        <v>295</v>
      </c>
      <c r="J320" s="5">
        <v>1</v>
      </c>
      <c r="K320" s="20" t="s">
        <v>12</v>
      </c>
      <c r="L320" s="20" t="s">
        <v>11</v>
      </c>
      <c r="M320" s="20">
        <v>60</v>
      </c>
      <c r="N320" s="21">
        <v>0.15</v>
      </c>
      <c r="O320" s="20">
        <f t="shared" si="32"/>
        <v>55.080000000000005</v>
      </c>
      <c r="P320" s="20" t="s">
        <v>9</v>
      </c>
      <c r="Q320" s="26" t="s">
        <v>46</v>
      </c>
      <c r="R320" s="5" t="s">
        <v>6</v>
      </c>
      <c r="S320" s="5" t="s">
        <v>62</v>
      </c>
      <c r="T320" s="22" t="s">
        <v>121</v>
      </c>
    </row>
    <row r="321" spans="1:20" x14ac:dyDescent="0.25">
      <c r="A321" s="5">
        <v>603</v>
      </c>
      <c r="B321" s="5">
        <v>2</v>
      </c>
      <c r="C321" s="5">
        <v>8</v>
      </c>
      <c r="D321" s="5" t="s">
        <v>44</v>
      </c>
      <c r="E321" s="5" t="s">
        <v>34</v>
      </c>
      <c r="F321" s="5">
        <v>1</v>
      </c>
      <c r="G321" s="5">
        <v>250</v>
      </c>
      <c r="H321" s="6">
        <v>0</v>
      </c>
      <c r="I321" s="20">
        <f t="shared" si="31"/>
        <v>590</v>
      </c>
      <c r="J321" s="5">
        <v>2</v>
      </c>
      <c r="K321" s="20" t="s">
        <v>12</v>
      </c>
      <c r="L321" s="20" t="s">
        <v>11</v>
      </c>
      <c r="M321" s="20">
        <v>60</v>
      </c>
      <c r="N321" s="21">
        <v>0.15</v>
      </c>
      <c r="O321" s="20">
        <f t="shared" si="32"/>
        <v>110.16000000000001</v>
      </c>
      <c r="P321" s="20" t="s">
        <v>9</v>
      </c>
      <c r="Q321" s="26"/>
      <c r="R321" s="5" t="s">
        <v>6</v>
      </c>
      <c r="S321" s="5" t="s">
        <v>62</v>
      </c>
      <c r="T321" s="22" t="s">
        <v>122</v>
      </c>
    </row>
    <row r="322" spans="1:20" ht="30" x14ac:dyDescent="0.25">
      <c r="A322" s="5">
        <v>604</v>
      </c>
      <c r="B322" s="5">
        <v>1</v>
      </c>
      <c r="C322" s="5">
        <v>8</v>
      </c>
      <c r="D322" s="5" t="s">
        <v>44</v>
      </c>
      <c r="E322" s="5" t="s">
        <v>34</v>
      </c>
      <c r="F322" s="5">
        <v>1</v>
      </c>
      <c r="G322" s="5">
        <v>250</v>
      </c>
      <c r="H322" s="6">
        <v>0</v>
      </c>
      <c r="I322" s="20">
        <f t="shared" si="31"/>
        <v>295</v>
      </c>
      <c r="J322" s="5">
        <v>1</v>
      </c>
      <c r="K322" s="20" t="s">
        <v>12</v>
      </c>
      <c r="L322" s="20" t="s">
        <v>11</v>
      </c>
      <c r="M322" s="20">
        <v>60</v>
      </c>
      <c r="N322" s="21">
        <v>0.15</v>
      </c>
      <c r="O322" s="20">
        <f t="shared" si="32"/>
        <v>55.080000000000005</v>
      </c>
      <c r="P322" s="20" t="s">
        <v>9</v>
      </c>
      <c r="Q322" s="26" t="s">
        <v>76</v>
      </c>
      <c r="R322" s="5" t="s">
        <v>6</v>
      </c>
      <c r="S322" s="5" t="s">
        <v>62</v>
      </c>
      <c r="T322" s="22" t="s">
        <v>123</v>
      </c>
    </row>
    <row r="323" spans="1:20" x14ac:dyDescent="0.25">
      <c r="A323" s="5">
        <v>616</v>
      </c>
      <c r="B323" s="5">
        <v>0</v>
      </c>
      <c r="C323" s="5">
        <v>6</v>
      </c>
      <c r="D323" s="5"/>
      <c r="E323" s="5"/>
      <c r="F323" s="5"/>
      <c r="G323" s="5"/>
      <c r="H323" s="6"/>
      <c r="I323" s="20"/>
      <c r="J323" s="5">
        <v>1</v>
      </c>
      <c r="K323" s="20" t="s">
        <v>169</v>
      </c>
      <c r="L323" s="20" t="s">
        <v>11</v>
      </c>
      <c r="M323" s="20">
        <v>60</v>
      </c>
      <c r="N323" s="21">
        <v>0.15</v>
      </c>
      <c r="O323" s="20">
        <f t="shared" ref="O323" si="33">IF(P323="DA",J323*M323*1.08*(1-N323),I323)</f>
        <v>55.080000000000005</v>
      </c>
      <c r="P323" s="20" t="s">
        <v>9</v>
      </c>
      <c r="Q323" s="26" t="s">
        <v>169</v>
      </c>
      <c r="R323" s="5" t="s">
        <v>6</v>
      </c>
      <c r="S323" s="5" t="s">
        <v>62</v>
      </c>
      <c r="T323" s="22"/>
    </row>
    <row r="324" spans="1:20" x14ac:dyDescent="0.25">
      <c r="T324" s="4" t="s">
        <v>82</v>
      </c>
    </row>
    <row r="325" spans="1:20" x14ac:dyDescent="0.25">
      <c r="A325" s="19" t="s">
        <v>39</v>
      </c>
      <c r="B325" s="19">
        <f>SUM(B307:B323)</f>
        <v>17</v>
      </c>
      <c r="C325" s="19"/>
      <c r="D325" s="19"/>
      <c r="E325" s="19"/>
      <c r="F325" s="19"/>
      <c r="G325" s="19"/>
      <c r="H325" s="19"/>
      <c r="I325" s="19">
        <f t="shared" ref="I325:O325" si="34">SUM(I307:I322)</f>
        <v>5900</v>
      </c>
      <c r="J325" s="19">
        <f>SUM(J307:J323)</f>
        <v>18</v>
      </c>
      <c r="K325" s="19"/>
      <c r="L325" s="19"/>
      <c r="M325" s="19"/>
      <c r="N325" s="19"/>
      <c r="O325" s="19">
        <f t="shared" si="34"/>
        <v>2079.64</v>
      </c>
      <c r="P325" s="19"/>
      <c r="Q325" s="19"/>
      <c r="R325" s="19"/>
      <c r="S325" s="19"/>
      <c r="T325" s="4" t="s">
        <v>82</v>
      </c>
    </row>
    <row r="326" spans="1:20" x14ac:dyDescent="0.25">
      <c r="T326" s="4" t="s">
        <v>82</v>
      </c>
    </row>
    <row r="327" spans="1:20" x14ac:dyDescent="0.25">
      <c r="T327" s="4" t="s">
        <v>82</v>
      </c>
    </row>
    <row r="328" spans="1:20" x14ac:dyDescent="0.25">
      <c r="T328" s="4" t="s">
        <v>82</v>
      </c>
    </row>
    <row r="329" spans="1:20" x14ac:dyDescent="0.25">
      <c r="A329" s="25" t="s">
        <v>0</v>
      </c>
      <c r="B329" s="25">
        <v>14</v>
      </c>
      <c r="T329" s="4" t="s">
        <v>82</v>
      </c>
    </row>
    <row r="330" spans="1:20" ht="15.75" thickBot="1" x14ac:dyDescent="0.3">
      <c r="T330" s="4" t="s">
        <v>82</v>
      </c>
    </row>
    <row r="331" spans="1:20" ht="45.75" thickBot="1" x14ac:dyDescent="0.3">
      <c r="A331" s="18" t="s">
        <v>1</v>
      </c>
      <c r="B331" s="8" t="s">
        <v>15</v>
      </c>
      <c r="C331" s="9" t="s">
        <v>28</v>
      </c>
      <c r="D331" s="9" t="s">
        <v>13</v>
      </c>
      <c r="E331" s="9" t="s">
        <v>14</v>
      </c>
      <c r="F331" s="9" t="s">
        <v>16</v>
      </c>
      <c r="G331" s="9" t="s">
        <v>18</v>
      </c>
      <c r="H331" s="9" t="s">
        <v>26</v>
      </c>
      <c r="I331" s="10" t="s">
        <v>21</v>
      </c>
      <c r="J331" s="12" t="s">
        <v>22</v>
      </c>
      <c r="K331" s="13" t="s">
        <v>2</v>
      </c>
      <c r="L331" s="13" t="s">
        <v>17</v>
      </c>
      <c r="M331" s="13" t="s">
        <v>19</v>
      </c>
      <c r="N331" s="13" t="s">
        <v>26</v>
      </c>
      <c r="O331" s="14" t="s">
        <v>25</v>
      </c>
      <c r="P331" s="15" t="s">
        <v>20</v>
      </c>
      <c r="Q331" s="16" t="s">
        <v>27</v>
      </c>
      <c r="R331" s="16" t="s">
        <v>23</v>
      </c>
      <c r="S331" s="16" t="s">
        <v>24</v>
      </c>
      <c r="T331" s="17" t="s">
        <v>75</v>
      </c>
    </row>
    <row r="332" spans="1:20" x14ac:dyDescent="0.25">
      <c r="A332" s="5">
        <v>142</v>
      </c>
      <c r="B332" s="5">
        <v>1</v>
      </c>
      <c r="C332" s="5">
        <v>6</v>
      </c>
      <c r="D332" s="5" t="s">
        <v>63</v>
      </c>
      <c r="E332" s="5" t="s">
        <v>34</v>
      </c>
      <c r="F332" s="5">
        <v>1</v>
      </c>
      <c r="G332" s="5">
        <v>125</v>
      </c>
      <c r="H332" s="6">
        <v>0</v>
      </c>
      <c r="I332" s="20">
        <f>B332*F332*G332*(1-H332)*1.18</f>
        <v>147.5</v>
      </c>
      <c r="J332" s="5">
        <v>1</v>
      </c>
      <c r="K332" s="20" t="s">
        <v>12</v>
      </c>
      <c r="L332" s="20" t="s">
        <v>11</v>
      </c>
      <c r="M332" s="20">
        <v>60</v>
      </c>
      <c r="N332" s="21">
        <v>0.15</v>
      </c>
      <c r="O332" s="20">
        <f>IF(P332="DA",J332*M332*1.08*(1-N332),I332)</f>
        <v>55.080000000000005</v>
      </c>
      <c r="P332" s="20" t="s">
        <v>9</v>
      </c>
      <c r="Q332" s="26" t="s">
        <v>40</v>
      </c>
      <c r="R332" s="5" t="s">
        <v>32</v>
      </c>
      <c r="S332" s="5" t="s">
        <v>64</v>
      </c>
      <c r="T332" s="22" t="s">
        <v>124</v>
      </c>
    </row>
    <row r="333" spans="1:20" x14ac:dyDescent="0.25">
      <c r="A333" s="5">
        <v>143</v>
      </c>
      <c r="B333" s="5">
        <v>1</v>
      </c>
      <c r="C333" s="5">
        <v>8</v>
      </c>
      <c r="D333" s="5" t="s">
        <v>44</v>
      </c>
      <c r="E333" s="5" t="s">
        <v>34</v>
      </c>
      <c r="F333" s="5">
        <v>1</v>
      </c>
      <c r="G333" s="5">
        <v>250</v>
      </c>
      <c r="H333" s="6">
        <v>0</v>
      </c>
      <c r="I333" s="20">
        <f t="shared" ref="I333:I337" si="35">B333*F333*G333*(1-H333)*1.18</f>
        <v>295</v>
      </c>
      <c r="J333" s="5">
        <v>1</v>
      </c>
      <c r="K333" s="20" t="s">
        <v>12</v>
      </c>
      <c r="L333" s="20" t="s">
        <v>11</v>
      </c>
      <c r="M333" s="20">
        <v>80</v>
      </c>
      <c r="N333" s="21">
        <v>0.15</v>
      </c>
      <c r="O333" s="20">
        <f t="shared" ref="O333:O337" si="36">IF(P333="DA",J333*M333*1.08*(1-N333),I333)</f>
        <v>73.44</v>
      </c>
      <c r="P333" s="20" t="s">
        <v>9</v>
      </c>
      <c r="Q333" s="26" t="s">
        <v>46</v>
      </c>
      <c r="R333" s="5" t="s">
        <v>6</v>
      </c>
      <c r="S333" s="5" t="s">
        <v>64</v>
      </c>
      <c r="T333" s="22" t="s">
        <v>125</v>
      </c>
    </row>
    <row r="334" spans="1:20" x14ac:dyDescent="0.25">
      <c r="A334" s="27">
        <v>144</v>
      </c>
      <c r="B334" s="27">
        <v>1</v>
      </c>
      <c r="C334" s="27">
        <v>8</v>
      </c>
      <c r="D334" s="27" t="s">
        <v>44</v>
      </c>
      <c r="E334" s="27" t="s">
        <v>34</v>
      </c>
      <c r="F334" s="27">
        <v>1</v>
      </c>
      <c r="G334" s="27">
        <v>250</v>
      </c>
      <c r="H334" s="28">
        <v>0</v>
      </c>
      <c r="I334" s="29">
        <f t="shared" si="35"/>
        <v>295</v>
      </c>
      <c r="J334" s="27">
        <v>0</v>
      </c>
      <c r="K334" s="320" t="s">
        <v>49</v>
      </c>
      <c r="L334" s="321"/>
      <c r="M334" s="321"/>
      <c r="N334" s="322"/>
      <c r="O334" s="29">
        <v>0</v>
      </c>
      <c r="P334" s="29" t="s">
        <v>10</v>
      </c>
      <c r="Q334" s="30"/>
      <c r="R334" s="27"/>
      <c r="S334" s="27" t="s">
        <v>64</v>
      </c>
      <c r="T334" s="27" t="s">
        <v>82</v>
      </c>
    </row>
    <row r="335" spans="1:20" x14ac:dyDescent="0.25">
      <c r="A335" s="31">
        <v>145</v>
      </c>
      <c r="B335" s="31">
        <v>1</v>
      </c>
      <c r="C335" s="31">
        <v>8</v>
      </c>
      <c r="D335" s="31" t="s">
        <v>3</v>
      </c>
      <c r="E335" s="31" t="s">
        <v>8</v>
      </c>
      <c r="F335" s="31">
        <v>2</v>
      </c>
      <c r="G335" s="31">
        <v>36</v>
      </c>
      <c r="H335" s="32">
        <v>0</v>
      </c>
      <c r="I335" s="33">
        <f t="shared" si="35"/>
        <v>84.96</v>
      </c>
      <c r="J335" s="31">
        <v>1</v>
      </c>
      <c r="K335" s="33" t="s">
        <v>12</v>
      </c>
      <c r="L335" s="33" t="s">
        <v>11</v>
      </c>
      <c r="M335" s="33">
        <v>30</v>
      </c>
      <c r="N335" s="34">
        <v>0</v>
      </c>
      <c r="O335" s="33">
        <f t="shared" si="36"/>
        <v>32.400000000000006</v>
      </c>
      <c r="P335" s="33" t="s">
        <v>9</v>
      </c>
      <c r="Q335" s="35" t="s">
        <v>61</v>
      </c>
      <c r="R335" s="31" t="s">
        <v>6</v>
      </c>
      <c r="S335" s="31" t="s">
        <v>64</v>
      </c>
      <c r="T335" s="37" t="s">
        <v>126</v>
      </c>
    </row>
    <row r="336" spans="1:20" x14ac:dyDescent="0.25">
      <c r="A336" s="5">
        <v>186</v>
      </c>
      <c r="B336" s="5">
        <v>1</v>
      </c>
      <c r="C336" s="5">
        <v>6</v>
      </c>
      <c r="D336" s="5" t="s">
        <v>3</v>
      </c>
      <c r="E336" s="5" t="s">
        <v>8</v>
      </c>
      <c r="F336" s="5">
        <v>2</v>
      </c>
      <c r="G336" s="5">
        <v>36</v>
      </c>
      <c r="H336" s="6">
        <v>0</v>
      </c>
      <c r="I336" s="20">
        <f t="shared" si="35"/>
        <v>84.96</v>
      </c>
      <c r="J336" s="5">
        <v>1</v>
      </c>
      <c r="K336" s="20" t="s">
        <v>12</v>
      </c>
      <c r="L336" s="20" t="s">
        <v>11</v>
      </c>
      <c r="M336" s="20">
        <v>30</v>
      </c>
      <c r="N336" s="21">
        <v>0</v>
      </c>
      <c r="O336" s="20">
        <f t="shared" si="36"/>
        <v>32.400000000000006</v>
      </c>
      <c r="P336" s="20" t="s">
        <v>9</v>
      </c>
      <c r="Q336" s="26" t="s">
        <v>40</v>
      </c>
      <c r="R336" s="5" t="s">
        <v>6</v>
      </c>
      <c r="S336" s="5" t="s">
        <v>65</v>
      </c>
      <c r="T336" s="22" t="s">
        <v>127</v>
      </c>
    </row>
    <row r="337" spans="1:20" x14ac:dyDescent="0.25">
      <c r="A337" s="5">
        <v>187</v>
      </c>
      <c r="B337" s="5">
        <v>1</v>
      </c>
      <c r="C337" s="5">
        <v>5</v>
      </c>
      <c r="D337" s="5" t="s">
        <v>44</v>
      </c>
      <c r="E337" s="5" t="s">
        <v>34</v>
      </c>
      <c r="F337" s="5">
        <v>1</v>
      </c>
      <c r="G337" s="5">
        <v>250</v>
      </c>
      <c r="H337" s="6">
        <v>0</v>
      </c>
      <c r="I337" s="20">
        <f t="shared" si="35"/>
        <v>295</v>
      </c>
      <c r="J337" s="5">
        <v>1</v>
      </c>
      <c r="K337" s="20" t="s">
        <v>12</v>
      </c>
      <c r="L337" s="20" t="s">
        <v>11</v>
      </c>
      <c r="M337" s="20">
        <v>60</v>
      </c>
      <c r="N337" s="21">
        <v>0.15</v>
      </c>
      <c r="O337" s="20">
        <f t="shared" si="36"/>
        <v>55.080000000000005</v>
      </c>
      <c r="P337" s="20" t="s">
        <v>9</v>
      </c>
      <c r="Q337" s="26" t="s">
        <v>46</v>
      </c>
      <c r="R337" s="5" t="s">
        <v>32</v>
      </c>
      <c r="S337" s="5" t="s">
        <v>65</v>
      </c>
      <c r="T337" s="22" t="s">
        <v>128</v>
      </c>
    </row>
    <row r="338" spans="1:20" x14ac:dyDescent="0.25">
      <c r="T338" s="4" t="s">
        <v>82</v>
      </c>
    </row>
    <row r="339" spans="1:20" x14ac:dyDescent="0.25">
      <c r="A339" s="19" t="s">
        <v>39</v>
      </c>
      <c r="B339" s="19">
        <f>SUM(B332:B337)</f>
        <v>6</v>
      </c>
      <c r="C339" s="19"/>
      <c r="D339" s="19"/>
      <c r="E339" s="19"/>
      <c r="F339" s="19"/>
      <c r="G339" s="19"/>
      <c r="H339" s="19"/>
      <c r="I339" s="19">
        <f t="shared" ref="I339" si="37">SUM(I332:I337)</f>
        <v>1202.42</v>
      </c>
      <c r="J339" s="19">
        <f>SUM(J332:J337)</f>
        <v>5</v>
      </c>
      <c r="K339" s="19"/>
      <c r="L339" s="19"/>
      <c r="M339" s="19"/>
      <c r="N339" s="19"/>
      <c r="O339" s="19">
        <f t="shared" ref="O339" si="38">SUM(O332:O337)</f>
        <v>248.40000000000003</v>
      </c>
      <c r="P339" s="19"/>
      <c r="Q339" s="19"/>
      <c r="R339" s="19"/>
      <c r="S339" s="19"/>
      <c r="T339" s="4" t="s">
        <v>82</v>
      </c>
    </row>
    <row r="340" spans="1:20" x14ac:dyDescent="0.25">
      <c r="T340" s="4" t="s">
        <v>82</v>
      </c>
    </row>
    <row r="341" spans="1:20" x14ac:dyDescent="0.25">
      <c r="T341" s="4" t="s">
        <v>82</v>
      </c>
    </row>
    <row r="342" spans="1:20" x14ac:dyDescent="0.25">
      <c r="T342" s="4" t="s">
        <v>82</v>
      </c>
    </row>
    <row r="343" spans="1:20" x14ac:dyDescent="0.25">
      <c r="A343" s="25" t="s">
        <v>0</v>
      </c>
      <c r="B343" s="25">
        <v>15</v>
      </c>
      <c r="T343" s="4" t="s">
        <v>82</v>
      </c>
    </row>
    <row r="344" spans="1:20" ht="15.75" thickBot="1" x14ac:dyDescent="0.3">
      <c r="T344" s="4" t="s">
        <v>82</v>
      </c>
    </row>
    <row r="345" spans="1:20" ht="45.75" thickBot="1" x14ac:dyDescent="0.3">
      <c r="A345" s="18" t="s">
        <v>1</v>
      </c>
      <c r="B345" s="8" t="s">
        <v>15</v>
      </c>
      <c r="C345" s="9" t="s">
        <v>28</v>
      </c>
      <c r="D345" s="9" t="s">
        <v>13</v>
      </c>
      <c r="E345" s="9" t="s">
        <v>14</v>
      </c>
      <c r="F345" s="9" t="s">
        <v>16</v>
      </c>
      <c r="G345" s="9" t="s">
        <v>18</v>
      </c>
      <c r="H345" s="9" t="s">
        <v>26</v>
      </c>
      <c r="I345" s="10" t="s">
        <v>21</v>
      </c>
      <c r="J345" s="12" t="s">
        <v>22</v>
      </c>
      <c r="K345" s="13" t="s">
        <v>2</v>
      </c>
      <c r="L345" s="13" t="s">
        <v>17</v>
      </c>
      <c r="M345" s="13" t="s">
        <v>19</v>
      </c>
      <c r="N345" s="13" t="s">
        <v>26</v>
      </c>
      <c r="O345" s="14" t="s">
        <v>25</v>
      </c>
      <c r="P345" s="15" t="s">
        <v>20</v>
      </c>
      <c r="Q345" s="16" t="s">
        <v>27</v>
      </c>
      <c r="R345" s="16" t="s">
        <v>23</v>
      </c>
      <c r="S345" s="16" t="s">
        <v>24</v>
      </c>
      <c r="T345" s="17" t="s">
        <v>75</v>
      </c>
    </row>
    <row r="346" spans="1:20" x14ac:dyDescent="0.25">
      <c r="A346" s="5">
        <v>168</v>
      </c>
      <c r="B346" s="5">
        <v>1</v>
      </c>
      <c r="C346" s="5">
        <v>8</v>
      </c>
      <c r="D346" s="5" t="s">
        <v>44</v>
      </c>
      <c r="E346" s="5" t="s">
        <v>34</v>
      </c>
      <c r="F346" s="5">
        <v>1</v>
      </c>
      <c r="G346" s="5">
        <v>250</v>
      </c>
      <c r="H346" s="6">
        <v>0</v>
      </c>
      <c r="I346" s="20">
        <f>B346*F346*G346*(1-H346)*1.18</f>
        <v>295</v>
      </c>
      <c r="J346" s="5">
        <v>1</v>
      </c>
      <c r="K346" s="20" t="s">
        <v>12</v>
      </c>
      <c r="L346" s="20" t="s">
        <v>11</v>
      </c>
      <c r="M346" s="20">
        <v>60</v>
      </c>
      <c r="N346" s="21">
        <v>0.15</v>
      </c>
      <c r="O346" s="20">
        <f>IF(P346="DA",J346*M346*1.08*(1-N346),I346)</f>
        <v>55.080000000000005</v>
      </c>
      <c r="P346" s="20" t="s">
        <v>9</v>
      </c>
      <c r="Q346" s="26" t="s">
        <v>46</v>
      </c>
      <c r="R346" s="5" t="s">
        <v>6</v>
      </c>
      <c r="S346" s="5" t="s">
        <v>66</v>
      </c>
      <c r="T346" s="22" t="s">
        <v>129</v>
      </c>
    </row>
    <row r="347" spans="1:20" x14ac:dyDescent="0.25">
      <c r="A347" s="5">
        <v>169</v>
      </c>
      <c r="B347" s="5">
        <v>1</v>
      </c>
      <c r="C347" s="5">
        <v>8</v>
      </c>
      <c r="D347" s="5" t="s">
        <v>44</v>
      </c>
      <c r="E347" s="5" t="s">
        <v>34</v>
      </c>
      <c r="F347" s="5">
        <v>1</v>
      </c>
      <c r="G347" s="5">
        <v>250</v>
      </c>
      <c r="H347" s="6">
        <v>0</v>
      </c>
      <c r="I347" s="20">
        <f>B347*F347*G347*(1-H347)*1.18</f>
        <v>295</v>
      </c>
      <c r="J347" s="5">
        <v>1</v>
      </c>
      <c r="K347" s="20" t="s">
        <v>12</v>
      </c>
      <c r="L347" s="20" t="s">
        <v>11</v>
      </c>
      <c r="M347" s="20">
        <v>60</v>
      </c>
      <c r="N347" s="21">
        <v>0.15</v>
      </c>
      <c r="O347" s="20">
        <f>IF(P347="DA",J347*M347*1.08*(1-N347),I347)</f>
        <v>55.080000000000005</v>
      </c>
      <c r="P347" s="20" t="s">
        <v>9</v>
      </c>
      <c r="Q347" s="26" t="s">
        <v>46</v>
      </c>
      <c r="R347" s="5" t="s">
        <v>6</v>
      </c>
      <c r="S347" s="5" t="s">
        <v>66</v>
      </c>
      <c r="T347" s="22" t="s">
        <v>130</v>
      </c>
    </row>
    <row r="348" spans="1:20" x14ac:dyDescent="0.25">
      <c r="T348" s="4" t="s">
        <v>82</v>
      </c>
    </row>
    <row r="349" spans="1:20" x14ac:dyDescent="0.25">
      <c r="A349" s="19" t="s">
        <v>39</v>
      </c>
      <c r="B349" s="19">
        <f>SUM(B346:B347)</f>
        <v>2</v>
      </c>
      <c r="C349" s="19"/>
      <c r="D349" s="19"/>
      <c r="E349" s="19"/>
      <c r="F349" s="19"/>
      <c r="G349" s="19"/>
      <c r="H349" s="19"/>
      <c r="I349" s="19">
        <f t="shared" ref="I349:O349" si="39">SUM(I346:I347)</f>
        <v>590</v>
      </c>
      <c r="J349" s="19">
        <f t="shared" si="39"/>
        <v>2</v>
      </c>
      <c r="K349" s="19"/>
      <c r="L349" s="19"/>
      <c r="M349" s="19"/>
      <c r="N349" s="19"/>
      <c r="O349" s="19">
        <f t="shared" si="39"/>
        <v>110.16000000000001</v>
      </c>
      <c r="P349" s="19"/>
      <c r="Q349" s="19"/>
      <c r="R349" s="19"/>
      <c r="S349" s="19"/>
      <c r="T349" s="4" t="s">
        <v>82</v>
      </c>
    </row>
    <row r="350" spans="1:20" x14ac:dyDescent="0.25">
      <c r="T350" s="4" t="s">
        <v>82</v>
      </c>
    </row>
    <row r="351" spans="1:20" x14ac:dyDescent="0.25">
      <c r="T351" s="4" t="s">
        <v>82</v>
      </c>
    </row>
    <row r="352" spans="1:20" x14ac:dyDescent="0.25">
      <c r="T352" s="4" t="s">
        <v>82</v>
      </c>
    </row>
    <row r="353" spans="1:20" x14ac:dyDescent="0.25">
      <c r="A353" s="25" t="s">
        <v>0</v>
      </c>
      <c r="B353" s="25">
        <v>16</v>
      </c>
      <c r="T353" s="4" t="s">
        <v>82</v>
      </c>
    </row>
    <row r="354" spans="1:20" ht="15.75" thickBot="1" x14ac:dyDescent="0.3">
      <c r="T354" s="4" t="s">
        <v>82</v>
      </c>
    </row>
    <row r="355" spans="1:20" ht="45.75" thickBot="1" x14ac:dyDescent="0.3">
      <c r="A355" s="18" t="s">
        <v>1</v>
      </c>
      <c r="B355" s="8" t="s">
        <v>15</v>
      </c>
      <c r="C355" s="9" t="s">
        <v>28</v>
      </c>
      <c r="D355" s="9" t="s">
        <v>13</v>
      </c>
      <c r="E355" s="9" t="s">
        <v>14</v>
      </c>
      <c r="F355" s="9" t="s">
        <v>16</v>
      </c>
      <c r="G355" s="9" t="s">
        <v>18</v>
      </c>
      <c r="H355" s="9" t="s">
        <v>26</v>
      </c>
      <c r="I355" s="10" t="s">
        <v>21</v>
      </c>
      <c r="J355" s="12" t="s">
        <v>22</v>
      </c>
      <c r="K355" s="13" t="s">
        <v>2</v>
      </c>
      <c r="L355" s="13" t="s">
        <v>17</v>
      </c>
      <c r="M355" s="13" t="s">
        <v>19</v>
      </c>
      <c r="N355" s="13" t="s">
        <v>26</v>
      </c>
      <c r="O355" s="14" t="s">
        <v>25</v>
      </c>
      <c r="P355" s="15" t="s">
        <v>20</v>
      </c>
      <c r="Q355" s="16" t="s">
        <v>27</v>
      </c>
      <c r="R355" s="16" t="s">
        <v>23</v>
      </c>
      <c r="S355" s="16" t="s">
        <v>24</v>
      </c>
      <c r="T355" s="17" t="s">
        <v>75</v>
      </c>
    </row>
    <row r="356" spans="1:20" x14ac:dyDescent="0.25">
      <c r="A356" s="5">
        <v>160</v>
      </c>
      <c r="B356" s="5">
        <v>1</v>
      </c>
      <c r="C356" s="5">
        <v>6</v>
      </c>
      <c r="D356" s="5" t="s">
        <v>44</v>
      </c>
      <c r="E356" s="5" t="s">
        <v>34</v>
      </c>
      <c r="F356" s="5">
        <v>1</v>
      </c>
      <c r="G356" s="5">
        <v>250</v>
      </c>
      <c r="H356" s="6">
        <v>0</v>
      </c>
      <c r="I356" s="20">
        <f>B356*F356*G356*(1-H356)*1.18</f>
        <v>295</v>
      </c>
      <c r="J356" s="5">
        <v>1</v>
      </c>
      <c r="K356" s="20" t="s">
        <v>12</v>
      </c>
      <c r="L356" s="20" t="s">
        <v>11</v>
      </c>
      <c r="M356" s="20">
        <v>60</v>
      </c>
      <c r="N356" s="21">
        <v>0.15</v>
      </c>
      <c r="O356" s="20">
        <f>IF(P356="DA",J356*M356*1.08*(1-N356),I356)</f>
        <v>55.080000000000005</v>
      </c>
      <c r="P356" s="20" t="s">
        <v>9</v>
      </c>
      <c r="Q356" s="26" t="s">
        <v>46</v>
      </c>
      <c r="R356" s="5" t="s">
        <v>6</v>
      </c>
      <c r="S356" s="5" t="s">
        <v>67</v>
      </c>
      <c r="T356" s="22" t="s">
        <v>131</v>
      </c>
    </row>
    <row r="357" spans="1:20" x14ac:dyDescent="0.25">
      <c r="A357" s="5">
        <v>161</v>
      </c>
      <c r="B357" s="5">
        <v>1</v>
      </c>
      <c r="C357" s="5">
        <v>6</v>
      </c>
      <c r="D357" s="5" t="s">
        <v>44</v>
      </c>
      <c r="E357" s="5" t="s">
        <v>34</v>
      </c>
      <c r="F357" s="5">
        <v>1</v>
      </c>
      <c r="G357" s="5">
        <v>250</v>
      </c>
      <c r="H357" s="6">
        <v>0</v>
      </c>
      <c r="I357" s="20">
        <f t="shared" ref="I357:I363" si="40">B357*F357*G357*(1-H357)*1.18</f>
        <v>295</v>
      </c>
      <c r="J357" s="5">
        <v>1</v>
      </c>
      <c r="K357" s="20" t="s">
        <v>12</v>
      </c>
      <c r="L357" s="20" t="s">
        <v>11</v>
      </c>
      <c r="M357" s="20">
        <v>80</v>
      </c>
      <c r="N357" s="21">
        <v>0.15</v>
      </c>
      <c r="O357" s="20">
        <f t="shared" ref="O357:O363" si="41">IF(P357="DA",J357*M357*1.08*(1-N357),I357)</f>
        <v>73.44</v>
      </c>
      <c r="P357" s="20" t="s">
        <v>9</v>
      </c>
      <c r="Q357" s="26"/>
      <c r="R357" s="5" t="s">
        <v>6</v>
      </c>
      <c r="S357" s="5" t="s">
        <v>67</v>
      </c>
      <c r="T357" s="22" t="s">
        <v>132</v>
      </c>
    </row>
    <row r="358" spans="1:20" x14ac:dyDescent="0.25">
      <c r="A358" s="31">
        <v>162</v>
      </c>
      <c r="B358" s="31">
        <v>1</v>
      </c>
      <c r="C358" s="31">
        <v>6</v>
      </c>
      <c r="D358" s="31" t="s">
        <v>44</v>
      </c>
      <c r="E358" s="31" t="s">
        <v>34</v>
      </c>
      <c r="F358" s="31">
        <v>1</v>
      </c>
      <c r="G358" s="31">
        <v>250</v>
      </c>
      <c r="H358" s="32">
        <v>0</v>
      </c>
      <c r="I358" s="33">
        <f t="shared" si="40"/>
        <v>295</v>
      </c>
      <c r="J358" s="31">
        <v>1</v>
      </c>
      <c r="K358" s="33" t="s">
        <v>61</v>
      </c>
      <c r="L358" s="33" t="s">
        <v>11</v>
      </c>
      <c r="M358" s="33">
        <v>60</v>
      </c>
      <c r="N358" s="34">
        <v>0.15</v>
      </c>
      <c r="O358" s="33">
        <f t="shared" si="41"/>
        <v>55.080000000000005</v>
      </c>
      <c r="P358" s="33" t="s">
        <v>9</v>
      </c>
      <c r="Q358" s="35" t="s">
        <v>61</v>
      </c>
      <c r="R358" s="31" t="s">
        <v>6</v>
      </c>
      <c r="S358" s="31" t="s">
        <v>67</v>
      </c>
      <c r="T358" s="37" t="s">
        <v>133</v>
      </c>
    </row>
    <row r="359" spans="1:20" x14ac:dyDescent="0.25">
      <c r="A359" s="5">
        <v>163</v>
      </c>
      <c r="B359" s="5">
        <v>1</v>
      </c>
      <c r="C359" s="5">
        <v>6</v>
      </c>
      <c r="D359" s="5" t="s">
        <v>44</v>
      </c>
      <c r="E359" s="5" t="s">
        <v>34</v>
      </c>
      <c r="F359" s="5">
        <v>1</v>
      </c>
      <c r="G359" s="5">
        <v>250</v>
      </c>
      <c r="H359" s="6">
        <v>0</v>
      </c>
      <c r="I359" s="20">
        <f t="shared" si="40"/>
        <v>295</v>
      </c>
      <c r="J359" s="5">
        <v>1</v>
      </c>
      <c r="K359" s="20" t="s">
        <v>12</v>
      </c>
      <c r="L359" s="20" t="s">
        <v>11</v>
      </c>
      <c r="M359" s="20">
        <v>80</v>
      </c>
      <c r="N359" s="21">
        <v>0.15</v>
      </c>
      <c r="O359" s="20">
        <f t="shared" si="41"/>
        <v>73.44</v>
      </c>
      <c r="P359" s="20" t="s">
        <v>9</v>
      </c>
      <c r="Q359" s="26" t="s">
        <v>46</v>
      </c>
      <c r="R359" s="5" t="s">
        <v>6</v>
      </c>
      <c r="S359" s="5" t="s">
        <v>67</v>
      </c>
      <c r="T359" s="22" t="s">
        <v>134</v>
      </c>
    </row>
    <row r="360" spans="1:20" x14ac:dyDescent="0.25">
      <c r="A360" s="5">
        <v>164</v>
      </c>
      <c r="B360" s="5">
        <v>1</v>
      </c>
      <c r="C360" s="5">
        <v>6</v>
      </c>
      <c r="D360" s="5" t="s">
        <v>44</v>
      </c>
      <c r="E360" s="5" t="s">
        <v>34</v>
      </c>
      <c r="F360" s="5">
        <v>1</v>
      </c>
      <c r="G360" s="5">
        <v>250</v>
      </c>
      <c r="H360" s="6">
        <v>0</v>
      </c>
      <c r="I360" s="20">
        <f t="shared" si="40"/>
        <v>295</v>
      </c>
      <c r="J360" s="5">
        <v>1</v>
      </c>
      <c r="K360" s="20" t="s">
        <v>12</v>
      </c>
      <c r="L360" s="20" t="s">
        <v>11</v>
      </c>
      <c r="M360" s="20">
        <v>60</v>
      </c>
      <c r="N360" s="21">
        <v>0.15</v>
      </c>
      <c r="O360" s="20">
        <f t="shared" si="41"/>
        <v>55.080000000000005</v>
      </c>
      <c r="P360" s="20" t="s">
        <v>9</v>
      </c>
      <c r="Q360" s="26" t="s">
        <v>46</v>
      </c>
      <c r="R360" s="5" t="s">
        <v>6</v>
      </c>
      <c r="S360" s="5" t="s">
        <v>67</v>
      </c>
      <c r="T360" s="22" t="s">
        <v>135</v>
      </c>
    </row>
    <row r="361" spans="1:20" x14ac:dyDescent="0.25">
      <c r="A361" s="5">
        <v>165</v>
      </c>
      <c r="B361" s="5">
        <v>1</v>
      </c>
      <c r="C361" s="5">
        <v>6</v>
      </c>
      <c r="D361" s="5" t="s">
        <v>44</v>
      </c>
      <c r="E361" s="5" t="s">
        <v>34</v>
      </c>
      <c r="F361" s="5">
        <v>1</v>
      </c>
      <c r="G361" s="5">
        <v>250</v>
      </c>
      <c r="H361" s="6">
        <v>0</v>
      </c>
      <c r="I361" s="20">
        <f t="shared" si="40"/>
        <v>295</v>
      </c>
      <c r="J361" s="5">
        <v>1</v>
      </c>
      <c r="K361" s="20" t="s">
        <v>12</v>
      </c>
      <c r="L361" s="20" t="s">
        <v>11</v>
      </c>
      <c r="M361" s="20">
        <v>60</v>
      </c>
      <c r="N361" s="21">
        <v>0.15</v>
      </c>
      <c r="O361" s="20">
        <f t="shared" si="41"/>
        <v>55.080000000000005</v>
      </c>
      <c r="P361" s="20" t="s">
        <v>9</v>
      </c>
      <c r="Q361" s="26" t="s">
        <v>46</v>
      </c>
      <c r="R361" s="5" t="s">
        <v>6</v>
      </c>
      <c r="S361" s="5" t="s">
        <v>67</v>
      </c>
      <c r="T361" s="22" t="s">
        <v>136</v>
      </c>
    </row>
    <row r="362" spans="1:20" x14ac:dyDescent="0.25">
      <c r="A362" s="5">
        <v>166</v>
      </c>
      <c r="B362" s="5">
        <v>1</v>
      </c>
      <c r="C362" s="5">
        <v>2</v>
      </c>
      <c r="D362" s="5" t="s">
        <v>68</v>
      </c>
      <c r="E362" s="5" t="s">
        <v>54</v>
      </c>
      <c r="F362" s="5">
        <v>1</v>
      </c>
      <c r="G362" s="5">
        <v>40</v>
      </c>
      <c r="H362" s="6">
        <v>0</v>
      </c>
      <c r="I362" s="20">
        <f t="shared" si="40"/>
        <v>47.199999999999996</v>
      </c>
      <c r="J362" s="5">
        <v>1</v>
      </c>
      <c r="K362" s="317" t="s">
        <v>69</v>
      </c>
      <c r="L362" s="318"/>
      <c r="M362" s="318"/>
      <c r="N362" s="319"/>
      <c r="O362" s="20">
        <f t="shared" si="41"/>
        <v>47.199999999999996</v>
      </c>
      <c r="P362" s="20" t="s">
        <v>10</v>
      </c>
      <c r="Q362" s="26"/>
      <c r="R362" s="5" t="s">
        <v>32</v>
      </c>
      <c r="S362" s="5" t="s">
        <v>67</v>
      </c>
      <c r="T362" s="22" t="s">
        <v>136</v>
      </c>
    </row>
    <row r="363" spans="1:20" x14ac:dyDescent="0.25">
      <c r="A363" s="5">
        <v>605</v>
      </c>
      <c r="B363" s="5">
        <v>1</v>
      </c>
      <c r="C363" s="5">
        <v>6</v>
      </c>
      <c r="D363" s="5" t="s">
        <v>3</v>
      </c>
      <c r="E363" s="5" t="s">
        <v>34</v>
      </c>
      <c r="F363" s="5">
        <v>2</v>
      </c>
      <c r="G363" s="5">
        <v>36</v>
      </c>
      <c r="H363" s="6">
        <v>0</v>
      </c>
      <c r="I363" s="20">
        <f t="shared" si="40"/>
        <v>84.96</v>
      </c>
      <c r="J363" s="5">
        <v>1</v>
      </c>
      <c r="K363" s="20" t="s">
        <v>12</v>
      </c>
      <c r="L363" s="20" t="s">
        <v>11</v>
      </c>
      <c r="M363" s="20">
        <v>60</v>
      </c>
      <c r="N363" s="21">
        <v>0.15</v>
      </c>
      <c r="O363" s="20">
        <f t="shared" si="41"/>
        <v>55.080000000000005</v>
      </c>
      <c r="P363" s="20" t="s">
        <v>9</v>
      </c>
      <c r="Q363" s="26"/>
      <c r="R363" s="5" t="s">
        <v>6</v>
      </c>
      <c r="S363" s="5" t="s">
        <v>67</v>
      </c>
      <c r="T363" s="22" t="s">
        <v>137</v>
      </c>
    </row>
    <row r="364" spans="1:20" x14ac:dyDescent="0.25">
      <c r="K364" s="1"/>
      <c r="L364" s="1"/>
      <c r="M364" s="1"/>
      <c r="T364" s="4" t="s">
        <v>82</v>
      </c>
    </row>
    <row r="365" spans="1:20" x14ac:dyDescent="0.25">
      <c r="A365" s="19" t="s">
        <v>39</v>
      </c>
      <c r="B365" s="19">
        <f>SUM(B356:B363)</f>
        <v>8</v>
      </c>
      <c r="C365" s="19"/>
      <c r="D365" s="19"/>
      <c r="E365" s="19"/>
      <c r="F365" s="19"/>
      <c r="G365" s="19"/>
      <c r="H365" s="19"/>
      <c r="I365" s="19">
        <f t="shared" ref="I365:O365" si="42">SUM(I356:I363)</f>
        <v>1902.16</v>
      </c>
      <c r="J365" s="19">
        <f t="shared" si="42"/>
        <v>8</v>
      </c>
      <c r="K365" s="19"/>
      <c r="L365" s="19"/>
      <c r="M365" s="19"/>
      <c r="N365" s="19"/>
      <c r="O365" s="19">
        <f t="shared" si="42"/>
        <v>469.47999999999996</v>
      </c>
      <c r="P365" s="19"/>
      <c r="Q365" s="19"/>
      <c r="R365" s="19"/>
      <c r="S365" s="19"/>
      <c r="T365" s="4" t="s">
        <v>82</v>
      </c>
    </row>
    <row r="366" spans="1:20" x14ac:dyDescent="0.25">
      <c r="T366" s="4" t="s">
        <v>82</v>
      </c>
    </row>
    <row r="367" spans="1:20" x14ac:dyDescent="0.25">
      <c r="T367" s="4" t="s">
        <v>82</v>
      </c>
    </row>
    <row r="368" spans="1:20" x14ac:dyDescent="0.25">
      <c r="T368" s="4" t="s">
        <v>82</v>
      </c>
    </row>
    <row r="369" spans="1:20" x14ac:dyDescent="0.25">
      <c r="A369" s="25" t="s">
        <v>0</v>
      </c>
      <c r="B369" s="25">
        <v>17</v>
      </c>
      <c r="T369" s="4" t="s">
        <v>82</v>
      </c>
    </row>
    <row r="370" spans="1:20" ht="15.75" thickBot="1" x14ac:dyDescent="0.3">
      <c r="T370" s="4" t="s">
        <v>82</v>
      </c>
    </row>
    <row r="371" spans="1:20" ht="45.75" thickBot="1" x14ac:dyDescent="0.3">
      <c r="A371" s="18" t="s">
        <v>1</v>
      </c>
      <c r="B371" s="8" t="s">
        <v>15</v>
      </c>
      <c r="C371" s="9" t="s">
        <v>28</v>
      </c>
      <c r="D371" s="9" t="s">
        <v>13</v>
      </c>
      <c r="E371" s="9" t="s">
        <v>14</v>
      </c>
      <c r="F371" s="9" t="s">
        <v>16</v>
      </c>
      <c r="G371" s="9" t="s">
        <v>18</v>
      </c>
      <c r="H371" s="9" t="s">
        <v>26</v>
      </c>
      <c r="I371" s="10" t="s">
        <v>21</v>
      </c>
      <c r="J371" s="12" t="s">
        <v>22</v>
      </c>
      <c r="K371" s="13" t="s">
        <v>2</v>
      </c>
      <c r="L371" s="13" t="s">
        <v>17</v>
      </c>
      <c r="M371" s="13" t="s">
        <v>19</v>
      </c>
      <c r="N371" s="13" t="s">
        <v>26</v>
      </c>
      <c r="O371" s="14" t="s">
        <v>25</v>
      </c>
      <c r="P371" s="15" t="s">
        <v>20</v>
      </c>
      <c r="Q371" s="16" t="s">
        <v>27</v>
      </c>
      <c r="R371" s="16" t="s">
        <v>23</v>
      </c>
      <c r="S371" s="16" t="s">
        <v>24</v>
      </c>
      <c r="T371" s="17" t="s">
        <v>75</v>
      </c>
    </row>
    <row r="372" spans="1:20" x14ac:dyDescent="0.25">
      <c r="A372" s="5">
        <v>146</v>
      </c>
      <c r="B372" s="5">
        <v>1</v>
      </c>
      <c r="C372" s="5">
        <v>6</v>
      </c>
      <c r="D372" s="5" t="s">
        <v>44</v>
      </c>
      <c r="E372" s="5" t="s">
        <v>34</v>
      </c>
      <c r="F372" s="5">
        <v>1</v>
      </c>
      <c r="G372" s="5">
        <v>250</v>
      </c>
      <c r="H372" s="6">
        <v>0</v>
      </c>
      <c r="I372" s="20">
        <f>B372*F372*G372*(1-H372)*1.18</f>
        <v>295</v>
      </c>
      <c r="J372" s="5">
        <v>1</v>
      </c>
      <c r="K372" s="20" t="s">
        <v>12</v>
      </c>
      <c r="L372" s="20" t="s">
        <v>11</v>
      </c>
      <c r="M372" s="20">
        <v>60</v>
      </c>
      <c r="N372" s="21">
        <v>0.15</v>
      </c>
      <c r="O372" s="20">
        <f>IF(P372="DA",J372*M372*1.08*(1-N372),I372)</f>
        <v>55.080000000000005</v>
      </c>
      <c r="P372" s="20" t="s">
        <v>9</v>
      </c>
      <c r="Q372" s="26" t="s">
        <v>46</v>
      </c>
      <c r="R372" s="5" t="s">
        <v>6</v>
      </c>
      <c r="S372" s="5" t="s">
        <v>70</v>
      </c>
      <c r="T372" s="22" t="s">
        <v>138</v>
      </c>
    </row>
    <row r="373" spans="1:20" x14ac:dyDescent="0.25">
      <c r="A373" s="5">
        <v>147</v>
      </c>
      <c r="B373" s="5">
        <v>1</v>
      </c>
      <c r="C373" s="5">
        <v>6</v>
      </c>
      <c r="D373" s="5" t="s">
        <v>44</v>
      </c>
      <c r="E373" s="5" t="s">
        <v>34</v>
      </c>
      <c r="F373" s="5">
        <v>1</v>
      </c>
      <c r="G373" s="5">
        <v>250</v>
      </c>
      <c r="H373" s="6">
        <v>0</v>
      </c>
      <c r="I373" s="20">
        <f t="shared" ref="I373:I390" si="43">B373*F373*G373*(1-H373)*1.18</f>
        <v>295</v>
      </c>
      <c r="J373" s="5">
        <v>1</v>
      </c>
      <c r="K373" s="20" t="s">
        <v>12</v>
      </c>
      <c r="L373" s="20" t="s">
        <v>11</v>
      </c>
      <c r="M373" s="20">
        <v>80</v>
      </c>
      <c r="N373" s="21">
        <v>0.15</v>
      </c>
      <c r="O373" s="20">
        <f t="shared" ref="O373:O389" si="44">IF(P373="DA",J373*M373*1.08*(1-N373),I373)</f>
        <v>73.44</v>
      </c>
      <c r="P373" s="20" t="s">
        <v>9</v>
      </c>
      <c r="Q373" s="26" t="s">
        <v>46</v>
      </c>
      <c r="R373" s="5" t="s">
        <v>6</v>
      </c>
      <c r="S373" s="5" t="s">
        <v>70</v>
      </c>
      <c r="T373" s="22" t="s">
        <v>139</v>
      </c>
    </row>
    <row r="374" spans="1:20" x14ac:dyDescent="0.25">
      <c r="A374" s="5">
        <v>148</v>
      </c>
      <c r="B374" s="5">
        <v>1</v>
      </c>
      <c r="C374" s="5">
        <v>6</v>
      </c>
      <c r="D374" s="5" t="s">
        <v>41</v>
      </c>
      <c r="E374" s="5" t="s">
        <v>34</v>
      </c>
      <c r="F374" s="5">
        <v>1</v>
      </c>
      <c r="G374" s="5">
        <v>250</v>
      </c>
      <c r="H374" s="6">
        <v>0</v>
      </c>
      <c r="I374" s="20">
        <f t="shared" si="43"/>
        <v>295</v>
      </c>
      <c r="J374" s="5">
        <v>1</v>
      </c>
      <c r="K374" s="20" t="s">
        <v>12</v>
      </c>
      <c r="L374" s="20" t="s">
        <v>11</v>
      </c>
      <c r="M374" s="20">
        <v>60</v>
      </c>
      <c r="N374" s="21">
        <v>0.15</v>
      </c>
      <c r="O374" s="20">
        <f t="shared" si="44"/>
        <v>55.080000000000005</v>
      </c>
      <c r="P374" s="20" t="s">
        <v>9</v>
      </c>
      <c r="Q374" s="26"/>
      <c r="R374" s="5" t="s">
        <v>6</v>
      </c>
      <c r="S374" s="5" t="s">
        <v>70</v>
      </c>
      <c r="T374" s="22" t="s">
        <v>140</v>
      </c>
    </row>
    <row r="375" spans="1:20" x14ac:dyDescent="0.25">
      <c r="A375" s="5">
        <v>149</v>
      </c>
      <c r="B375" s="5">
        <v>1</v>
      </c>
      <c r="C375" s="5">
        <v>3</v>
      </c>
      <c r="D375" s="5" t="s">
        <v>30</v>
      </c>
      <c r="E375" s="5" t="s">
        <v>50</v>
      </c>
      <c r="F375" s="5">
        <v>1</v>
      </c>
      <c r="G375" s="5">
        <v>250</v>
      </c>
      <c r="H375" s="6">
        <v>0</v>
      </c>
      <c r="I375" s="20">
        <f t="shared" si="43"/>
        <v>295</v>
      </c>
      <c r="J375" s="5">
        <v>1</v>
      </c>
      <c r="K375" s="20" t="s">
        <v>30</v>
      </c>
      <c r="L375" s="20"/>
      <c r="M375" s="20"/>
      <c r="N375" s="21"/>
      <c r="O375" s="20">
        <f t="shared" si="44"/>
        <v>295</v>
      </c>
      <c r="P375" s="20" t="s">
        <v>10</v>
      </c>
      <c r="Q375" s="26"/>
      <c r="R375" s="5" t="s">
        <v>6</v>
      </c>
      <c r="S375" s="5" t="s">
        <v>70</v>
      </c>
      <c r="T375" s="22" t="s">
        <v>140</v>
      </c>
    </row>
    <row r="376" spans="1:20" x14ac:dyDescent="0.25">
      <c r="A376" s="5">
        <v>150</v>
      </c>
      <c r="B376" s="5">
        <v>1</v>
      </c>
      <c r="C376" s="5">
        <v>3</v>
      </c>
      <c r="D376" s="5" t="s">
        <v>30</v>
      </c>
      <c r="E376" s="5" t="s">
        <v>50</v>
      </c>
      <c r="F376" s="5">
        <v>1</v>
      </c>
      <c r="G376" s="5">
        <v>250</v>
      </c>
      <c r="H376" s="6">
        <v>0</v>
      </c>
      <c r="I376" s="20">
        <f t="shared" si="43"/>
        <v>295</v>
      </c>
      <c r="J376" s="5">
        <v>1</v>
      </c>
      <c r="K376" s="20" t="s">
        <v>30</v>
      </c>
      <c r="L376" s="20"/>
      <c r="M376" s="20"/>
      <c r="N376" s="21"/>
      <c r="O376" s="20">
        <f t="shared" si="44"/>
        <v>295</v>
      </c>
      <c r="P376" s="20" t="s">
        <v>10</v>
      </c>
      <c r="Q376" s="26"/>
      <c r="R376" s="5" t="s">
        <v>6</v>
      </c>
      <c r="S376" s="5" t="s">
        <v>70</v>
      </c>
      <c r="T376" s="22" t="s">
        <v>140</v>
      </c>
    </row>
    <row r="377" spans="1:20" x14ac:dyDescent="0.25">
      <c r="A377" s="5">
        <v>151</v>
      </c>
      <c r="B377" s="5">
        <v>2</v>
      </c>
      <c r="C377" s="5">
        <v>6</v>
      </c>
      <c r="D377" s="5" t="s">
        <v>63</v>
      </c>
      <c r="E377" s="5" t="s">
        <v>34</v>
      </c>
      <c r="F377" s="5">
        <v>1</v>
      </c>
      <c r="G377" s="5">
        <v>125</v>
      </c>
      <c r="H377" s="6">
        <v>0</v>
      </c>
      <c r="I377" s="20">
        <f t="shared" si="43"/>
        <v>295</v>
      </c>
      <c r="J377" s="5">
        <v>1</v>
      </c>
      <c r="K377" s="20" t="s">
        <v>12</v>
      </c>
      <c r="L377" s="20" t="s">
        <v>11</v>
      </c>
      <c r="M377" s="20">
        <v>60</v>
      </c>
      <c r="N377" s="21">
        <v>0.15</v>
      </c>
      <c r="O377" s="20">
        <f t="shared" si="44"/>
        <v>55.080000000000005</v>
      </c>
      <c r="P377" s="20" t="s">
        <v>9</v>
      </c>
      <c r="Q377" s="26" t="s">
        <v>46</v>
      </c>
      <c r="R377" s="5" t="s">
        <v>6</v>
      </c>
      <c r="S377" s="5" t="s">
        <v>70</v>
      </c>
      <c r="T377" s="22" t="s">
        <v>141</v>
      </c>
    </row>
    <row r="378" spans="1:20" x14ac:dyDescent="0.25">
      <c r="A378" s="27">
        <v>152</v>
      </c>
      <c r="B378" s="27">
        <v>1</v>
      </c>
      <c r="C378" s="27">
        <v>5</v>
      </c>
      <c r="D378" s="27" t="s">
        <v>44</v>
      </c>
      <c r="E378" s="27" t="s">
        <v>34</v>
      </c>
      <c r="F378" s="27">
        <v>1</v>
      </c>
      <c r="G378" s="27">
        <v>250</v>
      </c>
      <c r="H378" s="28">
        <v>0</v>
      </c>
      <c r="I378" s="29">
        <f t="shared" si="43"/>
        <v>295</v>
      </c>
      <c r="J378" s="27">
        <v>0</v>
      </c>
      <c r="K378" s="320" t="s">
        <v>49</v>
      </c>
      <c r="L378" s="321"/>
      <c r="M378" s="321"/>
      <c r="N378" s="322"/>
      <c r="O378" s="29">
        <v>0</v>
      </c>
      <c r="P378" s="29" t="s">
        <v>10</v>
      </c>
      <c r="Q378" s="30"/>
      <c r="R378" s="27" t="s">
        <v>32</v>
      </c>
      <c r="S378" s="27" t="s">
        <v>70</v>
      </c>
      <c r="T378" s="27" t="s">
        <v>82</v>
      </c>
    </row>
    <row r="379" spans="1:20" x14ac:dyDescent="0.25">
      <c r="A379" s="5">
        <v>153</v>
      </c>
      <c r="B379" s="5">
        <v>1</v>
      </c>
      <c r="C379" s="5">
        <v>6</v>
      </c>
      <c r="D379" s="5" t="s">
        <v>44</v>
      </c>
      <c r="E379" s="5" t="s">
        <v>34</v>
      </c>
      <c r="F379" s="5">
        <v>1</v>
      </c>
      <c r="G379" s="5">
        <v>250</v>
      </c>
      <c r="H379" s="6">
        <v>0</v>
      </c>
      <c r="I379" s="20">
        <f t="shared" si="43"/>
        <v>295</v>
      </c>
      <c r="J379" s="5">
        <v>1</v>
      </c>
      <c r="K379" s="20" t="s">
        <v>12</v>
      </c>
      <c r="L379" s="20" t="s">
        <v>11</v>
      </c>
      <c r="M379" s="20">
        <v>60</v>
      </c>
      <c r="N379" s="21">
        <v>0.15</v>
      </c>
      <c r="O379" s="20">
        <f t="shared" si="44"/>
        <v>55.080000000000005</v>
      </c>
      <c r="P379" s="20" t="s">
        <v>9</v>
      </c>
      <c r="Q379" s="26" t="s">
        <v>46</v>
      </c>
      <c r="R379" s="5" t="s">
        <v>6</v>
      </c>
      <c r="S379" s="5" t="s">
        <v>70</v>
      </c>
      <c r="T379" s="22" t="s">
        <v>142</v>
      </c>
    </row>
    <row r="380" spans="1:20" x14ac:dyDescent="0.25">
      <c r="A380" s="5">
        <v>154</v>
      </c>
      <c r="B380" s="5">
        <v>1</v>
      </c>
      <c r="C380" s="5">
        <v>6</v>
      </c>
      <c r="D380" s="5" t="s">
        <v>44</v>
      </c>
      <c r="E380" s="5" t="s">
        <v>34</v>
      </c>
      <c r="F380" s="5">
        <v>1</v>
      </c>
      <c r="G380" s="5">
        <v>250</v>
      </c>
      <c r="H380" s="6">
        <v>0</v>
      </c>
      <c r="I380" s="20">
        <f t="shared" si="43"/>
        <v>295</v>
      </c>
      <c r="J380" s="5">
        <v>1</v>
      </c>
      <c r="K380" s="20" t="s">
        <v>12</v>
      </c>
      <c r="L380" s="20" t="s">
        <v>11</v>
      </c>
      <c r="M380" s="20">
        <v>60</v>
      </c>
      <c r="N380" s="21">
        <v>0.15</v>
      </c>
      <c r="O380" s="20">
        <f t="shared" si="44"/>
        <v>55.080000000000005</v>
      </c>
      <c r="P380" s="20" t="s">
        <v>9</v>
      </c>
      <c r="Q380" s="26" t="s">
        <v>46</v>
      </c>
      <c r="R380" s="5" t="s">
        <v>6</v>
      </c>
      <c r="S380" s="5" t="s">
        <v>70</v>
      </c>
      <c r="T380" s="22" t="s">
        <v>143</v>
      </c>
    </row>
    <row r="381" spans="1:20" x14ac:dyDescent="0.25">
      <c r="A381" s="5">
        <v>155</v>
      </c>
      <c r="B381" s="5">
        <v>1</v>
      </c>
      <c r="C381" s="5">
        <v>6</v>
      </c>
      <c r="D381" s="5" t="s">
        <v>44</v>
      </c>
      <c r="E381" s="5" t="s">
        <v>34</v>
      </c>
      <c r="F381" s="5">
        <v>1</v>
      </c>
      <c r="G381" s="5">
        <v>250</v>
      </c>
      <c r="H381" s="6">
        <v>0</v>
      </c>
      <c r="I381" s="20">
        <f t="shared" si="43"/>
        <v>295</v>
      </c>
      <c r="J381" s="5">
        <v>1</v>
      </c>
      <c r="K381" s="20" t="s">
        <v>12</v>
      </c>
      <c r="L381" s="20" t="s">
        <v>11</v>
      </c>
      <c r="M381" s="20">
        <v>60</v>
      </c>
      <c r="N381" s="21">
        <v>0.15</v>
      </c>
      <c r="O381" s="20">
        <f t="shared" si="44"/>
        <v>55.080000000000005</v>
      </c>
      <c r="P381" s="20" t="s">
        <v>9</v>
      </c>
      <c r="Q381" s="26" t="s">
        <v>46</v>
      </c>
      <c r="R381" s="5" t="s">
        <v>6</v>
      </c>
      <c r="S381" s="5" t="s">
        <v>70</v>
      </c>
      <c r="T381" s="22" t="s">
        <v>144</v>
      </c>
    </row>
    <row r="382" spans="1:20" x14ac:dyDescent="0.25">
      <c r="A382" s="31">
        <v>156</v>
      </c>
      <c r="B382" s="31">
        <v>1</v>
      </c>
      <c r="C382" s="31">
        <v>6</v>
      </c>
      <c r="D382" s="31" t="s">
        <v>44</v>
      </c>
      <c r="E382" s="31" t="s">
        <v>34</v>
      </c>
      <c r="F382" s="31">
        <v>1</v>
      </c>
      <c r="G382" s="31">
        <v>250</v>
      </c>
      <c r="H382" s="32">
        <v>0</v>
      </c>
      <c r="I382" s="33">
        <f t="shared" si="43"/>
        <v>295</v>
      </c>
      <c r="J382" s="31">
        <v>1</v>
      </c>
      <c r="K382" s="33" t="s">
        <v>12</v>
      </c>
      <c r="L382" s="33" t="s">
        <v>11</v>
      </c>
      <c r="M382" s="33">
        <v>60</v>
      </c>
      <c r="N382" s="34">
        <v>0.15</v>
      </c>
      <c r="O382" s="33">
        <f t="shared" si="44"/>
        <v>55.080000000000005</v>
      </c>
      <c r="P382" s="33" t="s">
        <v>9</v>
      </c>
      <c r="Q382" s="35" t="s">
        <v>61</v>
      </c>
      <c r="R382" s="31" t="s">
        <v>6</v>
      </c>
      <c r="S382" s="31" t="s">
        <v>70</v>
      </c>
      <c r="T382" s="37" t="s">
        <v>145</v>
      </c>
    </row>
    <row r="383" spans="1:20" x14ac:dyDescent="0.25">
      <c r="A383" s="5">
        <v>157</v>
      </c>
      <c r="B383" s="5">
        <v>1</v>
      </c>
      <c r="C383" s="5">
        <v>6</v>
      </c>
      <c r="D383" s="5" t="s">
        <v>44</v>
      </c>
      <c r="E383" s="5" t="s">
        <v>34</v>
      </c>
      <c r="F383" s="5">
        <v>1</v>
      </c>
      <c r="G383" s="5">
        <v>250</v>
      </c>
      <c r="H383" s="6">
        <v>0</v>
      </c>
      <c r="I383" s="20">
        <f t="shared" si="43"/>
        <v>295</v>
      </c>
      <c r="J383" s="5">
        <v>1</v>
      </c>
      <c r="K383" s="20" t="s">
        <v>12</v>
      </c>
      <c r="L383" s="20" t="s">
        <v>11</v>
      </c>
      <c r="M383" s="20">
        <v>60</v>
      </c>
      <c r="N383" s="21">
        <v>0.15</v>
      </c>
      <c r="O383" s="20">
        <f t="shared" si="44"/>
        <v>55.080000000000005</v>
      </c>
      <c r="P383" s="20" t="s">
        <v>9</v>
      </c>
      <c r="Q383" s="26" t="s">
        <v>46</v>
      </c>
      <c r="R383" s="5" t="s">
        <v>6</v>
      </c>
      <c r="S383" s="5" t="s">
        <v>70</v>
      </c>
      <c r="T383" s="22" t="s">
        <v>146</v>
      </c>
    </row>
    <row r="384" spans="1:20" x14ac:dyDescent="0.25">
      <c r="A384" s="27">
        <v>158</v>
      </c>
      <c r="B384" s="27">
        <v>1</v>
      </c>
      <c r="C384" s="27">
        <v>6</v>
      </c>
      <c r="D384" s="27" t="s">
        <v>44</v>
      </c>
      <c r="E384" s="27" t="s">
        <v>34</v>
      </c>
      <c r="F384" s="27">
        <v>1</v>
      </c>
      <c r="G384" s="27">
        <v>250</v>
      </c>
      <c r="H384" s="28">
        <v>0</v>
      </c>
      <c r="I384" s="29">
        <f t="shared" si="43"/>
        <v>295</v>
      </c>
      <c r="J384" s="27">
        <v>0</v>
      </c>
      <c r="K384" s="320" t="s">
        <v>49</v>
      </c>
      <c r="L384" s="321"/>
      <c r="M384" s="321"/>
      <c r="N384" s="322"/>
      <c r="O384" s="29">
        <v>0</v>
      </c>
      <c r="P384" s="29" t="s">
        <v>10</v>
      </c>
      <c r="Q384" s="30"/>
      <c r="R384" s="27" t="s">
        <v>6</v>
      </c>
      <c r="S384" s="27" t="s">
        <v>70</v>
      </c>
      <c r="T384" s="27" t="s">
        <v>82</v>
      </c>
    </row>
    <row r="385" spans="1:21" x14ac:dyDescent="0.25">
      <c r="A385" s="27">
        <v>159</v>
      </c>
      <c r="B385" s="27">
        <v>1</v>
      </c>
      <c r="C385" s="27">
        <v>5</v>
      </c>
      <c r="D385" s="27" t="s">
        <v>71</v>
      </c>
      <c r="E385" s="27" t="s">
        <v>8</v>
      </c>
      <c r="F385" s="27">
        <v>1</v>
      </c>
      <c r="G385" s="27">
        <v>54</v>
      </c>
      <c r="H385" s="28">
        <v>0</v>
      </c>
      <c r="I385" s="29">
        <f t="shared" si="43"/>
        <v>63.72</v>
      </c>
      <c r="J385" s="27">
        <v>0</v>
      </c>
      <c r="K385" s="320" t="s">
        <v>49</v>
      </c>
      <c r="L385" s="321"/>
      <c r="M385" s="321"/>
      <c r="N385" s="322"/>
      <c r="O385" s="29">
        <v>0</v>
      </c>
      <c r="P385" s="29" t="s">
        <v>10</v>
      </c>
      <c r="Q385" s="30"/>
      <c r="R385" s="27" t="s">
        <v>32</v>
      </c>
      <c r="S385" s="27" t="s">
        <v>70</v>
      </c>
      <c r="T385" s="27" t="s">
        <v>82</v>
      </c>
    </row>
    <row r="386" spans="1:21" ht="30" x14ac:dyDescent="0.25">
      <c r="A386" s="31">
        <v>167</v>
      </c>
      <c r="B386" s="31">
        <v>1</v>
      </c>
      <c r="C386" s="31">
        <v>10</v>
      </c>
      <c r="D386" s="31" t="s">
        <v>44</v>
      </c>
      <c r="E386" s="31" t="s">
        <v>34</v>
      </c>
      <c r="F386" s="31">
        <v>1</v>
      </c>
      <c r="G386" s="31">
        <v>250</v>
      </c>
      <c r="H386" s="32">
        <v>0</v>
      </c>
      <c r="I386" s="33">
        <f t="shared" si="43"/>
        <v>295</v>
      </c>
      <c r="J386" s="31">
        <v>1</v>
      </c>
      <c r="K386" s="33" t="s">
        <v>12</v>
      </c>
      <c r="L386" s="33" t="s">
        <v>11</v>
      </c>
      <c r="M386" s="33">
        <v>60</v>
      </c>
      <c r="N386" s="34">
        <v>0.15</v>
      </c>
      <c r="O386" s="33">
        <f t="shared" si="44"/>
        <v>55.080000000000005</v>
      </c>
      <c r="P386" s="33" t="s">
        <v>9</v>
      </c>
      <c r="Q386" s="35" t="s">
        <v>420</v>
      </c>
      <c r="R386" s="31" t="s">
        <v>6</v>
      </c>
      <c r="S386" s="31" t="s">
        <v>67</v>
      </c>
      <c r="T386" s="37" t="s">
        <v>147</v>
      </c>
    </row>
    <row r="387" spans="1:21" x14ac:dyDescent="0.25">
      <c r="A387" s="5">
        <v>252</v>
      </c>
      <c r="B387" s="5">
        <v>1</v>
      </c>
      <c r="C387" s="5">
        <v>5</v>
      </c>
      <c r="D387" s="5" t="s">
        <v>72</v>
      </c>
      <c r="E387" s="5" t="s">
        <v>34</v>
      </c>
      <c r="F387" s="5">
        <v>1</v>
      </c>
      <c r="G387" s="5">
        <v>125</v>
      </c>
      <c r="H387" s="6">
        <v>0</v>
      </c>
      <c r="I387" s="20">
        <f t="shared" si="43"/>
        <v>147.5</v>
      </c>
      <c r="J387" s="5">
        <v>1</v>
      </c>
      <c r="K387" s="20" t="s">
        <v>12</v>
      </c>
      <c r="L387" s="20" t="s">
        <v>11</v>
      </c>
      <c r="M387" s="20">
        <v>15</v>
      </c>
      <c r="N387" s="21">
        <v>0.15</v>
      </c>
      <c r="O387" s="20">
        <f t="shared" si="44"/>
        <v>13.770000000000001</v>
      </c>
      <c r="P387" s="20" t="s">
        <v>9</v>
      </c>
      <c r="Q387" s="26" t="s">
        <v>73</v>
      </c>
      <c r="R387" s="5" t="s">
        <v>6</v>
      </c>
      <c r="S387" s="5" t="s">
        <v>70</v>
      </c>
      <c r="T387" s="22" t="s">
        <v>148</v>
      </c>
    </row>
    <row r="388" spans="1:21" x14ac:dyDescent="0.25">
      <c r="A388" s="5">
        <v>253</v>
      </c>
      <c r="B388" s="5">
        <v>1</v>
      </c>
      <c r="C388" s="5">
        <v>5</v>
      </c>
      <c r="D388" s="5" t="s">
        <v>72</v>
      </c>
      <c r="E388" s="5" t="s">
        <v>34</v>
      </c>
      <c r="F388" s="5">
        <v>1</v>
      </c>
      <c r="G388" s="5">
        <v>125</v>
      </c>
      <c r="H388" s="6">
        <v>0</v>
      </c>
      <c r="I388" s="20">
        <f t="shared" si="43"/>
        <v>147.5</v>
      </c>
      <c r="J388" s="5">
        <v>1</v>
      </c>
      <c r="K388" s="20" t="s">
        <v>12</v>
      </c>
      <c r="L388" s="20" t="s">
        <v>11</v>
      </c>
      <c r="M388" s="20">
        <v>30</v>
      </c>
      <c r="N388" s="21">
        <v>0.15</v>
      </c>
      <c r="O388" s="20">
        <f t="shared" si="44"/>
        <v>27.540000000000003</v>
      </c>
      <c r="P388" s="20" t="s">
        <v>9</v>
      </c>
      <c r="Q388" s="26" t="s">
        <v>73</v>
      </c>
      <c r="R388" s="5" t="s">
        <v>6</v>
      </c>
      <c r="S388" s="5" t="s">
        <v>70</v>
      </c>
      <c r="T388" s="22" t="s">
        <v>149</v>
      </c>
    </row>
    <row r="389" spans="1:21" x14ac:dyDescent="0.25">
      <c r="A389" s="5">
        <v>254</v>
      </c>
      <c r="B389" s="5">
        <v>1</v>
      </c>
      <c r="C389" s="5">
        <v>6</v>
      </c>
      <c r="D389" s="5" t="s">
        <v>48</v>
      </c>
      <c r="E389" s="5" t="s">
        <v>34</v>
      </c>
      <c r="F389" s="5">
        <v>1</v>
      </c>
      <c r="G389" s="5">
        <v>250</v>
      </c>
      <c r="H389" s="6">
        <v>0</v>
      </c>
      <c r="I389" s="20">
        <f t="shared" si="43"/>
        <v>295</v>
      </c>
      <c r="J389" s="5">
        <v>1</v>
      </c>
      <c r="K389" s="20" t="s">
        <v>12</v>
      </c>
      <c r="L389" s="20" t="s">
        <v>11</v>
      </c>
      <c r="M389" s="20">
        <v>60</v>
      </c>
      <c r="N389" s="21">
        <v>0.15</v>
      </c>
      <c r="O389" s="20">
        <f t="shared" si="44"/>
        <v>55.080000000000005</v>
      </c>
      <c r="P389" s="20" t="s">
        <v>9</v>
      </c>
      <c r="Q389" s="26" t="s">
        <v>40</v>
      </c>
      <c r="R389" s="5" t="s">
        <v>32</v>
      </c>
      <c r="S389" s="5" t="s">
        <v>70</v>
      </c>
      <c r="T389" s="22" t="s">
        <v>150</v>
      </c>
    </row>
    <row r="390" spans="1:21" x14ac:dyDescent="0.25">
      <c r="A390" s="27">
        <v>606</v>
      </c>
      <c r="B390" s="27">
        <v>1</v>
      </c>
      <c r="C390" s="27">
        <v>6</v>
      </c>
      <c r="D390" s="27" t="s">
        <v>44</v>
      </c>
      <c r="E390" s="27" t="s">
        <v>34</v>
      </c>
      <c r="F390" s="27">
        <v>1</v>
      </c>
      <c r="G390" s="27">
        <v>250</v>
      </c>
      <c r="H390" s="28">
        <v>0</v>
      </c>
      <c r="I390" s="29">
        <f t="shared" si="43"/>
        <v>295</v>
      </c>
      <c r="J390" s="27">
        <v>0</v>
      </c>
      <c r="K390" s="320" t="s">
        <v>49</v>
      </c>
      <c r="L390" s="321"/>
      <c r="M390" s="321"/>
      <c r="N390" s="322"/>
      <c r="O390" s="29">
        <v>0</v>
      </c>
      <c r="P390" s="29" t="s">
        <v>10</v>
      </c>
      <c r="Q390" s="30"/>
      <c r="R390" s="27" t="s">
        <v>74</v>
      </c>
      <c r="S390" s="27" t="s">
        <v>70</v>
      </c>
      <c r="T390" s="27" t="s">
        <v>151</v>
      </c>
    </row>
    <row r="392" spans="1:21" x14ac:dyDescent="0.25">
      <c r="A392" s="19" t="s">
        <v>39</v>
      </c>
      <c r="B392" s="19">
        <f>SUM(B372:B390)</f>
        <v>20</v>
      </c>
      <c r="C392" s="19"/>
      <c r="D392" s="19"/>
      <c r="E392" s="19"/>
      <c r="F392" s="19"/>
      <c r="G392" s="19"/>
      <c r="H392" s="19"/>
      <c r="I392" s="19">
        <f t="shared" ref="I392:O392" si="45">SUM(I372:I390)</f>
        <v>5078.7199999999993</v>
      </c>
      <c r="J392" s="19">
        <f t="shared" si="45"/>
        <v>15</v>
      </c>
      <c r="K392" s="19"/>
      <c r="L392" s="19"/>
      <c r="M392" s="19"/>
      <c r="N392" s="19"/>
      <c r="O392" s="19">
        <f t="shared" si="45"/>
        <v>1255.55</v>
      </c>
      <c r="P392" s="19"/>
      <c r="Q392" s="19"/>
      <c r="R392" s="19"/>
      <c r="S392" s="19"/>
    </row>
    <row r="399" spans="1:21" x14ac:dyDescent="0.25">
      <c r="U399"/>
    </row>
    <row r="400" spans="1:21" x14ac:dyDescent="0.25">
      <c r="U400"/>
    </row>
    <row r="401" spans="21:21" x14ac:dyDescent="0.25">
      <c r="U401"/>
    </row>
    <row r="402" spans="21:21" x14ac:dyDescent="0.25">
      <c r="U402"/>
    </row>
    <row r="403" spans="21:21" x14ac:dyDescent="0.25">
      <c r="U403"/>
    </row>
    <row r="404" spans="21:21" x14ac:dyDescent="0.25">
      <c r="U404"/>
    </row>
    <row r="405" spans="21:21" x14ac:dyDescent="0.25">
      <c r="U405"/>
    </row>
    <row r="406" spans="21:21" x14ac:dyDescent="0.25">
      <c r="U406"/>
    </row>
    <row r="407" spans="21:21" x14ac:dyDescent="0.25">
      <c r="U407"/>
    </row>
    <row r="408" spans="21:21" x14ac:dyDescent="0.25">
      <c r="U408"/>
    </row>
    <row r="409" spans="21:21" x14ac:dyDescent="0.25">
      <c r="U409"/>
    </row>
    <row r="410" spans="21:21" x14ac:dyDescent="0.25">
      <c r="U410"/>
    </row>
    <row r="411" spans="21:21" x14ac:dyDescent="0.25">
      <c r="U411"/>
    </row>
    <row r="412" spans="21:21" x14ac:dyDescent="0.25">
      <c r="U412"/>
    </row>
    <row r="413" spans="21:21" x14ac:dyDescent="0.25">
      <c r="U413"/>
    </row>
    <row r="414" spans="21:21" x14ac:dyDescent="0.25">
      <c r="U414"/>
    </row>
    <row r="415" spans="21:21" x14ac:dyDescent="0.25">
      <c r="U415"/>
    </row>
    <row r="416" spans="21:21" x14ac:dyDescent="0.25">
      <c r="U416"/>
    </row>
    <row r="417" spans="21:21" x14ac:dyDescent="0.25">
      <c r="U417"/>
    </row>
    <row r="418" spans="21:21" x14ac:dyDescent="0.25">
      <c r="U418"/>
    </row>
    <row r="419" spans="21:21" x14ac:dyDescent="0.25">
      <c r="U419"/>
    </row>
    <row r="420" spans="21:21" x14ac:dyDescent="0.25">
      <c r="U420"/>
    </row>
    <row r="421" spans="21:21" x14ac:dyDescent="0.25">
      <c r="U421"/>
    </row>
    <row r="422" spans="21:21" x14ac:dyDescent="0.25">
      <c r="U422"/>
    </row>
    <row r="423" spans="21:21" x14ac:dyDescent="0.25">
      <c r="U423"/>
    </row>
    <row r="424" spans="21:21" x14ac:dyDescent="0.25">
      <c r="U424"/>
    </row>
    <row r="425" spans="21:21" x14ac:dyDescent="0.25">
      <c r="U425"/>
    </row>
    <row r="426" spans="21:21" x14ac:dyDescent="0.25">
      <c r="U426"/>
    </row>
    <row r="427" spans="21:21" x14ac:dyDescent="0.25">
      <c r="U427"/>
    </row>
    <row r="428" spans="21:21" x14ac:dyDescent="0.25">
      <c r="U428"/>
    </row>
    <row r="429" spans="21:21" x14ac:dyDescent="0.25">
      <c r="U429"/>
    </row>
    <row r="430" spans="21:21" x14ac:dyDescent="0.25">
      <c r="U430"/>
    </row>
    <row r="431" spans="21:21" x14ac:dyDescent="0.25">
      <c r="U431"/>
    </row>
    <row r="432" spans="21:21" x14ac:dyDescent="0.25">
      <c r="U432"/>
    </row>
    <row r="433" spans="21:21" x14ac:dyDescent="0.25">
      <c r="U433"/>
    </row>
    <row r="434" spans="21:21" x14ac:dyDescent="0.25">
      <c r="U434"/>
    </row>
    <row r="435" spans="21:21" ht="15" customHeight="1" x14ac:dyDescent="0.25">
      <c r="U435"/>
    </row>
    <row r="436" spans="21:21" x14ac:dyDescent="0.25">
      <c r="U436"/>
    </row>
    <row r="437" spans="21:21" x14ac:dyDescent="0.25">
      <c r="U437"/>
    </row>
    <row r="438" spans="21:21" x14ac:dyDescent="0.25">
      <c r="U438"/>
    </row>
    <row r="439" spans="21:21" x14ac:dyDescent="0.25">
      <c r="U439"/>
    </row>
    <row r="440" spans="21:21" x14ac:dyDescent="0.25">
      <c r="U440"/>
    </row>
    <row r="441" spans="21:21" x14ac:dyDescent="0.25">
      <c r="U441"/>
    </row>
    <row r="442" spans="21:21" x14ac:dyDescent="0.25">
      <c r="U442"/>
    </row>
    <row r="443" spans="21:21" x14ac:dyDescent="0.25">
      <c r="U443"/>
    </row>
    <row r="444" spans="21:21" x14ac:dyDescent="0.25">
      <c r="U444"/>
    </row>
    <row r="445" spans="21:21" x14ac:dyDescent="0.25">
      <c r="U445"/>
    </row>
    <row r="446" spans="21:21" x14ac:dyDescent="0.25">
      <c r="U446"/>
    </row>
    <row r="447" spans="21:21" x14ac:dyDescent="0.25">
      <c r="U447"/>
    </row>
    <row r="448" spans="21:21" x14ac:dyDescent="0.25">
      <c r="U448"/>
    </row>
    <row r="449" spans="21:21" x14ac:dyDescent="0.25">
      <c r="U449"/>
    </row>
    <row r="450" spans="21:21" x14ac:dyDescent="0.25">
      <c r="U450"/>
    </row>
    <row r="451" spans="21:21" x14ac:dyDescent="0.25">
      <c r="U451"/>
    </row>
    <row r="452" spans="21:21" x14ac:dyDescent="0.25">
      <c r="U452"/>
    </row>
    <row r="453" spans="21:21" ht="15" customHeight="1" x14ac:dyDescent="0.25">
      <c r="U453"/>
    </row>
    <row r="454" spans="21:21" x14ac:dyDescent="0.25">
      <c r="U454"/>
    </row>
    <row r="455" spans="21:21" x14ac:dyDescent="0.25">
      <c r="U455"/>
    </row>
    <row r="456" spans="21:21" x14ac:dyDescent="0.25">
      <c r="U456"/>
    </row>
    <row r="457" spans="21:21" x14ac:dyDescent="0.25">
      <c r="U457"/>
    </row>
    <row r="458" spans="21:21" x14ac:dyDescent="0.25">
      <c r="U458"/>
    </row>
    <row r="459" spans="21:21" x14ac:dyDescent="0.25">
      <c r="U459"/>
    </row>
    <row r="460" spans="21:21" x14ac:dyDescent="0.25">
      <c r="U460"/>
    </row>
    <row r="461" spans="21:21" x14ac:dyDescent="0.25">
      <c r="U461"/>
    </row>
    <row r="462" spans="21:21" x14ac:dyDescent="0.25">
      <c r="U462"/>
    </row>
    <row r="463" spans="21:21" x14ac:dyDescent="0.25">
      <c r="U463"/>
    </row>
    <row r="464" spans="21:21" x14ac:dyDescent="0.25">
      <c r="U464"/>
    </row>
    <row r="465" spans="21:21" x14ac:dyDescent="0.25">
      <c r="U465"/>
    </row>
    <row r="466" spans="21:21" x14ac:dyDescent="0.25">
      <c r="U466"/>
    </row>
    <row r="467" spans="21:21" x14ac:dyDescent="0.25">
      <c r="U467"/>
    </row>
    <row r="468" spans="21:21" x14ac:dyDescent="0.25">
      <c r="U468"/>
    </row>
    <row r="469" spans="21:21" x14ac:dyDescent="0.25">
      <c r="U469"/>
    </row>
    <row r="470" spans="21:21" x14ac:dyDescent="0.25">
      <c r="U470"/>
    </row>
    <row r="471" spans="21:21" x14ac:dyDescent="0.25">
      <c r="U471"/>
    </row>
    <row r="472" spans="21:21" x14ac:dyDescent="0.25">
      <c r="U472"/>
    </row>
    <row r="473" spans="21:21" x14ac:dyDescent="0.25">
      <c r="U473"/>
    </row>
    <row r="474" spans="21:21" x14ac:dyDescent="0.25">
      <c r="U474"/>
    </row>
    <row r="475" spans="21:21" x14ac:dyDescent="0.25">
      <c r="U475"/>
    </row>
    <row r="476" spans="21:21" x14ac:dyDescent="0.25">
      <c r="U476"/>
    </row>
    <row r="477" spans="21:21" x14ac:dyDescent="0.25">
      <c r="U477"/>
    </row>
    <row r="478" spans="21:21" x14ac:dyDescent="0.25">
      <c r="U478"/>
    </row>
    <row r="479" spans="21:21" x14ac:dyDescent="0.25">
      <c r="U479"/>
    </row>
    <row r="480" spans="21:21" x14ac:dyDescent="0.25">
      <c r="U480"/>
    </row>
    <row r="481" spans="21:21" x14ac:dyDescent="0.25">
      <c r="U481"/>
    </row>
    <row r="482" spans="21:21" x14ac:dyDescent="0.25">
      <c r="U482"/>
    </row>
    <row r="483" spans="21:21" x14ac:dyDescent="0.25">
      <c r="U483"/>
    </row>
    <row r="484" spans="21:21" x14ac:dyDescent="0.25">
      <c r="U484"/>
    </row>
    <row r="485" spans="21:21" x14ac:dyDescent="0.25">
      <c r="U485"/>
    </row>
    <row r="486" spans="21:21" x14ac:dyDescent="0.25">
      <c r="U486"/>
    </row>
    <row r="487" spans="21:21" x14ac:dyDescent="0.25">
      <c r="U487"/>
    </row>
    <row r="488" spans="21:21" x14ac:dyDescent="0.25">
      <c r="U488"/>
    </row>
    <row r="489" spans="21:21" x14ac:dyDescent="0.25">
      <c r="U489"/>
    </row>
    <row r="490" spans="21:21" x14ac:dyDescent="0.25">
      <c r="U490"/>
    </row>
    <row r="491" spans="21:21" x14ac:dyDescent="0.25">
      <c r="U491"/>
    </row>
    <row r="492" spans="21:21" x14ac:dyDescent="0.25">
      <c r="U492"/>
    </row>
    <row r="493" spans="21:21" x14ac:dyDescent="0.25">
      <c r="U493"/>
    </row>
    <row r="494" spans="21:21" x14ac:dyDescent="0.25">
      <c r="U494"/>
    </row>
    <row r="495" spans="21:21" x14ac:dyDescent="0.25">
      <c r="U495"/>
    </row>
    <row r="496" spans="21:21" x14ac:dyDescent="0.25">
      <c r="U496"/>
    </row>
    <row r="497" spans="21:21" x14ac:dyDescent="0.25">
      <c r="U497"/>
    </row>
    <row r="498" spans="21:21" x14ac:dyDescent="0.25">
      <c r="U498"/>
    </row>
    <row r="499" spans="21:21" x14ac:dyDescent="0.25">
      <c r="U499"/>
    </row>
    <row r="500" spans="21:21" x14ac:dyDescent="0.25">
      <c r="U500"/>
    </row>
    <row r="501" spans="21:21" x14ac:dyDescent="0.25">
      <c r="U501"/>
    </row>
    <row r="502" spans="21:21" x14ac:dyDescent="0.25">
      <c r="U502"/>
    </row>
    <row r="503" spans="21:21" x14ac:dyDescent="0.25">
      <c r="U503"/>
    </row>
    <row r="504" spans="21:21" x14ac:dyDescent="0.25">
      <c r="U504"/>
    </row>
    <row r="505" spans="21:21" x14ac:dyDescent="0.25">
      <c r="U505"/>
    </row>
    <row r="506" spans="21:21" x14ac:dyDescent="0.25">
      <c r="U506"/>
    </row>
    <row r="507" spans="21:21" x14ac:dyDescent="0.25">
      <c r="U507"/>
    </row>
    <row r="508" spans="21:21" x14ac:dyDescent="0.25">
      <c r="U508"/>
    </row>
    <row r="509" spans="21:21" x14ac:dyDescent="0.25">
      <c r="U509"/>
    </row>
    <row r="510" spans="21:21" x14ac:dyDescent="0.25">
      <c r="U510"/>
    </row>
    <row r="511" spans="21:21" x14ac:dyDescent="0.25">
      <c r="U511"/>
    </row>
    <row r="512" spans="21:21" x14ac:dyDescent="0.25">
      <c r="U512"/>
    </row>
    <row r="513" spans="21:21" x14ac:dyDescent="0.25">
      <c r="U513"/>
    </row>
    <row r="514" spans="21:21" x14ac:dyDescent="0.25">
      <c r="U514"/>
    </row>
    <row r="515" spans="21:21" x14ac:dyDescent="0.25">
      <c r="U515"/>
    </row>
    <row r="516" spans="21:21" x14ac:dyDescent="0.25">
      <c r="U516"/>
    </row>
    <row r="517" spans="21:21" x14ac:dyDescent="0.25">
      <c r="U517"/>
    </row>
    <row r="518" spans="21:21" x14ac:dyDescent="0.25">
      <c r="U518"/>
    </row>
    <row r="519" spans="21:21" x14ac:dyDescent="0.25">
      <c r="U519"/>
    </row>
    <row r="520" spans="21:21" x14ac:dyDescent="0.25">
      <c r="U520"/>
    </row>
    <row r="521" spans="21:21" x14ac:dyDescent="0.25">
      <c r="U521"/>
    </row>
    <row r="522" spans="21:21" x14ac:dyDescent="0.25">
      <c r="U522"/>
    </row>
    <row r="523" spans="21:21" x14ac:dyDescent="0.25">
      <c r="U523"/>
    </row>
    <row r="524" spans="21:21" x14ac:dyDescent="0.25">
      <c r="U524"/>
    </row>
    <row r="525" spans="21:21" x14ac:dyDescent="0.25">
      <c r="U525"/>
    </row>
    <row r="526" spans="21:21" x14ac:dyDescent="0.25">
      <c r="U526"/>
    </row>
    <row r="527" spans="21:21" x14ac:dyDescent="0.25">
      <c r="U527"/>
    </row>
    <row r="528" spans="21:21" x14ac:dyDescent="0.25">
      <c r="U528"/>
    </row>
    <row r="529" spans="21:21" x14ac:dyDescent="0.25">
      <c r="U529"/>
    </row>
    <row r="530" spans="21:21" x14ac:dyDescent="0.25">
      <c r="U530"/>
    </row>
    <row r="531" spans="21:21" x14ac:dyDescent="0.25">
      <c r="U531"/>
    </row>
    <row r="532" spans="21:21" x14ac:dyDescent="0.25">
      <c r="U532"/>
    </row>
    <row r="533" spans="21:21" x14ac:dyDescent="0.25">
      <c r="U533"/>
    </row>
    <row r="534" spans="21:21" x14ac:dyDescent="0.25">
      <c r="U534"/>
    </row>
    <row r="535" spans="21:21" x14ac:dyDescent="0.25">
      <c r="U535"/>
    </row>
    <row r="536" spans="21:21" x14ac:dyDescent="0.25">
      <c r="U536"/>
    </row>
    <row r="537" spans="21:21" x14ac:dyDescent="0.25">
      <c r="U537"/>
    </row>
    <row r="538" spans="21:21" x14ac:dyDescent="0.25">
      <c r="U538"/>
    </row>
    <row r="539" spans="21:21" x14ac:dyDescent="0.25">
      <c r="U539"/>
    </row>
    <row r="540" spans="21:21" x14ac:dyDescent="0.25">
      <c r="U540"/>
    </row>
    <row r="541" spans="21:21" x14ac:dyDescent="0.25">
      <c r="U541"/>
    </row>
    <row r="542" spans="21:21" x14ac:dyDescent="0.25">
      <c r="U542"/>
    </row>
    <row r="543" spans="21:21" x14ac:dyDescent="0.25">
      <c r="U543"/>
    </row>
    <row r="544" spans="21:21" x14ac:dyDescent="0.25">
      <c r="U544"/>
    </row>
    <row r="545" spans="21:22" x14ac:dyDescent="0.25">
      <c r="U545"/>
    </row>
    <row r="546" spans="21:22" x14ac:dyDescent="0.25">
      <c r="U546"/>
    </row>
    <row r="547" spans="21:22" x14ac:dyDescent="0.25">
      <c r="U547"/>
    </row>
    <row r="548" spans="21:22" x14ac:dyDescent="0.25">
      <c r="U548"/>
    </row>
    <row r="549" spans="21:22" x14ac:dyDescent="0.25">
      <c r="U549"/>
    </row>
    <row r="550" spans="21:22" x14ac:dyDescent="0.25">
      <c r="U550"/>
    </row>
    <row r="551" spans="21:22" x14ac:dyDescent="0.25">
      <c r="U551"/>
    </row>
    <row r="552" spans="21:22" x14ac:dyDescent="0.25">
      <c r="U552"/>
    </row>
    <row r="553" spans="21:22" s="2" customFormat="1" x14ac:dyDescent="0.25">
      <c r="U553"/>
      <c r="V553"/>
    </row>
    <row r="554" spans="21:22" s="2" customFormat="1" x14ac:dyDescent="0.25">
      <c r="U554"/>
      <c r="V554"/>
    </row>
    <row r="555" spans="21:22" s="2" customFormat="1" x14ac:dyDescent="0.25">
      <c r="U555"/>
      <c r="V555"/>
    </row>
    <row r="556" spans="21:22" s="2" customFormat="1" x14ac:dyDescent="0.25">
      <c r="U556"/>
      <c r="V556"/>
    </row>
    <row r="557" spans="21:22" s="2" customFormat="1" x14ac:dyDescent="0.25">
      <c r="U557"/>
      <c r="V557"/>
    </row>
    <row r="558" spans="21:22" s="2" customFormat="1" x14ac:dyDescent="0.25">
      <c r="U558"/>
      <c r="V558"/>
    </row>
    <row r="559" spans="21:22" s="2" customFormat="1" x14ac:dyDescent="0.25">
      <c r="U559"/>
      <c r="V559"/>
    </row>
    <row r="560" spans="21:22" s="2" customFormat="1" x14ac:dyDescent="0.25">
      <c r="U560"/>
      <c r="V560"/>
    </row>
    <row r="561" spans="21:22" s="2" customFormat="1" x14ac:dyDescent="0.25">
      <c r="U561"/>
      <c r="V561"/>
    </row>
    <row r="562" spans="21:22" s="2" customFormat="1" x14ac:dyDescent="0.25">
      <c r="U562"/>
      <c r="V562"/>
    </row>
    <row r="563" spans="21:22" s="2" customFormat="1" x14ac:dyDescent="0.25">
      <c r="U563"/>
      <c r="V563"/>
    </row>
    <row r="564" spans="21:22" s="2" customFormat="1" x14ac:dyDescent="0.25">
      <c r="U564"/>
      <c r="V564"/>
    </row>
    <row r="565" spans="21:22" s="2" customFormat="1" x14ac:dyDescent="0.25">
      <c r="U565"/>
      <c r="V565"/>
    </row>
    <row r="566" spans="21:22" s="2" customFormat="1" x14ac:dyDescent="0.25">
      <c r="U566"/>
      <c r="V566"/>
    </row>
    <row r="567" spans="21:22" s="2" customFormat="1" x14ac:dyDescent="0.25">
      <c r="U567"/>
      <c r="V567"/>
    </row>
  </sheetData>
  <sheetProtection algorithmName="SHA-512" hashValue="YQdZDRPplbUX+7GLzIcrEpGCA/RgyUdxlbmDJylDf1HueCtHCH4vwh+JOaLo1BJEelQjHHb6E8+fAhKgMOBVXg==" saltValue="K2DV/patd2KaumAZt8dR8g==" spinCount="100000" sheet="1" objects="1" scenarios="1" selectLockedCells="1" selectUnlockedCells="1"/>
  <mergeCells count="69">
    <mergeCell ref="K62:N62"/>
    <mergeCell ref="K63:N63"/>
    <mergeCell ref="K385:N385"/>
    <mergeCell ref="K390:N390"/>
    <mergeCell ref="K378:N378"/>
    <mergeCell ref="K334:N334"/>
    <mergeCell ref="K362:N362"/>
    <mergeCell ref="K121:N121"/>
    <mergeCell ref="K148:N148"/>
    <mergeCell ref="K122:N122"/>
    <mergeCell ref="K129:N129"/>
    <mergeCell ref="K130:N130"/>
    <mergeCell ref="K131:N131"/>
    <mergeCell ref="K147:N147"/>
    <mergeCell ref="K173:N173"/>
    <mergeCell ref="K269:N269"/>
    <mergeCell ref="K32:N32"/>
    <mergeCell ref="K40:N40"/>
    <mergeCell ref="K270:N270"/>
    <mergeCell ref="K228:N228"/>
    <mergeCell ref="K384:N384"/>
    <mergeCell ref="K313:N313"/>
    <mergeCell ref="K59:N59"/>
    <mergeCell ref="K112:N112"/>
    <mergeCell ref="K113:N113"/>
    <mergeCell ref="K114:N114"/>
    <mergeCell ref="K115:N115"/>
    <mergeCell ref="K116:N116"/>
    <mergeCell ref="K117:N117"/>
    <mergeCell ref="K118:N118"/>
    <mergeCell ref="K119:N119"/>
    <mergeCell ref="K120:N120"/>
    <mergeCell ref="K20:N20"/>
    <mergeCell ref="K4:N4"/>
    <mergeCell ref="K5:N5"/>
    <mergeCell ref="K6:N6"/>
    <mergeCell ref="K7:N7"/>
    <mergeCell ref="K8:N8"/>
    <mergeCell ref="K9:N9"/>
    <mergeCell ref="K10:N10"/>
    <mergeCell ref="K11:N11"/>
    <mergeCell ref="K12:N12"/>
    <mergeCell ref="K13:N13"/>
    <mergeCell ref="K14:N14"/>
    <mergeCell ref="K15:N15"/>
    <mergeCell ref="K16:N16"/>
    <mergeCell ref="K24:N24"/>
    <mergeCell ref="K199:N199"/>
    <mergeCell ref="K197:N197"/>
    <mergeCell ref="K72:N72"/>
    <mergeCell ref="K73:N73"/>
    <mergeCell ref="K74:N74"/>
    <mergeCell ref="K75:N75"/>
    <mergeCell ref="K76:N76"/>
    <mergeCell ref="K85:N85"/>
    <mergeCell ref="K95:N95"/>
    <mergeCell ref="K105:N105"/>
    <mergeCell ref="K106:N106"/>
    <mergeCell ref="K107:N107"/>
    <mergeCell ref="K108:N108"/>
    <mergeCell ref="K109:N109"/>
    <mergeCell ref="K111:N111"/>
    <mergeCell ref="K38:N38"/>
    <mergeCell ref="K39:N39"/>
    <mergeCell ref="K33:N33"/>
    <mergeCell ref="K34:N34"/>
    <mergeCell ref="K35:N35"/>
    <mergeCell ref="K36:N36"/>
    <mergeCell ref="K37:N3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10" manualBreakCount="10">
    <brk id="68" max="16383" man="1"/>
    <brk id="155" max="16383" man="1"/>
    <brk id="178" max="16383" man="1"/>
    <brk id="193" max="16383" man="1"/>
    <brk id="204" max="16383" man="1"/>
    <brk id="217" max="16383" man="1"/>
    <brk id="239" max="16383" man="1"/>
    <brk id="265" max="16383" man="1"/>
    <brk id="303" max="16383" man="1"/>
    <brk id="3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zoomScale="85" zoomScaleNormal="85" workbookViewId="0">
      <selection activeCell="E10" sqref="E10:E12"/>
    </sheetView>
  </sheetViews>
  <sheetFormatPr defaultRowHeight="15" x14ac:dyDescent="0.25"/>
  <cols>
    <col min="1" max="1" width="5.7109375" style="3" customWidth="1"/>
    <col min="2" max="2" width="35.7109375" style="112" customWidth="1"/>
    <col min="3" max="3" width="7.7109375" style="3" customWidth="1"/>
    <col min="4" max="4" width="7.7109375" style="4" customWidth="1"/>
    <col min="5" max="6" width="14.7109375" style="4" customWidth="1"/>
  </cols>
  <sheetData>
    <row r="1" spans="1:6" x14ac:dyDescent="0.25">
      <c r="A1" s="73"/>
      <c r="B1" s="343" t="s">
        <v>303</v>
      </c>
      <c r="C1" s="344"/>
      <c r="D1" s="344"/>
      <c r="E1" s="68"/>
      <c r="F1" s="69"/>
    </row>
    <row r="2" spans="1:6" ht="15.75" x14ac:dyDescent="0.25">
      <c r="A2" s="74"/>
      <c r="B2" s="101" t="s">
        <v>304</v>
      </c>
      <c r="C2" s="39"/>
      <c r="D2" s="70"/>
      <c r="E2" s="70"/>
      <c r="F2" s="69"/>
    </row>
    <row r="3" spans="1:6" ht="15.75" x14ac:dyDescent="0.25">
      <c r="A3" s="74"/>
      <c r="B3" s="101" t="s">
        <v>419</v>
      </c>
      <c r="C3" s="39"/>
      <c r="D3" s="70"/>
      <c r="E3" s="70"/>
      <c r="F3" s="69"/>
    </row>
    <row r="4" spans="1:6" ht="18" x14ac:dyDescent="0.25">
      <c r="A4" s="73"/>
      <c r="B4" s="102"/>
      <c r="C4" s="39"/>
      <c r="D4" s="48"/>
      <c r="E4" s="68"/>
      <c r="F4" s="69"/>
    </row>
    <row r="5" spans="1:6" x14ac:dyDescent="0.25">
      <c r="A5" s="73"/>
      <c r="B5" s="103" t="s">
        <v>316</v>
      </c>
      <c r="C5" s="39"/>
      <c r="D5" s="48"/>
      <c r="E5" s="68"/>
      <c r="F5" s="69"/>
    </row>
    <row r="6" spans="1:6" x14ac:dyDescent="0.25">
      <c r="A6" s="73"/>
      <c r="B6" s="103"/>
      <c r="C6" s="39"/>
      <c r="D6" s="48"/>
      <c r="E6" s="68"/>
      <c r="F6" s="69"/>
    </row>
    <row r="7" spans="1:6" ht="30" x14ac:dyDescent="0.25">
      <c r="A7" s="338" t="s">
        <v>317</v>
      </c>
      <c r="B7" s="338" t="s">
        <v>318</v>
      </c>
      <c r="C7" s="81" t="s">
        <v>319</v>
      </c>
      <c r="D7" s="81" t="s">
        <v>320</v>
      </c>
      <c r="E7" s="82" t="s">
        <v>321</v>
      </c>
      <c r="F7" s="82" t="s">
        <v>322</v>
      </c>
    </row>
    <row r="8" spans="1:6" x14ac:dyDescent="0.25">
      <c r="A8" s="339"/>
      <c r="B8" s="339"/>
      <c r="C8" s="81" t="s">
        <v>323</v>
      </c>
      <c r="D8" s="81" t="s">
        <v>324</v>
      </c>
      <c r="E8" s="82" t="s">
        <v>325</v>
      </c>
      <c r="F8" s="82"/>
    </row>
    <row r="9" spans="1:6" x14ac:dyDescent="0.25">
      <c r="A9" s="340" t="s">
        <v>356</v>
      </c>
      <c r="B9" s="341"/>
      <c r="C9" s="341"/>
      <c r="D9" s="341"/>
      <c r="E9" s="341"/>
      <c r="F9" s="342"/>
    </row>
    <row r="10" spans="1:6" ht="102" x14ac:dyDescent="0.25">
      <c r="A10" s="75">
        <v>1</v>
      </c>
      <c r="B10" s="86" t="s">
        <v>331</v>
      </c>
      <c r="C10" s="50" t="s">
        <v>305</v>
      </c>
      <c r="D10" s="54">
        <v>2</v>
      </c>
      <c r="E10" s="204"/>
      <c r="F10" s="51">
        <f t="shared" ref="F10:F12" si="0">E10*D10</f>
        <v>0</v>
      </c>
    </row>
    <row r="11" spans="1:6" x14ac:dyDescent="0.25">
      <c r="A11" s="75">
        <v>2</v>
      </c>
      <c r="B11" s="138" t="s">
        <v>396</v>
      </c>
      <c r="C11" s="50" t="s">
        <v>305</v>
      </c>
      <c r="D11" s="50">
        <v>2</v>
      </c>
      <c r="E11" s="204"/>
      <c r="F11" s="51">
        <f t="shared" si="0"/>
        <v>0</v>
      </c>
    </row>
    <row r="12" spans="1:6" ht="25.5" x14ac:dyDescent="0.25">
      <c r="A12" s="75">
        <v>3</v>
      </c>
      <c r="B12" s="86" t="s">
        <v>383</v>
      </c>
      <c r="C12" s="50" t="s">
        <v>305</v>
      </c>
      <c r="D12" s="54">
        <v>2</v>
      </c>
      <c r="E12" s="204"/>
      <c r="F12" s="51">
        <f t="shared" si="0"/>
        <v>0</v>
      </c>
    </row>
    <row r="13" spans="1:6" x14ac:dyDescent="0.25">
      <c r="A13" s="77"/>
      <c r="B13" s="46"/>
      <c r="C13" s="45"/>
      <c r="D13" s="45"/>
      <c r="E13" s="87"/>
      <c r="F13" s="47"/>
    </row>
    <row r="14" spans="1:6" x14ac:dyDescent="0.25">
      <c r="A14" s="77"/>
      <c r="B14" s="113" t="s">
        <v>363</v>
      </c>
      <c r="C14" s="114"/>
      <c r="D14" s="114"/>
      <c r="E14" s="115"/>
      <c r="F14" s="116">
        <f>SUM(F10:F12)</f>
        <v>0</v>
      </c>
    </row>
    <row r="15" spans="1:6" x14ac:dyDescent="0.25">
      <c r="A15" s="77"/>
      <c r="B15" s="46"/>
      <c r="C15" s="45"/>
      <c r="D15" s="45"/>
      <c r="E15" s="87"/>
      <c r="F15" s="47"/>
    </row>
    <row r="16" spans="1:6" ht="15.75" x14ac:dyDescent="0.25">
      <c r="A16" s="78"/>
      <c r="B16" s="108" t="s">
        <v>311</v>
      </c>
      <c r="C16" s="56"/>
      <c r="D16" s="56"/>
      <c r="E16" s="57"/>
      <c r="F16" s="58"/>
    </row>
    <row r="17" spans="1:6" x14ac:dyDescent="0.25">
      <c r="A17" s="78"/>
      <c r="B17" s="109" t="s">
        <v>351</v>
      </c>
      <c r="C17" s="48"/>
      <c r="D17" s="48"/>
      <c r="E17" s="55"/>
      <c r="F17" s="59">
        <f>F14</f>
        <v>0</v>
      </c>
    </row>
    <row r="18" spans="1:6" x14ac:dyDescent="0.25">
      <c r="A18" s="78"/>
      <c r="B18" s="110"/>
      <c r="C18" s="52"/>
      <c r="D18" s="52"/>
      <c r="E18" s="61"/>
      <c r="F18" s="60"/>
    </row>
    <row r="19" spans="1:6" x14ac:dyDescent="0.25">
      <c r="A19" s="78"/>
      <c r="B19" s="109"/>
      <c r="C19" s="62" t="s">
        <v>312</v>
      </c>
      <c r="D19" s="62"/>
      <c r="E19" s="63"/>
      <c r="F19" s="64">
        <f>SUM(F17:F17)</f>
        <v>0</v>
      </c>
    </row>
    <row r="20" spans="1:6" x14ac:dyDescent="0.25">
      <c r="A20" s="78"/>
      <c r="B20" s="109"/>
      <c r="C20" s="62"/>
      <c r="D20" s="62"/>
      <c r="E20" s="63"/>
      <c r="F20" s="55"/>
    </row>
    <row r="21" spans="1:6" ht="15.75" x14ac:dyDescent="0.25">
      <c r="A21" s="78"/>
      <c r="B21" s="109"/>
      <c r="C21" s="80" t="s">
        <v>313</v>
      </c>
      <c r="D21" s="65"/>
      <c r="E21" s="66"/>
      <c r="F21" s="58">
        <f>F19*0.22</f>
        <v>0</v>
      </c>
    </row>
    <row r="22" spans="1:6" ht="15.75" x14ac:dyDescent="0.25">
      <c r="A22" s="78"/>
      <c r="B22" s="109"/>
      <c r="C22" s="62" t="s">
        <v>314</v>
      </c>
      <c r="E22" s="67"/>
      <c r="F22" s="53">
        <f>SUM(F19:F21)</f>
        <v>0</v>
      </c>
    </row>
    <row r="23" spans="1:6" x14ac:dyDescent="0.25">
      <c r="A23" s="78"/>
      <c r="B23" s="111"/>
      <c r="C23" s="4"/>
    </row>
    <row r="24" spans="1:6" x14ac:dyDescent="0.25">
      <c r="A24" s="78"/>
      <c r="B24" s="111"/>
      <c r="C24" s="4"/>
    </row>
    <row r="25" spans="1:6" x14ac:dyDescent="0.25">
      <c r="A25" s="79"/>
      <c r="B25" s="111"/>
      <c r="C25" s="4"/>
    </row>
    <row r="26" spans="1:6" x14ac:dyDescent="0.25">
      <c r="A26" s="73"/>
    </row>
    <row r="50" spans="1:6" s="2" customFormat="1" x14ac:dyDescent="0.25">
      <c r="A50" s="3"/>
      <c r="B50" s="112"/>
      <c r="C50" s="3"/>
      <c r="D50" s="4"/>
      <c r="E50" s="4"/>
      <c r="F50" s="4"/>
    </row>
    <row r="51" spans="1:6" s="2" customFormat="1" x14ac:dyDescent="0.25">
      <c r="A51" s="3"/>
      <c r="B51" s="112"/>
      <c r="C51" s="3"/>
      <c r="D51" s="4"/>
      <c r="E51" s="4"/>
      <c r="F51" s="4"/>
    </row>
    <row r="52" spans="1:6" s="2" customFormat="1" x14ac:dyDescent="0.25">
      <c r="A52" s="3"/>
      <c r="B52" s="112"/>
      <c r="C52" s="3"/>
      <c r="D52" s="4"/>
      <c r="E52" s="4"/>
      <c r="F52" s="4"/>
    </row>
    <row r="53" spans="1:6" s="2" customFormat="1" x14ac:dyDescent="0.25">
      <c r="A53" s="3"/>
      <c r="B53" s="112"/>
      <c r="C53" s="3"/>
      <c r="D53" s="4"/>
      <c r="E53" s="4"/>
      <c r="F53" s="4"/>
    </row>
    <row r="54" spans="1:6" s="2" customFormat="1" x14ac:dyDescent="0.25">
      <c r="A54" s="3"/>
      <c r="B54" s="112"/>
      <c r="C54" s="3"/>
      <c r="D54" s="4"/>
      <c r="E54" s="4"/>
      <c r="F54" s="4"/>
    </row>
    <row r="55" spans="1:6" s="2" customFormat="1" x14ac:dyDescent="0.25">
      <c r="A55" s="3"/>
      <c r="B55" s="112"/>
      <c r="C55" s="3"/>
      <c r="D55" s="4"/>
      <c r="E55" s="4"/>
      <c r="F55" s="4"/>
    </row>
    <row r="56" spans="1:6" s="2" customFormat="1" x14ac:dyDescent="0.25">
      <c r="A56" s="3"/>
      <c r="B56" s="112"/>
      <c r="C56" s="3"/>
      <c r="D56" s="4"/>
      <c r="E56" s="4"/>
      <c r="F56" s="4"/>
    </row>
    <row r="57" spans="1:6" s="2" customFormat="1" x14ac:dyDescent="0.25">
      <c r="A57" s="3"/>
      <c r="B57" s="112"/>
      <c r="C57" s="3"/>
      <c r="D57" s="4"/>
      <c r="E57" s="4"/>
      <c r="F57" s="4"/>
    </row>
    <row r="58" spans="1:6" s="2" customFormat="1" x14ac:dyDescent="0.25">
      <c r="A58" s="3"/>
      <c r="B58" s="112"/>
      <c r="C58" s="3"/>
      <c r="D58" s="4"/>
      <c r="E58" s="4"/>
      <c r="F58" s="4"/>
    </row>
    <row r="59" spans="1:6" s="2" customFormat="1" x14ac:dyDescent="0.25">
      <c r="A59" s="3"/>
      <c r="B59" s="112"/>
      <c r="C59" s="3"/>
      <c r="D59" s="4"/>
      <c r="E59" s="4"/>
      <c r="F59" s="4"/>
    </row>
    <row r="60" spans="1:6" s="2" customFormat="1" x14ac:dyDescent="0.25">
      <c r="A60" s="3"/>
      <c r="B60" s="112"/>
      <c r="C60" s="3"/>
      <c r="D60" s="4"/>
      <c r="E60" s="4"/>
      <c r="F60" s="4"/>
    </row>
    <row r="61" spans="1:6" s="2" customFormat="1" x14ac:dyDescent="0.25">
      <c r="A61" s="3"/>
      <c r="B61" s="112"/>
      <c r="C61" s="3"/>
      <c r="D61" s="4"/>
      <c r="E61" s="4"/>
      <c r="F61" s="4"/>
    </row>
    <row r="62" spans="1:6" s="2" customFormat="1" x14ac:dyDescent="0.25">
      <c r="A62" s="3"/>
      <c r="B62" s="112"/>
      <c r="C62" s="3"/>
      <c r="D62" s="4"/>
      <c r="E62" s="4"/>
      <c r="F62" s="4"/>
    </row>
    <row r="63" spans="1:6" s="2" customFormat="1" x14ac:dyDescent="0.25">
      <c r="A63" s="3"/>
      <c r="B63" s="112"/>
      <c r="C63" s="3"/>
      <c r="D63" s="4"/>
      <c r="E63" s="4"/>
      <c r="F63" s="4"/>
    </row>
    <row r="64" spans="1:6" s="2" customFormat="1" x14ac:dyDescent="0.25">
      <c r="A64" s="3"/>
      <c r="B64" s="112"/>
      <c r="C64" s="3"/>
      <c r="D64" s="4"/>
      <c r="E64" s="4"/>
      <c r="F64" s="4"/>
    </row>
    <row r="65" spans="1:6" s="2" customFormat="1" x14ac:dyDescent="0.25">
      <c r="A65" s="3"/>
      <c r="B65" s="112"/>
      <c r="C65" s="3"/>
      <c r="D65" s="4"/>
      <c r="E65" s="4"/>
      <c r="F65" s="4"/>
    </row>
    <row r="66" spans="1:6" s="2" customFormat="1" x14ac:dyDescent="0.25">
      <c r="A66" s="3"/>
      <c r="B66" s="112"/>
      <c r="C66" s="3"/>
      <c r="D66" s="4"/>
      <c r="E66" s="4"/>
      <c r="F66" s="4"/>
    </row>
  </sheetData>
  <sheetProtection algorithmName="SHA-512" hashValue="f3TFb8atS3YG9mfB6axF1wAuQpdEx/IIPgtf0ZIyfNKcZoizVplYOganNTQnpWlKWKhnSTb8j+WA3/7aos4pGw==" saltValue="WfT8pPqwUVorAsKZ/oPtfQ==" spinCount="100000" sheet="1" objects="1" scenarios="1" selectLockedCells="1"/>
  <mergeCells count="4">
    <mergeCell ref="B1:D1"/>
    <mergeCell ref="A7:A8"/>
    <mergeCell ref="B7:B8"/>
    <mergeCell ref="A9:F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3" zoomScale="85" zoomScaleNormal="85" workbookViewId="0">
      <selection activeCell="E25" activeCellId="3" sqref="E10:E14 E19 E20 E25:E32"/>
    </sheetView>
  </sheetViews>
  <sheetFormatPr defaultRowHeight="15" x14ac:dyDescent="0.25"/>
  <cols>
    <col min="1" max="1" width="5.7109375" style="3" customWidth="1"/>
    <col min="2" max="2" width="35.7109375" style="112" customWidth="1"/>
    <col min="3" max="3" width="7.7109375" style="3" customWidth="1"/>
    <col min="4" max="4" width="7.7109375" style="4" customWidth="1"/>
    <col min="5" max="6" width="14.7109375" style="4" customWidth="1"/>
  </cols>
  <sheetData>
    <row r="1" spans="1:13" x14ac:dyDescent="0.25">
      <c r="A1" s="73"/>
      <c r="B1" s="343" t="s">
        <v>303</v>
      </c>
      <c r="C1" s="344"/>
      <c r="D1" s="344"/>
      <c r="E1" s="68"/>
      <c r="F1" s="69"/>
    </row>
    <row r="2" spans="1:13" ht="15.75" x14ac:dyDescent="0.25">
      <c r="A2" s="74"/>
      <c r="B2" s="101" t="s">
        <v>304</v>
      </c>
      <c r="C2" s="39"/>
      <c r="D2" s="70"/>
      <c r="E2" s="70"/>
      <c r="F2" s="69"/>
    </row>
    <row r="3" spans="1:13" ht="15.75" x14ac:dyDescent="0.25">
      <c r="A3" s="74"/>
      <c r="B3" s="101" t="s">
        <v>418</v>
      </c>
      <c r="C3" s="39"/>
      <c r="D3" s="70"/>
      <c r="E3" s="70"/>
      <c r="F3" s="69"/>
    </row>
    <row r="4" spans="1:13" ht="18" x14ac:dyDescent="0.25">
      <c r="A4" s="73"/>
      <c r="B4" s="102"/>
      <c r="C4" s="39"/>
      <c r="D4" s="48"/>
      <c r="E4" s="68"/>
      <c r="F4" s="69"/>
    </row>
    <row r="5" spans="1:13" x14ac:dyDescent="0.25">
      <c r="A5" s="73"/>
      <c r="B5" s="103" t="s">
        <v>316</v>
      </c>
      <c r="C5" s="39"/>
      <c r="D5" s="48"/>
      <c r="E5" s="68"/>
      <c r="F5" s="69"/>
    </row>
    <row r="6" spans="1:13" x14ac:dyDescent="0.25">
      <c r="A6" s="73"/>
      <c r="B6" s="103"/>
      <c r="C6" s="39"/>
      <c r="D6" s="48"/>
      <c r="E6" s="68"/>
      <c r="F6" s="69"/>
    </row>
    <row r="7" spans="1:13" ht="30" x14ac:dyDescent="0.25">
      <c r="A7" s="338" t="s">
        <v>317</v>
      </c>
      <c r="B7" s="338" t="s">
        <v>318</v>
      </c>
      <c r="C7" s="81" t="s">
        <v>319</v>
      </c>
      <c r="D7" s="81" t="s">
        <v>320</v>
      </c>
      <c r="E7" s="82" t="s">
        <v>321</v>
      </c>
      <c r="F7" s="82" t="s">
        <v>322</v>
      </c>
    </row>
    <row r="8" spans="1:13" x14ac:dyDescent="0.25">
      <c r="A8" s="339"/>
      <c r="B8" s="339"/>
      <c r="C8" s="81" t="s">
        <v>323</v>
      </c>
      <c r="D8" s="81" t="s">
        <v>324</v>
      </c>
      <c r="E8" s="82" t="s">
        <v>325</v>
      </c>
      <c r="F8" s="82"/>
    </row>
    <row r="9" spans="1:13" x14ac:dyDescent="0.25">
      <c r="A9" s="340" t="s">
        <v>356</v>
      </c>
      <c r="B9" s="341"/>
      <c r="C9" s="341"/>
      <c r="D9" s="341"/>
      <c r="E9" s="341"/>
      <c r="F9" s="342"/>
    </row>
    <row r="10" spans="1:13" ht="102" x14ac:dyDescent="0.25">
      <c r="A10" s="75">
        <v>1</v>
      </c>
      <c r="B10" s="86" t="s">
        <v>331</v>
      </c>
      <c r="C10" s="50" t="s">
        <v>305</v>
      </c>
      <c r="D10" s="54">
        <v>2</v>
      </c>
      <c r="E10" s="204"/>
      <c r="F10" s="51">
        <f t="shared" ref="F10:F14" si="0">E10*D10</f>
        <v>0</v>
      </c>
      <c r="L10" s="4"/>
      <c r="M10" s="4"/>
    </row>
    <row r="11" spans="1:13" ht="102" x14ac:dyDescent="0.25">
      <c r="A11" s="75">
        <v>2</v>
      </c>
      <c r="B11" s="86" t="s">
        <v>332</v>
      </c>
      <c r="C11" s="50" t="s">
        <v>305</v>
      </c>
      <c r="D11" s="54">
        <v>7</v>
      </c>
      <c r="E11" s="204"/>
      <c r="F11" s="51">
        <f t="shared" si="0"/>
        <v>0</v>
      </c>
      <c r="L11" s="4"/>
      <c r="M11" s="4"/>
    </row>
    <row r="12" spans="1:13" ht="102" x14ac:dyDescent="0.25">
      <c r="A12" s="75">
        <v>3</v>
      </c>
      <c r="B12" s="86" t="s">
        <v>333</v>
      </c>
      <c r="C12" s="50" t="s">
        <v>305</v>
      </c>
      <c r="D12" s="54">
        <v>4</v>
      </c>
      <c r="E12" s="204"/>
      <c r="F12" s="51">
        <f t="shared" si="0"/>
        <v>0</v>
      </c>
      <c r="L12" s="4"/>
      <c r="M12" s="4"/>
    </row>
    <row r="13" spans="1:13" x14ac:dyDescent="0.25">
      <c r="A13" s="75">
        <v>4</v>
      </c>
      <c r="B13" s="138" t="s">
        <v>396</v>
      </c>
      <c r="C13" s="50" t="s">
        <v>305</v>
      </c>
      <c r="D13" s="50">
        <v>13</v>
      </c>
      <c r="E13" s="204"/>
      <c r="F13" s="51">
        <f t="shared" si="0"/>
        <v>0</v>
      </c>
      <c r="L13" s="4"/>
      <c r="M13" s="4"/>
    </row>
    <row r="14" spans="1:13" ht="25.5" x14ac:dyDescent="0.25">
      <c r="A14" s="75">
        <v>5</v>
      </c>
      <c r="B14" s="86" t="s">
        <v>383</v>
      </c>
      <c r="C14" s="50" t="s">
        <v>305</v>
      </c>
      <c r="D14" s="54">
        <v>13</v>
      </c>
      <c r="E14" s="204"/>
      <c r="F14" s="51">
        <f t="shared" si="0"/>
        <v>0</v>
      </c>
      <c r="L14" s="4"/>
      <c r="M14" s="4"/>
    </row>
    <row r="15" spans="1:13" x14ac:dyDescent="0.25">
      <c r="A15" s="77"/>
      <c r="B15" s="46"/>
      <c r="C15" s="45"/>
      <c r="D15" s="45"/>
      <c r="E15" s="87"/>
      <c r="F15" s="47"/>
    </row>
    <row r="16" spans="1:13" x14ac:dyDescent="0.25">
      <c r="A16" s="77"/>
      <c r="B16" s="113" t="s">
        <v>363</v>
      </c>
      <c r="C16" s="114"/>
      <c r="D16" s="114"/>
      <c r="E16" s="115"/>
      <c r="F16" s="116">
        <f>SUM(F10:F14)</f>
        <v>0</v>
      </c>
    </row>
    <row r="17" spans="1:6" x14ac:dyDescent="0.25">
      <c r="A17" s="77"/>
      <c r="B17" s="46"/>
      <c r="C17" s="45"/>
      <c r="D17" s="45"/>
      <c r="E17" s="87"/>
      <c r="F17" s="47"/>
    </row>
    <row r="18" spans="1:6" x14ac:dyDescent="0.25">
      <c r="A18" s="340" t="s">
        <v>359</v>
      </c>
      <c r="B18" s="341"/>
      <c r="C18" s="341"/>
      <c r="D18" s="341"/>
      <c r="E18" s="341"/>
      <c r="F18" s="342"/>
    </row>
    <row r="19" spans="1:6" ht="38.25" x14ac:dyDescent="0.25">
      <c r="A19" s="50">
        <v>1</v>
      </c>
      <c r="B19" s="106" t="s">
        <v>329</v>
      </c>
      <c r="C19" s="72" t="s">
        <v>308</v>
      </c>
      <c r="D19" s="72">
        <v>1</v>
      </c>
      <c r="E19" s="206"/>
      <c r="F19" s="84">
        <f>D19*E19</f>
        <v>0</v>
      </c>
    </row>
    <row r="20" spans="1:6" x14ac:dyDescent="0.25">
      <c r="A20" s="20">
        <v>2</v>
      </c>
      <c r="B20" s="176" t="s">
        <v>395</v>
      </c>
      <c r="C20" s="50" t="s">
        <v>305</v>
      </c>
      <c r="D20" s="50">
        <v>1</v>
      </c>
      <c r="E20" s="205"/>
      <c r="F20" s="137">
        <f t="shared" ref="F20" si="1">E20*D20</f>
        <v>0</v>
      </c>
    </row>
    <row r="21" spans="1:6" ht="15.75" x14ac:dyDescent="0.25">
      <c r="A21" s="39"/>
      <c r="B21" s="107"/>
      <c r="C21" s="39"/>
      <c r="D21" s="48"/>
      <c r="E21" s="49"/>
      <c r="F21" s="49"/>
    </row>
    <row r="22" spans="1:6" x14ac:dyDescent="0.25">
      <c r="A22" s="39"/>
      <c r="B22" s="113" t="s">
        <v>363</v>
      </c>
      <c r="C22" s="114"/>
      <c r="D22" s="114"/>
      <c r="E22" s="115"/>
      <c r="F22" s="116">
        <f>F19</f>
        <v>0</v>
      </c>
    </row>
    <row r="23" spans="1:6" ht="15.75" x14ac:dyDescent="0.25">
      <c r="A23" s="39"/>
      <c r="B23" s="107"/>
      <c r="C23" s="39"/>
      <c r="D23" s="48"/>
      <c r="E23" s="49"/>
      <c r="F23" s="49"/>
    </row>
    <row r="24" spans="1:6" x14ac:dyDescent="0.25">
      <c r="A24" s="340" t="s">
        <v>360</v>
      </c>
      <c r="B24" s="341"/>
      <c r="C24" s="341"/>
      <c r="D24" s="341"/>
      <c r="E24" s="341"/>
      <c r="F24" s="342"/>
    </row>
    <row r="25" spans="1:6" ht="38.25" x14ac:dyDescent="0.25">
      <c r="A25" s="20">
        <v>1</v>
      </c>
      <c r="B25" s="104" t="s">
        <v>328</v>
      </c>
      <c r="C25" s="50" t="s">
        <v>305</v>
      </c>
      <c r="D25" s="85">
        <v>2</v>
      </c>
      <c r="E25" s="207"/>
      <c r="F25" s="84">
        <f t="shared" ref="F25" si="2">E25*D25</f>
        <v>0</v>
      </c>
    </row>
    <row r="26" spans="1:6" ht="51" x14ac:dyDescent="0.25">
      <c r="A26" s="20">
        <v>2</v>
      </c>
      <c r="B26" s="43" t="s">
        <v>326</v>
      </c>
      <c r="C26" s="71" t="s">
        <v>305</v>
      </c>
      <c r="D26" s="83">
        <v>2</v>
      </c>
      <c r="E26" s="207"/>
      <c r="F26" s="84">
        <f>E26*D26</f>
        <v>0</v>
      </c>
    </row>
    <row r="27" spans="1:6" ht="38.25" x14ac:dyDescent="0.25">
      <c r="A27" s="20">
        <v>3</v>
      </c>
      <c r="B27" s="104" t="s">
        <v>368</v>
      </c>
      <c r="C27" s="50" t="s">
        <v>305</v>
      </c>
      <c r="D27" s="85">
        <v>1</v>
      </c>
      <c r="E27" s="207"/>
      <c r="F27" s="84">
        <f t="shared" ref="F27" si="3">E27*D27</f>
        <v>0</v>
      </c>
    </row>
    <row r="28" spans="1:6" ht="51" x14ac:dyDescent="0.25">
      <c r="A28" s="20">
        <v>4</v>
      </c>
      <c r="B28" s="43" t="s">
        <v>369</v>
      </c>
      <c r="C28" s="71" t="s">
        <v>305</v>
      </c>
      <c r="D28" s="83">
        <v>1</v>
      </c>
      <c r="E28" s="207"/>
      <c r="F28" s="84">
        <f>E28*D28</f>
        <v>0</v>
      </c>
    </row>
    <row r="29" spans="1:6" ht="38.25" x14ac:dyDescent="0.25">
      <c r="A29" s="20">
        <v>5</v>
      </c>
      <c r="B29" s="104" t="s">
        <v>375</v>
      </c>
      <c r="C29" s="50" t="s">
        <v>305</v>
      </c>
      <c r="D29" s="85">
        <v>1</v>
      </c>
      <c r="E29" s="207"/>
      <c r="F29" s="84">
        <f t="shared" ref="F29" si="4">E29*D29</f>
        <v>0</v>
      </c>
    </row>
    <row r="30" spans="1:6" ht="51" x14ac:dyDescent="0.25">
      <c r="A30" s="20">
        <v>6</v>
      </c>
      <c r="B30" s="43" t="s">
        <v>376</v>
      </c>
      <c r="C30" s="71" t="s">
        <v>305</v>
      </c>
      <c r="D30" s="83">
        <v>1</v>
      </c>
      <c r="E30" s="207"/>
      <c r="F30" s="84">
        <f>E30*D30</f>
        <v>0</v>
      </c>
    </row>
    <row r="31" spans="1:6" ht="25.5" x14ac:dyDescent="0.25">
      <c r="A31" s="20">
        <v>7</v>
      </c>
      <c r="B31" s="106" t="s">
        <v>372</v>
      </c>
      <c r="C31" s="20" t="s">
        <v>348</v>
      </c>
      <c r="D31" s="20">
        <v>1</v>
      </c>
      <c r="E31" s="208"/>
      <c r="F31" s="100">
        <f>D31*E31</f>
        <v>0</v>
      </c>
    </row>
    <row r="32" spans="1:6" ht="25.5" x14ac:dyDescent="0.25">
      <c r="A32" s="20">
        <v>8</v>
      </c>
      <c r="B32" s="106" t="s">
        <v>349</v>
      </c>
      <c r="C32" s="20" t="s">
        <v>348</v>
      </c>
      <c r="D32" s="20">
        <v>8</v>
      </c>
      <c r="E32" s="208"/>
      <c r="F32" s="100">
        <f>D32*E32</f>
        <v>0</v>
      </c>
    </row>
    <row r="33" spans="1:6" x14ac:dyDescent="0.25">
      <c r="A33" s="187"/>
      <c r="B33" s="52"/>
      <c r="C33" s="52"/>
      <c r="D33" s="188"/>
      <c r="E33" s="188"/>
      <c r="F33"/>
    </row>
    <row r="34" spans="1:6" x14ac:dyDescent="0.25">
      <c r="A34"/>
      <c r="B34" s="113" t="s">
        <v>363</v>
      </c>
      <c r="C34" s="114"/>
      <c r="D34" s="114"/>
      <c r="E34" s="115"/>
      <c r="F34" s="116">
        <f>SUM(F25:F32)</f>
        <v>0</v>
      </c>
    </row>
    <row r="35" spans="1:6" x14ac:dyDescent="0.25">
      <c r="A35"/>
      <c r="B35"/>
      <c r="C35"/>
      <c r="D35"/>
      <c r="E35"/>
      <c r="F35"/>
    </row>
    <row r="36" spans="1:6" s="2" customFormat="1" ht="15.75" x14ac:dyDescent="0.25">
      <c r="A36" s="78"/>
      <c r="B36" s="108" t="s">
        <v>311</v>
      </c>
      <c r="C36" s="56"/>
      <c r="D36" s="56"/>
      <c r="E36" s="57"/>
      <c r="F36" s="58"/>
    </row>
    <row r="37" spans="1:6" s="2" customFormat="1" x14ac:dyDescent="0.25">
      <c r="A37" s="78"/>
      <c r="B37" s="109" t="s">
        <v>351</v>
      </c>
      <c r="C37" s="48"/>
      <c r="D37" s="48"/>
      <c r="E37" s="55"/>
      <c r="F37" s="59">
        <f>F16</f>
        <v>0</v>
      </c>
    </row>
    <row r="38" spans="1:6" s="2" customFormat="1" x14ac:dyDescent="0.25">
      <c r="A38" s="78"/>
      <c r="B38" s="109" t="s">
        <v>354</v>
      </c>
      <c r="C38" s="48"/>
      <c r="D38" s="48"/>
      <c r="E38" s="55"/>
      <c r="F38" s="60">
        <f>F22</f>
        <v>0</v>
      </c>
    </row>
    <row r="39" spans="1:6" s="2" customFormat="1" x14ac:dyDescent="0.25">
      <c r="A39" s="78"/>
      <c r="B39" s="109" t="s">
        <v>362</v>
      </c>
      <c r="C39" s="48"/>
      <c r="D39" s="48"/>
      <c r="E39" s="55"/>
      <c r="F39" s="60">
        <f>F34</f>
        <v>0</v>
      </c>
    </row>
    <row r="40" spans="1:6" s="2" customFormat="1" x14ac:dyDescent="0.25">
      <c r="A40" s="78"/>
      <c r="B40" s="110"/>
      <c r="C40" s="52"/>
      <c r="D40" s="52"/>
      <c r="E40" s="61"/>
      <c r="F40" s="60"/>
    </row>
    <row r="41" spans="1:6" s="2" customFormat="1" x14ac:dyDescent="0.25">
      <c r="A41" s="78"/>
      <c r="B41" s="109"/>
      <c r="C41" s="62" t="s">
        <v>312</v>
      </c>
      <c r="D41" s="62"/>
      <c r="E41" s="63"/>
      <c r="F41" s="64">
        <f>SUM(F37:F39)</f>
        <v>0</v>
      </c>
    </row>
    <row r="42" spans="1:6" s="2" customFormat="1" x14ac:dyDescent="0.25">
      <c r="A42" s="78"/>
      <c r="B42" s="109"/>
      <c r="C42" s="62"/>
      <c r="D42" s="62"/>
      <c r="E42" s="63"/>
      <c r="F42" s="55"/>
    </row>
    <row r="43" spans="1:6" s="2" customFormat="1" ht="15.75" x14ac:dyDescent="0.25">
      <c r="A43" s="78"/>
      <c r="B43" s="109"/>
      <c r="C43" s="80" t="s">
        <v>313</v>
      </c>
      <c r="D43" s="65"/>
      <c r="E43" s="66"/>
      <c r="F43" s="58">
        <f>F41*0.22</f>
        <v>0</v>
      </c>
    </row>
    <row r="44" spans="1:6" s="2" customFormat="1" ht="15.75" x14ac:dyDescent="0.25">
      <c r="A44" s="78"/>
      <c r="B44" s="109"/>
      <c r="C44" s="62" t="s">
        <v>314</v>
      </c>
      <c r="D44" s="4"/>
      <c r="E44" s="67"/>
      <c r="F44" s="53">
        <f>SUM(F41:F43)</f>
        <v>0</v>
      </c>
    </row>
    <row r="45" spans="1:6" s="2" customFormat="1" x14ac:dyDescent="0.25">
      <c r="A45" s="78"/>
      <c r="B45" s="111"/>
      <c r="C45" s="4"/>
      <c r="D45" s="4"/>
      <c r="E45" s="4"/>
      <c r="F45" s="4"/>
    </row>
    <row r="46" spans="1:6" s="2" customFormat="1" x14ac:dyDescent="0.25">
      <c r="A46" s="78"/>
      <c r="B46" s="111"/>
      <c r="C46" s="4"/>
      <c r="D46" s="4"/>
      <c r="E46" s="4"/>
      <c r="F46" s="4"/>
    </row>
    <row r="47" spans="1:6" s="2" customFormat="1" x14ac:dyDescent="0.25">
      <c r="A47" s="79"/>
      <c r="B47" s="111"/>
      <c r="C47" s="4"/>
      <c r="D47" s="4"/>
      <c r="E47" s="4"/>
      <c r="F47" s="4"/>
    </row>
    <row r="48" spans="1:6" x14ac:dyDescent="0.25">
      <c r="A48" s="73"/>
    </row>
  </sheetData>
  <sheetProtection algorithmName="SHA-512" hashValue="JZygEEkMGGzjaQDMNHlkJgcCZI4yCmaR//E9wjw0f/SEsyCM9zskyXYEBAWvRBDdPRk721Tf7kuimbLfKyAJRA==" saltValue="o1ga7gMG6AAl+Q9R67HTtQ==" spinCount="100000" sheet="1" objects="1" scenarios="1" selectLockedCells="1"/>
  <mergeCells count="6">
    <mergeCell ref="A18:F18"/>
    <mergeCell ref="A24:F24"/>
    <mergeCell ref="B1:D1"/>
    <mergeCell ref="A7:A8"/>
    <mergeCell ref="B7:B8"/>
    <mergeCell ref="A9:F9"/>
  </mergeCells>
  <pageMargins left="0.7" right="0.7" top="0.75" bottom="0.75" header="0.3" footer="0.3"/>
  <pageSetup paperSize="9" orientation="portrait" verticalDpi="0" r:id="rId1"/>
  <rowBreaks count="1" manualBreakCount="1">
    <brk id="2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3" zoomScale="85" zoomScaleNormal="85" workbookViewId="0">
      <selection activeCell="E11" sqref="E11"/>
    </sheetView>
  </sheetViews>
  <sheetFormatPr defaultRowHeight="15" x14ac:dyDescent="0.25"/>
  <cols>
    <col min="1" max="1" width="5.7109375" style="3" customWidth="1"/>
    <col min="2" max="2" width="35.7109375" style="112" customWidth="1"/>
    <col min="3" max="3" width="7.7109375" style="3" customWidth="1"/>
    <col min="4" max="4" width="7.7109375" style="4" customWidth="1"/>
    <col min="5" max="6" width="14.7109375" style="4" customWidth="1"/>
  </cols>
  <sheetData>
    <row r="1" spans="1:13" x14ac:dyDescent="0.25">
      <c r="A1" s="73"/>
      <c r="B1" s="343" t="s">
        <v>303</v>
      </c>
      <c r="C1" s="344"/>
      <c r="D1" s="344"/>
      <c r="E1" s="68"/>
      <c r="F1" s="69"/>
    </row>
    <row r="2" spans="1:13" ht="15.75" x14ac:dyDescent="0.25">
      <c r="A2" s="74"/>
      <c r="B2" s="101" t="s">
        <v>304</v>
      </c>
      <c r="C2" s="39"/>
      <c r="D2" s="70"/>
      <c r="E2" s="70"/>
      <c r="F2" s="69"/>
    </row>
    <row r="3" spans="1:13" ht="15.75" x14ac:dyDescent="0.25">
      <c r="A3" s="74"/>
      <c r="B3" s="101" t="s">
        <v>377</v>
      </c>
      <c r="C3" s="39"/>
      <c r="D3" s="70"/>
      <c r="E3" s="70"/>
      <c r="F3" s="69"/>
    </row>
    <row r="4" spans="1:13" ht="18" x14ac:dyDescent="0.25">
      <c r="A4" s="73"/>
      <c r="B4" s="102"/>
      <c r="C4" s="39"/>
      <c r="D4" s="48"/>
      <c r="E4" s="68"/>
      <c r="F4" s="69"/>
    </row>
    <row r="5" spans="1:13" x14ac:dyDescent="0.25">
      <c r="A5" s="73"/>
      <c r="B5" s="103" t="s">
        <v>316</v>
      </c>
      <c r="C5" s="39"/>
      <c r="D5" s="48"/>
      <c r="E5" s="68"/>
      <c r="F5" s="69"/>
    </row>
    <row r="6" spans="1:13" x14ac:dyDescent="0.25">
      <c r="A6" s="73"/>
      <c r="B6" s="103"/>
      <c r="C6" s="39"/>
      <c r="D6" s="48"/>
      <c r="E6" s="68"/>
      <c r="F6" s="69"/>
    </row>
    <row r="7" spans="1:13" ht="30" x14ac:dyDescent="0.25">
      <c r="A7" s="338" t="s">
        <v>317</v>
      </c>
      <c r="B7" s="338" t="s">
        <v>318</v>
      </c>
      <c r="C7" s="81" t="s">
        <v>319</v>
      </c>
      <c r="D7" s="81" t="s">
        <v>320</v>
      </c>
      <c r="E7" s="82" t="s">
        <v>321</v>
      </c>
      <c r="F7" s="82" t="s">
        <v>322</v>
      </c>
    </row>
    <row r="8" spans="1:13" x14ac:dyDescent="0.25">
      <c r="A8" s="339"/>
      <c r="B8" s="339"/>
      <c r="C8" s="81" t="s">
        <v>323</v>
      </c>
      <c r="D8" s="81" t="s">
        <v>324</v>
      </c>
      <c r="E8" s="82" t="s">
        <v>325</v>
      </c>
      <c r="F8" s="82"/>
    </row>
    <row r="9" spans="1:13" x14ac:dyDescent="0.25">
      <c r="A9" s="340" t="s">
        <v>356</v>
      </c>
      <c r="B9" s="341"/>
      <c r="C9" s="341"/>
      <c r="D9" s="341"/>
      <c r="E9" s="341"/>
      <c r="F9" s="342"/>
    </row>
    <row r="10" spans="1:13" ht="102" x14ac:dyDescent="0.25">
      <c r="A10" s="75">
        <v>1</v>
      </c>
      <c r="B10" s="86" t="s">
        <v>332</v>
      </c>
      <c r="C10" s="50" t="s">
        <v>305</v>
      </c>
      <c r="D10" s="54">
        <v>5</v>
      </c>
      <c r="E10" s="204"/>
      <c r="F10" s="51">
        <f t="shared" ref="F10:F12" si="0">E10*D10</f>
        <v>0</v>
      </c>
      <c r="L10" s="4"/>
      <c r="M10" s="4"/>
    </row>
    <row r="11" spans="1:13" x14ac:dyDescent="0.25">
      <c r="A11" s="75">
        <v>2</v>
      </c>
      <c r="B11" s="138" t="s">
        <v>396</v>
      </c>
      <c r="C11" s="50" t="s">
        <v>305</v>
      </c>
      <c r="D11" s="50">
        <v>5</v>
      </c>
      <c r="E11" s="204"/>
      <c r="F11" s="51">
        <f t="shared" si="0"/>
        <v>0</v>
      </c>
      <c r="L11" s="4"/>
      <c r="M11" s="4"/>
    </row>
    <row r="12" spans="1:13" ht="25.5" x14ac:dyDescent="0.25">
      <c r="A12" s="75">
        <v>3</v>
      </c>
      <c r="B12" s="86" t="s">
        <v>383</v>
      </c>
      <c r="C12" s="50" t="s">
        <v>305</v>
      </c>
      <c r="D12" s="54">
        <v>5</v>
      </c>
      <c r="E12" s="204"/>
      <c r="F12" s="51">
        <f t="shared" si="0"/>
        <v>0</v>
      </c>
      <c r="L12" s="4"/>
      <c r="M12" s="4"/>
    </row>
    <row r="13" spans="1:13" x14ac:dyDescent="0.25">
      <c r="A13" s="77"/>
      <c r="B13" s="46"/>
      <c r="C13" s="45"/>
      <c r="D13" s="45"/>
      <c r="E13" s="87"/>
      <c r="F13" s="47"/>
    </row>
    <row r="14" spans="1:13" x14ac:dyDescent="0.25">
      <c r="A14" s="77"/>
      <c r="B14" s="113" t="s">
        <v>363</v>
      </c>
      <c r="C14" s="114"/>
      <c r="D14" s="114"/>
      <c r="E14" s="115"/>
      <c r="F14" s="116">
        <f>SUM(F10:F12)</f>
        <v>0</v>
      </c>
    </row>
    <row r="15" spans="1:13" x14ac:dyDescent="0.25">
      <c r="A15" s="77"/>
      <c r="B15" s="46"/>
      <c r="C15" s="45"/>
      <c r="D15" s="45"/>
      <c r="E15" s="87"/>
      <c r="F15" s="47"/>
    </row>
    <row r="16" spans="1:13" x14ac:dyDescent="0.25">
      <c r="A16" s="340" t="s">
        <v>360</v>
      </c>
      <c r="B16" s="341"/>
      <c r="C16" s="341"/>
      <c r="D16" s="341"/>
      <c r="E16" s="341"/>
      <c r="F16" s="342"/>
    </row>
    <row r="17" spans="1:6" ht="25.5" x14ac:dyDescent="0.25">
      <c r="A17" s="20">
        <v>1</v>
      </c>
      <c r="B17" s="106" t="s">
        <v>349</v>
      </c>
      <c r="C17" s="185" t="s">
        <v>305</v>
      </c>
      <c r="D17" s="20">
        <v>5</v>
      </c>
      <c r="E17" s="204"/>
      <c r="F17" s="51">
        <f>D17*E17</f>
        <v>0</v>
      </c>
    </row>
    <row r="18" spans="1:6" x14ac:dyDescent="0.25">
      <c r="A18" s="118"/>
      <c r="B18" s="117"/>
      <c r="C18" s="186"/>
      <c r="D18" s="118"/>
      <c r="E18" s="61"/>
      <c r="F18" s="61"/>
    </row>
    <row r="19" spans="1:6" x14ac:dyDescent="0.25">
      <c r="A19"/>
      <c r="B19" s="113" t="s">
        <v>363</v>
      </c>
      <c r="C19" s="114"/>
      <c r="D19" s="114"/>
      <c r="E19" s="115"/>
      <c r="F19" s="116">
        <f>F17</f>
        <v>0</v>
      </c>
    </row>
    <row r="20" spans="1:6" x14ac:dyDescent="0.25">
      <c r="A20"/>
      <c r="B20"/>
      <c r="C20"/>
      <c r="D20"/>
      <c r="E20"/>
      <c r="F20"/>
    </row>
    <row r="21" spans="1:6" x14ac:dyDescent="0.25">
      <c r="A21" s="340" t="s">
        <v>361</v>
      </c>
      <c r="B21" s="341"/>
      <c r="C21" s="341"/>
      <c r="D21" s="341"/>
      <c r="E21" s="341"/>
      <c r="F21" s="342"/>
    </row>
    <row r="22" spans="1:6" ht="25.5" x14ac:dyDescent="0.25">
      <c r="A22" s="140">
        <v>1</v>
      </c>
      <c r="B22" s="106" t="s">
        <v>397</v>
      </c>
      <c r="C22" s="50" t="s">
        <v>305</v>
      </c>
      <c r="D22" s="50">
        <v>1</v>
      </c>
      <c r="E22" s="310"/>
      <c r="F22" s="89">
        <f>D22*E22</f>
        <v>0</v>
      </c>
    </row>
    <row r="23" spans="1:6" ht="19.5" x14ac:dyDescent="0.25">
      <c r="A23" s="140"/>
      <c r="B23" s="142" t="s">
        <v>398</v>
      </c>
      <c r="C23" s="143" t="s">
        <v>305</v>
      </c>
      <c r="D23" s="144">
        <v>1</v>
      </c>
      <c r="E23" s="145"/>
      <c r="F23" s="146"/>
    </row>
    <row r="24" spans="1:6" x14ac:dyDescent="0.25">
      <c r="A24" s="147"/>
      <c r="B24" s="148" t="s">
        <v>399</v>
      </c>
      <c r="C24" s="143" t="s">
        <v>305</v>
      </c>
      <c r="D24" s="144">
        <v>1</v>
      </c>
      <c r="E24" s="149"/>
      <c r="F24" s="150"/>
    </row>
    <row r="25" spans="1:6" x14ac:dyDescent="0.25">
      <c r="A25" s="147"/>
      <c r="B25" s="148" t="s">
        <v>400</v>
      </c>
      <c r="C25" s="143" t="s">
        <v>305</v>
      </c>
      <c r="D25" s="144">
        <v>1</v>
      </c>
      <c r="E25" s="149"/>
      <c r="F25" s="150"/>
    </row>
    <row r="26" spans="1:6" x14ac:dyDescent="0.25">
      <c r="A26" s="147"/>
      <c r="B26" s="148" t="s">
        <v>401</v>
      </c>
      <c r="C26" s="143" t="s">
        <v>305</v>
      </c>
      <c r="D26" s="144">
        <v>1</v>
      </c>
      <c r="E26" s="149"/>
      <c r="F26" s="150"/>
    </row>
    <row r="27" spans="1:6" ht="29.25" x14ac:dyDescent="0.25">
      <c r="A27" s="147"/>
      <c r="B27" s="142" t="s">
        <v>336</v>
      </c>
      <c r="C27" s="143" t="s">
        <v>305</v>
      </c>
      <c r="D27" s="144">
        <v>1</v>
      </c>
      <c r="E27" s="149"/>
      <c r="F27" s="150"/>
    </row>
    <row r="28" spans="1:6" ht="19.5" x14ac:dyDescent="0.25">
      <c r="A28" s="147"/>
      <c r="B28" s="142" t="s">
        <v>402</v>
      </c>
      <c r="C28" s="143" t="s">
        <v>305</v>
      </c>
      <c r="D28" s="144">
        <v>1</v>
      </c>
      <c r="E28" s="149"/>
      <c r="F28" s="150"/>
    </row>
    <row r="29" spans="1:6" x14ac:dyDescent="0.25">
      <c r="A29" s="147"/>
      <c r="B29" s="148" t="s">
        <v>337</v>
      </c>
      <c r="C29" s="143" t="s">
        <v>305</v>
      </c>
      <c r="D29" s="144">
        <v>1</v>
      </c>
      <c r="E29" s="149"/>
      <c r="F29" s="150"/>
    </row>
    <row r="30" spans="1:6" x14ac:dyDescent="0.25">
      <c r="A30" s="147"/>
      <c r="B30" s="148" t="s">
        <v>338</v>
      </c>
      <c r="C30" s="143" t="s">
        <v>305</v>
      </c>
      <c r="D30" s="144">
        <v>1</v>
      </c>
      <c r="E30" s="149"/>
      <c r="F30" s="150"/>
    </row>
    <row r="31" spans="1:6" x14ac:dyDescent="0.25">
      <c r="A31" s="147"/>
      <c r="B31" s="148" t="s">
        <v>339</v>
      </c>
      <c r="C31" s="143" t="s">
        <v>305</v>
      </c>
      <c r="D31" s="144">
        <v>1</v>
      </c>
      <c r="E31" s="149"/>
      <c r="F31" s="150"/>
    </row>
    <row r="32" spans="1:6" x14ac:dyDescent="0.25">
      <c r="A32" s="147"/>
      <c r="B32" s="148" t="s">
        <v>340</v>
      </c>
      <c r="C32" s="143" t="s">
        <v>305</v>
      </c>
      <c r="D32" s="144">
        <v>3</v>
      </c>
      <c r="E32" s="149"/>
      <c r="F32" s="150"/>
    </row>
    <row r="33" spans="1:6" x14ac:dyDescent="0.25">
      <c r="A33" s="147"/>
      <c r="B33" s="148" t="s">
        <v>341</v>
      </c>
      <c r="C33" s="143" t="s">
        <v>305</v>
      </c>
      <c r="D33" s="144">
        <v>7</v>
      </c>
      <c r="E33" s="149"/>
      <c r="F33" s="150"/>
    </row>
    <row r="34" spans="1:6" x14ac:dyDescent="0.25">
      <c r="A34" s="147"/>
      <c r="B34" s="148" t="s">
        <v>342</v>
      </c>
      <c r="C34" s="143" t="s">
        <v>305</v>
      </c>
      <c r="D34" s="144">
        <v>1</v>
      </c>
      <c r="E34" s="149"/>
      <c r="F34" s="150"/>
    </row>
    <row r="35" spans="1:6" x14ac:dyDescent="0.25">
      <c r="A35" s="147"/>
      <c r="B35" s="148" t="s">
        <v>343</v>
      </c>
      <c r="C35" s="143" t="s">
        <v>305</v>
      </c>
      <c r="D35" s="144">
        <v>1</v>
      </c>
      <c r="E35" s="149"/>
      <c r="F35" s="150"/>
    </row>
    <row r="36" spans="1:6" x14ac:dyDescent="0.25">
      <c r="A36" s="151"/>
      <c r="B36" s="148" t="s">
        <v>403</v>
      </c>
      <c r="C36" s="143" t="s">
        <v>305</v>
      </c>
      <c r="D36" s="144">
        <v>9</v>
      </c>
      <c r="E36" s="152"/>
      <c r="F36" s="153"/>
    </row>
    <row r="37" spans="1:6" x14ac:dyDescent="0.25">
      <c r="A37" s="75">
        <v>2</v>
      </c>
      <c r="B37" s="138" t="s">
        <v>421</v>
      </c>
      <c r="C37" s="50" t="s">
        <v>305</v>
      </c>
      <c r="D37" s="50">
        <v>3</v>
      </c>
      <c r="E37" s="204"/>
      <c r="F37" s="51">
        <f>E37*D37</f>
        <v>0</v>
      </c>
    </row>
    <row r="38" spans="1:6" x14ac:dyDescent="0.25">
      <c r="A38" s="77"/>
      <c r="B38" s="139"/>
      <c r="C38" s="52"/>
      <c r="D38" s="52"/>
      <c r="E38" s="61"/>
      <c r="F38" s="61"/>
    </row>
    <row r="39" spans="1:6" x14ac:dyDescent="0.25">
      <c r="A39"/>
      <c r="B39" s="113" t="s">
        <v>363</v>
      </c>
      <c r="C39" s="114"/>
      <c r="D39" s="114"/>
      <c r="E39" s="115"/>
      <c r="F39" s="116">
        <f>F22+F37</f>
        <v>0</v>
      </c>
    </row>
    <row r="40" spans="1:6" s="2" customFormat="1" ht="15.75" x14ac:dyDescent="0.25">
      <c r="A40" s="78"/>
      <c r="B40" s="108" t="s">
        <v>311</v>
      </c>
      <c r="C40" s="56"/>
      <c r="D40" s="56"/>
      <c r="E40" s="57"/>
      <c r="F40" s="58"/>
    </row>
    <row r="41" spans="1:6" s="2" customFormat="1" x14ac:dyDescent="0.25">
      <c r="A41" s="78"/>
      <c r="B41" s="109" t="s">
        <v>351</v>
      </c>
      <c r="C41" s="48"/>
      <c r="D41" s="48"/>
      <c r="E41" s="55"/>
      <c r="F41" s="59">
        <f>F14</f>
        <v>0</v>
      </c>
    </row>
    <row r="42" spans="1:6" s="2" customFormat="1" x14ac:dyDescent="0.25">
      <c r="A42" s="78"/>
      <c r="B42" s="109" t="s">
        <v>362</v>
      </c>
      <c r="C42" s="48"/>
      <c r="D42" s="48"/>
      <c r="E42" s="55"/>
      <c r="F42" s="60">
        <f>F19</f>
        <v>0</v>
      </c>
    </row>
    <row r="43" spans="1:6" s="2" customFormat="1" x14ac:dyDescent="0.25">
      <c r="A43" s="78"/>
      <c r="B43" s="110" t="s">
        <v>355</v>
      </c>
      <c r="C43" s="52"/>
      <c r="D43" s="52"/>
      <c r="E43" s="61"/>
      <c r="F43" s="60">
        <f>F39</f>
        <v>0</v>
      </c>
    </row>
    <row r="44" spans="1:6" s="2" customFormat="1" x14ac:dyDescent="0.25">
      <c r="A44" s="78"/>
      <c r="B44" s="110"/>
      <c r="C44" s="52"/>
      <c r="D44" s="52"/>
      <c r="E44" s="61"/>
      <c r="F44" s="60"/>
    </row>
    <row r="45" spans="1:6" s="2" customFormat="1" x14ac:dyDescent="0.25">
      <c r="A45" s="78"/>
      <c r="B45" s="109"/>
      <c r="C45" s="62" t="s">
        <v>312</v>
      </c>
      <c r="D45" s="62"/>
      <c r="E45" s="63"/>
      <c r="F45" s="64">
        <f>SUM(F41:F43)</f>
        <v>0</v>
      </c>
    </row>
    <row r="46" spans="1:6" s="2" customFormat="1" x14ac:dyDescent="0.25">
      <c r="A46" s="78"/>
      <c r="B46" s="109"/>
      <c r="C46" s="62"/>
      <c r="D46" s="62"/>
      <c r="E46" s="63"/>
      <c r="F46" s="55"/>
    </row>
    <row r="47" spans="1:6" s="2" customFormat="1" ht="15.75" x14ac:dyDescent="0.25">
      <c r="A47" s="78"/>
      <c r="B47" s="109"/>
      <c r="C47" s="80" t="s">
        <v>313</v>
      </c>
      <c r="D47" s="65"/>
      <c r="E47" s="66"/>
      <c r="F47" s="58">
        <f>F45*0.22</f>
        <v>0</v>
      </c>
    </row>
    <row r="48" spans="1:6" s="2" customFormat="1" ht="15.75" x14ac:dyDescent="0.25">
      <c r="A48" s="78"/>
      <c r="B48" s="109"/>
      <c r="C48" s="62" t="s">
        <v>314</v>
      </c>
      <c r="D48" s="4"/>
      <c r="E48" s="67"/>
      <c r="F48" s="53">
        <f>SUM(F45:F47)</f>
        <v>0</v>
      </c>
    </row>
    <row r="49" spans="1:6" s="2" customFormat="1" x14ac:dyDescent="0.25">
      <c r="A49" s="78"/>
      <c r="B49" s="111"/>
      <c r="C49" s="4"/>
      <c r="D49" s="4"/>
      <c r="E49" s="4"/>
      <c r="F49" s="4"/>
    </row>
    <row r="50" spans="1:6" s="2" customFormat="1" x14ac:dyDescent="0.25">
      <c r="A50" s="78"/>
      <c r="B50" s="111"/>
      <c r="C50" s="4"/>
      <c r="D50" s="4"/>
      <c r="E50" s="4"/>
      <c r="F50" s="4"/>
    </row>
    <row r="51" spans="1:6" s="2" customFormat="1" x14ac:dyDescent="0.25">
      <c r="A51" s="79"/>
      <c r="B51" s="111"/>
      <c r="C51" s="4"/>
      <c r="D51" s="4"/>
      <c r="E51" s="4"/>
      <c r="F51" s="4"/>
    </row>
    <row r="52" spans="1:6" x14ac:dyDescent="0.25">
      <c r="A52" s="73"/>
    </row>
  </sheetData>
  <sheetProtection algorithmName="SHA-512" hashValue="Z2oPgPpcGV0EBPTjKyZCzUymCA584zqv0+1cRgZxLcWySNo6LLr8Fpv89/1NDAlFzWybNQNc1FokBJfXvO6dkA==" saltValue="F0dHZ0//jjcbpECPHrWhFw==" spinCount="100000" sheet="1" objects="1" scenarios="1" selectLockedCells="1"/>
  <mergeCells count="6">
    <mergeCell ref="B1:D1"/>
    <mergeCell ref="A7:A8"/>
    <mergeCell ref="B7:B8"/>
    <mergeCell ref="A9:F9"/>
    <mergeCell ref="A21:F21"/>
    <mergeCell ref="A16:F16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6" zoomScale="85" zoomScaleNormal="85" workbookViewId="0">
      <selection activeCell="E10" sqref="E10"/>
    </sheetView>
  </sheetViews>
  <sheetFormatPr defaultRowHeight="15" x14ac:dyDescent="0.25"/>
  <cols>
    <col min="1" max="1" width="5.7109375" style="3" customWidth="1"/>
    <col min="2" max="2" width="35.7109375" style="112" customWidth="1"/>
    <col min="3" max="3" width="7.7109375" style="3" customWidth="1"/>
    <col min="4" max="4" width="7.7109375" style="4" customWidth="1"/>
    <col min="5" max="6" width="14.7109375" style="4" customWidth="1"/>
  </cols>
  <sheetData>
    <row r="1" spans="1:13" ht="15" customHeight="1" x14ac:dyDescent="0.25">
      <c r="A1" s="73"/>
      <c r="B1" s="343" t="s">
        <v>303</v>
      </c>
      <c r="C1" s="343"/>
      <c r="D1" s="343"/>
      <c r="E1" s="68"/>
      <c r="F1" s="69"/>
    </row>
    <row r="2" spans="1:13" ht="15.75" x14ac:dyDescent="0.25">
      <c r="A2" s="74"/>
      <c r="B2" s="101" t="s">
        <v>304</v>
      </c>
      <c r="C2" s="39"/>
      <c r="D2" s="70"/>
      <c r="E2" s="70"/>
      <c r="F2" s="69"/>
    </row>
    <row r="3" spans="1:13" ht="15.75" x14ac:dyDescent="0.25">
      <c r="A3" s="74"/>
      <c r="B3" s="101" t="s">
        <v>378</v>
      </c>
      <c r="C3" s="39"/>
      <c r="D3" s="70"/>
      <c r="E3" s="70"/>
      <c r="F3" s="69"/>
    </row>
    <row r="4" spans="1:13" ht="18" x14ac:dyDescent="0.25">
      <c r="A4" s="73"/>
      <c r="B4" s="102"/>
      <c r="C4" s="39"/>
      <c r="D4" s="48"/>
      <c r="E4" s="68"/>
      <c r="F4" s="69"/>
    </row>
    <row r="5" spans="1:13" x14ac:dyDescent="0.25">
      <c r="A5" s="73"/>
      <c r="B5" s="103" t="s">
        <v>316</v>
      </c>
      <c r="C5" s="39"/>
      <c r="D5" s="48"/>
      <c r="E5" s="68"/>
      <c r="F5" s="69"/>
    </row>
    <row r="6" spans="1:13" x14ac:dyDescent="0.25">
      <c r="A6" s="73"/>
      <c r="B6" s="103"/>
      <c r="C6" s="39"/>
      <c r="D6" s="48"/>
      <c r="E6" s="68"/>
      <c r="F6" s="69"/>
    </row>
    <row r="7" spans="1:13" ht="30" x14ac:dyDescent="0.25">
      <c r="A7" s="338" t="s">
        <v>317</v>
      </c>
      <c r="B7" s="338" t="s">
        <v>318</v>
      </c>
      <c r="C7" s="81" t="s">
        <v>319</v>
      </c>
      <c r="D7" s="81" t="s">
        <v>320</v>
      </c>
      <c r="E7" s="82" t="s">
        <v>321</v>
      </c>
      <c r="F7" s="82" t="s">
        <v>322</v>
      </c>
    </row>
    <row r="8" spans="1:13" x14ac:dyDescent="0.25">
      <c r="A8" s="339"/>
      <c r="B8" s="339"/>
      <c r="C8" s="81" t="s">
        <v>323</v>
      </c>
      <c r="D8" s="81" t="s">
        <v>324</v>
      </c>
      <c r="E8" s="82" t="s">
        <v>325</v>
      </c>
      <c r="F8" s="82"/>
    </row>
    <row r="9" spans="1:13" x14ac:dyDescent="0.25">
      <c r="A9" s="340" t="s">
        <v>356</v>
      </c>
      <c r="B9" s="341"/>
      <c r="C9" s="341"/>
      <c r="D9" s="341"/>
      <c r="E9" s="341"/>
      <c r="F9" s="342"/>
    </row>
    <row r="10" spans="1:13" ht="102" x14ac:dyDescent="0.25">
      <c r="A10" s="75">
        <v>1</v>
      </c>
      <c r="B10" s="86" t="s">
        <v>332</v>
      </c>
      <c r="C10" s="50" t="s">
        <v>305</v>
      </c>
      <c r="D10" s="54">
        <v>1</v>
      </c>
      <c r="E10" s="204"/>
      <c r="F10" s="51">
        <f t="shared" ref="F10:F12" si="0">E10*D10</f>
        <v>0</v>
      </c>
      <c r="L10" s="4"/>
      <c r="M10" s="4"/>
    </row>
    <row r="11" spans="1:13" x14ac:dyDescent="0.25">
      <c r="A11" s="75">
        <v>2</v>
      </c>
      <c r="B11" s="138" t="s">
        <v>396</v>
      </c>
      <c r="C11" s="50" t="s">
        <v>305</v>
      </c>
      <c r="D11" s="50">
        <v>1</v>
      </c>
      <c r="E11" s="204"/>
      <c r="F11" s="51">
        <f t="shared" si="0"/>
        <v>0</v>
      </c>
    </row>
    <row r="12" spans="1:13" ht="25.5" x14ac:dyDescent="0.25">
      <c r="A12" s="75">
        <v>3</v>
      </c>
      <c r="B12" s="86" t="s">
        <v>383</v>
      </c>
      <c r="C12" s="50" t="s">
        <v>305</v>
      </c>
      <c r="D12" s="54">
        <v>1</v>
      </c>
      <c r="E12" s="204"/>
      <c r="F12" s="51">
        <f t="shared" si="0"/>
        <v>0</v>
      </c>
    </row>
    <row r="13" spans="1:13" x14ac:dyDescent="0.25">
      <c r="A13" s="77"/>
      <c r="B13" s="46"/>
      <c r="C13" s="45"/>
      <c r="D13" s="45"/>
      <c r="E13" s="87"/>
      <c r="F13" s="47"/>
    </row>
    <row r="14" spans="1:13" x14ac:dyDescent="0.25">
      <c r="A14" s="77"/>
      <c r="B14" s="113" t="s">
        <v>363</v>
      </c>
      <c r="C14" s="114"/>
      <c r="D14" s="114"/>
      <c r="E14" s="115"/>
      <c r="F14" s="116">
        <f>SUM(F10:F12)</f>
        <v>0</v>
      </c>
    </row>
    <row r="15" spans="1:13" x14ac:dyDescent="0.25">
      <c r="A15" s="77"/>
      <c r="B15" s="113"/>
      <c r="C15" s="114"/>
      <c r="D15" s="114"/>
      <c r="E15" s="115"/>
      <c r="F15" s="116"/>
    </row>
    <row r="16" spans="1:13" x14ac:dyDescent="0.25">
      <c r="A16" s="340" t="s">
        <v>360</v>
      </c>
      <c r="B16" s="341"/>
      <c r="C16" s="341"/>
      <c r="D16" s="341"/>
      <c r="E16" s="341"/>
      <c r="F16" s="342"/>
    </row>
    <row r="17" spans="1:6" ht="25.5" x14ac:dyDescent="0.25">
      <c r="A17" s="20">
        <v>1</v>
      </c>
      <c r="B17" s="106" t="s">
        <v>349</v>
      </c>
      <c r="C17" s="185" t="s">
        <v>305</v>
      </c>
      <c r="D17" s="20">
        <v>1</v>
      </c>
      <c r="E17" s="204"/>
      <c r="F17" s="51">
        <f>D17*E17</f>
        <v>0</v>
      </c>
    </row>
    <row r="18" spans="1:6" x14ac:dyDescent="0.25">
      <c r="A18" s="118"/>
      <c r="B18" s="117"/>
      <c r="C18" s="118"/>
      <c r="D18" s="118"/>
      <c r="E18" s="119"/>
      <c r="F18" s="119"/>
    </row>
    <row r="19" spans="1:6" x14ac:dyDescent="0.25">
      <c r="A19"/>
      <c r="B19" s="113" t="s">
        <v>363</v>
      </c>
      <c r="C19" s="114"/>
      <c r="D19" s="114"/>
      <c r="E19" s="115"/>
      <c r="F19" s="116">
        <f>F17</f>
        <v>0</v>
      </c>
    </row>
    <row r="20" spans="1:6" x14ac:dyDescent="0.25">
      <c r="A20"/>
      <c r="B20"/>
      <c r="C20"/>
      <c r="D20"/>
      <c r="E20"/>
      <c r="F20"/>
    </row>
    <row r="21" spans="1:6" s="2" customFormat="1" ht="15.75" x14ac:dyDescent="0.25">
      <c r="A21" s="78"/>
      <c r="B21" s="108" t="s">
        <v>311</v>
      </c>
      <c r="C21" s="56"/>
      <c r="D21" s="56"/>
      <c r="E21" s="57"/>
      <c r="F21" s="58"/>
    </row>
    <row r="22" spans="1:6" s="2" customFormat="1" x14ac:dyDescent="0.25">
      <c r="A22" s="78"/>
      <c r="B22" s="109" t="s">
        <v>351</v>
      </c>
      <c r="C22" s="48"/>
      <c r="D22" s="48"/>
      <c r="E22" s="55"/>
      <c r="F22" s="59">
        <f>F14</f>
        <v>0</v>
      </c>
    </row>
    <row r="23" spans="1:6" s="2" customFormat="1" x14ac:dyDescent="0.25">
      <c r="A23" s="78"/>
      <c r="B23" s="109" t="s">
        <v>362</v>
      </c>
      <c r="C23" s="48"/>
      <c r="D23" s="48"/>
      <c r="E23" s="55"/>
      <c r="F23" s="60">
        <f>F19</f>
        <v>0</v>
      </c>
    </row>
    <row r="24" spans="1:6" s="2" customFormat="1" x14ac:dyDescent="0.25">
      <c r="A24" s="78"/>
      <c r="B24" s="110"/>
      <c r="C24" s="52"/>
      <c r="D24" s="52"/>
      <c r="E24" s="61"/>
      <c r="F24" s="60"/>
    </row>
    <row r="25" spans="1:6" s="2" customFormat="1" x14ac:dyDescent="0.25">
      <c r="A25" s="78"/>
      <c r="B25" s="109"/>
      <c r="C25" s="62" t="s">
        <v>312</v>
      </c>
      <c r="D25" s="62"/>
      <c r="E25" s="63"/>
      <c r="F25" s="64">
        <f>SUM(F22:F23)</f>
        <v>0</v>
      </c>
    </row>
    <row r="26" spans="1:6" s="2" customFormat="1" x14ac:dyDescent="0.25">
      <c r="A26" s="78"/>
      <c r="B26" s="109"/>
      <c r="C26" s="62"/>
      <c r="D26" s="62"/>
      <c r="E26" s="63"/>
      <c r="F26" s="55"/>
    </row>
    <row r="27" spans="1:6" s="2" customFormat="1" ht="15.75" x14ac:dyDescent="0.25">
      <c r="A27" s="78"/>
      <c r="B27" s="109"/>
      <c r="C27" s="80" t="s">
        <v>313</v>
      </c>
      <c r="D27" s="65"/>
      <c r="E27" s="66"/>
      <c r="F27" s="58">
        <f>F25*0.22</f>
        <v>0</v>
      </c>
    </row>
    <row r="28" spans="1:6" s="2" customFormat="1" ht="15.75" x14ac:dyDescent="0.25">
      <c r="A28" s="78"/>
      <c r="B28" s="109"/>
      <c r="C28" s="62" t="s">
        <v>314</v>
      </c>
      <c r="D28" s="4"/>
      <c r="E28" s="67"/>
      <c r="F28" s="53">
        <f>SUM(F25:F27)</f>
        <v>0</v>
      </c>
    </row>
    <row r="29" spans="1:6" s="2" customFormat="1" x14ac:dyDescent="0.25">
      <c r="A29" s="78"/>
      <c r="B29" s="111"/>
      <c r="C29" s="4"/>
      <c r="D29" s="4"/>
      <c r="E29" s="4"/>
      <c r="F29" s="4"/>
    </row>
    <row r="30" spans="1:6" s="2" customFormat="1" x14ac:dyDescent="0.25">
      <c r="A30" s="78"/>
      <c r="B30" s="111"/>
      <c r="C30" s="4"/>
      <c r="D30" s="4"/>
      <c r="E30" s="4"/>
      <c r="F30" s="4"/>
    </row>
    <row r="31" spans="1:6" s="2" customFormat="1" x14ac:dyDescent="0.25">
      <c r="A31" s="79"/>
      <c r="B31" s="111"/>
      <c r="C31" s="4"/>
      <c r="D31" s="4"/>
      <c r="E31" s="4"/>
      <c r="F31" s="4"/>
    </row>
    <row r="32" spans="1:6" x14ac:dyDescent="0.25">
      <c r="A32" s="73"/>
    </row>
  </sheetData>
  <sheetProtection algorithmName="SHA-512" hashValue="DuczkfuM8HzRmPh/ty6mNRAtLPZht3C8BEquX5raMk/3yVRDMWNbYB/cvme45DyitXYixdxPjUV2eckzk9oDng==" saltValue="V50s5OgWeJ/bb0utEK6aOw==" spinCount="100000" sheet="1" objects="1" scenarios="1" selectLockedCells="1"/>
  <mergeCells count="5">
    <mergeCell ref="A16:F16"/>
    <mergeCell ref="B1:D1"/>
    <mergeCell ref="A7:A8"/>
    <mergeCell ref="B7:B8"/>
    <mergeCell ref="A9:F9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34" zoomScale="85" zoomScaleNormal="85" workbookViewId="0">
      <selection activeCell="E55" activeCellId="5" sqref="E10:E12 E17:E21 E23:E28 E33 E38 E55"/>
    </sheetView>
  </sheetViews>
  <sheetFormatPr defaultRowHeight="15" x14ac:dyDescent="0.25"/>
  <cols>
    <col min="1" max="1" width="5.7109375" style="3" customWidth="1"/>
    <col min="2" max="2" width="35.7109375" style="112" customWidth="1"/>
    <col min="3" max="3" width="7.7109375" style="3" customWidth="1"/>
    <col min="4" max="4" width="7.7109375" style="4" customWidth="1"/>
    <col min="5" max="6" width="14.7109375" style="4" customWidth="1"/>
  </cols>
  <sheetData>
    <row r="1" spans="1:13" x14ac:dyDescent="0.25">
      <c r="A1" s="73"/>
      <c r="B1" s="343" t="s">
        <v>303</v>
      </c>
      <c r="C1" s="344"/>
      <c r="D1" s="344"/>
      <c r="E1" s="68"/>
      <c r="F1" s="69"/>
    </row>
    <row r="2" spans="1:13" ht="15.75" x14ac:dyDescent="0.25">
      <c r="A2" s="74"/>
      <c r="B2" s="101" t="s">
        <v>304</v>
      </c>
      <c r="C2" s="39"/>
      <c r="D2" s="70"/>
      <c r="E2" s="70"/>
      <c r="F2" s="69"/>
    </row>
    <row r="3" spans="1:13" ht="15.75" x14ac:dyDescent="0.25">
      <c r="A3" s="74"/>
      <c r="B3" s="101" t="s">
        <v>379</v>
      </c>
      <c r="C3" s="39"/>
      <c r="D3" s="70"/>
      <c r="E3" s="70"/>
      <c r="F3" s="69"/>
    </row>
    <row r="4" spans="1:13" ht="18" x14ac:dyDescent="0.25">
      <c r="A4" s="73"/>
      <c r="B4" s="102"/>
      <c r="C4" s="39"/>
      <c r="D4" s="48"/>
      <c r="E4" s="68"/>
      <c r="F4" s="69"/>
    </row>
    <row r="5" spans="1:13" x14ac:dyDescent="0.25">
      <c r="A5" s="73"/>
      <c r="B5" s="103" t="s">
        <v>316</v>
      </c>
      <c r="C5" s="39"/>
      <c r="D5" s="48"/>
      <c r="E5" s="68"/>
      <c r="F5" s="69"/>
    </row>
    <row r="6" spans="1:13" x14ac:dyDescent="0.25">
      <c r="A6" s="73"/>
      <c r="B6" s="103"/>
      <c r="C6" s="39"/>
      <c r="D6" s="48"/>
      <c r="E6" s="68"/>
      <c r="F6" s="69"/>
    </row>
    <row r="7" spans="1:13" ht="30" x14ac:dyDescent="0.25">
      <c r="A7" s="338" t="s">
        <v>317</v>
      </c>
      <c r="B7" s="338" t="s">
        <v>318</v>
      </c>
      <c r="C7" s="81" t="s">
        <v>319</v>
      </c>
      <c r="D7" s="81" t="s">
        <v>320</v>
      </c>
      <c r="E7" s="82" t="s">
        <v>321</v>
      </c>
      <c r="F7" s="82" t="s">
        <v>322</v>
      </c>
    </row>
    <row r="8" spans="1:13" x14ac:dyDescent="0.25">
      <c r="A8" s="339"/>
      <c r="B8" s="339"/>
      <c r="C8" s="81" t="s">
        <v>323</v>
      </c>
      <c r="D8" s="81" t="s">
        <v>324</v>
      </c>
      <c r="E8" s="82" t="s">
        <v>325</v>
      </c>
      <c r="F8" s="82"/>
    </row>
    <row r="9" spans="1:13" x14ac:dyDescent="0.25">
      <c r="A9" s="340" t="s">
        <v>356</v>
      </c>
      <c r="B9" s="341"/>
      <c r="C9" s="341"/>
      <c r="D9" s="341"/>
      <c r="E9" s="341"/>
      <c r="F9" s="342"/>
    </row>
    <row r="10" spans="1:13" ht="102" x14ac:dyDescent="0.25">
      <c r="A10" s="75">
        <v>1</v>
      </c>
      <c r="B10" s="86" t="s">
        <v>331</v>
      </c>
      <c r="C10" s="50" t="s">
        <v>305</v>
      </c>
      <c r="D10" s="54">
        <v>6</v>
      </c>
      <c r="E10" s="204"/>
      <c r="F10" s="51">
        <f t="shared" ref="F10:F12" si="0">E10*D10</f>
        <v>0</v>
      </c>
      <c r="L10" s="4"/>
      <c r="M10" s="4"/>
    </row>
    <row r="11" spans="1:13" x14ac:dyDescent="0.25">
      <c r="A11" s="75">
        <v>2</v>
      </c>
      <c r="B11" s="138" t="s">
        <v>396</v>
      </c>
      <c r="C11" s="50" t="s">
        <v>305</v>
      </c>
      <c r="D11" s="50">
        <v>6</v>
      </c>
      <c r="E11" s="204"/>
      <c r="F11" s="51">
        <f t="shared" si="0"/>
        <v>0</v>
      </c>
    </row>
    <row r="12" spans="1:13" ht="25.5" x14ac:dyDescent="0.25">
      <c r="A12" s="75">
        <v>3</v>
      </c>
      <c r="B12" s="86" t="s">
        <v>383</v>
      </c>
      <c r="C12" s="50" t="s">
        <v>305</v>
      </c>
      <c r="D12" s="54">
        <v>6</v>
      </c>
      <c r="E12" s="204"/>
      <c r="F12" s="51">
        <f t="shared" si="0"/>
        <v>0</v>
      </c>
    </row>
    <row r="13" spans="1:13" x14ac:dyDescent="0.25">
      <c r="A13" s="77"/>
      <c r="B13" s="46"/>
      <c r="C13" s="45"/>
      <c r="D13" s="45"/>
      <c r="E13" s="87"/>
      <c r="F13" s="47"/>
    </row>
    <row r="14" spans="1:13" x14ac:dyDescent="0.25">
      <c r="A14" s="77"/>
      <c r="B14" s="113" t="s">
        <v>363</v>
      </c>
      <c r="C14" s="114"/>
      <c r="D14" s="114"/>
      <c r="E14" s="115"/>
      <c r="F14" s="116">
        <f>SUM(F10:F12)</f>
        <v>0</v>
      </c>
    </row>
    <row r="15" spans="1:13" x14ac:dyDescent="0.25">
      <c r="A15" s="77"/>
      <c r="B15" s="46"/>
      <c r="C15" s="45"/>
      <c r="D15" s="45"/>
      <c r="E15" s="87"/>
      <c r="F15" s="47"/>
    </row>
    <row r="16" spans="1:13" x14ac:dyDescent="0.25">
      <c r="A16" s="340" t="s">
        <v>358</v>
      </c>
      <c r="B16" s="341"/>
      <c r="C16" s="341"/>
      <c r="D16" s="341"/>
      <c r="E16" s="341"/>
      <c r="F16" s="342"/>
    </row>
    <row r="17" spans="1:6" ht="102" x14ac:dyDescent="0.25">
      <c r="A17" s="75">
        <v>1</v>
      </c>
      <c r="B17" s="86" t="s">
        <v>331</v>
      </c>
      <c r="C17" s="50" t="s">
        <v>305</v>
      </c>
      <c r="D17" s="54">
        <v>1</v>
      </c>
      <c r="E17" s="204"/>
      <c r="F17" s="51">
        <f t="shared" ref="F17" si="1">E17*D17</f>
        <v>0</v>
      </c>
    </row>
    <row r="18" spans="1:6" ht="38.25" x14ac:dyDescent="0.25">
      <c r="A18" s="75">
        <v>2</v>
      </c>
      <c r="B18" s="86" t="s">
        <v>328</v>
      </c>
      <c r="C18" s="50" t="s">
        <v>305</v>
      </c>
      <c r="D18" s="54">
        <v>1</v>
      </c>
      <c r="E18" s="204"/>
      <c r="F18" s="51">
        <f t="shared" ref="F18" si="2">E18*D18</f>
        <v>0</v>
      </c>
    </row>
    <row r="19" spans="1:6" ht="51" x14ac:dyDescent="0.25">
      <c r="A19" s="75">
        <v>3</v>
      </c>
      <c r="B19" s="86" t="s">
        <v>326</v>
      </c>
      <c r="C19" s="50" t="s">
        <v>305</v>
      </c>
      <c r="D19" s="54">
        <v>1</v>
      </c>
      <c r="E19" s="204"/>
      <c r="F19" s="51">
        <f>E19*D19</f>
        <v>0</v>
      </c>
    </row>
    <row r="20" spans="1:6" ht="63.75" x14ac:dyDescent="0.25">
      <c r="A20" s="75">
        <v>4</v>
      </c>
      <c r="B20" s="136" t="s">
        <v>413</v>
      </c>
      <c r="C20" s="178" t="s">
        <v>305</v>
      </c>
      <c r="D20" s="179">
        <v>1</v>
      </c>
      <c r="E20" s="204"/>
      <c r="F20" s="51">
        <f t="shared" ref="F20:F21" si="3">E20*D20</f>
        <v>0</v>
      </c>
    </row>
    <row r="21" spans="1:6" ht="25.5" x14ac:dyDescent="0.25">
      <c r="A21" s="75">
        <v>5</v>
      </c>
      <c r="B21" s="136" t="s">
        <v>414</v>
      </c>
      <c r="C21" s="72" t="s">
        <v>305</v>
      </c>
      <c r="D21" s="72">
        <v>1</v>
      </c>
      <c r="E21" s="204"/>
      <c r="F21" s="51">
        <f t="shared" si="3"/>
        <v>0</v>
      </c>
    </row>
    <row r="22" spans="1:6" ht="114.75" x14ac:dyDescent="0.25">
      <c r="A22" s="183">
        <v>6</v>
      </c>
      <c r="B22" s="180" t="s">
        <v>416</v>
      </c>
      <c r="C22" s="52"/>
      <c r="D22" s="52"/>
      <c r="E22" s="119"/>
      <c r="F22" s="181"/>
    </row>
    <row r="23" spans="1:6" x14ac:dyDescent="0.25">
      <c r="A23"/>
      <c r="B23" s="182" t="s">
        <v>417</v>
      </c>
      <c r="C23" s="50" t="s">
        <v>307</v>
      </c>
      <c r="D23" s="50">
        <v>35</v>
      </c>
      <c r="E23" s="208"/>
      <c r="F23" s="84">
        <f>E23*D23</f>
        <v>0</v>
      </c>
    </row>
    <row r="24" spans="1:6" ht="25.5" x14ac:dyDescent="0.25">
      <c r="A24" s="75">
        <v>7</v>
      </c>
      <c r="B24" s="136" t="s">
        <v>392</v>
      </c>
      <c r="C24" s="50" t="s">
        <v>307</v>
      </c>
      <c r="D24" s="50">
        <v>35</v>
      </c>
      <c r="E24" s="204"/>
      <c r="F24" s="51">
        <f t="shared" ref="F24:F28" si="4">E24*D24</f>
        <v>0</v>
      </c>
    </row>
    <row r="25" spans="1:6" ht="25.5" x14ac:dyDescent="0.25">
      <c r="A25" s="75">
        <v>8</v>
      </c>
      <c r="B25" s="136" t="s">
        <v>393</v>
      </c>
      <c r="C25" s="50" t="s">
        <v>307</v>
      </c>
      <c r="D25" s="50">
        <v>35</v>
      </c>
      <c r="E25" s="204"/>
      <c r="F25" s="51">
        <f t="shared" si="4"/>
        <v>0</v>
      </c>
    </row>
    <row r="26" spans="1:6" x14ac:dyDescent="0.25">
      <c r="A26" s="75">
        <v>9</v>
      </c>
      <c r="B26" s="138" t="s">
        <v>396</v>
      </c>
      <c r="C26" s="50" t="s">
        <v>305</v>
      </c>
      <c r="D26" s="50">
        <v>1</v>
      </c>
      <c r="E26" s="204"/>
      <c r="F26" s="51">
        <f t="shared" si="4"/>
        <v>0</v>
      </c>
    </row>
    <row r="27" spans="1:6" x14ac:dyDescent="0.25">
      <c r="A27" s="75">
        <v>11</v>
      </c>
      <c r="B27" s="138" t="s">
        <v>395</v>
      </c>
      <c r="C27" s="50" t="s">
        <v>305</v>
      </c>
      <c r="D27" s="50">
        <v>2</v>
      </c>
      <c r="E27" s="204"/>
      <c r="F27" s="51">
        <f t="shared" si="4"/>
        <v>0</v>
      </c>
    </row>
    <row r="28" spans="1:6" ht="38.25" x14ac:dyDescent="0.25">
      <c r="A28" s="75">
        <v>12</v>
      </c>
      <c r="B28" s="138" t="s">
        <v>415</v>
      </c>
      <c r="C28" s="50" t="s">
        <v>305</v>
      </c>
      <c r="D28" s="50">
        <v>1</v>
      </c>
      <c r="E28" s="204"/>
      <c r="F28" s="51">
        <f t="shared" si="4"/>
        <v>0</v>
      </c>
    </row>
    <row r="29" spans="1:6" x14ac:dyDescent="0.25">
      <c r="A29" s="77"/>
      <c r="B29" s="139"/>
      <c r="C29" s="52"/>
      <c r="D29" s="52"/>
      <c r="E29" s="61"/>
      <c r="F29" s="61"/>
    </row>
    <row r="30" spans="1:6" x14ac:dyDescent="0.25">
      <c r="A30"/>
      <c r="B30" s="113" t="s">
        <v>363</v>
      </c>
      <c r="C30" s="114"/>
      <c r="D30" s="114"/>
      <c r="E30" s="115"/>
      <c r="F30" s="116">
        <f>SUM(F17:F28)</f>
        <v>0</v>
      </c>
    </row>
    <row r="31" spans="1:6" x14ac:dyDescent="0.25">
      <c r="A31"/>
      <c r="B31"/>
      <c r="C31"/>
      <c r="D31"/>
      <c r="E31"/>
      <c r="F31"/>
    </row>
    <row r="32" spans="1:6" x14ac:dyDescent="0.25">
      <c r="A32" s="340" t="s">
        <v>360</v>
      </c>
      <c r="B32" s="341"/>
      <c r="C32" s="341"/>
      <c r="D32" s="341"/>
      <c r="E32" s="341"/>
      <c r="F32" s="342"/>
    </row>
    <row r="33" spans="1:6" ht="38.25" x14ac:dyDescent="0.25">
      <c r="A33" s="20">
        <v>1</v>
      </c>
      <c r="B33" s="184" t="s">
        <v>380</v>
      </c>
      <c r="C33" s="50" t="s">
        <v>305</v>
      </c>
      <c r="D33" s="85">
        <v>6</v>
      </c>
      <c r="E33" s="204"/>
      <c r="F33" s="51">
        <f t="shared" ref="F33" si="5">E33*D33</f>
        <v>0</v>
      </c>
    </row>
    <row r="34" spans="1:6" x14ac:dyDescent="0.25">
      <c r="A34"/>
      <c r="B34"/>
      <c r="C34"/>
      <c r="D34"/>
      <c r="E34"/>
      <c r="F34"/>
    </row>
    <row r="35" spans="1:6" x14ac:dyDescent="0.25">
      <c r="A35"/>
      <c r="B35" s="113" t="s">
        <v>363</v>
      </c>
      <c r="C35" s="114"/>
      <c r="D35" s="114"/>
      <c r="E35" s="115"/>
      <c r="F35" s="116">
        <f>SUM(F33:F33)</f>
        <v>0</v>
      </c>
    </row>
    <row r="36" spans="1:6" x14ac:dyDescent="0.25">
      <c r="A36"/>
      <c r="B36"/>
      <c r="C36"/>
      <c r="D36"/>
      <c r="E36"/>
      <c r="F36"/>
    </row>
    <row r="37" spans="1:6" x14ac:dyDescent="0.25">
      <c r="A37" s="340" t="s">
        <v>361</v>
      </c>
      <c r="B37" s="341"/>
      <c r="C37" s="341"/>
      <c r="D37" s="341"/>
      <c r="E37" s="341"/>
      <c r="F37" s="342"/>
    </row>
    <row r="38" spans="1:6" ht="25.5" x14ac:dyDescent="0.25">
      <c r="A38" s="75">
        <v>1</v>
      </c>
      <c r="B38" s="138" t="s">
        <v>404</v>
      </c>
      <c r="C38" s="50" t="s">
        <v>305</v>
      </c>
      <c r="D38" s="50">
        <v>1</v>
      </c>
      <c r="E38" s="204"/>
      <c r="F38" s="51">
        <f>D38*E38</f>
        <v>0</v>
      </c>
    </row>
    <row r="39" spans="1:6" ht="19.5" x14ac:dyDescent="0.25">
      <c r="A39" s="154"/>
      <c r="B39" s="155" t="s">
        <v>398</v>
      </c>
      <c r="C39" s="156" t="s">
        <v>305</v>
      </c>
      <c r="D39" s="156">
        <v>1</v>
      </c>
      <c r="E39" s="157"/>
      <c r="F39" s="158"/>
    </row>
    <row r="40" spans="1:6" x14ac:dyDescent="0.25">
      <c r="A40" s="159"/>
      <c r="B40" s="160" t="s">
        <v>399</v>
      </c>
      <c r="C40" s="156" t="s">
        <v>305</v>
      </c>
      <c r="D40" s="156">
        <v>1</v>
      </c>
      <c r="E40" s="161"/>
      <c r="F40" s="162"/>
    </row>
    <row r="41" spans="1:6" x14ac:dyDescent="0.25">
      <c r="A41" s="159"/>
      <c r="B41" s="160" t="s">
        <v>400</v>
      </c>
      <c r="C41" s="156" t="s">
        <v>305</v>
      </c>
      <c r="D41" s="156">
        <v>1</v>
      </c>
      <c r="E41" s="161"/>
      <c r="F41" s="162"/>
    </row>
    <row r="42" spans="1:6" x14ac:dyDescent="0.25">
      <c r="A42" s="159"/>
      <c r="B42" s="160" t="s">
        <v>401</v>
      </c>
      <c r="C42" s="156" t="s">
        <v>305</v>
      </c>
      <c r="D42" s="156">
        <v>3</v>
      </c>
      <c r="E42" s="161"/>
      <c r="F42" s="162"/>
    </row>
    <row r="43" spans="1:6" ht="29.25" x14ac:dyDescent="0.25">
      <c r="A43" s="159"/>
      <c r="B43" s="155" t="s">
        <v>336</v>
      </c>
      <c r="C43" s="156" t="s">
        <v>305</v>
      </c>
      <c r="D43" s="156">
        <v>3</v>
      </c>
      <c r="E43" s="161"/>
      <c r="F43" s="162"/>
    </row>
    <row r="44" spans="1:6" ht="19.5" x14ac:dyDescent="0.25">
      <c r="A44" s="159"/>
      <c r="B44" s="155" t="s">
        <v>405</v>
      </c>
      <c r="C44" s="156" t="s">
        <v>305</v>
      </c>
      <c r="D44" s="156">
        <v>1</v>
      </c>
      <c r="E44" s="161"/>
      <c r="F44" s="162"/>
    </row>
    <row r="45" spans="1:6" x14ac:dyDescent="0.25">
      <c r="A45" s="159"/>
      <c r="B45" s="160" t="s">
        <v>406</v>
      </c>
      <c r="C45" s="156" t="s">
        <v>305</v>
      </c>
      <c r="D45" s="156">
        <v>1</v>
      </c>
      <c r="E45" s="161"/>
      <c r="F45" s="162"/>
    </row>
    <row r="46" spans="1:6" x14ac:dyDescent="0.25">
      <c r="A46" s="159"/>
      <c r="B46" s="160" t="s">
        <v>338</v>
      </c>
      <c r="C46" s="156" t="s">
        <v>305</v>
      </c>
      <c r="D46" s="156">
        <v>1</v>
      </c>
      <c r="E46" s="161"/>
      <c r="F46" s="162"/>
    </row>
    <row r="47" spans="1:6" x14ac:dyDescent="0.25">
      <c r="A47" s="159"/>
      <c r="B47" s="160" t="s">
        <v>407</v>
      </c>
      <c r="C47" s="156" t="s">
        <v>305</v>
      </c>
      <c r="D47" s="156">
        <v>1</v>
      </c>
      <c r="E47" s="161"/>
      <c r="F47" s="162"/>
    </row>
    <row r="48" spans="1:6" x14ac:dyDescent="0.25">
      <c r="A48" s="159"/>
      <c r="B48" s="160" t="s">
        <v>340</v>
      </c>
      <c r="C48" s="156" t="s">
        <v>305</v>
      </c>
      <c r="D48" s="156">
        <v>12</v>
      </c>
      <c r="E48" s="161"/>
      <c r="F48" s="162"/>
    </row>
    <row r="49" spans="1:6" x14ac:dyDescent="0.25">
      <c r="A49" s="159"/>
      <c r="B49" s="160" t="s">
        <v>341</v>
      </c>
      <c r="C49" s="156" t="s">
        <v>305</v>
      </c>
      <c r="D49" s="156">
        <v>1</v>
      </c>
      <c r="E49" s="161"/>
      <c r="F49" s="162"/>
    </row>
    <row r="50" spans="1:6" x14ac:dyDescent="0.25">
      <c r="A50" s="159"/>
      <c r="B50" s="160" t="s">
        <v>342</v>
      </c>
      <c r="C50" s="156" t="s">
        <v>305</v>
      </c>
      <c r="D50" s="156">
        <v>1</v>
      </c>
      <c r="E50" s="161"/>
      <c r="F50" s="162"/>
    </row>
    <row r="51" spans="1:6" x14ac:dyDescent="0.25">
      <c r="A51" s="159"/>
      <c r="B51" s="160" t="s">
        <v>343</v>
      </c>
      <c r="C51" s="156" t="s">
        <v>305</v>
      </c>
      <c r="D51" s="156">
        <v>1</v>
      </c>
      <c r="E51" s="161"/>
      <c r="F51" s="162"/>
    </row>
    <row r="52" spans="1:6" x14ac:dyDescent="0.25">
      <c r="A52" s="159"/>
      <c r="B52" s="160" t="s">
        <v>408</v>
      </c>
      <c r="C52" s="156" t="s">
        <v>305</v>
      </c>
      <c r="D52" s="156">
        <v>12</v>
      </c>
      <c r="E52" s="161"/>
      <c r="F52" s="162"/>
    </row>
    <row r="53" spans="1:6" x14ac:dyDescent="0.25">
      <c r="A53" s="159"/>
      <c r="B53" s="160" t="s">
        <v>345</v>
      </c>
      <c r="C53" s="156" t="s">
        <v>305</v>
      </c>
      <c r="D53" s="156">
        <v>1</v>
      </c>
      <c r="E53" s="161"/>
      <c r="F53" s="162"/>
    </row>
    <row r="54" spans="1:6" ht="19.5" x14ac:dyDescent="0.25">
      <c r="A54" s="163"/>
      <c r="B54" s="155" t="s">
        <v>346</v>
      </c>
      <c r="C54" s="156" t="s">
        <v>308</v>
      </c>
      <c r="D54" s="156">
        <v>1</v>
      </c>
      <c r="E54" s="164"/>
      <c r="F54" s="165"/>
    </row>
    <row r="55" spans="1:6" x14ac:dyDescent="0.25">
      <c r="A55" s="75">
        <v>2</v>
      </c>
      <c r="B55" s="138" t="s">
        <v>421</v>
      </c>
      <c r="C55" s="50" t="s">
        <v>305</v>
      </c>
      <c r="D55" s="50">
        <v>3</v>
      </c>
      <c r="E55" s="204"/>
      <c r="F55" s="51">
        <f>E55*D55</f>
        <v>0</v>
      </c>
    </row>
    <row r="56" spans="1:6" x14ac:dyDescent="0.25">
      <c r="A56"/>
      <c r="B56"/>
      <c r="C56"/>
      <c r="D56"/>
      <c r="E56"/>
      <c r="F56"/>
    </row>
    <row r="57" spans="1:6" x14ac:dyDescent="0.25">
      <c r="A57"/>
      <c r="B57" s="113" t="s">
        <v>363</v>
      </c>
      <c r="C57" s="114"/>
      <c r="D57" s="114"/>
      <c r="E57" s="115"/>
      <c r="F57" s="116">
        <f>F38+F55</f>
        <v>0</v>
      </c>
    </row>
    <row r="58" spans="1:6" x14ac:dyDescent="0.25">
      <c r="A58"/>
      <c r="B58"/>
      <c r="C58"/>
      <c r="D58"/>
      <c r="E58"/>
      <c r="F58"/>
    </row>
    <row r="59" spans="1:6" s="2" customFormat="1" ht="15.75" x14ac:dyDescent="0.25">
      <c r="A59" s="78"/>
      <c r="B59" s="108" t="s">
        <v>311</v>
      </c>
      <c r="C59" s="56"/>
      <c r="D59" s="56"/>
      <c r="E59" s="57"/>
      <c r="F59" s="58"/>
    </row>
    <row r="60" spans="1:6" s="2" customFormat="1" x14ac:dyDescent="0.25">
      <c r="A60" s="78"/>
      <c r="B60" s="109" t="s">
        <v>351</v>
      </c>
      <c r="C60" s="48"/>
      <c r="D60" s="48"/>
      <c r="E60" s="55"/>
      <c r="F60" s="59">
        <f>F14</f>
        <v>0</v>
      </c>
    </row>
    <row r="61" spans="1:6" s="2" customFormat="1" x14ac:dyDescent="0.25">
      <c r="A61" s="62"/>
      <c r="B61" s="109" t="s">
        <v>353</v>
      </c>
      <c r="C61" s="48"/>
      <c r="D61" s="48"/>
      <c r="E61" s="55"/>
      <c r="F61" s="60">
        <f>F30</f>
        <v>0</v>
      </c>
    </row>
    <row r="62" spans="1:6" s="2" customFormat="1" x14ac:dyDescent="0.25">
      <c r="A62" s="78"/>
      <c r="B62" s="109" t="s">
        <v>362</v>
      </c>
      <c r="C62" s="48"/>
      <c r="D62" s="48"/>
      <c r="E62" s="55"/>
      <c r="F62" s="60">
        <f>F35</f>
        <v>0</v>
      </c>
    </row>
    <row r="63" spans="1:6" s="2" customFormat="1" x14ac:dyDescent="0.25">
      <c r="A63" s="78"/>
      <c r="B63" s="110" t="s">
        <v>355</v>
      </c>
      <c r="C63" s="52"/>
      <c r="D63" s="52"/>
      <c r="E63" s="61"/>
      <c r="F63" s="60">
        <f>F57</f>
        <v>0</v>
      </c>
    </row>
    <row r="64" spans="1:6" s="2" customFormat="1" x14ac:dyDescent="0.25">
      <c r="A64" s="78"/>
      <c r="B64" s="110"/>
      <c r="C64" s="52"/>
      <c r="D64" s="52"/>
      <c r="E64" s="61"/>
      <c r="F64" s="60"/>
    </row>
    <row r="65" spans="1:6" s="2" customFormat="1" x14ac:dyDescent="0.25">
      <c r="A65" s="78"/>
      <c r="B65" s="109"/>
      <c r="C65" s="62" t="s">
        <v>312</v>
      </c>
      <c r="D65" s="62"/>
      <c r="E65" s="63"/>
      <c r="F65" s="64">
        <f>SUM(F60:F63)</f>
        <v>0</v>
      </c>
    </row>
    <row r="66" spans="1:6" s="2" customFormat="1" x14ac:dyDescent="0.25">
      <c r="A66" s="78"/>
      <c r="B66" s="109"/>
      <c r="C66" s="62"/>
      <c r="D66" s="62"/>
      <c r="E66" s="63"/>
      <c r="F66" s="55"/>
    </row>
    <row r="67" spans="1:6" s="2" customFormat="1" ht="15.75" x14ac:dyDescent="0.25">
      <c r="A67" s="78"/>
      <c r="B67" s="109"/>
      <c r="C67" s="80" t="s">
        <v>313</v>
      </c>
      <c r="D67" s="65"/>
      <c r="E67" s="66"/>
      <c r="F67" s="58">
        <f>F65*0.22</f>
        <v>0</v>
      </c>
    </row>
    <row r="68" spans="1:6" s="2" customFormat="1" ht="15.75" x14ac:dyDescent="0.25">
      <c r="A68" s="78"/>
      <c r="B68" s="109"/>
      <c r="C68" s="62" t="s">
        <v>314</v>
      </c>
      <c r="D68" s="4"/>
      <c r="E68" s="67"/>
      <c r="F68" s="53">
        <f>SUM(F65:F67)</f>
        <v>0</v>
      </c>
    </row>
    <row r="69" spans="1:6" s="2" customFormat="1" x14ac:dyDescent="0.25">
      <c r="A69" s="78"/>
      <c r="B69" s="111"/>
      <c r="C69" s="4"/>
      <c r="D69" s="4"/>
      <c r="E69" s="4"/>
      <c r="F69" s="4"/>
    </row>
    <row r="70" spans="1:6" s="2" customFormat="1" x14ac:dyDescent="0.25">
      <c r="A70" s="78"/>
      <c r="B70" s="111"/>
      <c r="C70" s="4"/>
      <c r="D70" s="4"/>
      <c r="E70" s="4"/>
      <c r="F70" s="4"/>
    </row>
    <row r="71" spans="1:6" s="2" customFormat="1" x14ac:dyDescent="0.25">
      <c r="A71" s="79"/>
      <c r="B71" s="111"/>
      <c r="C71" s="4"/>
      <c r="D71" s="4"/>
      <c r="E71" s="4"/>
      <c r="F71" s="4"/>
    </row>
    <row r="72" spans="1:6" x14ac:dyDescent="0.25">
      <c r="A72" s="73"/>
    </row>
  </sheetData>
  <sheetProtection algorithmName="SHA-512" hashValue="B5987jocHfcyn0ceMyQcrOzJVont7Jowj0KDNN0sjYU2yiBdgERP7zt4vsjfiyANPYRcPY6LHV5oAb3Gh2Mtig==" saltValue="tyTX0JuCiJ8UFtmd3Udpag==" spinCount="100000" sheet="1" objects="1" scenarios="1" selectLockedCells="1"/>
  <mergeCells count="7">
    <mergeCell ref="A16:F16"/>
    <mergeCell ref="A37:F37"/>
    <mergeCell ref="A32:F32"/>
    <mergeCell ref="B1:D1"/>
    <mergeCell ref="A7:A8"/>
    <mergeCell ref="B7:B8"/>
    <mergeCell ref="A9:F9"/>
  </mergeCells>
  <pageMargins left="0.7" right="0.7" top="0.75" bottom="0.75" header="0.3" footer="0.3"/>
  <pageSetup paperSize="9" orientation="portrait" verticalDpi="0" r:id="rId1"/>
  <rowBreaks count="2" manualBreakCount="2">
    <brk id="15" max="16383" man="1"/>
    <brk id="3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85" zoomScaleNormal="85" workbookViewId="0">
      <selection activeCell="E17" activeCellId="1" sqref="E10:E12 E17"/>
    </sheetView>
  </sheetViews>
  <sheetFormatPr defaultRowHeight="15" x14ac:dyDescent="0.25"/>
  <cols>
    <col min="1" max="1" width="5.7109375" style="3" customWidth="1"/>
    <col min="2" max="2" width="35.7109375" style="112" customWidth="1"/>
    <col min="3" max="3" width="7.7109375" style="3" customWidth="1"/>
    <col min="4" max="4" width="7.7109375" style="4" customWidth="1"/>
    <col min="5" max="6" width="14.7109375" style="4" customWidth="1"/>
  </cols>
  <sheetData>
    <row r="1" spans="1:13" x14ac:dyDescent="0.25">
      <c r="A1" s="73"/>
      <c r="B1" s="343" t="s">
        <v>303</v>
      </c>
      <c r="C1" s="344"/>
      <c r="D1" s="344"/>
      <c r="E1" s="68"/>
      <c r="F1" s="69"/>
    </row>
    <row r="2" spans="1:13" ht="15.75" x14ac:dyDescent="0.25">
      <c r="A2" s="74"/>
      <c r="B2" s="101" t="s">
        <v>304</v>
      </c>
      <c r="C2" s="39"/>
      <c r="D2" s="70"/>
      <c r="E2" s="70"/>
      <c r="F2" s="69"/>
    </row>
    <row r="3" spans="1:13" ht="15.75" x14ac:dyDescent="0.25">
      <c r="A3" s="74"/>
      <c r="B3" s="101" t="s">
        <v>412</v>
      </c>
      <c r="C3" s="39"/>
      <c r="D3" s="70"/>
      <c r="E3" s="70"/>
      <c r="F3" s="69"/>
    </row>
    <row r="4" spans="1:13" ht="18" x14ac:dyDescent="0.25">
      <c r="A4" s="73"/>
      <c r="B4" s="102"/>
      <c r="C4" s="39"/>
      <c r="D4" s="48"/>
      <c r="E4" s="68"/>
      <c r="F4" s="69"/>
    </row>
    <row r="5" spans="1:13" x14ac:dyDescent="0.25">
      <c r="A5" s="73"/>
      <c r="B5" s="103" t="s">
        <v>316</v>
      </c>
      <c r="C5" s="39"/>
      <c r="D5" s="48"/>
      <c r="E5" s="68"/>
      <c r="F5" s="69"/>
    </row>
    <row r="6" spans="1:13" x14ac:dyDescent="0.25">
      <c r="A6" s="73"/>
      <c r="B6" s="103"/>
      <c r="C6" s="39"/>
      <c r="D6" s="48"/>
      <c r="E6" s="68"/>
      <c r="F6" s="69"/>
    </row>
    <row r="7" spans="1:13" ht="30" x14ac:dyDescent="0.25">
      <c r="A7" s="338" t="s">
        <v>317</v>
      </c>
      <c r="B7" s="338" t="s">
        <v>318</v>
      </c>
      <c r="C7" s="81" t="s">
        <v>319</v>
      </c>
      <c r="D7" s="81" t="s">
        <v>320</v>
      </c>
      <c r="E7" s="82" t="s">
        <v>321</v>
      </c>
      <c r="F7" s="82" t="s">
        <v>322</v>
      </c>
    </row>
    <row r="8" spans="1:13" x14ac:dyDescent="0.25">
      <c r="A8" s="339"/>
      <c r="B8" s="339"/>
      <c r="C8" s="81" t="s">
        <v>323</v>
      </c>
      <c r="D8" s="81" t="s">
        <v>324</v>
      </c>
      <c r="E8" s="82" t="s">
        <v>325</v>
      </c>
      <c r="F8" s="82"/>
    </row>
    <row r="9" spans="1:13" x14ac:dyDescent="0.25">
      <c r="A9" s="340" t="s">
        <v>356</v>
      </c>
      <c r="B9" s="341"/>
      <c r="C9" s="341"/>
      <c r="D9" s="341"/>
      <c r="E9" s="341"/>
      <c r="F9" s="342"/>
    </row>
    <row r="10" spans="1:13" ht="102" x14ac:dyDescent="0.25">
      <c r="A10" s="75">
        <v>1</v>
      </c>
      <c r="B10" s="86" t="s">
        <v>332</v>
      </c>
      <c r="C10" s="50" t="s">
        <v>305</v>
      </c>
      <c r="D10" s="54">
        <v>14</v>
      </c>
      <c r="E10" s="204"/>
      <c r="F10" s="51">
        <f t="shared" ref="F10:F12" si="0">E10*D10</f>
        <v>0</v>
      </c>
      <c r="L10" s="4"/>
      <c r="M10" s="4"/>
    </row>
    <row r="11" spans="1:13" x14ac:dyDescent="0.25">
      <c r="A11" s="75">
        <v>2</v>
      </c>
      <c r="B11" s="138" t="s">
        <v>396</v>
      </c>
      <c r="C11" s="50" t="s">
        <v>305</v>
      </c>
      <c r="D11" s="50">
        <v>14</v>
      </c>
      <c r="E11" s="204"/>
      <c r="F11" s="51">
        <f t="shared" si="0"/>
        <v>0</v>
      </c>
    </row>
    <row r="12" spans="1:13" ht="25.5" x14ac:dyDescent="0.25">
      <c r="A12" s="75">
        <v>3</v>
      </c>
      <c r="B12" s="86" t="s">
        <v>383</v>
      </c>
      <c r="C12" s="50" t="s">
        <v>305</v>
      </c>
      <c r="D12" s="54">
        <v>14</v>
      </c>
      <c r="E12" s="204"/>
      <c r="F12" s="51">
        <f t="shared" si="0"/>
        <v>0</v>
      </c>
    </row>
    <row r="13" spans="1:13" x14ac:dyDescent="0.25">
      <c r="A13" s="77"/>
      <c r="B13" s="46"/>
      <c r="C13" s="45"/>
      <c r="D13" s="45"/>
      <c r="E13" s="87"/>
      <c r="F13" s="47"/>
    </row>
    <row r="14" spans="1:13" x14ac:dyDescent="0.25">
      <c r="A14" s="77"/>
      <c r="B14" s="113" t="s">
        <v>363</v>
      </c>
      <c r="C14" s="114"/>
      <c r="D14" s="114"/>
      <c r="E14" s="115"/>
      <c r="F14" s="116">
        <f>SUM(F10:F12)</f>
        <v>0</v>
      </c>
    </row>
    <row r="15" spans="1:13" x14ac:dyDescent="0.25">
      <c r="A15" s="77"/>
      <c r="B15" s="113"/>
      <c r="C15" s="114"/>
      <c r="D15" s="114"/>
      <c r="E15" s="115"/>
      <c r="F15" s="116"/>
    </row>
    <row r="16" spans="1:13" x14ac:dyDescent="0.25">
      <c r="A16" s="340" t="s">
        <v>360</v>
      </c>
      <c r="B16" s="341"/>
      <c r="C16" s="341"/>
      <c r="D16" s="341"/>
      <c r="E16" s="341"/>
      <c r="F16" s="342"/>
    </row>
    <row r="17" spans="1:6" ht="25.5" x14ac:dyDescent="0.25">
      <c r="A17" s="20">
        <v>1</v>
      </c>
      <c r="B17" s="106" t="s">
        <v>381</v>
      </c>
      <c r="C17" s="20" t="s">
        <v>305</v>
      </c>
      <c r="D17" s="20">
        <v>15</v>
      </c>
      <c r="E17" s="208"/>
      <c r="F17" s="100">
        <f>D17*E17</f>
        <v>0</v>
      </c>
    </row>
    <row r="18" spans="1:6" x14ac:dyDescent="0.25">
      <c r="A18" s="118"/>
      <c r="B18" s="117"/>
      <c r="C18" s="118"/>
      <c r="D18" s="118"/>
      <c r="E18" s="119"/>
      <c r="F18" s="119"/>
    </row>
    <row r="19" spans="1:6" x14ac:dyDescent="0.25">
      <c r="A19"/>
      <c r="B19" s="113" t="s">
        <v>363</v>
      </c>
      <c r="C19" s="114"/>
      <c r="D19" s="114"/>
      <c r="E19" s="115"/>
      <c r="F19" s="116">
        <f>F17</f>
        <v>0</v>
      </c>
    </row>
    <row r="20" spans="1:6" x14ac:dyDescent="0.25">
      <c r="A20"/>
      <c r="B20"/>
      <c r="C20"/>
      <c r="D20"/>
      <c r="E20"/>
      <c r="F20"/>
    </row>
    <row r="21" spans="1:6" s="2" customFormat="1" ht="15.75" x14ac:dyDescent="0.25">
      <c r="A21" s="78"/>
      <c r="B21" s="108" t="s">
        <v>311</v>
      </c>
      <c r="C21" s="56"/>
      <c r="D21" s="56"/>
      <c r="E21" s="57"/>
      <c r="F21" s="58"/>
    </row>
    <row r="22" spans="1:6" s="2" customFormat="1" x14ac:dyDescent="0.25">
      <c r="A22" s="78"/>
      <c r="B22" s="109" t="s">
        <v>351</v>
      </c>
      <c r="C22" s="48"/>
      <c r="D22" s="48"/>
      <c r="E22" s="55"/>
      <c r="F22" s="59">
        <f>F14</f>
        <v>0</v>
      </c>
    </row>
    <row r="23" spans="1:6" s="2" customFormat="1" x14ac:dyDescent="0.25">
      <c r="A23" s="78"/>
      <c r="B23" s="109" t="s">
        <v>362</v>
      </c>
      <c r="C23" s="48"/>
      <c r="D23" s="48"/>
      <c r="E23" s="55"/>
      <c r="F23" s="60">
        <f>F19</f>
        <v>0</v>
      </c>
    </row>
    <row r="24" spans="1:6" s="2" customFormat="1" x14ac:dyDescent="0.25">
      <c r="A24" s="78"/>
      <c r="B24" s="110"/>
      <c r="C24" s="52"/>
      <c r="D24" s="52"/>
      <c r="E24" s="61"/>
      <c r="F24" s="60"/>
    </row>
    <row r="25" spans="1:6" s="2" customFormat="1" x14ac:dyDescent="0.25">
      <c r="A25" s="78"/>
      <c r="B25" s="109"/>
      <c r="C25" s="62" t="s">
        <v>312</v>
      </c>
      <c r="D25" s="62"/>
      <c r="E25" s="63"/>
      <c r="F25" s="64">
        <f>SUM(F22:F23)</f>
        <v>0</v>
      </c>
    </row>
    <row r="26" spans="1:6" s="2" customFormat="1" x14ac:dyDescent="0.25">
      <c r="A26" s="78"/>
      <c r="B26" s="109"/>
      <c r="C26" s="62"/>
      <c r="D26" s="62"/>
      <c r="E26" s="63"/>
      <c r="F26" s="55"/>
    </row>
    <row r="27" spans="1:6" s="2" customFormat="1" ht="15.75" x14ac:dyDescent="0.25">
      <c r="A27" s="78"/>
      <c r="B27" s="109"/>
      <c r="C27" s="80" t="s">
        <v>313</v>
      </c>
      <c r="D27" s="65"/>
      <c r="E27" s="66"/>
      <c r="F27" s="58">
        <f>F25*0.22</f>
        <v>0</v>
      </c>
    </row>
    <row r="28" spans="1:6" s="2" customFormat="1" ht="15.75" x14ac:dyDescent="0.25">
      <c r="A28" s="78"/>
      <c r="B28" s="109"/>
      <c r="C28" s="62" t="s">
        <v>314</v>
      </c>
      <c r="D28" s="4"/>
      <c r="E28" s="67"/>
      <c r="F28" s="53">
        <f>SUM(F25:F27)</f>
        <v>0</v>
      </c>
    </row>
    <row r="29" spans="1:6" s="2" customFormat="1" x14ac:dyDescent="0.25">
      <c r="A29" s="78"/>
      <c r="B29" s="111"/>
      <c r="C29" s="4"/>
      <c r="D29" s="4"/>
      <c r="E29" s="4"/>
      <c r="F29" s="4"/>
    </row>
    <row r="30" spans="1:6" s="2" customFormat="1" x14ac:dyDescent="0.25">
      <c r="A30" s="78"/>
      <c r="B30" s="111"/>
      <c r="C30" s="4"/>
      <c r="D30" s="4"/>
      <c r="E30" s="4"/>
      <c r="F30" s="4"/>
    </row>
    <row r="31" spans="1:6" s="2" customFormat="1" x14ac:dyDescent="0.25">
      <c r="A31" s="79"/>
      <c r="B31" s="111"/>
      <c r="C31" s="4"/>
      <c r="D31" s="4"/>
      <c r="E31" s="4"/>
      <c r="F31" s="4"/>
    </row>
    <row r="32" spans="1:6" x14ac:dyDescent="0.25">
      <c r="A32" s="73"/>
    </row>
  </sheetData>
  <sheetProtection algorithmName="SHA-512" hashValue="GKcoazMnW14b0A2eKwrCndSLvFDPX5BVc7cWs4ZiuXywZhuV2B1ltHKepQrCWZy5VUVw8Rt3Lbuu+UOthY1sYA==" saltValue="3Uhp1s432bkw2xVc0sivrA==" spinCount="100000" sheet="1" objects="1" scenarios="1" selectLockedCells="1"/>
  <mergeCells count="5">
    <mergeCell ref="A16:F16"/>
    <mergeCell ref="B1:D1"/>
    <mergeCell ref="A7:A8"/>
    <mergeCell ref="B7:B8"/>
    <mergeCell ref="A9:F9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opLeftCell="A13" zoomScale="70" zoomScaleNormal="70" workbookViewId="0">
      <selection activeCell="E23" sqref="E23"/>
    </sheetView>
  </sheetViews>
  <sheetFormatPr defaultRowHeight="15" x14ac:dyDescent="0.25"/>
  <cols>
    <col min="1" max="1" width="5.7109375" style="3" customWidth="1"/>
    <col min="2" max="2" width="35.7109375" style="112" customWidth="1"/>
    <col min="3" max="3" width="7.7109375" style="3" customWidth="1"/>
    <col min="4" max="4" width="7.7109375" style="4" customWidth="1"/>
    <col min="5" max="6" width="14.7109375" style="4" customWidth="1"/>
    <col min="13" max="13" width="35.5703125" customWidth="1"/>
  </cols>
  <sheetData>
    <row r="1" spans="1:13" x14ac:dyDescent="0.25">
      <c r="A1" s="73"/>
      <c r="B1" s="343" t="s">
        <v>303</v>
      </c>
      <c r="C1" s="344"/>
      <c r="D1" s="344"/>
      <c r="E1" s="68"/>
      <c r="F1" s="69"/>
    </row>
    <row r="2" spans="1:13" ht="15.75" x14ac:dyDescent="0.25">
      <c r="A2" s="74"/>
      <c r="B2" s="101" t="s">
        <v>304</v>
      </c>
      <c r="C2" s="39"/>
      <c r="D2" s="70"/>
      <c r="E2" s="70"/>
      <c r="F2" s="69"/>
    </row>
    <row r="3" spans="1:13" ht="15.75" x14ac:dyDescent="0.25">
      <c r="A3" s="74"/>
      <c r="B3" s="101" t="s">
        <v>387</v>
      </c>
      <c r="C3" s="39"/>
      <c r="D3" s="70"/>
      <c r="E3" s="70"/>
      <c r="F3" s="69"/>
    </row>
    <row r="4" spans="1:13" ht="18" x14ac:dyDescent="0.25">
      <c r="A4" s="73"/>
      <c r="B4" s="102"/>
      <c r="C4" s="39"/>
      <c r="D4" s="48"/>
      <c r="E4" s="68"/>
      <c r="F4" s="69"/>
    </row>
    <row r="5" spans="1:13" x14ac:dyDescent="0.25">
      <c r="A5" s="73"/>
      <c r="B5" s="103" t="s">
        <v>316</v>
      </c>
      <c r="C5" s="39"/>
      <c r="D5" s="48"/>
      <c r="E5" s="68"/>
      <c r="F5" s="69"/>
    </row>
    <row r="6" spans="1:13" x14ac:dyDescent="0.25">
      <c r="A6" s="73"/>
      <c r="B6" s="103"/>
      <c r="C6" s="39"/>
      <c r="D6" s="48"/>
      <c r="E6" s="68"/>
      <c r="F6" s="69"/>
    </row>
    <row r="7" spans="1:13" ht="30" x14ac:dyDescent="0.25">
      <c r="A7" s="338" t="s">
        <v>317</v>
      </c>
      <c r="B7" s="338" t="s">
        <v>318</v>
      </c>
      <c r="C7" s="81" t="s">
        <v>319</v>
      </c>
      <c r="D7" s="81" t="s">
        <v>320</v>
      </c>
      <c r="E7" s="82" t="s">
        <v>321</v>
      </c>
      <c r="F7" s="82" t="s">
        <v>322</v>
      </c>
    </row>
    <row r="8" spans="1:13" x14ac:dyDescent="0.25">
      <c r="A8" s="339"/>
      <c r="B8" s="339"/>
      <c r="C8" s="81" t="s">
        <v>323</v>
      </c>
      <c r="D8" s="81" t="s">
        <v>324</v>
      </c>
      <c r="E8" s="82" t="s">
        <v>325</v>
      </c>
      <c r="F8" s="82"/>
    </row>
    <row r="9" spans="1:13" x14ac:dyDescent="0.25">
      <c r="A9" s="340" t="s">
        <v>356</v>
      </c>
      <c r="B9" s="341"/>
      <c r="C9" s="341"/>
      <c r="D9" s="341"/>
      <c r="E9" s="341"/>
      <c r="F9" s="342"/>
    </row>
    <row r="10" spans="1:13" ht="102" x14ac:dyDescent="0.25">
      <c r="A10" s="75">
        <v>1</v>
      </c>
      <c r="B10" s="86" t="s">
        <v>330</v>
      </c>
      <c r="C10" s="50" t="s">
        <v>305</v>
      </c>
      <c r="D10" s="54">
        <v>11</v>
      </c>
      <c r="E10" s="204"/>
      <c r="F10" s="51">
        <f>E10*D10</f>
        <v>0</v>
      </c>
      <c r="J10" s="121"/>
      <c r="K10" s="120"/>
      <c r="L10" s="4"/>
      <c r="M10" s="4"/>
    </row>
    <row r="11" spans="1:13" ht="102" x14ac:dyDescent="0.25">
      <c r="A11" s="75">
        <v>2</v>
      </c>
      <c r="B11" s="86" t="s">
        <v>331</v>
      </c>
      <c r="C11" s="50" t="s">
        <v>305</v>
      </c>
      <c r="D11" s="54">
        <v>25</v>
      </c>
      <c r="E11" s="204"/>
      <c r="F11" s="51">
        <f t="shared" ref="F11:F16" si="0">E11*D11</f>
        <v>0</v>
      </c>
      <c r="J11" s="121"/>
      <c r="K11" s="120"/>
      <c r="L11" s="4"/>
      <c r="M11" s="4"/>
    </row>
    <row r="12" spans="1:13" ht="102" x14ac:dyDescent="0.25">
      <c r="A12" s="75">
        <v>3</v>
      </c>
      <c r="B12" s="86" t="s">
        <v>332</v>
      </c>
      <c r="C12" s="50" t="s">
        <v>305</v>
      </c>
      <c r="D12" s="54">
        <v>6</v>
      </c>
      <c r="E12" s="204"/>
      <c r="F12" s="51">
        <f t="shared" si="0"/>
        <v>0</v>
      </c>
      <c r="J12" s="121"/>
      <c r="K12" s="120"/>
      <c r="L12" s="4"/>
      <c r="M12" s="4"/>
    </row>
    <row r="13" spans="1:13" ht="102" x14ac:dyDescent="0.25">
      <c r="A13" s="75">
        <v>4</v>
      </c>
      <c r="B13" s="86" t="s">
        <v>333</v>
      </c>
      <c r="C13" s="50" t="s">
        <v>305</v>
      </c>
      <c r="D13" s="54">
        <v>3</v>
      </c>
      <c r="E13" s="204"/>
      <c r="F13" s="51">
        <f t="shared" si="0"/>
        <v>0</v>
      </c>
      <c r="J13" s="121"/>
      <c r="K13" s="120"/>
      <c r="L13" s="4"/>
      <c r="M13" s="4"/>
    </row>
    <row r="14" spans="1:13" ht="114.75" x14ac:dyDescent="0.25">
      <c r="A14" s="75">
        <v>6</v>
      </c>
      <c r="B14" s="86" t="s">
        <v>382</v>
      </c>
      <c r="C14" s="50" t="s">
        <v>305</v>
      </c>
      <c r="D14" s="54">
        <v>2</v>
      </c>
      <c r="E14" s="204"/>
      <c r="F14" s="51">
        <f t="shared" si="0"/>
        <v>0</v>
      </c>
      <c r="J14" s="121"/>
      <c r="K14" s="120"/>
      <c r="L14" s="4"/>
      <c r="M14" s="4"/>
    </row>
    <row r="15" spans="1:13" x14ac:dyDescent="0.25">
      <c r="A15" s="75">
        <v>7</v>
      </c>
      <c r="B15" s="138" t="s">
        <v>396</v>
      </c>
      <c r="C15" s="50" t="s">
        <v>305</v>
      </c>
      <c r="D15" s="50">
        <v>47</v>
      </c>
      <c r="E15" s="204"/>
      <c r="F15" s="51">
        <f t="shared" si="0"/>
        <v>0</v>
      </c>
      <c r="J15" s="121"/>
      <c r="K15" s="120"/>
      <c r="L15" s="4"/>
      <c r="M15" s="4"/>
    </row>
    <row r="16" spans="1:13" ht="25.5" x14ac:dyDescent="0.25">
      <c r="A16" s="75">
        <v>8</v>
      </c>
      <c r="B16" s="86" t="s">
        <v>383</v>
      </c>
      <c r="C16" s="50" t="s">
        <v>305</v>
      </c>
      <c r="D16" s="54">
        <v>47</v>
      </c>
      <c r="E16" s="204"/>
      <c r="F16" s="51">
        <f t="shared" si="0"/>
        <v>0</v>
      </c>
      <c r="J16" s="121"/>
      <c r="K16" s="120"/>
      <c r="L16" s="4"/>
      <c r="M16" s="4"/>
    </row>
    <row r="17" spans="1:6" x14ac:dyDescent="0.25">
      <c r="A17" s="77"/>
      <c r="B17" s="46"/>
      <c r="C17" s="45"/>
      <c r="D17" s="45"/>
      <c r="E17" s="87"/>
      <c r="F17" s="47"/>
    </row>
    <row r="18" spans="1:6" x14ac:dyDescent="0.25">
      <c r="A18" s="77"/>
      <c r="B18" s="113" t="s">
        <v>363</v>
      </c>
      <c r="C18" s="114"/>
      <c r="D18" s="114"/>
      <c r="E18" s="115"/>
      <c r="F18" s="116">
        <f>SUM(F10:F16)</f>
        <v>0</v>
      </c>
    </row>
    <row r="19" spans="1:6" x14ac:dyDescent="0.25">
      <c r="A19" s="340" t="s">
        <v>384</v>
      </c>
      <c r="B19" s="341"/>
      <c r="C19" s="341"/>
      <c r="D19" s="341"/>
      <c r="E19" s="341"/>
      <c r="F19" s="342"/>
    </row>
    <row r="20" spans="1:6" ht="102" x14ac:dyDescent="0.25">
      <c r="A20" s="75">
        <v>1</v>
      </c>
      <c r="B20" s="86" t="s">
        <v>331</v>
      </c>
      <c r="C20" s="50" t="s">
        <v>305</v>
      </c>
      <c r="D20" s="54">
        <v>1</v>
      </c>
      <c r="E20" s="204"/>
      <c r="F20" s="51">
        <f t="shared" ref="F20:F23" si="1">E20*D20</f>
        <v>0</v>
      </c>
    </row>
    <row r="21" spans="1:6" ht="25.5" x14ac:dyDescent="0.25">
      <c r="A21" s="20">
        <v>2</v>
      </c>
      <c r="B21" s="106" t="s">
        <v>349</v>
      </c>
      <c r="C21" s="71" t="s">
        <v>305</v>
      </c>
      <c r="D21" s="20">
        <v>1</v>
      </c>
      <c r="E21" s="208"/>
      <c r="F21" s="51">
        <f t="shared" si="1"/>
        <v>0</v>
      </c>
    </row>
    <row r="22" spans="1:6" ht="25.5" x14ac:dyDescent="0.25">
      <c r="A22" s="20">
        <v>3</v>
      </c>
      <c r="B22" s="133" t="s">
        <v>386</v>
      </c>
      <c r="C22" s="126" t="s">
        <v>307</v>
      </c>
      <c r="D22" s="126">
        <v>10</v>
      </c>
      <c r="E22" s="312"/>
      <c r="F22" s="51">
        <f t="shared" si="1"/>
        <v>0</v>
      </c>
    </row>
    <row r="23" spans="1:6" ht="25.5" x14ac:dyDescent="0.25">
      <c r="A23" s="75">
        <v>4</v>
      </c>
      <c r="B23" s="86" t="s">
        <v>383</v>
      </c>
      <c r="C23" s="50" t="s">
        <v>305</v>
      </c>
      <c r="D23" s="54">
        <v>1</v>
      </c>
      <c r="E23" s="204"/>
      <c r="F23" s="51">
        <f t="shared" si="1"/>
        <v>0</v>
      </c>
    </row>
    <row r="24" spans="1:6" x14ac:dyDescent="0.25">
      <c r="A24"/>
      <c r="B24" s="134"/>
      <c r="C24" s="130"/>
      <c r="D24" s="130"/>
      <c r="E24" s="135"/>
      <c r="F24" s="132"/>
    </row>
    <row r="25" spans="1:6" x14ac:dyDescent="0.25">
      <c r="A25"/>
      <c r="B25" s="113" t="s">
        <v>363</v>
      </c>
      <c r="C25" s="114"/>
      <c r="D25" s="114"/>
      <c r="E25" s="115"/>
      <c r="F25" s="116">
        <f>SUM(F20:F23)</f>
        <v>0</v>
      </c>
    </row>
    <row r="26" spans="1:6" x14ac:dyDescent="0.25">
      <c r="A26"/>
      <c r="B26" s="46"/>
      <c r="C26" s="45"/>
      <c r="D26" s="45"/>
      <c r="E26" s="87"/>
      <c r="F26" s="47"/>
    </row>
    <row r="27" spans="1:6" x14ac:dyDescent="0.25">
      <c r="A27" s="340" t="s">
        <v>358</v>
      </c>
      <c r="B27" s="341"/>
      <c r="C27" s="341"/>
      <c r="D27" s="341"/>
      <c r="E27" s="341"/>
      <c r="F27" s="342"/>
    </row>
    <row r="28" spans="1:6" ht="102" x14ac:dyDescent="0.25">
      <c r="A28" s="75">
        <v>1</v>
      </c>
      <c r="B28" s="86" t="s">
        <v>391</v>
      </c>
      <c r="C28" s="50" t="s">
        <v>305</v>
      </c>
      <c r="D28" s="54">
        <v>1</v>
      </c>
      <c r="E28" s="204"/>
      <c r="F28" s="51">
        <f t="shared" ref="F28:F31" si="2">E28*D28</f>
        <v>0</v>
      </c>
    </row>
    <row r="29" spans="1:6" x14ac:dyDescent="0.25">
      <c r="A29" s="20">
        <v>2</v>
      </c>
      <c r="B29" s="125" t="s">
        <v>385</v>
      </c>
      <c r="C29" s="126" t="s">
        <v>305</v>
      </c>
      <c r="D29" s="127">
        <v>1</v>
      </c>
      <c r="E29" s="311"/>
      <c r="F29" s="128">
        <f t="shared" si="2"/>
        <v>0</v>
      </c>
    </row>
    <row r="30" spans="1:6" ht="25.5" x14ac:dyDescent="0.25">
      <c r="A30" s="20">
        <v>3</v>
      </c>
      <c r="B30" s="133" t="s">
        <v>386</v>
      </c>
      <c r="C30" s="126" t="s">
        <v>307</v>
      </c>
      <c r="D30" s="126">
        <v>50</v>
      </c>
      <c r="E30" s="312"/>
      <c r="F30" s="128">
        <f t="shared" si="2"/>
        <v>0</v>
      </c>
    </row>
    <row r="31" spans="1:6" x14ac:dyDescent="0.25">
      <c r="A31" s="20">
        <v>4</v>
      </c>
      <c r="B31" s="176" t="s">
        <v>395</v>
      </c>
      <c r="C31" s="50" t="s">
        <v>305</v>
      </c>
      <c r="D31" s="50">
        <v>2</v>
      </c>
      <c r="E31" s="205"/>
      <c r="F31" s="137">
        <f t="shared" si="2"/>
        <v>0</v>
      </c>
    </row>
    <row r="32" spans="1:6" x14ac:dyDescent="0.25">
      <c r="B32" s="129"/>
      <c r="C32" s="130"/>
      <c r="D32" s="130"/>
      <c r="E32" s="131"/>
      <c r="F32" s="132"/>
    </row>
    <row r="33" spans="1:14" x14ac:dyDescent="0.25">
      <c r="A33"/>
      <c r="B33" s="113" t="s">
        <v>363</v>
      </c>
      <c r="C33" s="114"/>
      <c r="D33" s="114"/>
      <c r="E33" s="115"/>
      <c r="F33" s="116">
        <f>SUM(F27:F31)</f>
        <v>0</v>
      </c>
    </row>
    <row r="34" spans="1:14" x14ac:dyDescent="0.25">
      <c r="A34"/>
    </row>
    <row r="35" spans="1:14" x14ac:dyDescent="0.25">
      <c r="A35" s="340" t="s">
        <v>360</v>
      </c>
      <c r="B35" s="341"/>
      <c r="C35" s="341"/>
      <c r="D35" s="341"/>
      <c r="E35" s="341"/>
      <c r="F35" s="342"/>
    </row>
    <row r="36" spans="1:14" ht="38.25" x14ac:dyDescent="0.25">
      <c r="A36" s="20">
        <v>1</v>
      </c>
      <c r="B36" s="177" t="s">
        <v>380</v>
      </c>
      <c r="C36" s="50" t="s">
        <v>305</v>
      </c>
      <c r="D36" s="85">
        <v>4</v>
      </c>
      <c r="E36" s="207"/>
      <c r="F36" s="84">
        <f t="shared" ref="F36" si="3">E36*D36</f>
        <v>0</v>
      </c>
      <c r="M36" s="121"/>
      <c r="N36" s="120"/>
    </row>
    <row r="37" spans="1:14" ht="25.5" x14ac:dyDescent="0.25">
      <c r="A37" s="4">
        <v>2</v>
      </c>
      <c r="B37" s="106" t="s">
        <v>372</v>
      </c>
      <c r="C37" s="20" t="s">
        <v>305</v>
      </c>
      <c r="D37" s="20">
        <v>4</v>
      </c>
      <c r="E37" s="208"/>
      <c r="F37" s="100">
        <f>D37*E37</f>
        <v>0</v>
      </c>
      <c r="M37" s="121"/>
      <c r="N37" s="120"/>
    </row>
    <row r="38" spans="1:14" ht="25.5" x14ac:dyDescent="0.25">
      <c r="A38" s="20">
        <v>3</v>
      </c>
      <c r="B38" s="106" t="s">
        <v>347</v>
      </c>
      <c r="C38" s="71" t="s">
        <v>305</v>
      </c>
      <c r="D38" s="20">
        <v>37</v>
      </c>
      <c r="E38" s="208"/>
      <c r="F38" s="100">
        <f>D38*E38</f>
        <v>0</v>
      </c>
      <c r="M38" s="121"/>
      <c r="N38" s="120"/>
    </row>
    <row r="39" spans="1:14" ht="25.5" x14ac:dyDescent="0.25">
      <c r="A39" s="20">
        <v>4</v>
      </c>
      <c r="B39" s="106" t="s">
        <v>381</v>
      </c>
      <c r="C39" s="71" t="s">
        <v>305</v>
      </c>
      <c r="D39" s="20">
        <v>6</v>
      </c>
      <c r="E39" s="208"/>
      <c r="F39" s="100">
        <f>D39*E39</f>
        <v>0</v>
      </c>
      <c r="M39" s="121"/>
      <c r="N39" s="120"/>
    </row>
    <row r="40" spans="1:14" ht="25.5" x14ac:dyDescent="0.25">
      <c r="A40" s="20">
        <v>5</v>
      </c>
      <c r="B40" s="106" t="s">
        <v>349</v>
      </c>
      <c r="C40" s="71" t="s">
        <v>305</v>
      </c>
      <c r="D40" s="20">
        <v>2</v>
      </c>
      <c r="E40" s="208"/>
      <c r="F40" s="100">
        <f>D40*E40</f>
        <v>0</v>
      </c>
      <c r="M40" s="123"/>
      <c r="N40" s="124"/>
    </row>
    <row r="41" spans="1:14" x14ac:dyDescent="0.25">
      <c r="A41"/>
      <c r="B41"/>
      <c r="C41"/>
      <c r="D41"/>
      <c r="E41"/>
      <c r="F41"/>
      <c r="M41" s="121"/>
      <c r="N41" s="120"/>
    </row>
    <row r="42" spans="1:14" x14ac:dyDescent="0.25">
      <c r="A42"/>
      <c r="B42" s="113" t="s">
        <v>363</v>
      </c>
      <c r="C42" s="114"/>
      <c r="D42" s="114"/>
      <c r="E42" s="115"/>
      <c r="F42" s="116">
        <f>SUM(F36:F40)</f>
        <v>0</v>
      </c>
      <c r="M42" s="121"/>
      <c r="N42" s="120"/>
    </row>
    <row r="43" spans="1:14" x14ac:dyDescent="0.25">
      <c r="A43"/>
      <c r="B43"/>
      <c r="C43"/>
      <c r="D43"/>
      <c r="E43"/>
      <c r="F43"/>
      <c r="M43" s="123"/>
      <c r="N43" s="124"/>
    </row>
    <row r="44" spans="1:14" x14ac:dyDescent="0.25">
      <c r="A44" s="340" t="s">
        <v>361</v>
      </c>
      <c r="B44" s="341"/>
      <c r="C44" s="341"/>
      <c r="D44" s="341"/>
      <c r="E44" s="341"/>
      <c r="F44" s="342"/>
    </row>
    <row r="45" spans="1:14" ht="25.5" x14ac:dyDescent="0.25">
      <c r="A45" s="140">
        <v>1</v>
      </c>
      <c r="B45" s="106" t="s">
        <v>404</v>
      </c>
      <c r="C45" s="50" t="s">
        <v>305</v>
      </c>
      <c r="D45" s="50">
        <v>1</v>
      </c>
      <c r="E45" s="310"/>
      <c r="F45" s="89">
        <f>D45*E45</f>
        <v>0</v>
      </c>
    </row>
    <row r="46" spans="1:14" ht="19.5" x14ac:dyDescent="0.25">
      <c r="A46" s="154"/>
      <c r="B46" s="155" t="s">
        <v>398</v>
      </c>
      <c r="C46" s="156" t="s">
        <v>305</v>
      </c>
      <c r="D46" s="156">
        <v>1</v>
      </c>
      <c r="E46" s="157"/>
      <c r="F46" s="158"/>
    </row>
    <row r="47" spans="1:14" x14ac:dyDescent="0.25">
      <c r="A47" s="159"/>
      <c r="B47" s="160" t="s">
        <v>399</v>
      </c>
      <c r="C47" s="156" t="s">
        <v>305</v>
      </c>
      <c r="D47" s="156">
        <v>1</v>
      </c>
      <c r="E47" s="161"/>
      <c r="F47" s="162"/>
    </row>
    <row r="48" spans="1:14" x14ac:dyDescent="0.25">
      <c r="A48" s="159"/>
      <c r="B48" s="160" t="s">
        <v>400</v>
      </c>
      <c r="C48" s="156" t="s">
        <v>305</v>
      </c>
      <c r="D48" s="156">
        <v>1</v>
      </c>
      <c r="E48" s="161"/>
      <c r="F48" s="162"/>
    </row>
    <row r="49" spans="1:6" x14ac:dyDescent="0.25">
      <c r="A49" s="159"/>
      <c r="B49" s="160" t="s">
        <v>401</v>
      </c>
      <c r="C49" s="156" t="s">
        <v>305</v>
      </c>
      <c r="D49" s="156">
        <v>3</v>
      </c>
      <c r="E49" s="161"/>
      <c r="F49" s="162"/>
    </row>
    <row r="50" spans="1:6" ht="29.25" x14ac:dyDescent="0.25">
      <c r="A50" s="159"/>
      <c r="B50" s="155" t="s">
        <v>336</v>
      </c>
      <c r="C50" s="156" t="s">
        <v>305</v>
      </c>
      <c r="D50" s="156">
        <v>3</v>
      </c>
      <c r="E50" s="161"/>
      <c r="F50" s="162"/>
    </row>
    <row r="51" spans="1:6" ht="19.5" x14ac:dyDescent="0.25">
      <c r="A51" s="159"/>
      <c r="B51" s="155" t="s">
        <v>405</v>
      </c>
      <c r="C51" s="156" t="s">
        <v>305</v>
      </c>
      <c r="D51" s="156">
        <v>1</v>
      </c>
      <c r="E51" s="161"/>
      <c r="F51" s="162"/>
    </row>
    <row r="52" spans="1:6" x14ac:dyDescent="0.25">
      <c r="A52" s="159"/>
      <c r="B52" s="160" t="s">
        <v>406</v>
      </c>
      <c r="C52" s="156" t="s">
        <v>305</v>
      </c>
      <c r="D52" s="156">
        <v>1</v>
      </c>
      <c r="E52" s="161"/>
      <c r="F52" s="162"/>
    </row>
    <row r="53" spans="1:6" x14ac:dyDescent="0.25">
      <c r="A53" s="159"/>
      <c r="B53" s="160" t="s">
        <v>338</v>
      </c>
      <c r="C53" s="156" t="s">
        <v>305</v>
      </c>
      <c r="D53" s="156">
        <v>1</v>
      </c>
      <c r="E53" s="161"/>
      <c r="F53" s="162"/>
    </row>
    <row r="54" spans="1:6" x14ac:dyDescent="0.25">
      <c r="A54" s="159"/>
      <c r="B54" s="160" t="s">
        <v>407</v>
      </c>
      <c r="C54" s="156" t="s">
        <v>305</v>
      </c>
      <c r="D54" s="156">
        <v>1</v>
      </c>
      <c r="E54" s="161"/>
      <c r="F54" s="162"/>
    </row>
    <row r="55" spans="1:6" x14ac:dyDescent="0.25">
      <c r="A55" s="159"/>
      <c r="B55" s="160" t="s">
        <v>340</v>
      </c>
      <c r="C55" s="156" t="s">
        <v>305</v>
      </c>
      <c r="D55" s="156">
        <v>12</v>
      </c>
      <c r="E55" s="161"/>
      <c r="F55" s="162"/>
    </row>
    <row r="56" spans="1:6" x14ac:dyDescent="0.25">
      <c r="A56" s="159"/>
      <c r="B56" s="160" t="s">
        <v>341</v>
      </c>
      <c r="C56" s="156" t="s">
        <v>305</v>
      </c>
      <c r="D56" s="156">
        <v>1</v>
      </c>
      <c r="E56" s="161"/>
      <c r="F56" s="162"/>
    </row>
    <row r="57" spans="1:6" x14ac:dyDescent="0.25">
      <c r="A57" s="159"/>
      <c r="B57" s="160" t="s">
        <v>342</v>
      </c>
      <c r="C57" s="156" t="s">
        <v>305</v>
      </c>
      <c r="D57" s="156">
        <v>1</v>
      </c>
      <c r="E57" s="161"/>
      <c r="F57" s="162"/>
    </row>
    <row r="58" spans="1:6" x14ac:dyDescent="0.25">
      <c r="A58" s="159"/>
      <c r="B58" s="160" t="s">
        <v>343</v>
      </c>
      <c r="C58" s="156" t="s">
        <v>305</v>
      </c>
      <c r="D58" s="156">
        <v>1</v>
      </c>
      <c r="E58" s="161"/>
      <c r="F58" s="162"/>
    </row>
    <row r="59" spans="1:6" x14ac:dyDescent="0.25">
      <c r="A59" s="159"/>
      <c r="B59" s="160" t="s">
        <v>408</v>
      </c>
      <c r="C59" s="156" t="s">
        <v>305</v>
      </c>
      <c r="D59" s="156">
        <v>12</v>
      </c>
      <c r="E59" s="161"/>
      <c r="F59" s="162"/>
    </row>
    <row r="60" spans="1:6" x14ac:dyDescent="0.25">
      <c r="A60" s="159"/>
      <c r="B60" s="160" t="s">
        <v>345</v>
      </c>
      <c r="C60" s="156" t="s">
        <v>305</v>
      </c>
      <c r="D60" s="156">
        <v>1</v>
      </c>
      <c r="E60" s="161"/>
      <c r="F60" s="162"/>
    </row>
    <row r="61" spans="1:6" ht="19.5" x14ac:dyDescent="0.25">
      <c r="A61" s="163"/>
      <c r="B61" s="155" t="s">
        <v>346</v>
      </c>
      <c r="C61" s="156" t="s">
        <v>308</v>
      </c>
      <c r="D61" s="156">
        <v>1</v>
      </c>
      <c r="E61" s="164"/>
      <c r="F61" s="165"/>
    </row>
    <row r="62" spans="1:6" ht="25.5" x14ac:dyDescent="0.25">
      <c r="A62" s="22">
        <v>2</v>
      </c>
      <c r="B62" s="106" t="s">
        <v>409</v>
      </c>
      <c r="C62" s="50" t="s">
        <v>305</v>
      </c>
      <c r="D62" s="20">
        <v>2</v>
      </c>
      <c r="E62" s="309"/>
      <c r="F62" s="166">
        <f>D62*E62</f>
        <v>0</v>
      </c>
    </row>
    <row r="63" spans="1:6" x14ac:dyDescent="0.25">
      <c r="A63" s="167"/>
      <c r="B63" s="90" t="s">
        <v>335</v>
      </c>
      <c r="C63" s="91" t="s">
        <v>305</v>
      </c>
      <c r="D63" s="91">
        <v>1</v>
      </c>
      <c r="E63" s="168"/>
      <c r="F63" s="169"/>
    </row>
    <row r="64" spans="1:6" ht="29.25" x14ac:dyDescent="0.25">
      <c r="A64" s="170"/>
      <c r="B64" s="90" t="s">
        <v>336</v>
      </c>
      <c r="C64" s="91" t="s">
        <v>305</v>
      </c>
      <c r="D64" s="91">
        <v>3</v>
      </c>
      <c r="E64" s="171"/>
      <c r="F64" s="172"/>
    </row>
    <row r="65" spans="1:6" x14ac:dyDescent="0.25">
      <c r="A65" s="170"/>
      <c r="B65" s="96" t="s">
        <v>406</v>
      </c>
      <c r="C65" s="91" t="s">
        <v>305</v>
      </c>
      <c r="D65" s="91">
        <v>1</v>
      </c>
      <c r="E65" s="171"/>
      <c r="F65" s="172"/>
    </row>
    <row r="66" spans="1:6" x14ac:dyDescent="0.25">
      <c r="A66" s="170"/>
      <c r="B66" s="96" t="s">
        <v>338</v>
      </c>
      <c r="C66" s="91" t="s">
        <v>305</v>
      </c>
      <c r="D66" s="91">
        <v>1</v>
      </c>
      <c r="E66" s="171"/>
      <c r="F66" s="172"/>
    </row>
    <row r="67" spans="1:6" x14ac:dyDescent="0.25">
      <c r="A67" s="170"/>
      <c r="B67" s="96" t="s">
        <v>407</v>
      </c>
      <c r="C67" s="91" t="s">
        <v>305</v>
      </c>
      <c r="D67" s="91">
        <v>1</v>
      </c>
      <c r="E67" s="171"/>
      <c r="F67" s="172"/>
    </row>
    <row r="68" spans="1:6" x14ac:dyDescent="0.25">
      <c r="A68" s="170"/>
      <c r="B68" s="96" t="s">
        <v>340</v>
      </c>
      <c r="C68" s="91" t="s">
        <v>305</v>
      </c>
      <c r="D68" s="91">
        <v>12</v>
      </c>
      <c r="E68" s="171"/>
      <c r="F68" s="172"/>
    </row>
    <row r="69" spans="1:6" x14ac:dyDescent="0.25">
      <c r="A69" s="170"/>
      <c r="B69" s="96" t="s">
        <v>341</v>
      </c>
      <c r="C69" s="91" t="s">
        <v>305</v>
      </c>
      <c r="D69" s="91">
        <v>1</v>
      </c>
      <c r="E69" s="171"/>
      <c r="F69" s="172"/>
    </row>
    <row r="70" spans="1:6" x14ac:dyDescent="0.25">
      <c r="A70" s="170"/>
      <c r="B70" s="96" t="s">
        <v>342</v>
      </c>
      <c r="C70" s="91" t="s">
        <v>305</v>
      </c>
      <c r="D70" s="91">
        <v>1</v>
      </c>
      <c r="E70" s="171"/>
      <c r="F70" s="172"/>
    </row>
    <row r="71" spans="1:6" x14ac:dyDescent="0.25">
      <c r="A71" s="170"/>
      <c r="B71" s="96" t="s">
        <v>343</v>
      </c>
      <c r="C71" s="91" t="s">
        <v>305</v>
      </c>
      <c r="D71" s="91">
        <v>1</v>
      </c>
      <c r="E71" s="171"/>
      <c r="F71" s="172"/>
    </row>
    <row r="72" spans="1:6" x14ac:dyDescent="0.25">
      <c r="A72" s="170"/>
      <c r="B72" s="96" t="s">
        <v>344</v>
      </c>
      <c r="C72" s="91" t="s">
        <v>305</v>
      </c>
      <c r="D72" s="91">
        <v>12</v>
      </c>
      <c r="E72" s="171"/>
      <c r="F72" s="172"/>
    </row>
    <row r="73" spans="1:6" x14ac:dyDescent="0.25">
      <c r="A73" s="170"/>
      <c r="B73" s="96" t="s">
        <v>345</v>
      </c>
      <c r="C73" s="91" t="s">
        <v>305</v>
      </c>
      <c r="D73" s="91">
        <v>1</v>
      </c>
      <c r="E73" s="171"/>
      <c r="F73" s="172"/>
    </row>
    <row r="74" spans="1:6" ht="19.5" x14ac:dyDescent="0.25">
      <c r="A74" s="173"/>
      <c r="B74" s="90" t="s">
        <v>346</v>
      </c>
      <c r="C74" s="91" t="s">
        <v>308</v>
      </c>
      <c r="D74" s="91">
        <v>1</v>
      </c>
      <c r="E74" s="174"/>
      <c r="F74" s="175"/>
    </row>
    <row r="75" spans="1:6" x14ac:dyDescent="0.25">
      <c r="A75" s="22">
        <v>3</v>
      </c>
      <c r="B75" s="106" t="s">
        <v>421</v>
      </c>
      <c r="C75" s="50" t="s">
        <v>305</v>
      </c>
      <c r="D75" s="20">
        <v>5</v>
      </c>
      <c r="E75" s="309"/>
      <c r="F75" s="166">
        <f>E75*D75</f>
        <v>0</v>
      </c>
    </row>
    <row r="76" spans="1:6" x14ac:dyDescent="0.25">
      <c r="A76"/>
      <c r="B76"/>
      <c r="C76"/>
      <c r="D76"/>
      <c r="E76"/>
      <c r="F76"/>
    </row>
    <row r="77" spans="1:6" x14ac:dyDescent="0.25">
      <c r="A77"/>
      <c r="B77" s="113" t="s">
        <v>363</v>
      </c>
      <c r="C77" s="114"/>
      <c r="D77" s="114"/>
      <c r="E77" s="115"/>
      <c r="F77" s="116">
        <f>SUM(F45:F75)</f>
        <v>0</v>
      </c>
    </row>
    <row r="78" spans="1:6" x14ac:dyDescent="0.25">
      <c r="A78"/>
      <c r="B78"/>
      <c r="C78"/>
      <c r="D78"/>
      <c r="E78"/>
      <c r="F78"/>
    </row>
    <row r="79" spans="1:6" s="2" customFormat="1" ht="15.75" x14ac:dyDescent="0.25">
      <c r="A79" s="78"/>
      <c r="B79" s="108" t="s">
        <v>311</v>
      </c>
      <c r="C79" s="56"/>
      <c r="D79" s="56"/>
      <c r="E79" s="57"/>
      <c r="F79" s="58"/>
    </row>
    <row r="80" spans="1:6" s="2" customFormat="1" x14ac:dyDescent="0.25">
      <c r="A80" s="78"/>
      <c r="B80" s="109" t="s">
        <v>351</v>
      </c>
      <c r="C80" s="48"/>
      <c r="D80" s="48"/>
      <c r="E80" s="55"/>
      <c r="F80" s="59">
        <f>F18</f>
        <v>0</v>
      </c>
    </row>
    <row r="81" spans="1:6" s="2" customFormat="1" x14ac:dyDescent="0.25">
      <c r="A81" s="78"/>
      <c r="B81" s="109" t="s">
        <v>352</v>
      </c>
      <c r="C81" s="48"/>
      <c r="D81" s="48"/>
      <c r="E81" s="55"/>
      <c r="F81" s="60">
        <f>F25</f>
        <v>0</v>
      </c>
    </row>
    <row r="82" spans="1:6" s="2" customFormat="1" x14ac:dyDescent="0.25">
      <c r="A82" s="62"/>
      <c r="B82" s="109" t="s">
        <v>353</v>
      </c>
      <c r="C82" s="48"/>
      <c r="D82" s="48"/>
      <c r="E82" s="55"/>
      <c r="F82" s="60">
        <f>F33</f>
        <v>0</v>
      </c>
    </row>
    <row r="83" spans="1:6" s="2" customFormat="1" x14ac:dyDescent="0.25">
      <c r="A83" s="78"/>
      <c r="B83" s="109" t="s">
        <v>362</v>
      </c>
      <c r="C83" s="48"/>
      <c r="D83" s="48"/>
      <c r="E83" s="55"/>
      <c r="F83" s="60">
        <f>F42</f>
        <v>0</v>
      </c>
    </row>
    <row r="84" spans="1:6" s="2" customFormat="1" x14ac:dyDescent="0.25">
      <c r="A84" s="78"/>
      <c r="B84" s="110" t="s">
        <v>355</v>
      </c>
      <c r="C84" s="52"/>
      <c r="D84" s="52"/>
      <c r="E84" s="61"/>
      <c r="F84" s="60">
        <f>F77</f>
        <v>0</v>
      </c>
    </row>
    <row r="85" spans="1:6" s="2" customFormat="1" x14ac:dyDescent="0.25">
      <c r="A85" s="78"/>
      <c r="B85" s="110"/>
      <c r="C85" s="52"/>
      <c r="D85" s="52"/>
      <c r="E85" s="61"/>
      <c r="F85" s="60"/>
    </row>
    <row r="86" spans="1:6" s="2" customFormat="1" x14ac:dyDescent="0.25">
      <c r="A86" s="78"/>
      <c r="B86" s="109"/>
      <c r="C86" s="62" t="s">
        <v>312</v>
      </c>
      <c r="D86" s="62"/>
      <c r="E86" s="63"/>
      <c r="F86" s="64">
        <f>SUM(F80:F84)</f>
        <v>0</v>
      </c>
    </row>
    <row r="87" spans="1:6" s="2" customFormat="1" x14ac:dyDescent="0.25">
      <c r="A87" s="78"/>
      <c r="B87" s="109"/>
      <c r="C87" s="62"/>
      <c r="D87" s="62"/>
      <c r="E87" s="63"/>
      <c r="F87" s="55"/>
    </row>
    <row r="88" spans="1:6" s="2" customFormat="1" ht="15.75" x14ac:dyDescent="0.25">
      <c r="A88" s="78"/>
      <c r="B88" s="109"/>
      <c r="C88" s="80" t="s">
        <v>313</v>
      </c>
      <c r="D88" s="65"/>
      <c r="E88" s="66"/>
      <c r="F88" s="58">
        <f>F86*0.22</f>
        <v>0</v>
      </c>
    </row>
    <row r="89" spans="1:6" s="2" customFormat="1" ht="15.75" x14ac:dyDescent="0.25">
      <c r="A89" s="78"/>
      <c r="B89" s="109"/>
      <c r="C89" s="62" t="s">
        <v>314</v>
      </c>
      <c r="D89" s="4"/>
      <c r="E89" s="67"/>
      <c r="F89" s="53">
        <f>SUM(F86:F88)</f>
        <v>0</v>
      </c>
    </row>
    <row r="90" spans="1:6" s="2" customFormat="1" x14ac:dyDescent="0.25">
      <c r="A90" s="78"/>
      <c r="B90" s="111"/>
      <c r="C90" s="4"/>
      <c r="D90" s="4"/>
      <c r="E90" s="4"/>
      <c r="F90" s="4"/>
    </row>
    <row r="91" spans="1:6" s="2" customFormat="1" x14ac:dyDescent="0.25">
      <c r="A91" s="78"/>
      <c r="B91" s="111"/>
      <c r="C91" s="4"/>
      <c r="D91" s="4"/>
      <c r="E91" s="4"/>
      <c r="F91" s="4"/>
    </row>
    <row r="92" spans="1:6" s="2" customFormat="1" x14ac:dyDescent="0.25">
      <c r="A92" s="79"/>
      <c r="B92" s="111"/>
      <c r="C92" s="4"/>
      <c r="D92" s="4"/>
      <c r="E92" s="4"/>
      <c r="F92" s="4"/>
    </row>
    <row r="93" spans="1:6" x14ac:dyDescent="0.25">
      <c r="A93" s="73"/>
    </row>
  </sheetData>
  <sheetProtection algorithmName="SHA-512" hashValue="9R4BI04AJpWR1ZdqQi/vqtJ2Xism1LMfcKlsl2onEjo7FRUaf7hbKDovfu1PMsTi8riTbtmCtC74dEGwU/Tt7g==" saltValue="Qe8tqnSx3PP+q1pHDPLpAg==" spinCount="100000" sheet="1" objects="1" scenarios="1" selectLockedCells="1"/>
  <mergeCells count="8">
    <mergeCell ref="B1:D1"/>
    <mergeCell ref="A7:A8"/>
    <mergeCell ref="B7:B8"/>
    <mergeCell ref="A9:F9"/>
    <mergeCell ref="A44:F44"/>
    <mergeCell ref="A19:F19"/>
    <mergeCell ref="A35:F35"/>
    <mergeCell ref="A27:F27"/>
  </mergeCells>
  <pageMargins left="0.7" right="0.7" top="0.75" bottom="0.75" header="0.3" footer="0.3"/>
  <pageSetup paperSize="9" orientation="portrait" verticalDpi="0" r:id="rId1"/>
  <rowBreaks count="2" manualBreakCount="2">
    <brk id="43" max="16383" man="1"/>
    <brk id="7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opLeftCell="A22" zoomScale="85" zoomScaleNormal="85" workbookViewId="0">
      <selection activeCell="E23" sqref="E23"/>
    </sheetView>
  </sheetViews>
  <sheetFormatPr defaultRowHeight="15" x14ac:dyDescent="0.25"/>
  <cols>
    <col min="1" max="1" width="5.7109375" style="257" customWidth="1"/>
    <col min="2" max="2" width="35.7109375" style="256" customWidth="1"/>
    <col min="3" max="3" width="7.7109375" style="257" customWidth="1"/>
    <col min="4" max="4" width="7.7109375" style="230" customWidth="1"/>
    <col min="5" max="6" width="14.7109375" style="230" customWidth="1"/>
    <col min="7" max="12" width="9.140625" style="213"/>
    <col min="13" max="13" width="35.5703125" style="213" customWidth="1"/>
    <col min="14" max="16384" width="9.140625" style="213"/>
  </cols>
  <sheetData>
    <row r="1" spans="1:13" x14ac:dyDescent="0.25">
      <c r="A1" s="210"/>
      <c r="B1" s="349" t="s">
        <v>303</v>
      </c>
      <c r="C1" s="350"/>
      <c r="D1" s="350"/>
      <c r="E1" s="211"/>
      <c r="F1" s="212"/>
    </row>
    <row r="2" spans="1:13" ht="15.75" x14ac:dyDescent="0.25">
      <c r="A2" s="214"/>
      <c r="B2" s="215" t="s">
        <v>304</v>
      </c>
      <c r="C2" s="216"/>
      <c r="D2" s="217"/>
      <c r="E2" s="217"/>
      <c r="F2" s="212"/>
    </row>
    <row r="3" spans="1:13" ht="15.75" x14ac:dyDescent="0.25">
      <c r="A3" s="214"/>
      <c r="B3" s="215" t="s">
        <v>388</v>
      </c>
      <c r="C3" s="216"/>
      <c r="D3" s="217"/>
      <c r="E3" s="217"/>
      <c r="F3" s="212"/>
    </row>
    <row r="4" spans="1:13" ht="18" x14ac:dyDescent="0.25">
      <c r="A4" s="210"/>
      <c r="B4" s="218"/>
      <c r="C4" s="216"/>
      <c r="D4" s="219"/>
      <c r="E4" s="211"/>
      <c r="F4" s="212"/>
    </row>
    <row r="5" spans="1:13" x14ac:dyDescent="0.25">
      <c r="A5" s="210"/>
      <c r="B5" s="220" t="s">
        <v>316</v>
      </c>
      <c r="C5" s="216"/>
      <c r="D5" s="219"/>
      <c r="E5" s="211"/>
      <c r="F5" s="212"/>
    </row>
    <row r="6" spans="1:13" x14ac:dyDescent="0.25">
      <c r="A6" s="210"/>
      <c r="B6" s="220"/>
      <c r="C6" s="216"/>
      <c r="D6" s="219"/>
      <c r="E6" s="211"/>
      <c r="F6" s="212"/>
    </row>
    <row r="7" spans="1:13" ht="30" x14ac:dyDescent="0.25">
      <c r="A7" s="351" t="s">
        <v>317</v>
      </c>
      <c r="B7" s="351" t="s">
        <v>318</v>
      </c>
      <c r="C7" s="221" t="s">
        <v>319</v>
      </c>
      <c r="D7" s="221" t="s">
        <v>320</v>
      </c>
      <c r="E7" s="222" t="s">
        <v>321</v>
      </c>
      <c r="F7" s="222" t="s">
        <v>322</v>
      </c>
    </row>
    <row r="8" spans="1:13" x14ac:dyDescent="0.25">
      <c r="A8" s="352"/>
      <c r="B8" s="352"/>
      <c r="C8" s="221" t="s">
        <v>323</v>
      </c>
      <c r="D8" s="221" t="s">
        <v>324</v>
      </c>
      <c r="E8" s="222" t="s">
        <v>325</v>
      </c>
      <c r="F8" s="222"/>
    </row>
    <row r="9" spans="1:13" x14ac:dyDescent="0.25">
      <c r="A9" s="346" t="s">
        <v>356</v>
      </c>
      <c r="B9" s="347"/>
      <c r="C9" s="347"/>
      <c r="D9" s="347"/>
      <c r="E9" s="347"/>
      <c r="F9" s="348"/>
      <c r="J9" s="223"/>
      <c r="K9" s="224"/>
    </row>
    <row r="10" spans="1:13" ht="102" x14ac:dyDescent="0.25">
      <c r="A10" s="225">
        <v>1</v>
      </c>
      <c r="B10" s="226" t="s">
        <v>330</v>
      </c>
      <c r="C10" s="227" t="s">
        <v>305</v>
      </c>
      <c r="D10" s="228">
        <v>6</v>
      </c>
      <c r="E10" s="204"/>
      <c r="F10" s="229">
        <f>E10*D10</f>
        <v>0</v>
      </c>
      <c r="J10" s="223"/>
      <c r="K10" s="224"/>
      <c r="L10" s="230"/>
      <c r="M10" s="230"/>
    </row>
    <row r="11" spans="1:13" ht="102" x14ac:dyDescent="0.25">
      <c r="A11" s="225">
        <v>2</v>
      </c>
      <c r="B11" s="226" t="s">
        <v>331</v>
      </c>
      <c r="C11" s="227" t="s">
        <v>305</v>
      </c>
      <c r="D11" s="228">
        <v>18</v>
      </c>
      <c r="E11" s="204"/>
      <c r="F11" s="229">
        <f t="shared" ref="F11:F15" si="0">E11*D11</f>
        <v>0</v>
      </c>
      <c r="J11" s="223"/>
      <c r="K11" s="224"/>
      <c r="L11" s="230"/>
      <c r="M11" s="230"/>
    </row>
    <row r="12" spans="1:13" ht="102" x14ac:dyDescent="0.25">
      <c r="A12" s="225">
        <v>3</v>
      </c>
      <c r="B12" s="226" t="s">
        <v>332</v>
      </c>
      <c r="C12" s="227" t="s">
        <v>305</v>
      </c>
      <c r="D12" s="228">
        <v>6</v>
      </c>
      <c r="E12" s="204"/>
      <c r="F12" s="229">
        <f t="shared" si="0"/>
        <v>0</v>
      </c>
      <c r="J12" s="231"/>
      <c r="K12" s="232"/>
      <c r="L12" s="230"/>
      <c r="M12" s="230"/>
    </row>
    <row r="13" spans="1:13" ht="114.75" x14ac:dyDescent="0.25">
      <c r="A13" s="225">
        <v>4</v>
      </c>
      <c r="B13" s="226" t="s">
        <v>382</v>
      </c>
      <c r="C13" s="227" t="s">
        <v>305</v>
      </c>
      <c r="D13" s="228">
        <v>1</v>
      </c>
      <c r="E13" s="204"/>
      <c r="F13" s="229">
        <f t="shared" si="0"/>
        <v>0</v>
      </c>
      <c r="J13" s="223"/>
      <c r="K13" s="224"/>
      <c r="L13" s="230"/>
      <c r="M13" s="230"/>
    </row>
    <row r="14" spans="1:13" x14ac:dyDescent="0.25">
      <c r="A14" s="225">
        <v>5</v>
      </c>
      <c r="B14" s="233" t="s">
        <v>396</v>
      </c>
      <c r="C14" s="227" t="s">
        <v>305</v>
      </c>
      <c r="D14" s="227">
        <v>31</v>
      </c>
      <c r="E14" s="204"/>
      <c r="F14" s="229">
        <f t="shared" si="0"/>
        <v>0</v>
      </c>
      <c r="J14" s="223"/>
      <c r="K14" s="224"/>
      <c r="L14" s="230"/>
      <c r="M14" s="230"/>
    </row>
    <row r="15" spans="1:13" ht="25.5" x14ac:dyDescent="0.25">
      <c r="A15" s="225">
        <v>6</v>
      </c>
      <c r="B15" s="226" t="s">
        <v>383</v>
      </c>
      <c r="C15" s="227" t="s">
        <v>305</v>
      </c>
      <c r="D15" s="228">
        <v>31</v>
      </c>
      <c r="E15" s="204"/>
      <c r="F15" s="229">
        <f t="shared" si="0"/>
        <v>0</v>
      </c>
      <c r="J15" s="223"/>
      <c r="K15" s="224"/>
      <c r="L15" s="230"/>
      <c r="M15" s="230"/>
    </row>
    <row r="16" spans="1:13" x14ac:dyDescent="0.25">
      <c r="A16" s="234"/>
      <c r="B16" s="235"/>
      <c r="C16" s="236"/>
      <c r="D16" s="236"/>
      <c r="E16" s="237"/>
      <c r="F16" s="237"/>
      <c r="L16" s="230"/>
      <c r="M16" s="230"/>
    </row>
    <row r="17" spans="1:6" x14ac:dyDescent="0.25">
      <c r="A17" s="234"/>
      <c r="B17" s="238" t="s">
        <v>363</v>
      </c>
      <c r="C17" s="239"/>
      <c r="D17" s="239"/>
      <c r="E17" s="240"/>
      <c r="F17" s="241">
        <f>SUM(F10:F15)</f>
        <v>0</v>
      </c>
    </row>
    <row r="18" spans="1:6" x14ac:dyDescent="0.25">
      <c r="A18" s="234"/>
      <c r="B18" s="242"/>
      <c r="C18" s="243"/>
      <c r="D18" s="243"/>
      <c r="E18" s="244"/>
      <c r="F18" s="245"/>
    </row>
    <row r="19" spans="1:6" x14ac:dyDescent="0.25">
      <c r="A19" s="346" t="s">
        <v>358</v>
      </c>
      <c r="B19" s="347"/>
      <c r="C19" s="347"/>
      <c r="D19" s="347"/>
      <c r="E19" s="347"/>
      <c r="F19" s="348"/>
    </row>
    <row r="20" spans="1:6" ht="102" x14ac:dyDescent="0.25">
      <c r="A20" s="225">
        <v>1</v>
      </c>
      <c r="B20" s="226" t="s">
        <v>332</v>
      </c>
      <c r="C20" s="227" t="s">
        <v>305</v>
      </c>
      <c r="D20" s="228">
        <v>2</v>
      </c>
      <c r="E20" s="204"/>
      <c r="F20" s="229">
        <f t="shared" ref="F20:F21" si="1">E20*D20</f>
        <v>0</v>
      </c>
    </row>
    <row r="21" spans="1:6" ht="25.5" x14ac:dyDescent="0.25">
      <c r="A21" s="225">
        <v>2</v>
      </c>
      <c r="B21" s="246" t="s">
        <v>393</v>
      </c>
      <c r="C21" s="227" t="s">
        <v>307</v>
      </c>
      <c r="D21" s="227">
        <v>250</v>
      </c>
      <c r="E21" s="205"/>
      <c r="F21" s="248">
        <f t="shared" si="1"/>
        <v>0</v>
      </c>
    </row>
    <row r="22" spans="1:6" ht="51" x14ac:dyDescent="0.25">
      <c r="A22" s="225">
        <v>3</v>
      </c>
      <c r="B22" s="246" t="s">
        <v>394</v>
      </c>
      <c r="C22" s="249" t="s">
        <v>305</v>
      </c>
      <c r="D22" s="250">
        <v>2</v>
      </c>
      <c r="E22" s="205"/>
      <c r="F22" s="247">
        <f>E22*D22</f>
        <v>0</v>
      </c>
    </row>
    <row r="23" spans="1:6" ht="38.25" x14ac:dyDescent="0.25">
      <c r="A23" s="225">
        <v>4</v>
      </c>
      <c r="B23" s="246" t="s">
        <v>375</v>
      </c>
      <c r="C23" s="251" t="s">
        <v>305</v>
      </c>
      <c r="D23" s="251">
        <v>2</v>
      </c>
      <c r="E23" s="205"/>
      <c r="F23" s="247">
        <f>E23*D23</f>
        <v>0</v>
      </c>
    </row>
    <row r="24" spans="1:6" x14ac:dyDescent="0.25">
      <c r="A24" s="225">
        <v>5</v>
      </c>
      <c r="B24" s="252" t="s">
        <v>395</v>
      </c>
      <c r="C24" s="227" t="s">
        <v>305</v>
      </c>
      <c r="D24" s="227">
        <v>10</v>
      </c>
      <c r="E24" s="205"/>
      <c r="F24" s="247">
        <f t="shared" ref="F24:F26" si="2">E24*D24</f>
        <v>0</v>
      </c>
    </row>
    <row r="25" spans="1:6" x14ac:dyDescent="0.25">
      <c r="A25" s="225">
        <v>6</v>
      </c>
      <c r="B25" s="252" t="s">
        <v>396</v>
      </c>
      <c r="C25" s="227" t="s">
        <v>305</v>
      </c>
      <c r="D25" s="227">
        <v>2</v>
      </c>
      <c r="E25" s="205"/>
      <c r="F25" s="247">
        <f t="shared" si="2"/>
        <v>0</v>
      </c>
    </row>
    <row r="26" spans="1:6" x14ac:dyDescent="0.25">
      <c r="A26" s="225">
        <v>7</v>
      </c>
      <c r="B26" s="252" t="s">
        <v>422</v>
      </c>
      <c r="C26" s="227" t="s">
        <v>305</v>
      </c>
      <c r="D26" s="227">
        <v>2</v>
      </c>
      <c r="E26" s="205"/>
      <c r="F26" s="247">
        <f t="shared" si="2"/>
        <v>0</v>
      </c>
    </row>
    <row r="27" spans="1:6" x14ac:dyDescent="0.25">
      <c r="A27" s="234"/>
      <c r="B27" s="253"/>
      <c r="C27" s="236"/>
      <c r="D27" s="236"/>
      <c r="E27" s="254"/>
      <c r="F27" s="255"/>
    </row>
    <row r="28" spans="1:6" x14ac:dyDescent="0.25">
      <c r="A28" s="213"/>
      <c r="B28" s="238" t="s">
        <v>363</v>
      </c>
      <c r="C28" s="239"/>
      <c r="D28" s="239"/>
      <c r="E28" s="240"/>
      <c r="F28" s="241">
        <f>SUM(F19:F26)</f>
        <v>0</v>
      </c>
    </row>
    <row r="29" spans="1:6" x14ac:dyDescent="0.25">
      <c r="A29" s="213"/>
    </row>
    <row r="30" spans="1:6" x14ac:dyDescent="0.25">
      <c r="A30" s="346" t="s">
        <v>359</v>
      </c>
      <c r="B30" s="347"/>
      <c r="C30" s="347"/>
      <c r="D30" s="347"/>
      <c r="E30" s="347"/>
      <c r="F30" s="348"/>
    </row>
    <row r="31" spans="1:6" ht="38.25" x14ac:dyDescent="0.25">
      <c r="A31" s="227">
        <v>1</v>
      </c>
      <c r="B31" s="258" t="s">
        <v>329</v>
      </c>
      <c r="C31" s="259" t="s">
        <v>308</v>
      </c>
      <c r="D31" s="259">
        <v>1</v>
      </c>
      <c r="E31" s="206"/>
      <c r="F31" s="248">
        <f>D31*E31</f>
        <v>0</v>
      </c>
    </row>
    <row r="32" spans="1:6" x14ac:dyDescent="0.25">
      <c r="A32" s="251">
        <v>2</v>
      </c>
      <c r="B32" s="252" t="s">
        <v>395</v>
      </c>
      <c r="C32" s="227" t="s">
        <v>305</v>
      </c>
      <c r="D32" s="227">
        <v>2</v>
      </c>
      <c r="E32" s="205"/>
      <c r="F32" s="247">
        <f t="shared" ref="F32" si="3">E32*D32</f>
        <v>0</v>
      </c>
    </row>
    <row r="33" spans="1:15" x14ac:dyDescent="0.25">
      <c r="A33" s="260"/>
      <c r="B33" s="261"/>
      <c r="C33" s="236"/>
      <c r="D33" s="236"/>
      <c r="E33" s="262"/>
      <c r="F33" s="262"/>
    </row>
    <row r="34" spans="1:15" x14ac:dyDescent="0.25">
      <c r="A34" s="260"/>
      <c r="B34" s="238" t="s">
        <v>363</v>
      </c>
      <c r="C34" s="239"/>
      <c r="D34" s="239"/>
      <c r="E34" s="240"/>
      <c r="F34" s="241">
        <f>SUM(F31)</f>
        <v>0</v>
      </c>
    </row>
    <row r="35" spans="1:15" x14ac:dyDescent="0.25">
      <c r="A35" s="216"/>
      <c r="B35" s="238"/>
      <c r="C35" s="239"/>
      <c r="D35" s="239"/>
      <c r="E35" s="240"/>
      <c r="F35" s="241"/>
    </row>
    <row r="36" spans="1:15" x14ac:dyDescent="0.25">
      <c r="A36" s="346" t="s">
        <v>360</v>
      </c>
      <c r="B36" s="347"/>
      <c r="C36" s="347"/>
      <c r="D36" s="347"/>
      <c r="E36" s="347"/>
      <c r="F36" s="348"/>
    </row>
    <row r="37" spans="1:15" s="265" customFormat="1" ht="38.25" x14ac:dyDescent="0.25">
      <c r="A37" s="251">
        <v>1</v>
      </c>
      <c r="B37" s="263" t="s">
        <v>380</v>
      </c>
      <c r="C37" s="227" t="s">
        <v>305</v>
      </c>
      <c r="D37" s="264">
        <v>18</v>
      </c>
      <c r="E37" s="207"/>
      <c r="F37" s="248">
        <f t="shared" ref="F37" si="4">E37*D37</f>
        <v>0</v>
      </c>
      <c r="N37" s="266"/>
      <c r="O37" s="267"/>
    </row>
    <row r="38" spans="1:15" s="265" customFormat="1" ht="25.5" x14ac:dyDescent="0.25">
      <c r="A38" s="251">
        <v>2</v>
      </c>
      <c r="B38" s="258" t="s">
        <v>372</v>
      </c>
      <c r="C38" s="251" t="s">
        <v>305</v>
      </c>
      <c r="D38" s="251">
        <v>4</v>
      </c>
      <c r="E38" s="208"/>
      <c r="F38" s="268">
        <f>D38*E38</f>
        <v>0</v>
      </c>
      <c r="N38" s="269"/>
      <c r="O38" s="270"/>
    </row>
    <row r="39" spans="1:15" s="265" customFormat="1" ht="25.5" x14ac:dyDescent="0.25">
      <c r="A39" s="251">
        <v>3</v>
      </c>
      <c r="B39" s="258" t="s">
        <v>347</v>
      </c>
      <c r="C39" s="249" t="s">
        <v>305</v>
      </c>
      <c r="D39" s="251">
        <v>18</v>
      </c>
      <c r="E39" s="208"/>
      <c r="F39" s="268">
        <f>D39*E39</f>
        <v>0</v>
      </c>
    </row>
    <row r="40" spans="1:15" s="265" customFormat="1" ht="25.5" x14ac:dyDescent="0.25">
      <c r="A40" s="251">
        <v>4</v>
      </c>
      <c r="B40" s="258" t="s">
        <v>381</v>
      </c>
      <c r="C40" s="249" t="s">
        <v>305</v>
      </c>
      <c r="D40" s="251">
        <v>1</v>
      </c>
      <c r="E40" s="208"/>
      <c r="F40" s="268">
        <f>D40*E40</f>
        <v>0</v>
      </c>
    </row>
    <row r="41" spans="1:15" s="265" customFormat="1" ht="25.5" x14ac:dyDescent="0.25">
      <c r="A41" s="251">
        <v>5</v>
      </c>
      <c r="B41" s="258" t="s">
        <v>349</v>
      </c>
      <c r="C41" s="249" t="s">
        <v>305</v>
      </c>
      <c r="D41" s="251">
        <v>2</v>
      </c>
      <c r="E41" s="208"/>
      <c r="F41" s="268">
        <f>D41*E41</f>
        <v>0</v>
      </c>
    </row>
    <row r="42" spans="1:15" s="265" customFormat="1" ht="38.25" x14ac:dyDescent="0.25">
      <c r="A42" s="251">
        <v>6</v>
      </c>
      <c r="B42" s="263" t="s">
        <v>389</v>
      </c>
      <c r="C42" s="227" t="s">
        <v>305</v>
      </c>
      <c r="D42" s="264">
        <v>1</v>
      </c>
      <c r="E42" s="207"/>
      <c r="F42" s="248">
        <f t="shared" ref="F42" si="5">E42*D42</f>
        <v>0</v>
      </c>
    </row>
    <row r="43" spans="1:15" s="265" customFormat="1" ht="51" x14ac:dyDescent="0.25">
      <c r="A43" s="251">
        <v>7</v>
      </c>
      <c r="B43" s="271" t="s">
        <v>390</v>
      </c>
      <c r="C43" s="249" t="s">
        <v>305</v>
      </c>
      <c r="D43" s="250">
        <v>1</v>
      </c>
      <c r="E43" s="207"/>
      <c r="F43" s="248">
        <f>E43*D43</f>
        <v>0</v>
      </c>
    </row>
    <row r="44" spans="1:15" s="265" customFormat="1" ht="38.25" x14ac:dyDescent="0.25">
      <c r="A44" s="251">
        <v>8</v>
      </c>
      <c r="B44" s="263" t="s">
        <v>368</v>
      </c>
      <c r="C44" s="227" t="s">
        <v>305</v>
      </c>
      <c r="D44" s="264">
        <v>2</v>
      </c>
      <c r="E44" s="207"/>
      <c r="F44" s="248">
        <f t="shared" ref="F44" si="6">E44*D44</f>
        <v>0</v>
      </c>
    </row>
    <row r="45" spans="1:15" s="265" customFormat="1" ht="51" x14ac:dyDescent="0.25">
      <c r="A45" s="251">
        <v>9</v>
      </c>
      <c r="B45" s="271" t="s">
        <v>369</v>
      </c>
      <c r="C45" s="249" t="s">
        <v>305</v>
      </c>
      <c r="D45" s="250">
        <v>2</v>
      </c>
      <c r="E45" s="207"/>
      <c r="F45" s="248">
        <f>E45*D45</f>
        <v>0</v>
      </c>
    </row>
    <row r="46" spans="1:15" s="265" customFormat="1" x14ac:dyDescent="0.25">
      <c r="A46" s="225">
        <v>10</v>
      </c>
      <c r="B46" s="252" t="s">
        <v>395</v>
      </c>
      <c r="C46" s="227" t="s">
        <v>305</v>
      </c>
      <c r="D46" s="227">
        <v>6</v>
      </c>
      <c r="E46" s="209"/>
      <c r="F46" s="248">
        <f t="shared" ref="F46" si="7">E46*D46</f>
        <v>0</v>
      </c>
    </row>
    <row r="47" spans="1:15" x14ac:dyDescent="0.25">
      <c r="A47" s="234"/>
      <c r="B47" s="253"/>
      <c r="C47" s="236"/>
      <c r="D47" s="236"/>
      <c r="E47" s="254"/>
      <c r="F47" s="255"/>
    </row>
    <row r="48" spans="1:15" x14ac:dyDescent="0.25">
      <c r="A48" s="213"/>
      <c r="B48" s="238" t="s">
        <v>363</v>
      </c>
      <c r="C48" s="239"/>
      <c r="D48" s="239"/>
      <c r="E48" s="240"/>
      <c r="F48" s="241">
        <f>SUM(F37:F46)</f>
        <v>0</v>
      </c>
    </row>
    <row r="49" spans="1:6" x14ac:dyDescent="0.25">
      <c r="A49" s="213"/>
      <c r="B49" s="213"/>
      <c r="C49" s="213"/>
      <c r="D49" s="213"/>
      <c r="E49" s="213"/>
      <c r="F49" s="213"/>
    </row>
    <row r="50" spans="1:6" x14ac:dyDescent="0.25">
      <c r="A50" s="346" t="s">
        <v>361</v>
      </c>
      <c r="B50" s="347"/>
      <c r="C50" s="347"/>
      <c r="D50" s="347"/>
      <c r="E50" s="347"/>
      <c r="F50" s="348"/>
    </row>
    <row r="51" spans="1:6" ht="25.5" x14ac:dyDescent="0.25">
      <c r="A51" s="227">
        <v>1</v>
      </c>
      <c r="B51" s="258" t="s">
        <v>409</v>
      </c>
      <c r="C51" s="259" t="s">
        <v>305</v>
      </c>
      <c r="D51" s="259">
        <v>1</v>
      </c>
      <c r="E51" s="206"/>
      <c r="F51" s="248">
        <f>D51*E51</f>
        <v>0</v>
      </c>
    </row>
    <row r="52" spans="1:6" x14ac:dyDescent="0.25">
      <c r="A52" s="272"/>
      <c r="B52" s="273" t="s">
        <v>335</v>
      </c>
      <c r="C52" s="274" t="s">
        <v>305</v>
      </c>
      <c r="D52" s="274">
        <v>1</v>
      </c>
      <c r="E52" s="275"/>
      <c r="F52" s="276"/>
    </row>
    <row r="53" spans="1:6" ht="29.25" x14ac:dyDescent="0.25">
      <c r="A53" s="277"/>
      <c r="B53" s="273" t="s">
        <v>336</v>
      </c>
      <c r="C53" s="274" t="s">
        <v>305</v>
      </c>
      <c r="D53" s="274">
        <v>3</v>
      </c>
      <c r="E53" s="278"/>
      <c r="F53" s="279"/>
    </row>
    <row r="54" spans="1:6" x14ac:dyDescent="0.25">
      <c r="A54" s="277"/>
      <c r="B54" s="280" t="s">
        <v>406</v>
      </c>
      <c r="C54" s="274" t="s">
        <v>305</v>
      </c>
      <c r="D54" s="274">
        <v>1</v>
      </c>
      <c r="E54" s="278"/>
      <c r="F54" s="279"/>
    </row>
    <row r="55" spans="1:6" x14ac:dyDescent="0.25">
      <c r="A55" s="277"/>
      <c r="B55" s="280" t="s">
        <v>338</v>
      </c>
      <c r="C55" s="274" t="s">
        <v>305</v>
      </c>
      <c r="D55" s="274">
        <v>1</v>
      </c>
      <c r="E55" s="278"/>
      <c r="F55" s="279"/>
    </row>
    <row r="56" spans="1:6" x14ac:dyDescent="0.25">
      <c r="A56" s="277"/>
      <c r="B56" s="280" t="s">
        <v>407</v>
      </c>
      <c r="C56" s="274" t="s">
        <v>305</v>
      </c>
      <c r="D56" s="274">
        <v>1</v>
      </c>
      <c r="E56" s="278"/>
      <c r="F56" s="279"/>
    </row>
    <row r="57" spans="1:6" x14ac:dyDescent="0.25">
      <c r="A57" s="277"/>
      <c r="B57" s="280" t="s">
        <v>340</v>
      </c>
      <c r="C57" s="274" t="s">
        <v>305</v>
      </c>
      <c r="D57" s="274">
        <v>12</v>
      </c>
      <c r="E57" s="278"/>
      <c r="F57" s="279"/>
    </row>
    <row r="58" spans="1:6" x14ac:dyDescent="0.25">
      <c r="A58" s="277"/>
      <c r="B58" s="280" t="s">
        <v>341</v>
      </c>
      <c r="C58" s="274" t="s">
        <v>305</v>
      </c>
      <c r="D58" s="274">
        <v>1</v>
      </c>
      <c r="E58" s="278"/>
      <c r="F58" s="279"/>
    </row>
    <row r="59" spans="1:6" x14ac:dyDescent="0.25">
      <c r="A59" s="277"/>
      <c r="B59" s="280" t="s">
        <v>342</v>
      </c>
      <c r="C59" s="274" t="s">
        <v>305</v>
      </c>
      <c r="D59" s="274">
        <v>1</v>
      </c>
      <c r="E59" s="278"/>
      <c r="F59" s="279"/>
    </row>
    <row r="60" spans="1:6" x14ac:dyDescent="0.25">
      <c r="A60" s="277"/>
      <c r="B60" s="280" t="s">
        <v>343</v>
      </c>
      <c r="C60" s="274" t="s">
        <v>305</v>
      </c>
      <c r="D60" s="274">
        <v>1</v>
      </c>
      <c r="E60" s="278"/>
      <c r="F60" s="279"/>
    </row>
    <row r="61" spans="1:6" x14ac:dyDescent="0.25">
      <c r="A61" s="277"/>
      <c r="B61" s="280" t="s">
        <v>344</v>
      </c>
      <c r="C61" s="274" t="s">
        <v>305</v>
      </c>
      <c r="D61" s="274">
        <v>12</v>
      </c>
      <c r="E61" s="278"/>
      <c r="F61" s="279"/>
    </row>
    <row r="62" spans="1:6" x14ac:dyDescent="0.25">
      <c r="A62" s="277"/>
      <c r="B62" s="280" t="s">
        <v>345</v>
      </c>
      <c r="C62" s="274" t="s">
        <v>305</v>
      </c>
      <c r="D62" s="274">
        <v>1</v>
      </c>
      <c r="E62" s="278"/>
      <c r="F62" s="279"/>
    </row>
    <row r="63" spans="1:6" ht="19.5" x14ac:dyDescent="0.25">
      <c r="A63" s="281"/>
      <c r="B63" s="273" t="s">
        <v>346</v>
      </c>
      <c r="C63" s="274" t="s">
        <v>308</v>
      </c>
      <c r="D63" s="274">
        <v>1</v>
      </c>
      <c r="E63" s="282"/>
      <c r="F63" s="283"/>
    </row>
    <row r="64" spans="1:6" x14ac:dyDescent="0.25">
      <c r="A64" s="227">
        <v>2</v>
      </c>
      <c r="B64" s="258" t="s">
        <v>421</v>
      </c>
      <c r="C64" s="259" t="s">
        <v>305</v>
      </c>
      <c r="D64" s="259">
        <v>6</v>
      </c>
      <c r="E64" s="206"/>
      <c r="F64" s="248">
        <f>E64*D64</f>
        <v>0</v>
      </c>
    </row>
    <row r="65" spans="1:14" x14ac:dyDescent="0.25">
      <c r="A65" s="213"/>
      <c r="B65" s="213"/>
      <c r="C65" s="213"/>
      <c r="D65" s="213"/>
      <c r="E65" s="213"/>
      <c r="F65" s="213"/>
    </row>
    <row r="66" spans="1:14" x14ac:dyDescent="0.25">
      <c r="A66" s="213"/>
      <c r="B66" s="238" t="s">
        <v>363</v>
      </c>
      <c r="C66" s="239"/>
      <c r="D66" s="239"/>
      <c r="E66" s="240"/>
      <c r="F66" s="241">
        <f>F51+F64</f>
        <v>0</v>
      </c>
    </row>
    <row r="67" spans="1:14" x14ac:dyDescent="0.25">
      <c r="A67" s="213"/>
      <c r="B67" s="213"/>
      <c r="C67" s="213"/>
      <c r="D67" s="213"/>
      <c r="E67" s="213"/>
      <c r="F67" s="213"/>
    </row>
    <row r="68" spans="1:14" x14ac:dyDescent="0.25">
      <c r="A68" s="346" t="s">
        <v>365</v>
      </c>
      <c r="B68" s="347"/>
      <c r="C68" s="347"/>
      <c r="D68" s="347"/>
      <c r="E68" s="347"/>
      <c r="F68" s="348"/>
    </row>
    <row r="69" spans="1:14" s="230" customFormat="1" ht="63.75" x14ac:dyDescent="0.25">
      <c r="A69" s="284">
        <v>1</v>
      </c>
      <c r="B69" s="285" t="s">
        <v>423</v>
      </c>
      <c r="C69" s="227" t="s">
        <v>308</v>
      </c>
      <c r="D69" s="227">
        <v>1</v>
      </c>
      <c r="E69" s="205"/>
      <c r="F69" s="286">
        <f>D69*E69</f>
        <v>0</v>
      </c>
    </row>
    <row r="70" spans="1:14" x14ac:dyDescent="0.25">
      <c r="A70" s="210"/>
      <c r="B70" s="287"/>
      <c r="C70" s="288"/>
      <c r="D70" s="288"/>
      <c r="E70" s="289"/>
      <c r="F70" s="245"/>
    </row>
    <row r="71" spans="1:14" x14ac:dyDescent="0.25">
      <c r="A71" s="210"/>
      <c r="B71" s="238" t="s">
        <v>363</v>
      </c>
      <c r="C71" s="239"/>
      <c r="D71" s="239"/>
      <c r="E71" s="240"/>
      <c r="F71" s="241">
        <f>SUM(F69:F69)</f>
        <v>0</v>
      </c>
    </row>
    <row r="72" spans="1:14" x14ac:dyDescent="0.25">
      <c r="A72" s="213"/>
      <c r="B72" s="213"/>
      <c r="C72" s="213"/>
      <c r="D72" s="213"/>
      <c r="E72" s="213"/>
      <c r="F72" s="213"/>
    </row>
    <row r="73" spans="1:14" s="265" customFormat="1" ht="15.75" x14ac:dyDescent="0.25">
      <c r="A73" s="290"/>
      <c r="B73" s="291" t="s">
        <v>311</v>
      </c>
      <c r="C73" s="292"/>
      <c r="D73" s="292"/>
      <c r="E73" s="293"/>
      <c r="F73" s="294"/>
      <c r="M73" s="213"/>
      <c r="N73" s="213"/>
    </row>
    <row r="74" spans="1:14" s="265" customFormat="1" x14ac:dyDescent="0.25">
      <c r="A74" s="290"/>
      <c r="B74" s="295" t="s">
        <v>351</v>
      </c>
      <c r="C74" s="219"/>
      <c r="D74" s="219"/>
      <c r="E74" s="296"/>
      <c r="F74" s="297">
        <f>F17</f>
        <v>0</v>
      </c>
    </row>
    <row r="75" spans="1:14" s="265" customFormat="1" x14ac:dyDescent="0.25">
      <c r="A75" s="298"/>
      <c r="B75" s="295" t="s">
        <v>353</v>
      </c>
      <c r="C75" s="219"/>
      <c r="D75" s="219"/>
      <c r="E75" s="296"/>
      <c r="F75" s="299">
        <f>F28</f>
        <v>0</v>
      </c>
    </row>
    <row r="76" spans="1:14" s="265" customFormat="1" x14ac:dyDescent="0.25">
      <c r="A76" s="290"/>
      <c r="B76" s="295" t="s">
        <v>354</v>
      </c>
      <c r="C76" s="219"/>
      <c r="D76" s="219"/>
      <c r="E76" s="296"/>
      <c r="F76" s="299">
        <f>F34</f>
        <v>0</v>
      </c>
    </row>
    <row r="77" spans="1:14" s="265" customFormat="1" x14ac:dyDescent="0.25">
      <c r="A77" s="290"/>
      <c r="B77" s="295" t="s">
        <v>362</v>
      </c>
      <c r="C77" s="219"/>
      <c r="D77" s="219"/>
      <c r="E77" s="296"/>
      <c r="F77" s="299">
        <f>F48</f>
        <v>0</v>
      </c>
    </row>
    <row r="78" spans="1:14" s="265" customFormat="1" x14ac:dyDescent="0.25">
      <c r="A78" s="290"/>
      <c r="B78" s="300" t="s">
        <v>355</v>
      </c>
      <c r="C78" s="236"/>
      <c r="D78" s="236"/>
      <c r="E78" s="237"/>
      <c r="F78" s="299">
        <f>F66</f>
        <v>0</v>
      </c>
    </row>
    <row r="79" spans="1:14" s="265" customFormat="1" x14ac:dyDescent="0.25">
      <c r="A79" s="290"/>
      <c r="B79" s="300" t="s">
        <v>27</v>
      </c>
      <c r="C79" s="236"/>
      <c r="D79" s="236"/>
      <c r="E79" s="237"/>
      <c r="F79" s="299">
        <f>F71</f>
        <v>0</v>
      </c>
    </row>
    <row r="80" spans="1:14" s="265" customFormat="1" x14ac:dyDescent="0.25">
      <c r="A80" s="290"/>
      <c r="B80" s="300"/>
      <c r="C80" s="236"/>
      <c r="D80" s="236"/>
      <c r="E80" s="237"/>
      <c r="F80" s="299"/>
    </row>
    <row r="81" spans="1:14" s="265" customFormat="1" x14ac:dyDescent="0.25">
      <c r="A81" s="290"/>
      <c r="B81" s="295"/>
      <c r="C81" s="298" t="s">
        <v>312</v>
      </c>
      <c r="D81" s="298"/>
      <c r="E81" s="301"/>
      <c r="F81" s="302">
        <f>SUM(F74:F79)</f>
        <v>0</v>
      </c>
    </row>
    <row r="82" spans="1:14" s="265" customFormat="1" x14ac:dyDescent="0.25">
      <c r="A82" s="290"/>
      <c r="B82" s="295"/>
      <c r="C82" s="298"/>
      <c r="D82" s="298"/>
      <c r="E82" s="301"/>
      <c r="F82" s="296"/>
    </row>
    <row r="83" spans="1:14" s="265" customFormat="1" ht="15.75" x14ac:dyDescent="0.25">
      <c r="A83" s="290"/>
      <c r="B83" s="295"/>
      <c r="C83" s="303" t="s">
        <v>313</v>
      </c>
      <c r="D83" s="304"/>
      <c r="E83" s="305"/>
      <c r="F83" s="294">
        <f>F81*0.22</f>
        <v>0</v>
      </c>
    </row>
    <row r="84" spans="1:14" s="265" customFormat="1" ht="15.75" x14ac:dyDescent="0.25">
      <c r="A84" s="290"/>
      <c r="B84" s="295"/>
      <c r="C84" s="298" t="s">
        <v>314</v>
      </c>
      <c r="D84" s="230"/>
      <c r="E84" s="306"/>
      <c r="F84" s="307">
        <f>SUM(F81:F83)</f>
        <v>0</v>
      </c>
    </row>
    <row r="85" spans="1:14" s="265" customFormat="1" x14ac:dyDescent="0.25">
      <c r="A85" s="290"/>
      <c r="B85" s="269"/>
      <c r="C85" s="230"/>
      <c r="D85" s="230"/>
      <c r="E85" s="230"/>
      <c r="F85" s="230"/>
    </row>
    <row r="86" spans="1:14" s="265" customFormat="1" x14ac:dyDescent="0.25">
      <c r="A86" s="290"/>
      <c r="B86" s="269"/>
      <c r="C86" s="230"/>
      <c r="D86" s="230"/>
      <c r="E86" s="230"/>
      <c r="F86" s="230"/>
    </row>
    <row r="87" spans="1:14" s="265" customFormat="1" x14ac:dyDescent="0.25">
      <c r="A87" s="308"/>
      <c r="B87" s="269"/>
      <c r="C87" s="230"/>
      <c r="D87" s="230"/>
      <c r="E87" s="230"/>
      <c r="F87" s="230"/>
    </row>
    <row r="88" spans="1:14" x14ac:dyDescent="0.25">
      <c r="A88" s="210"/>
      <c r="M88" s="265"/>
      <c r="N88" s="265"/>
    </row>
    <row r="89" spans="1:14" x14ac:dyDescent="0.25">
      <c r="M89" s="265"/>
      <c r="N89" s="265"/>
    </row>
  </sheetData>
  <sheetProtection algorithmName="SHA-512" hashValue="KAHJ/tIpeRvqx4KOu+KPY9XNt3kAO1q7R3N1TaebWrfkckyH6an5K3Uz0pvtW4a6ryXe+3oAAv2vSNycBddE9g==" saltValue="nyzoH/obrYK90lc7Eqvn+A==" spinCount="100000" sheet="1" objects="1" scenarios="1" selectLockedCells="1"/>
  <mergeCells count="9">
    <mergeCell ref="A50:F50"/>
    <mergeCell ref="A68:F68"/>
    <mergeCell ref="A30:F30"/>
    <mergeCell ref="A36:F36"/>
    <mergeCell ref="B1:D1"/>
    <mergeCell ref="A7:A8"/>
    <mergeCell ref="B7:B8"/>
    <mergeCell ref="A9:F9"/>
    <mergeCell ref="A19:F19"/>
  </mergeCells>
  <pageMargins left="0.7" right="0.7" top="0.75" bottom="0.75" header="0.3" footer="0.3"/>
  <pageSetup paperSize="9" orientation="portrait" verticalDpi="0" r:id="rId1"/>
  <rowBreaks count="3" manualBreakCount="3">
    <brk id="18" max="16383" man="1"/>
    <brk id="35" max="16383" man="1"/>
    <brk id="6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85" zoomScaleNormal="85" workbookViewId="0">
      <selection activeCell="E12" sqref="E12"/>
    </sheetView>
  </sheetViews>
  <sheetFormatPr defaultRowHeight="15" x14ac:dyDescent="0.25"/>
  <cols>
    <col min="1" max="1" width="5.7109375" style="3" customWidth="1"/>
    <col min="2" max="2" width="35.7109375" style="112" customWidth="1"/>
    <col min="3" max="3" width="7.7109375" style="3" customWidth="1"/>
    <col min="4" max="4" width="7.7109375" style="4" customWidth="1"/>
    <col min="5" max="6" width="14.7109375" style="4" customWidth="1"/>
    <col min="13" max="13" width="35.5703125" customWidth="1"/>
  </cols>
  <sheetData>
    <row r="1" spans="1:13" x14ac:dyDescent="0.25">
      <c r="A1" s="73"/>
      <c r="B1" s="343" t="s">
        <v>303</v>
      </c>
      <c r="C1" s="344"/>
      <c r="D1" s="344"/>
      <c r="E1" s="68"/>
      <c r="F1" s="69"/>
    </row>
    <row r="2" spans="1:13" ht="15.75" x14ac:dyDescent="0.25">
      <c r="A2" s="74"/>
      <c r="B2" s="101" t="s">
        <v>304</v>
      </c>
      <c r="C2" s="39"/>
      <c r="D2" s="70"/>
      <c r="E2" s="70"/>
      <c r="F2" s="69"/>
    </row>
    <row r="3" spans="1:13" ht="15.75" x14ac:dyDescent="0.25">
      <c r="A3" s="74"/>
      <c r="B3" s="101" t="s">
        <v>388</v>
      </c>
      <c r="C3" s="39"/>
      <c r="D3" s="70"/>
      <c r="E3" s="70"/>
      <c r="F3" s="69"/>
    </row>
    <row r="4" spans="1:13" ht="18" x14ac:dyDescent="0.25">
      <c r="A4" s="73"/>
      <c r="B4" s="102"/>
      <c r="C4" s="39"/>
      <c r="D4" s="48"/>
      <c r="E4" s="68"/>
      <c r="F4" s="69"/>
    </row>
    <row r="5" spans="1:13" x14ac:dyDescent="0.25">
      <c r="A5" s="73"/>
      <c r="B5" s="103" t="s">
        <v>316</v>
      </c>
      <c r="C5" s="39"/>
      <c r="D5" s="48"/>
      <c r="E5" s="68"/>
      <c r="F5" s="69"/>
    </row>
    <row r="6" spans="1:13" x14ac:dyDescent="0.25">
      <c r="A6" s="73"/>
      <c r="B6" s="103"/>
      <c r="C6" s="39"/>
      <c r="D6" s="48"/>
      <c r="E6" s="68"/>
      <c r="F6" s="69"/>
    </row>
    <row r="7" spans="1:13" ht="30" x14ac:dyDescent="0.25">
      <c r="A7" s="338" t="s">
        <v>317</v>
      </c>
      <c r="B7" s="338" t="s">
        <v>318</v>
      </c>
      <c r="C7" s="81" t="s">
        <v>319</v>
      </c>
      <c r="D7" s="81" t="s">
        <v>320</v>
      </c>
      <c r="E7" s="82" t="s">
        <v>321</v>
      </c>
      <c r="F7" s="82" t="s">
        <v>322</v>
      </c>
    </row>
    <row r="8" spans="1:13" x14ac:dyDescent="0.25">
      <c r="A8" s="339"/>
      <c r="B8" s="339"/>
      <c r="C8" s="81" t="s">
        <v>323</v>
      </c>
      <c r="D8" s="81" t="s">
        <v>324</v>
      </c>
      <c r="E8" s="82" t="s">
        <v>325</v>
      </c>
      <c r="F8" s="82"/>
    </row>
    <row r="9" spans="1:13" x14ac:dyDescent="0.25">
      <c r="A9" s="340" t="s">
        <v>446</v>
      </c>
      <c r="B9" s="341"/>
      <c r="C9" s="341"/>
      <c r="D9" s="341"/>
      <c r="E9" s="341"/>
      <c r="F9" s="342"/>
      <c r="J9" s="121"/>
      <c r="K9" s="120"/>
    </row>
    <row r="10" spans="1:13" x14ac:dyDescent="0.25">
      <c r="A10" s="75">
        <v>1</v>
      </c>
      <c r="B10" s="43" t="s">
        <v>410</v>
      </c>
      <c r="C10" s="40" t="s">
        <v>308</v>
      </c>
      <c r="D10" s="40">
        <v>1</v>
      </c>
      <c r="E10" s="313"/>
      <c r="F10" s="203">
        <f t="shared" ref="F10:F15" si="0">D10*E10</f>
        <v>0</v>
      </c>
      <c r="J10" s="121"/>
      <c r="K10" s="120"/>
      <c r="L10" s="4"/>
      <c r="M10" s="4"/>
    </row>
    <row r="11" spans="1:13" x14ac:dyDescent="0.25">
      <c r="A11" s="75">
        <v>2</v>
      </c>
      <c r="B11" s="105" t="s">
        <v>411</v>
      </c>
      <c r="C11" s="40" t="s">
        <v>308</v>
      </c>
      <c r="D11" s="40">
        <v>1</v>
      </c>
      <c r="E11" s="313"/>
      <c r="F11" s="203">
        <f t="shared" si="0"/>
        <v>0</v>
      </c>
      <c r="J11" s="121"/>
      <c r="K11" s="120"/>
      <c r="L11" s="4"/>
      <c r="M11" s="4"/>
    </row>
    <row r="12" spans="1:13" ht="51" x14ac:dyDescent="0.25">
      <c r="A12" s="75">
        <v>3</v>
      </c>
      <c r="B12" s="194" t="s">
        <v>448</v>
      </c>
      <c r="C12" s="50" t="s">
        <v>308</v>
      </c>
      <c r="D12" s="50">
        <v>1</v>
      </c>
      <c r="E12" s="205"/>
      <c r="F12" s="189">
        <f t="shared" si="0"/>
        <v>0</v>
      </c>
      <c r="J12" s="121"/>
      <c r="K12" s="120"/>
      <c r="L12" s="4"/>
      <c r="M12" s="4"/>
    </row>
    <row r="13" spans="1:13" ht="25.5" x14ac:dyDescent="0.25">
      <c r="A13" s="75">
        <v>4</v>
      </c>
      <c r="B13" s="194" t="s">
        <v>449</v>
      </c>
      <c r="C13" s="50" t="s">
        <v>308</v>
      </c>
      <c r="D13" s="50">
        <v>1</v>
      </c>
      <c r="E13" s="205"/>
      <c r="F13" s="189">
        <f t="shared" si="0"/>
        <v>0</v>
      </c>
      <c r="J13" s="121"/>
      <c r="K13" s="120"/>
      <c r="L13" s="4"/>
      <c r="M13" s="4"/>
    </row>
    <row r="14" spans="1:13" ht="38.25" x14ac:dyDescent="0.25">
      <c r="A14" s="75">
        <v>5</v>
      </c>
      <c r="B14" s="194" t="s">
        <v>451</v>
      </c>
      <c r="C14" s="50" t="s">
        <v>308</v>
      </c>
      <c r="D14" s="50">
        <v>1</v>
      </c>
      <c r="E14" s="205"/>
      <c r="F14" s="189">
        <f t="shared" si="0"/>
        <v>0</v>
      </c>
      <c r="J14" s="121"/>
      <c r="K14" s="120"/>
      <c r="L14" s="4"/>
      <c r="M14" s="4"/>
    </row>
    <row r="15" spans="1:13" x14ac:dyDescent="0.25">
      <c r="A15" s="75">
        <v>6</v>
      </c>
      <c r="B15" s="194" t="s">
        <v>450</v>
      </c>
      <c r="C15" s="50" t="s">
        <v>308</v>
      </c>
      <c r="D15" s="50">
        <v>1</v>
      </c>
      <c r="E15" s="205"/>
      <c r="F15" s="189">
        <f t="shared" si="0"/>
        <v>0</v>
      </c>
      <c r="J15" s="121"/>
      <c r="K15" s="120"/>
      <c r="L15" s="4"/>
      <c r="M15" s="4"/>
    </row>
    <row r="16" spans="1:13" x14ac:dyDescent="0.25">
      <c r="A16"/>
      <c r="B16"/>
      <c r="C16"/>
      <c r="D16"/>
      <c r="E16"/>
      <c r="F16"/>
    </row>
    <row r="17" spans="1:14" x14ac:dyDescent="0.25">
      <c r="A17"/>
      <c r="B17" s="202" t="s">
        <v>363</v>
      </c>
      <c r="C17"/>
      <c r="D17"/>
      <c r="F17" s="116">
        <f>SUM(F10:F15)</f>
        <v>0</v>
      </c>
    </row>
    <row r="18" spans="1:14" x14ac:dyDescent="0.25">
      <c r="A18"/>
      <c r="B18"/>
      <c r="C18"/>
      <c r="D18"/>
      <c r="E18"/>
      <c r="F18"/>
    </row>
    <row r="19" spans="1:14" s="2" customFormat="1" ht="15.75" x14ac:dyDescent="0.25">
      <c r="A19" s="78"/>
      <c r="B19" s="108" t="s">
        <v>311</v>
      </c>
      <c r="C19" s="56"/>
      <c r="D19" s="56"/>
      <c r="E19" s="57"/>
      <c r="F19" s="58"/>
      <c r="M19"/>
      <c r="N19"/>
    </row>
    <row r="20" spans="1:14" s="2" customFormat="1" x14ac:dyDescent="0.25">
      <c r="A20" s="78"/>
      <c r="B20" s="109" t="s">
        <v>428</v>
      </c>
      <c r="C20" s="48"/>
      <c r="D20" s="48"/>
      <c r="E20" s="55"/>
      <c r="F20" s="59">
        <f>F17</f>
        <v>0</v>
      </c>
    </row>
    <row r="21" spans="1:14" s="2" customFormat="1" x14ac:dyDescent="0.25">
      <c r="A21" s="78"/>
      <c r="B21" s="110"/>
      <c r="C21" s="52"/>
      <c r="D21" s="52"/>
      <c r="E21" s="61"/>
      <c r="F21" s="60"/>
    </row>
    <row r="22" spans="1:14" s="2" customFormat="1" x14ac:dyDescent="0.25">
      <c r="A22" s="78"/>
      <c r="B22" s="109"/>
      <c r="C22" s="62" t="s">
        <v>312</v>
      </c>
      <c r="D22" s="62"/>
      <c r="E22" s="63"/>
      <c r="F22" s="64">
        <f>SUM(F20:F20)</f>
        <v>0</v>
      </c>
    </row>
    <row r="23" spans="1:14" s="2" customFormat="1" x14ac:dyDescent="0.25">
      <c r="A23" s="78"/>
      <c r="B23" s="109"/>
      <c r="C23" s="62"/>
      <c r="D23" s="62"/>
      <c r="E23" s="63"/>
      <c r="F23" s="55"/>
    </row>
    <row r="24" spans="1:14" s="2" customFormat="1" ht="15.75" x14ac:dyDescent="0.25">
      <c r="A24" s="78"/>
      <c r="B24" s="109"/>
      <c r="C24" s="80" t="s">
        <v>313</v>
      </c>
      <c r="D24" s="65"/>
      <c r="E24" s="66"/>
      <c r="F24" s="58">
        <f>F22*0.22</f>
        <v>0</v>
      </c>
    </row>
    <row r="25" spans="1:14" s="2" customFormat="1" ht="15.75" x14ac:dyDescent="0.25">
      <c r="A25" s="78"/>
      <c r="B25" s="109"/>
      <c r="C25" s="62" t="s">
        <v>314</v>
      </c>
      <c r="D25" s="4"/>
      <c r="E25" s="67"/>
      <c r="F25" s="53">
        <f>SUM(F22:F24)</f>
        <v>0</v>
      </c>
    </row>
    <row r="26" spans="1:14" s="2" customFormat="1" x14ac:dyDescent="0.25">
      <c r="A26" s="78"/>
      <c r="B26" s="111"/>
      <c r="C26" s="4"/>
      <c r="D26" s="4"/>
      <c r="E26" s="4"/>
      <c r="F26" s="4"/>
    </row>
    <row r="27" spans="1:14" s="2" customFormat="1" x14ac:dyDescent="0.25">
      <c r="A27" s="78"/>
      <c r="B27" s="111"/>
      <c r="C27" s="4"/>
      <c r="D27" s="4"/>
      <c r="E27" s="4"/>
      <c r="F27" s="4"/>
    </row>
    <row r="28" spans="1:14" s="2" customFormat="1" x14ac:dyDescent="0.25">
      <c r="A28" s="79"/>
      <c r="B28" s="111"/>
      <c r="C28" s="4"/>
      <c r="D28" s="4"/>
      <c r="E28" s="4"/>
      <c r="F28" s="4"/>
    </row>
    <row r="29" spans="1:14" x14ac:dyDescent="0.25">
      <c r="A29" s="73"/>
      <c r="M29" s="2"/>
      <c r="N29" s="2"/>
    </row>
    <row r="30" spans="1:14" x14ac:dyDescent="0.25">
      <c r="M30" s="2"/>
      <c r="N30" s="2"/>
    </row>
  </sheetData>
  <sheetProtection algorithmName="SHA-512" hashValue="Uw5fAgIWnmGYozwIBStU+3Wea/XWylZBX65O4F5MnoMHDzQc66jRmTylLYNLAVUHONByu2aNIaBgf2dwcXiE4w==" saltValue="BqE2qF21tmeLWVxJTtfGzQ==" spinCount="100000" sheet="1" objects="1" scenarios="1" selectLockedCells="1"/>
  <mergeCells count="4">
    <mergeCell ref="B1:D1"/>
    <mergeCell ref="A7:A8"/>
    <mergeCell ref="B7:B8"/>
    <mergeCell ref="A9:F9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85" zoomScaleNormal="85" workbookViewId="0">
      <selection activeCell="E10" sqref="E10"/>
    </sheetView>
  </sheetViews>
  <sheetFormatPr defaultRowHeight="15" x14ac:dyDescent="0.25"/>
  <cols>
    <col min="1" max="1" width="5.7109375" style="3" customWidth="1"/>
    <col min="2" max="2" width="35.7109375" style="112" customWidth="1"/>
    <col min="3" max="3" width="7.7109375" style="3" customWidth="1"/>
    <col min="4" max="4" width="7.7109375" style="4" customWidth="1"/>
    <col min="5" max="6" width="14.7109375" style="4" customWidth="1"/>
    <col min="13" max="13" width="35.5703125" customWidth="1"/>
  </cols>
  <sheetData>
    <row r="1" spans="1:14" x14ac:dyDescent="0.25">
      <c r="A1" s="73"/>
      <c r="B1" s="343" t="s">
        <v>303</v>
      </c>
      <c r="C1" s="344"/>
      <c r="D1" s="344"/>
      <c r="E1" s="68"/>
      <c r="F1" s="69"/>
    </row>
    <row r="2" spans="1:14" ht="15.75" x14ac:dyDescent="0.25">
      <c r="A2" s="74"/>
      <c r="B2" s="101" t="s">
        <v>304</v>
      </c>
      <c r="C2" s="39"/>
      <c r="D2" s="70"/>
      <c r="E2" s="70"/>
      <c r="F2" s="69"/>
    </row>
    <row r="3" spans="1:14" ht="15.75" x14ac:dyDescent="0.25">
      <c r="A3" s="74"/>
      <c r="B3" s="101" t="s">
        <v>388</v>
      </c>
      <c r="C3" s="39"/>
      <c r="D3" s="70"/>
      <c r="E3" s="70"/>
      <c r="F3" s="69"/>
    </row>
    <row r="4" spans="1:14" ht="18" x14ac:dyDescent="0.25">
      <c r="A4" s="73"/>
      <c r="B4" s="102"/>
      <c r="C4" s="39"/>
      <c r="D4" s="48"/>
      <c r="E4" s="68"/>
      <c r="F4" s="69"/>
    </row>
    <row r="5" spans="1:14" x14ac:dyDescent="0.25">
      <c r="A5" s="73"/>
      <c r="B5" s="103" t="s">
        <v>316</v>
      </c>
      <c r="C5" s="39"/>
      <c r="D5" s="48"/>
      <c r="E5" s="68"/>
      <c r="F5" s="69"/>
    </row>
    <row r="6" spans="1:14" x14ac:dyDescent="0.25">
      <c r="A6" s="73"/>
      <c r="B6" s="103"/>
      <c r="C6" s="39"/>
      <c r="D6" s="48"/>
      <c r="E6" s="68"/>
      <c r="F6" s="69"/>
    </row>
    <row r="7" spans="1:14" ht="30" x14ac:dyDescent="0.25">
      <c r="A7" s="338" t="s">
        <v>317</v>
      </c>
      <c r="B7" s="338" t="s">
        <v>318</v>
      </c>
      <c r="C7" s="81" t="s">
        <v>319</v>
      </c>
      <c r="D7" s="81" t="s">
        <v>320</v>
      </c>
      <c r="E7" s="82" t="s">
        <v>321</v>
      </c>
      <c r="F7" s="82" t="s">
        <v>322</v>
      </c>
    </row>
    <row r="8" spans="1:14" x14ac:dyDescent="0.25">
      <c r="A8" s="339"/>
      <c r="B8" s="339"/>
      <c r="C8" s="81" t="s">
        <v>323</v>
      </c>
      <c r="D8" s="81" t="s">
        <v>324</v>
      </c>
      <c r="E8" s="82" t="s">
        <v>325</v>
      </c>
      <c r="F8" s="82"/>
    </row>
    <row r="9" spans="1:14" x14ac:dyDescent="0.25">
      <c r="A9" s="340" t="s">
        <v>446</v>
      </c>
      <c r="B9" s="341"/>
      <c r="C9" s="341"/>
      <c r="D9" s="341"/>
      <c r="E9" s="341"/>
      <c r="F9" s="342"/>
      <c r="J9" s="121"/>
      <c r="K9" s="120"/>
    </row>
    <row r="10" spans="1:14" s="3" customFormat="1" x14ac:dyDescent="0.25">
      <c r="A10" s="75">
        <v>1</v>
      </c>
      <c r="B10" s="86" t="s">
        <v>447</v>
      </c>
      <c r="C10" s="50" t="s">
        <v>308</v>
      </c>
      <c r="D10" s="50">
        <v>1</v>
      </c>
      <c r="E10" s="314"/>
      <c r="F10" s="189">
        <f>E10*D10</f>
        <v>0</v>
      </c>
      <c r="K10" s="201"/>
      <c r="L10" s="4"/>
      <c r="M10" s="4"/>
    </row>
    <row r="11" spans="1:14" x14ac:dyDescent="0.25">
      <c r="A11"/>
      <c r="B11"/>
      <c r="C11"/>
      <c r="D11"/>
      <c r="E11"/>
      <c r="F11"/>
    </row>
    <row r="12" spans="1:14" x14ac:dyDescent="0.25">
      <c r="A12"/>
      <c r="B12" s="202" t="s">
        <v>363</v>
      </c>
      <c r="C12"/>
      <c r="D12"/>
      <c r="F12" s="116">
        <f>SUM(F10:F10)</f>
        <v>0</v>
      </c>
    </row>
    <row r="13" spans="1:14" x14ac:dyDescent="0.25">
      <c r="A13"/>
      <c r="B13"/>
      <c r="C13"/>
      <c r="D13"/>
      <c r="E13"/>
      <c r="F13"/>
    </row>
    <row r="14" spans="1:14" s="2" customFormat="1" ht="15.75" x14ac:dyDescent="0.25">
      <c r="A14" s="78"/>
      <c r="B14" s="108" t="s">
        <v>311</v>
      </c>
      <c r="C14" s="56"/>
      <c r="D14" s="56"/>
      <c r="E14" s="57"/>
      <c r="F14" s="58"/>
      <c r="M14"/>
      <c r="N14"/>
    </row>
    <row r="15" spans="1:14" s="2" customFormat="1" x14ac:dyDescent="0.25">
      <c r="A15" s="78"/>
      <c r="B15" s="109" t="s">
        <v>428</v>
      </c>
      <c r="C15" s="48"/>
      <c r="D15" s="48"/>
      <c r="E15" s="55"/>
      <c r="F15" s="59">
        <f>F12</f>
        <v>0</v>
      </c>
    </row>
    <row r="16" spans="1:14" s="2" customFormat="1" x14ac:dyDescent="0.25">
      <c r="A16" s="78"/>
      <c r="B16" s="110"/>
      <c r="C16" s="52"/>
      <c r="D16" s="52"/>
      <c r="E16" s="61"/>
      <c r="F16" s="60"/>
    </row>
    <row r="17" spans="1:14" s="2" customFormat="1" x14ac:dyDescent="0.25">
      <c r="A17" s="78"/>
      <c r="B17" s="109"/>
      <c r="C17" s="62" t="s">
        <v>312</v>
      </c>
      <c r="D17" s="62"/>
      <c r="E17" s="63"/>
      <c r="F17" s="64">
        <f>SUM(F15:F15)</f>
        <v>0</v>
      </c>
    </row>
    <row r="18" spans="1:14" s="2" customFormat="1" x14ac:dyDescent="0.25">
      <c r="A18" s="78"/>
      <c r="B18" s="109"/>
      <c r="C18" s="62"/>
      <c r="D18" s="62"/>
      <c r="E18" s="63"/>
      <c r="F18" s="55"/>
    </row>
    <row r="19" spans="1:14" s="2" customFormat="1" ht="15.75" x14ac:dyDescent="0.25">
      <c r="A19" s="78"/>
      <c r="B19" s="109"/>
      <c r="C19" s="80" t="s">
        <v>313</v>
      </c>
      <c r="D19" s="65"/>
      <c r="E19" s="66"/>
      <c r="F19" s="58">
        <f>F17*0.22</f>
        <v>0</v>
      </c>
    </row>
    <row r="20" spans="1:14" s="2" customFormat="1" ht="15.75" x14ac:dyDescent="0.25">
      <c r="A20" s="78"/>
      <c r="B20" s="109"/>
      <c r="C20" s="62" t="s">
        <v>314</v>
      </c>
      <c r="D20" s="4"/>
      <c r="E20" s="67"/>
      <c r="F20" s="53">
        <f>SUM(F17:F19)</f>
        <v>0</v>
      </c>
    </row>
    <row r="21" spans="1:14" s="2" customFormat="1" x14ac:dyDescent="0.25">
      <c r="A21" s="78"/>
      <c r="B21" s="111"/>
      <c r="C21" s="4"/>
      <c r="D21" s="4"/>
      <c r="E21" s="4"/>
      <c r="F21" s="4"/>
    </row>
    <row r="22" spans="1:14" s="2" customFormat="1" x14ac:dyDescent="0.25">
      <c r="A22" s="78"/>
      <c r="B22" s="111"/>
      <c r="C22" s="4"/>
      <c r="D22" s="4"/>
      <c r="E22" s="4"/>
      <c r="F22" s="4"/>
    </row>
    <row r="23" spans="1:14" s="2" customFormat="1" x14ac:dyDescent="0.25">
      <c r="A23" s="79"/>
      <c r="B23" s="111"/>
      <c r="C23" s="4"/>
      <c r="D23" s="4"/>
      <c r="E23" s="4"/>
      <c r="F23" s="4"/>
    </row>
    <row r="24" spans="1:14" x14ac:dyDescent="0.25">
      <c r="A24" s="73"/>
      <c r="M24" s="2"/>
      <c r="N24" s="2"/>
    </row>
    <row r="25" spans="1:14" x14ac:dyDescent="0.25">
      <c r="M25" s="2"/>
      <c r="N25" s="2"/>
    </row>
  </sheetData>
  <sheetProtection algorithmName="SHA-512" hashValue="fE9hfubSzKH+o0EMngN0HtW0b4atknCvZqdp/1QGEEereS7ixSIbDq+BfN8arJXyA6AUpKS9XZEqPnz2qVfQ6Q==" saltValue="LbITyDW+HHbv/i/uJcWbJw==" spinCount="100000" sheet="1" objects="1" scenarios="1" selectLockedCells="1"/>
  <mergeCells count="4">
    <mergeCell ref="B1:D1"/>
    <mergeCell ref="A7:A8"/>
    <mergeCell ref="B7:B8"/>
    <mergeCell ref="A9:F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7" workbookViewId="0">
      <selection activeCell="G16" sqref="G16"/>
    </sheetView>
  </sheetViews>
  <sheetFormatPr defaultRowHeight="15" x14ac:dyDescent="0.25"/>
  <cols>
    <col min="1" max="1" width="10" style="3" customWidth="1"/>
    <col min="2" max="2" width="36.140625" customWidth="1"/>
    <col min="3" max="3" width="19.7109375" style="3" customWidth="1"/>
  </cols>
  <sheetData>
    <row r="1" spans="1:3" x14ac:dyDescent="0.25">
      <c r="A1" s="79"/>
      <c r="B1" s="195" t="s">
        <v>426</v>
      </c>
      <c r="C1" s="68"/>
    </row>
    <row r="2" spans="1:3" ht="15.75" x14ac:dyDescent="0.25">
      <c r="A2" s="193"/>
      <c r="B2" s="101" t="s">
        <v>304</v>
      </c>
      <c r="C2" s="70"/>
    </row>
    <row r="3" spans="1:3" ht="15.75" x14ac:dyDescent="0.25">
      <c r="A3" s="193"/>
      <c r="B3" s="101" t="s">
        <v>427</v>
      </c>
      <c r="C3" s="70"/>
    </row>
    <row r="4" spans="1:3" ht="18" x14ac:dyDescent="0.25">
      <c r="A4" s="79"/>
      <c r="B4" s="102"/>
      <c r="C4" s="68"/>
    </row>
    <row r="5" spans="1:3" x14ac:dyDescent="0.25">
      <c r="A5" s="79"/>
      <c r="B5" s="103" t="s">
        <v>316</v>
      </c>
      <c r="C5" s="68"/>
    </row>
    <row r="7" spans="1:3" ht="30" x14ac:dyDescent="0.25">
      <c r="A7" s="338" t="s">
        <v>317</v>
      </c>
      <c r="B7" s="338" t="s">
        <v>318</v>
      </c>
      <c r="C7" s="82" t="s">
        <v>445</v>
      </c>
    </row>
    <row r="8" spans="1:3" x14ac:dyDescent="0.25">
      <c r="A8" s="339"/>
      <c r="B8" s="339"/>
      <c r="C8" s="82"/>
    </row>
    <row r="9" spans="1:3" ht="20.100000000000001" customHeight="1" x14ac:dyDescent="0.25">
      <c r="A9" s="196">
        <v>1</v>
      </c>
      <c r="B9" s="198" t="s">
        <v>428</v>
      </c>
      <c r="C9" s="197">
        <f>'Popis del - Preddela'!F17</f>
        <v>0</v>
      </c>
    </row>
    <row r="10" spans="1:3" ht="20.100000000000001" customHeight="1" x14ac:dyDescent="0.25">
      <c r="A10" s="196">
        <v>2</v>
      </c>
      <c r="B10" s="199" t="s">
        <v>429</v>
      </c>
      <c r="C10" s="197">
        <f>'Popis del - 1'!F81</f>
        <v>0</v>
      </c>
    </row>
    <row r="11" spans="1:3" ht="20.100000000000001" customHeight="1" x14ac:dyDescent="0.25">
      <c r="A11" s="196">
        <v>3</v>
      </c>
      <c r="B11" s="200" t="s">
        <v>430</v>
      </c>
      <c r="C11" s="197">
        <f>'Popis del - 2'!F86</f>
        <v>0</v>
      </c>
    </row>
    <row r="12" spans="1:3" ht="20.100000000000001" customHeight="1" x14ac:dyDescent="0.25">
      <c r="A12" s="196">
        <v>4</v>
      </c>
      <c r="B12" s="200" t="s">
        <v>431</v>
      </c>
      <c r="C12" s="197">
        <f>'Popis del - 3'!F25</f>
        <v>0</v>
      </c>
    </row>
    <row r="13" spans="1:3" ht="20.100000000000001" customHeight="1" x14ac:dyDescent="0.25">
      <c r="A13" s="196">
        <v>5</v>
      </c>
      <c r="B13" s="200" t="s">
        <v>432</v>
      </c>
      <c r="C13" s="197">
        <f>'Popis del - 4'!F65</f>
        <v>0</v>
      </c>
    </row>
    <row r="14" spans="1:3" ht="20.100000000000001" customHeight="1" x14ac:dyDescent="0.25">
      <c r="A14" s="196">
        <v>6</v>
      </c>
      <c r="B14" s="200" t="s">
        <v>433</v>
      </c>
      <c r="C14" s="197">
        <f>'Popis del - 5'!F25</f>
        <v>0</v>
      </c>
    </row>
    <row r="15" spans="1:3" ht="20.100000000000001" customHeight="1" x14ac:dyDescent="0.25">
      <c r="A15" s="196">
        <v>7</v>
      </c>
      <c r="B15" s="200" t="s">
        <v>434</v>
      </c>
      <c r="C15" s="197">
        <f>'Popis del - 6'!F45</f>
        <v>0</v>
      </c>
    </row>
    <row r="16" spans="1:3" ht="20.100000000000001" customHeight="1" x14ac:dyDescent="0.25">
      <c r="A16" s="196">
        <v>8</v>
      </c>
      <c r="B16" s="200" t="s">
        <v>435</v>
      </c>
      <c r="C16" s="197">
        <f>'Popis del - 7'!F41</f>
        <v>0</v>
      </c>
    </row>
    <row r="17" spans="1:3" ht="20.100000000000001" customHeight="1" x14ac:dyDescent="0.25">
      <c r="A17" s="196">
        <v>9</v>
      </c>
      <c r="B17" s="200" t="s">
        <v>436</v>
      </c>
      <c r="C17" s="197">
        <f>'Popis del - 10'!F19</f>
        <v>0</v>
      </c>
    </row>
    <row r="18" spans="1:3" ht="20.100000000000001" customHeight="1" x14ac:dyDescent="0.25">
      <c r="A18" s="196">
        <v>10</v>
      </c>
      <c r="B18" s="200" t="s">
        <v>437</v>
      </c>
      <c r="C18" s="197">
        <f>'Popis del - 11'!F25</f>
        <v>0</v>
      </c>
    </row>
    <row r="19" spans="1:3" ht="20.100000000000001" customHeight="1" x14ac:dyDescent="0.25">
      <c r="A19" s="196">
        <v>11</v>
      </c>
      <c r="B19" s="200" t="s">
        <v>438</v>
      </c>
      <c r="C19" s="197">
        <f>'Popis del - 12'!F26</f>
        <v>0</v>
      </c>
    </row>
    <row r="20" spans="1:3" ht="20.100000000000001" customHeight="1" x14ac:dyDescent="0.25">
      <c r="A20" s="196">
        <v>12</v>
      </c>
      <c r="B20" s="200" t="s">
        <v>439</v>
      </c>
      <c r="C20" s="197">
        <f>'Popis del - 13'!F86</f>
        <v>0</v>
      </c>
    </row>
    <row r="21" spans="1:3" ht="20.100000000000001" customHeight="1" x14ac:dyDescent="0.25">
      <c r="A21" s="196">
        <v>13</v>
      </c>
      <c r="B21" s="200" t="s">
        <v>440</v>
      </c>
      <c r="C21" s="197">
        <f>'Popis del - 14'!F52</f>
        <v>0</v>
      </c>
    </row>
    <row r="22" spans="1:3" ht="20.100000000000001" customHeight="1" x14ac:dyDescent="0.25">
      <c r="A22" s="196">
        <v>14</v>
      </c>
      <c r="B22" s="200" t="s">
        <v>441</v>
      </c>
      <c r="C22" s="197">
        <f>'Popis del - 15'!F26</f>
        <v>0</v>
      </c>
    </row>
    <row r="23" spans="1:3" ht="20.100000000000001" customHeight="1" x14ac:dyDescent="0.25">
      <c r="A23" s="196">
        <v>15</v>
      </c>
      <c r="B23" s="200" t="s">
        <v>442</v>
      </c>
      <c r="C23" s="197">
        <f>'Popis del - 16'!F42</f>
        <v>0</v>
      </c>
    </row>
    <row r="24" spans="1:3" ht="20.100000000000001" customHeight="1" x14ac:dyDescent="0.25">
      <c r="A24" s="196">
        <v>16</v>
      </c>
      <c r="B24" s="200" t="s">
        <v>443</v>
      </c>
      <c r="C24" s="197">
        <f>'Popis del - 17'!F75</f>
        <v>0</v>
      </c>
    </row>
    <row r="25" spans="1:3" ht="20.100000000000001" customHeight="1" x14ac:dyDescent="0.25">
      <c r="A25" s="196">
        <v>17</v>
      </c>
      <c r="B25" s="200" t="s">
        <v>444</v>
      </c>
      <c r="C25" s="197">
        <f>'Popis del - zaključna dela'!F22</f>
        <v>0</v>
      </c>
    </row>
    <row r="27" spans="1:3" x14ac:dyDescent="0.25">
      <c r="A27" s="109"/>
      <c r="B27" s="62" t="s">
        <v>312</v>
      </c>
      <c r="C27" s="64">
        <f>SUM(C9:C25)</f>
        <v>0</v>
      </c>
    </row>
    <row r="28" spans="1:3" x14ac:dyDescent="0.25">
      <c r="A28" s="109"/>
      <c r="B28" s="62"/>
      <c r="C28" s="55"/>
    </row>
    <row r="29" spans="1:3" x14ac:dyDescent="0.25">
      <c r="A29" s="109"/>
      <c r="B29" s="80" t="s">
        <v>313</v>
      </c>
      <c r="C29" s="58">
        <f>C27*0.22</f>
        <v>0</v>
      </c>
    </row>
    <row r="30" spans="1:3" x14ac:dyDescent="0.25">
      <c r="A30" s="109"/>
      <c r="B30" s="62" t="s">
        <v>314</v>
      </c>
      <c r="C30" s="53">
        <f>SUM(C27:C29)</f>
        <v>0</v>
      </c>
    </row>
  </sheetData>
  <sheetProtection algorithmName="SHA-512" hashValue="5dRP4m+AbPa5XUo0GasoDR2Ar7sWu6/KK9ICgDzeIPKMI6rbXhTdwU4+K1DJzVPRgCiHDFTWO+LlvPF3muZisA==" saltValue="hqeami8yEbE7eEHN5yosBg==" spinCount="100000" sheet="1" objects="1" scenarios="1" selectLockedCells="1" selectUnlockedCells="1"/>
  <mergeCells count="2">
    <mergeCell ref="A7:A8"/>
    <mergeCell ref="B7:B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zoomScaleNormal="100" workbookViewId="0">
      <selection activeCell="E10" sqref="E10"/>
    </sheetView>
  </sheetViews>
  <sheetFormatPr defaultRowHeight="15" x14ac:dyDescent="0.25"/>
  <cols>
    <col min="1" max="1" width="5.7109375" style="4" customWidth="1"/>
    <col min="2" max="2" width="35.7109375" style="112" customWidth="1"/>
    <col min="3" max="3" width="7.7109375" style="3" customWidth="1"/>
    <col min="4" max="4" width="7.7109375" style="4" customWidth="1"/>
    <col min="5" max="6" width="14.7109375" style="4" customWidth="1"/>
  </cols>
  <sheetData>
    <row r="1" spans="1:13" x14ac:dyDescent="0.25">
      <c r="A1" s="79"/>
      <c r="B1" s="343" t="s">
        <v>303</v>
      </c>
      <c r="C1" s="344"/>
      <c r="D1" s="344"/>
      <c r="E1" s="68"/>
      <c r="F1" s="69"/>
    </row>
    <row r="2" spans="1:13" ht="15.75" x14ac:dyDescent="0.25">
      <c r="A2" s="193"/>
      <c r="B2" s="101" t="s">
        <v>304</v>
      </c>
      <c r="C2" s="39"/>
      <c r="D2" s="70"/>
      <c r="E2" s="70"/>
      <c r="F2" s="69"/>
    </row>
    <row r="3" spans="1:13" ht="15.75" x14ac:dyDescent="0.25">
      <c r="A3" s="193"/>
      <c r="B3" s="101" t="s">
        <v>315</v>
      </c>
      <c r="C3" s="39"/>
      <c r="D3" s="70"/>
      <c r="E3" s="70"/>
      <c r="F3" s="69"/>
    </row>
    <row r="4" spans="1:13" ht="18" x14ac:dyDescent="0.25">
      <c r="A4" s="79"/>
      <c r="B4" s="102"/>
      <c r="C4" s="39"/>
      <c r="D4" s="48"/>
      <c r="E4" s="68"/>
      <c r="F4" s="69"/>
    </row>
    <row r="5" spans="1:13" x14ac:dyDescent="0.25">
      <c r="A5" s="79"/>
      <c r="B5" s="103" t="s">
        <v>316</v>
      </c>
      <c r="C5" s="39"/>
      <c r="D5" s="48"/>
      <c r="E5" s="68"/>
      <c r="F5" s="69"/>
    </row>
    <row r="6" spans="1:13" x14ac:dyDescent="0.25">
      <c r="A6" s="79"/>
      <c r="B6" s="103"/>
      <c r="C6" s="39"/>
      <c r="D6" s="48"/>
      <c r="E6" s="68"/>
      <c r="F6" s="69"/>
    </row>
    <row r="7" spans="1:13" ht="30" x14ac:dyDescent="0.25">
      <c r="A7" s="338" t="s">
        <v>317</v>
      </c>
      <c r="B7" s="338" t="s">
        <v>318</v>
      </c>
      <c r="C7" s="81" t="s">
        <v>319</v>
      </c>
      <c r="D7" s="81" t="s">
        <v>320</v>
      </c>
      <c r="E7" s="82" t="s">
        <v>321</v>
      </c>
      <c r="F7" s="82" t="s">
        <v>322</v>
      </c>
    </row>
    <row r="8" spans="1:13" x14ac:dyDescent="0.25">
      <c r="A8" s="339"/>
      <c r="B8" s="339"/>
      <c r="C8" s="81" t="s">
        <v>323</v>
      </c>
      <c r="D8" s="81" t="s">
        <v>324</v>
      </c>
      <c r="E8" s="82" t="s">
        <v>325</v>
      </c>
      <c r="F8" s="82"/>
    </row>
    <row r="9" spans="1:13" x14ac:dyDescent="0.25">
      <c r="A9" s="340" t="s">
        <v>356</v>
      </c>
      <c r="B9" s="341"/>
      <c r="C9" s="341"/>
      <c r="D9" s="341"/>
      <c r="E9" s="341"/>
      <c r="F9" s="342"/>
    </row>
    <row r="10" spans="1:13" ht="102" x14ac:dyDescent="0.25">
      <c r="A10" s="75">
        <v>1</v>
      </c>
      <c r="B10" s="86" t="s">
        <v>330</v>
      </c>
      <c r="C10" s="50" t="s">
        <v>305</v>
      </c>
      <c r="D10" s="54">
        <v>1</v>
      </c>
      <c r="E10" s="204"/>
      <c r="F10" s="51">
        <f>E10*D10</f>
        <v>0</v>
      </c>
      <c r="L10" s="4"/>
      <c r="M10" s="4"/>
    </row>
    <row r="11" spans="1:13" ht="102" x14ac:dyDescent="0.25">
      <c r="A11" s="75">
        <v>2</v>
      </c>
      <c r="B11" s="86" t="s">
        <v>331</v>
      </c>
      <c r="C11" s="50" t="s">
        <v>305</v>
      </c>
      <c r="D11" s="54">
        <v>1</v>
      </c>
      <c r="E11" s="204"/>
      <c r="F11" s="51">
        <f t="shared" ref="F11:F13" si="0">E11*D11</f>
        <v>0</v>
      </c>
      <c r="L11" s="4"/>
      <c r="M11" s="4"/>
    </row>
    <row r="12" spans="1:13" ht="102" x14ac:dyDescent="0.25">
      <c r="A12" s="75">
        <v>3</v>
      </c>
      <c r="B12" s="86" t="s">
        <v>332</v>
      </c>
      <c r="C12" s="50" t="s">
        <v>305</v>
      </c>
      <c r="D12" s="54">
        <v>8</v>
      </c>
      <c r="E12" s="204"/>
      <c r="F12" s="51">
        <f t="shared" si="0"/>
        <v>0</v>
      </c>
      <c r="L12" s="4"/>
      <c r="M12" s="4"/>
    </row>
    <row r="13" spans="1:13" ht="102" x14ac:dyDescent="0.25">
      <c r="A13" s="75">
        <v>4</v>
      </c>
      <c r="B13" s="86" t="s">
        <v>333</v>
      </c>
      <c r="C13" s="50" t="s">
        <v>305</v>
      </c>
      <c r="D13" s="54">
        <v>1</v>
      </c>
      <c r="E13" s="204"/>
      <c r="F13" s="51">
        <f t="shared" si="0"/>
        <v>0</v>
      </c>
      <c r="L13" s="4"/>
      <c r="M13" s="4"/>
    </row>
    <row r="14" spans="1:13" x14ac:dyDescent="0.25">
      <c r="A14" s="75">
        <v>5</v>
      </c>
      <c r="B14" s="138" t="s">
        <v>396</v>
      </c>
      <c r="C14" s="50" t="s">
        <v>305</v>
      </c>
      <c r="D14" s="50">
        <v>11</v>
      </c>
      <c r="E14" s="204"/>
      <c r="F14" s="51">
        <f t="shared" ref="F14:F15" si="1">E14*D14</f>
        <v>0</v>
      </c>
      <c r="L14" s="4"/>
      <c r="M14" s="4"/>
    </row>
    <row r="15" spans="1:13" ht="25.5" x14ac:dyDescent="0.25">
      <c r="A15" s="75">
        <v>6</v>
      </c>
      <c r="B15" s="86" t="s">
        <v>383</v>
      </c>
      <c r="C15" s="50" t="s">
        <v>305</v>
      </c>
      <c r="D15" s="54">
        <v>11</v>
      </c>
      <c r="E15" s="204"/>
      <c r="F15" s="51">
        <f t="shared" si="1"/>
        <v>0</v>
      </c>
      <c r="L15" s="4"/>
      <c r="M15" s="4"/>
    </row>
    <row r="16" spans="1:13" x14ac:dyDescent="0.25">
      <c r="A16" s="77"/>
      <c r="B16" s="46"/>
      <c r="C16" s="45"/>
      <c r="D16" s="45"/>
      <c r="E16" s="87"/>
      <c r="F16" s="47"/>
    </row>
    <row r="17" spans="1:6" x14ac:dyDescent="0.25">
      <c r="A17" s="77"/>
      <c r="B17" s="113" t="s">
        <v>363</v>
      </c>
      <c r="C17" s="114"/>
      <c r="D17" s="114"/>
      <c r="E17" s="115"/>
      <c r="F17" s="116">
        <f>SUM(F10:F15)</f>
        <v>0</v>
      </c>
    </row>
    <row r="18" spans="1:6" x14ac:dyDescent="0.25">
      <c r="A18" s="77"/>
      <c r="B18" s="46"/>
      <c r="C18" s="45"/>
      <c r="D18" s="45"/>
      <c r="E18" s="87"/>
      <c r="F18" s="47"/>
    </row>
    <row r="19" spans="1:6" x14ac:dyDescent="0.25">
      <c r="A19" s="340" t="s">
        <v>357</v>
      </c>
      <c r="B19" s="341"/>
      <c r="C19" s="341"/>
      <c r="D19" s="341"/>
      <c r="E19" s="341"/>
      <c r="F19" s="342"/>
    </row>
    <row r="20" spans="1:6" ht="102" x14ac:dyDescent="0.25">
      <c r="A20" s="20">
        <v>1</v>
      </c>
      <c r="B20" s="86" t="s">
        <v>332</v>
      </c>
      <c r="C20" s="50" t="s">
        <v>305</v>
      </c>
      <c r="D20" s="54">
        <v>2</v>
      </c>
      <c r="E20" s="204"/>
      <c r="F20" s="51">
        <f t="shared" ref="F20:F21" si="2">E20*D20</f>
        <v>0</v>
      </c>
    </row>
    <row r="21" spans="1:6" ht="38.25" x14ac:dyDescent="0.25">
      <c r="A21" s="20">
        <v>2</v>
      </c>
      <c r="B21" s="104" t="s">
        <v>328</v>
      </c>
      <c r="C21" s="50" t="s">
        <v>305</v>
      </c>
      <c r="D21" s="85">
        <v>2</v>
      </c>
      <c r="E21" s="204"/>
      <c r="F21" s="51">
        <f t="shared" si="2"/>
        <v>0</v>
      </c>
    </row>
    <row r="22" spans="1:6" ht="51" x14ac:dyDescent="0.25">
      <c r="A22" s="20">
        <v>3</v>
      </c>
      <c r="B22" s="43" t="s">
        <v>326</v>
      </c>
      <c r="C22" s="71" t="s">
        <v>305</v>
      </c>
      <c r="D22" s="85">
        <v>2</v>
      </c>
      <c r="E22" s="204"/>
      <c r="F22" s="51">
        <f>E22*D22</f>
        <v>0</v>
      </c>
    </row>
    <row r="23" spans="1:6" ht="89.25" x14ac:dyDescent="0.25">
      <c r="A23" s="20">
        <v>4</v>
      </c>
      <c r="B23" s="43" t="s">
        <v>306</v>
      </c>
      <c r="C23" s="41"/>
      <c r="D23" s="41"/>
      <c r="E23" s="315"/>
      <c r="F23" s="42"/>
    </row>
    <row r="24" spans="1:6" x14ac:dyDescent="0.25">
      <c r="A24" s="20">
        <v>5</v>
      </c>
      <c r="B24" s="43" t="s">
        <v>350</v>
      </c>
      <c r="C24" s="40" t="s">
        <v>307</v>
      </c>
      <c r="D24" s="40">
        <v>80</v>
      </c>
      <c r="E24" s="316"/>
      <c r="F24" s="44">
        <f>D24*E24</f>
        <v>0</v>
      </c>
    </row>
    <row r="25" spans="1:6" ht="25.5" x14ac:dyDescent="0.25">
      <c r="A25" s="20">
        <v>6</v>
      </c>
      <c r="B25" s="43" t="s">
        <v>309</v>
      </c>
      <c r="C25" s="40" t="s">
        <v>307</v>
      </c>
      <c r="D25" s="40">
        <v>80</v>
      </c>
      <c r="E25" s="313"/>
      <c r="F25" s="44">
        <f>D25*E25</f>
        <v>0</v>
      </c>
    </row>
    <row r="26" spans="1:6" ht="25.5" x14ac:dyDescent="0.25">
      <c r="A26" s="20">
        <v>7</v>
      </c>
      <c r="B26" s="43" t="s">
        <v>310</v>
      </c>
      <c r="C26" s="40" t="s">
        <v>307</v>
      </c>
      <c r="D26" s="40">
        <v>80</v>
      </c>
      <c r="E26" s="313"/>
      <c r="F26" s="44">
        <f>D26*E26</f>
        <v>0</v>
      </c>
    </row>
    <row r="27" spans="1:6" x14ac:dyDescent="0.25">
      <c r="A27" s="20">
        <v>8</v>
      </c>
      <c r="B27" s="176" t="s">
        <v>395</v>
      </c>
      <c r="C27" s="50" t="s">
        <v>305</v>
      </c>
      <c r="D27" s="50">
        <v>3</v>
      </c>
      <c r="E27" s="204"/>
      <c r="F27" s="51">
        <f t="shared" ref="F27:F30" si="3">E27*D27</f>
        <v>0</v>
      </c>
    </row>
    <row r="28" spans="1:6" ht="63.75" x14ac:dyDescent="0.25">
      <c r="A28" s="20">
        <v>9</v>
      </c>
      <c r="B28" s="136" t="s">
        <v>413</v>
      </c>
      <c r="C28" s="178" t="s">
        <v>305</v>
      </c>
      <c r="D28" s="179">
        <v>2</v>
      </c>
      <c r="E28" s="204"/>
      <c r="F28" s="51">
        <f t="shared" si="3"/>
        <v>0</v>
      </c>
    </row>
    <row r="29" spans="1:6" x14ac:dyDescent="0.25">
      <c r="A29" s="75">
        <v>10</v>
      </c>
      <c r="B29" s="138" t="s">
        <v>396</v>
      </c>
      <c r="C29" s="50" t="s">
        <v>305</v>
      </c>
      <c r="D29" s="50">
        <v>2</v>
      </c>
      <c r="E29" s="204"/>
      <c r="F29" s="51">
        <f t="shared" si="3"/>
        <v>0</v>
      </c>
    </row>
    <row r="30" spans="1:6" ht="25.5" x14ac:dyDescent="0.25">
      <c r="A30" s="75">
        <v>11</v>
      </c>
      <c r="B30" s="86" t="s">
        <v>383</v>
      </c>
      <c r="C30" s="50" t="s">
        <v>305</v>
      </c>
      <c r="D30" s="54">
        <v>2</v>
      </c>
      <c r="E30" s="204"/>
      <c r="F30" s="51">
        <f t="shared" si="3"/>
        <v>0</v>
      </c>
    </row>
    <row r="31" spans="1:6" x14ac:dyDescent="0.25">
      <c r="A31" s="77"/>
      <c r="B31" s="122"/>
      <c r="C31" s="52"/>
      <c r="D31" s="52"/>
      <c r="E31" s="61"/>
      <c r="F31" s="61"/>
    </row>
    <row r="32" spans="1:6" x14ac:dyDescent="0.25">
      <c r="A32" s="2"/>
      <c r="B32" s="113" t="s">
        <v>363</v>
      </c>
      <c r="C32" s="114"/>
      <c r="D32" s="114"/>
      <c r="E32" s="115"/>
      <c r="F32" s="116">
        <f>SUM(F20:F30)</f>
        <v>0</v>
      </c>
    </row>
    <row r="33" spans="1:13" x14ac:dyDescent="0.25">
      <c r="A33" s="2"/>
      <c r="B33" s="46"/>
      <c r="C33" s="45"/>
      <c r="D33" s="45"/>
      <c r="E33" s="87"/>
      <c r="F33" s="47"/>
    </row>
    <row r="34" spans="1:13" x14ac:dyDescent="0.25">
      <c r="A34" s="340" t="s">
        <v>359</v>
      </c>
      <c r="B34" s="341"/>
      <c r="C34" s="341"/>
      <c r="D34" s="341"/>
      <c r="E34" s="341"/>
      <c r="F34" s="342"/>
    </row>
    <row r="35" spans="1:13" ht="38.25" x14ac:dyDescent="0.25">
      <c r="A35" s="50">
        <v>1</v>
      </c>
      <c r="B35" s="106" t="s">
        <v>329</v>
      </c>
      <c r="C35" s="72" t="s">
        <v>308</v>
      </c>
      <c r="D35" s="72">
        <v>4</v>
      </c>
      <c r="E35" s="204"/>
      <c r="F35" s="51">
        <f>D35*E35</f>
        <v>0</v>
      </c>
    </row>
    <row r="36" spans="1:13" x14ac:dyDescent="0.25">
      <c r="A36" s="20">
        <v>2</v>
      </c>
      <c r="B36" s="176" t="s">
        <v>395</v>
      </c>
      <c r="C36" s="50" t="s">
        <v>305</v>
      </c>
      <c r="D36" s="50">
        <v>4</v>
      </c>
      <c r="E36" s="204"/>
      <c r="F36" s="51">
        <f t="shared" ref="F36" si="4">E36*D36</f>
        <v>0</v>
      </c>
      <c r="L36" s="4"/>
      <c r="M36" s="4"/>
    </row>
    <row r="37" spans="1:13" x14ac:dyDescent="0.25">
      <c r="A37" s="118"/>
      <c r="B37" s="187"/>
      <c r="C37" s="52"/>
      <c r="D37" s="52"/>
      <c r="E37" s="61"/>
      <c r="F37" s="61"/>
      <c r="L37" s="4"/>
      <c r="M37" s="4"/>
    </row>
    <row r="38" spans="1:13" x14ac:dyDescent="0.25">
      <c r="A38" s="48"/>
      <c r="B38" s="113" t="s">
        <v>363</v>
      </c>
      <c r="C38" s="114"/>
      <c r="D38" s="114"/>
      <c r="E38" s="115"/>
      <c r="F38" s="116">
        <f>F35+F36</f>
        <v>0</v>
      </c>
    </row>
    <row r="39" spans="1:13" ht="15.75" x14ac:dyDescent="0.25">
      <c r="A39" s="48"/>
      <c r="B39" s="107"/>
      <c r="C39" s="39"/>
      <c r="D39" s="48"/>
      <c r="E39" s="49"/>
      <c r="F39" s="49"/>
    </row>
    <row r="40" spans="1:13" x14ac:dyDescent="0.25">
      <c r="A40" s="340" t="s">
        <v>360</v>
      </c>
      <c r="B40" s="341"/>
      <c r="C40" s="341"/>
      <c r="D40" s="341"/>
      <c r="E40" s="341"/>
      <c r="F40" s="342"/>
    </row>
    <row r="41" spans="1:13" ht="38.25" x14ac:dyDescent="0.25">
      <c r="A41" s="20">
        <v>1</v>
      </c>
      <c r="B41" s="104" t="s">
        <v>328</v>
      </c>
      <c r="C41" s="50" t="s">
        <v>305</v>
      </c>
      <c r="D41" s="85">
        <v>7</v>
      </c>
      <c r="E41" s="204"/>
      <c r="F41" s="51">
        <f t="shared" ref="F41" si="5">E41*D41</f>
        <v>0</v>
      </c>
    </row>
    <row r="42" spans="1:13" ht="51" x14ac:dyDescent="0.25">
      <c r="A42" s="20">
        <v>2</v>
      </c>
      <c r="B42" s="43" t="s">
        <v>326</v>
      </c>
      <c r="C42" s="71" t="s">
        <v>305</v>
      </c>
      <c r="D42" s="85">
        <v>7</v>
      </c>
      <c r="E42" s="204"/>
      <c r="F42" s="51">
        <f>E42*D42</f>
        <v>0</v>
      </c>
    </row>
    <row r="43" spans="1:13" ht="38.25" x14ac:dyDescent="0.25">
      <c r="A43" s="20">
        <v>3</v>
      </c>
      <c r="B43" s="104" t="s">
        <v>364</v>
      </c>
      <c r="C43" s="50" t="s">
        <v>305</v>
      </c>
      <c r="D43" s="85">
        <v>1</v>
      </c>
      <c r="E43" s="204"/>
      <c r="F43" s="51">
        <f t="shared" ref="F43" si="6">E43*D43</f>
        <v>0</v>
      </c>
    </row>
    <row r="44" spans="1:13" ht="51" x14ac:dyDescent="0.25">
      <c r="A44" s="20">
        <v>4</v>
      </c>
      <c r="B44" s="43" t="s">
        <v>327</v>
      </c>
      <c r="C44" s="71" t="s">
        <v>305</v>
      </c>
      <c r="D44" s="85">
        <v>1</v>
      </c>
      <c r="E44" s="204"/>
      <c r="F44" s="51">
        <f>E44*D44</f>
        <v>0</v>
      </c>
    </row>
    <row r="45" spans="1:13" ht="25.5" x14ac:dyDescent="0.25">
      <c r="A45" s="20">
        <v>5</v>
      </c>
      <c r="B45" s="106" t="s">
        <v>347</v>
      </c>
      <c r="C45" s="20" t="s">
        <v>348</v>
      </c>
      <c r="D45" s="20">
        <v>2</v>
      </c>
      <c r="E45" s="204"/>
      <c r="F45" s="51">
        <f>D45*E45</f>
        <v>0</v>
      </c>
    </row>
    <row r="46" spans="1:13" ht="25.5" x14ac:dyDescent="0.25">
      <c r="A46" s="20">
        <v>6</v>
      </c>
      <c r="B46" s="106" t="s">
        <v>349</v>
      </c>
      <c r="C46" s="20" t="s">
        <v>348</v>
      </c>
      <c r="D46" s="20">
        <v>1</v>
      </c>
      <c r="E46" s="204"/>
      <c r="F46" s="51">
        <f>D46*E46</f>
        <v>0</v>
      </c>
    </row>
    <row r="48" spans="1:13" x14ac:dyDescent="0.25">
      <c r="A48" s="2"/>
      <c r="B48" s="113" t="s">
        <v>363</v>
      </c>
      <c r="C48" s="114"/>
      <c r="D48" s="114"/>
      <c r="E48" s="115"/>
      <c r="F48" s="116">
        <f>SUM(F41:F46)</f>
        <v>0</v>
      </c>
    </row>
    <row r="49" spans="1:6" x14ac:dyDescent="0.25">
      <c r="A49" s="2"/>
      <c r="B49"/>
      <c r="C49"/>
      <c r="D49"/>
      <c r="E49"/>
      <c r="F49"/>
    </row>
    <row r="50" spans="1:6" x14ac:dyDescent="0.25">
      <c r="A50" s="340" t="s">
        <v>361</v>
      </c>
      <c r="B50" s="341"/>
      <c r="C50" s="341"/>
      <c r="D50" s="341"/>
      <c r="E50" s="341"/>
      <c r="F50" s="342"/>
    </row>
    <row r="51" spans="1:6" ht="30" x14ac:dyDescent="0.25">
      <c r="A51" s="76">
        <v>1</v>
      </c>
      <c r="B51" s="99" t="s">
        <v>334</v>
      </c>
      <c r="C51" s="50" t="s">
        <v>305</v>
      </c>
      <c r="D51" s="20">
        <v>1</v>
      </c>
      <c r="E51" s="204"/>
      <c r="F51" s="51">
        <f>D51*E51</f>
        <v>0</v>
      </c>
    </row>
    <row r="52" spans="1:6" x14ac:dyDescent="0.25">
      <c r="A52" s="79"/>
      <c r="B52" s="90" t="s">
        <v>335</v>
      </c>
      <c r="C52" s="91" t="s">
        <v>305</v>
      </c>
      <c r="D52" s="91">
        <v>1</v>
      </c>
      <c r="E52" s="92"/>
      <c r="F52" s="93"/>
    </row>
    <row r="53" spans="1:6" ht="29.25" x14ac:dyDescent="0.25">
      <c r="A53" s="79"/>
      <c r="B53" s="90" t="s">
        <v>336</v>
      </c>
      <c r="C53" s="91" t="s">
        <v>305</v>
      </c>
      <c r="D53" s="91">
        <v>1</v>
      </c>
      <c r="E53" s="94"/>
      <c r="F53" s="95"/>
    </row>
    <row r="54" spans="1:6" x14ac:dyDescent="0.25">
      <c r="A54" s="79"/>
      <c r="B54" s="96" t="s">
        <v>337</v>
      </c>
      <c r="C54" s="91" t="s">
        <v>305</v>
      </c>
      <c r="D54" s="91">
        <v>1</v>
      </c>
      <c r="E54" s="94"/>
      <c r="F54" s="95"/>
    </row>
    <row r="55" spans="1:6" x14ac:dyDescent="0.25">
      <c r="A55" s="79"/>
      <c r="B55" s="96" t="s">
        <v>338</v>
      </c>
      <c r="C55" s="91" t="s">
        <v>305</v>
      </c>
      <c r="D55" s="91">
        <v>1</v>
      </c>
      <c r="E55" s="94"/>
      <c r="F55" s="95"/>
    </row>
    <row r="56" spans="1:6" x14ac:dyDescent="0.25">
      <c r="A56" s="79"/>
      <c r="B56" s="96" t="s">
        <v>339</v>
      </c>
      <c r="C56" s="91" t="s">
        <v>305</v>
      </c>
      <c r="D56" s="91">
        <v>1</v>
      </c>
      <c r="E56" s="94"/>
      <c r="F56" s="95"/>
    </row>
    <row r="57" spans="1:6" x14ac:dyDescent="0.25">
      <c r="A57" s="79"/>
      <c r="B57" s="96" t="s">
        <v>340</v>
      </c>
      <c r="C57" s="91" t="s">
        <v>305</v>
      </c>
      <c r="D57" s="91">
        <v>3</v>
      </c>
      <c r="E57" s="94"/>
      <c r="F57" s="95"/>
    </row>
    <row r="58" spans="1:6" x14ac:dyDescent="0.25">
      <c r="A58" s="79"/>
      <c r="B58" s="96" t="s">
        <v>341</v>
      </c>
      <c r="C58" s="91" t="s">
        <v>305</v>
      </c>
      <c r="D58" s="91">
        <v>7</v>
      </c>
      <c r="E58" s="94"/>
      <c r="F58" s="95"/>
    </row>
    <row r="59" spans="1:6" x14ac:dyDescent="0.25">
      <c r="A59" s="79"/>
      <c r="B59" s="96" t="s">
        <v>342</v>
      </c>
      <c r="C59" s="91" t="s">
        <v>305</v>
      </c>
      <c r="D59" s="91">
        <v>1</v>
      </c>
      <c r="E59" s="94"/>
      <c r="F59" s="95"/>
    </row>
    <row r="60" spans="1:6" x14ac:dyDescent="0.25">
      <c r="A60" s="79"/>
      <c r="B60" s="96" t="s">
        <v>343</v>
      </c>
      <c r="C60" s="91" t="s">
        <v>305</v>
      </c>
      <c r="D60" s="91">
        <v>1</v>
      </c>
      <c r="E60" s="94"/>
      <c r="F60" s="95"/>
    </row>
    <row r="61" spans="1:6" x14ac:dyDescent="0.25">
      <c r="A61" s="79"/>
      <c r="B61" s="96" t="s">
        <v>344</v>
      </c>
      <c r="C61" s="91" t="s">
        <v>305</v>
      </c>
      <c r="D61" s="91">
        <v>9</v>
      </c>
      <c r="E61" s="94"/>
      <c r="F61" s="95"/>
    </row>
    <row r="62" spans="1:6" x14ac:dyDescent="0.25">
      <c r="A62" s="79"/>
      <c r="B62" s="96" t="s">
        <v>345</v>
      </c>
      <c r="C62" s="91" t="s">
        <v>305</v>
      </c>
      <c r="D62" s="91">
        <v>1</v>
      </c>
      <c r="E62" s="94"/>
      <c r="F62" s="95"/>
    </row>
    <row r="63" spans="1:6" ht="19.5" x14ac:dyDescent="0.25">
      <c r="A63" s="79"/>
      <c r="B63" s="90" t="s">
        <v>346</v>
      </c>
      <c r="C63" s="91" t="s">
        <v>308</v>
      </c>
      <c r="D63" s="91">
        <v>1</v>
      </c>
      <c r="E63" s="97"/>
      <c r="F63" s="98"/>
    </row>
    <row r="64" spans="1:6" x14ac:dyDescent="0.25">
      <c r="A64" s="75">
        <v>2</v>
      </c>
      <c r="B64" s="138" t="s">
        <v>421</v>
      </c>
      <c r="C64" s="50" t="s">
        <v>305</v>
      </c>
      <c r="D64" s="50">
        <v>3</v>
      </c>
      <c r="E64" s="204"/>
      <c r="F64" s="51">
        <f>E64*D64</f>
        <v>0</v>
      </c>
    </row>
    <row r="65" spans="1:6" x14ac:dyDescent="0.25">
      <c r="A65" s="77"/>
      <c r="B65" s="139"/>
      <c r="C65" s="52"/>
      <c r="D65" s="52"/>
      <c r="E65" s="61"/>
      <c r="F65" s="61"/>
    </row>
    <row r="66" spans="1:6" x14ac:dyDescent="0.25">
      <c r="A66" s="79"/>
      <c r="B66" s="113" t="s">
        <v>363</v>
      </c>
      <c r="C66" s="114"/>
      <c r="D66" s="114"/>
      <c r="E66" s="115"/>
      <c r="F66" s="116">
        <f>SUM(F51)+F64</f>
        <v>0</v>
      </c>
    </row>
    <row r="67" spans="1:6" x14ac:dyDescent="0.25">
      <c r="A67" s="2"/>
      <c r="B67"/>
      <c r="C67"/>
      <c r="D67"/>
      <c r="E67"/>
      <c r="F67"/>
    </row>
    <row r="68" spans="1:6" s="2" customFormat="1" ht="15.75" x14ac:dyDescent="0.25">
      <c r="A68" s="78"/>
      <c r="B68" s="108" t="s">
        <v>311</v>
      </c>
      <c r="C68" s="56"/>
      <c r="D68" s="56"/>
      <c r="E68" s="57"/>
      <c r="F68" s="58"/>
    </row>
    <row r="69" spans="1:6" s="2" customFormat="1" x14ac:dyDescent="0.25">
      <c r="A69" s="78"/>
      <c r="B69" s="109" t="s">
        <v>351</v>
      </c>
      <c r="C69" s="48"/>
      <c r="D69" s="48"/>
      <c r="E69" s="55"/>
      <c r="F69" s="59">
        <f>F17</f>
        <v>0</v>
      </c>
    </row>
    <row r="70" spans="1:6" s="2" customFormat="1" x14ac:dyDescent="0.25">
      <c r="A70" s="78"/>
      <c r="B70" s="109" t="s">
        <v>352</v>
      </c>
      <c r="C70" s="48"/>
      <c r="D70" s="48"/>
      <c r="E70" s="55"/>
      <c r="F70" s="60">
        <f>F32</f>
        <v>0</v>
      </c>
    </row>
    <row r="71" spans="1:6" s="2" customFormat="1" x14ac:dyDescent="0.25">
      <c r="A71" s="78"/>
      <c r="B71" s="109" t="s">
        <v>354</v>
      </c>
      <c r="C71" s="48"/>
      <c r="D71" s="48"/>
      <c r="E71" s="55"/>
      <c r="F71" s="60">
        <f>F38</f>
        <v>0</v>
      </c>
    </row>
    <row r="72" spans="1:6" s="2" customFormat="1" x14ac:dyDescent="0.25">
      <c r="A72" s="78"/>
      <c r="B72" s="109" t="s">
        <v>362</v>
      </c>
      <c r="C72" s="48"/>
      <c r="D72" s="48"/>
      <c r="E72" s="55"/>
      <c r="F72" s="60">
        <f>F48</f>
        <v>0</v>
      </c>
    </row>
    <row r="73" spans="1:6" s="2" customFormat="1" x14ac:dyDescent="0.25">
      <c r="A73" s="78"/>
      <c r="B73" s="110" t="s">
        <v>355</v>
      </c>
      <c r="C73" s="52"/>
      <c r="D73" s="52"/>
      <c r="E73" s="61"/>
      <c r="F73" s="60">
        <f>F66</f>
        <v>0</v>
      </c>
    </row>
    <row r="74" spans="1:6" s="2" customFormat="1" x14ac:dyDescent="0.25">
      <c r="A74" s="78"/>
      <c r="B74" s="110"/>
      <c r="C74" s="52"/>
      <c r="D74" s="52"/>
      <c r="E74" s="61"/>
      <c r="F74" s="60"/>
    </row>
    <row r="75" spans="1:6" s="2" customFormat="1" x14ac:dyDescent="0.25">
      <c r="A75" s="78"/>
      <c r="B75" s="109"/>
      <c r="C75" s="62" t="s">
        <v>312</v>
      </c>
      <c r="D75" s="62"/>
      <c r="E75" s="63"/>
      <c r="F75" s="64">
        <f>SUM(F69:F73)</f>
        <v>0</v>
      </c>
    </row>
    <row r="76" spans="1:6" s="2" customFormat="1" x14ac:dyDescent="0.25">
      <c r="A76" s="78"/>
      <c r="B76" s="109"/>
      <c r="C76" s="62"/>
      <c r="D76" s="62"/>
      <c r="E76" s="63"/>
      <c r="F76" s="55"/>
    </row>
    <row r="77" spans="1:6" s="2" customFormat="1" ht="15.75" x14ac:dyDescent="0.25">
      <c r="A77" s="78"/>
      <c r="B77" s="109"/>
      <c r="C77" s="80" t="s">
        <v>313</v>
      </c>
      <c r="D77" s="65"/>
      <c r="E77" s="66"/>
      <c r="F77" s="58">
        <f>F75*0.22</f>
        <v>0</v>
      </c>
    </row>
    <row r="78" spans="1:6" s="2" customFormat="1" ht="15.75" x14ac:dyDescent="0.25">
      <c r="A78" s="78"/>
      <c r="B78" s="109"/>
      <c r="C78" s="62" t="s">
        <v>314</v>
      </c>
      <c r="D78" s="4"/>
      <c r="E78" s="67"/>
      <c r="F78" s="53">
        <f>SUM(F75:F77)</f>
        <v>0</v>
      </c>
    </row>
    <row r="79" spans="1:6" s="2" customFormat="1" x14ac:dyDescent="0.25">
      <c r="A79" s="78"/>
      <c r="B79" s="111"/>
      <c r="C79" s="4"/>
      <c r="D79" s="4"/>
      <c r="E79" s="4"/>
      <c r="F79" s="4"/>
    </row>
    <row r="80" spans="1:6" s="2" customFormat="1" x14ac:dyDescent="0.25">
      <c r="A80" s="78"/>
      <c r="B80" s="111"/>
      <c r="C80" s="4"/>
      <c r="D80" s="4"/>
      <c r="E80" s="4"/>
      <c r="F80" s="4"/>
    </row>
    <row r="81" spans="1:6" s="2" customFormat="1" x14ac:dyDescent="0.25">
      <c r="A81" s="79"/>
      <c r="B81" s="111"/>
      <c r="C81" s="4"/>
      <c r="D81" s="4"/>
      <c r="E81" s="4"/>
      <c r="F81" s="4"/>
    </row>
    <row r="82" spans="1:6" x14ac:dyDescent="0.25">
      <c r="A82" s="79"/>
    </row>
  </sheetData>
  <sheetProtection algorithmName="SHA-512" hashValue="QMAG9r6/WLL2uy8eTlNC4tiAVZvkKgz80dR1Ni0QZouYk/D5tjzvjGqOoavBPe3FLrVw2StM3ofoS8D9ZEhcBQ==" saltValue="CV8KiJFDYcvbW6yJuRguBg==" spinCount="100000" sheet="1" objects="1" scenarios="1" selectLockedCells="1"/>
  <mergeCells count="8">
    <mergeCell ref="A50:F50"/>
    <mergeCell ref="A34:F34"/>
    <mergeCell ref="A40:F40"/>
    <mergeCell ref="A19:F19"/>
    <mergeCell ref="B1:D1"/>
    <mergeCell ref="A7:A8"/>
    <mergeCell ref="B7:B8"/>
    <mergeCell ref="A9:F9"/>
  </mergeCells>
  <pageMargins left="0.7" right="0.7" top="0.75" bottom="0.75" header="0.3" footer="0.3"/>
  <pageSetup paperSize="9" orientation="portrait" verticalDpi="0" r:id="rId1"/>
  <rowBreaks count="3" manualBreakCount="3">
    <brk id="18" max="16383" man="1"/>
    <brk id="39" max="16383" man="1"/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9" zoomScale="85" zoomScaleNormal="85" workbookViewId="0">
      <selection activeCell="E11" sqref="E11"/>
    </sheetView>
  </sheetViews>
  <sheetFormatPr defaultRowHeight="15" x14ac:dyDescent="0.25"/>
  <cols>
    <col min="1" max="1" width="5.7109375" style="3" customWidth="1"/>
    <col min="2" max="2" width="35.7109375" style="112" customWidth="1"/>
    <col min="3" max="3" width="7.7109375" style="3" customWidth="1"/>
    <col min="4" max="4" width="7.7109375" style="4" customWidth="1"/>
    <col min="5" max="6" width="14.7109375" style="4" customWidth="1"/>
  </cols>
  <sheetData>
    <row r="1" spans="1:13" x14ac:dyDescent="0.25">
      <c r="A1" s="73"/>
      <c r="B1" s="343" t="s">
        <v>303</v>
      </c>
      <c r="C1" s="344"/>
      <c r="D1" s="344"/>
      <c r="E1" s="68"/>
      <c r="F1" s="69"/>
    </row>
    <row r="2" spans="1:13" ht="15.75" x14ac:dyDescent="0.25">
      <c r="A2" s="74"/>
      <c r="B2" s="101" t="s">
        <v>304</v>
      </c>
      <c r="C2" s="39"/>
      <c r="D2" s="70"/>
      <c r="E2" s="70"/>
      <c r="F2" s="69"/>
    </row>
    <row r="3" spans="1:13" ht="15.75" x14ac:dyDescent="0.25">
      <c r="A3" s="74"/>
      <c r="B3" s="101" t="s">
        <v>366</v>
      </c>
      <c r="C3" s="39"/>
      <c r="D3" s="70"/>
      <c r="E3" s="70"/>
      <c r="F3" s="69"/>
    </row>
    <row r="4" spans="1:13" ht="18" x14ac:dyDescent="0.25">
      <c r="A4" s="73"/>
      <c r="B4" s="102"/>
      <c r="C4" s="39"/>
      <c r="D4" s="48"/>
      <c r="E4" s="68"/>
      <c r="F4" s="69"/>
    </row>
    <row r="5" spans="1:13" x14ac:dyDescent="0.25">
      <c r="A5" s="73"/>
      <c r="B5" s="103" t="s">
        <v>316</v>
      </c>
      <c r="C5" s="39"/>
      <c r="D5" s="48"/>
      <c r="E5" s="68"/>
      <c r="F5" s="69"/>
    </row>
    <row r="6" spans="1:13" x14ac:dyDescent="0.25">
      <c r="A6" s="73"/>
      <c r="B6" s="103"/>
      <c r="C6" s="39"/>
      <c r="D6" s="48"/>
      <c r="E6" s="68"/>
      <c r="F6" s="69"/>
    </row>
    <row r="7" spans="1:13" ht="30" x14ac:dyDescent="0.25">
      <c r="A7" s="338" t="s">
        <v>317</v>
      </c>
      <c r="B7" s="338" t="s">
        <v>318</v>
      </c>
      <c r="C7" s="81" t="s">
        <v>319</v>
      </c>
      <c r="D7" s="81" t="s">
        <v>320</v>
      </c>
      <c r="E7" s="82" t="s">
        <v>321</v>
      </c>
      <c r="F7" s="82" t="s">
        <v>322</v>
      </c>
    </row>
    <row r="8" spans="1:13" x14ac:dyDescent="0.25">
      <c r="A8" s="339"/>
      <c r="B8" s="339"/>
      <c r="C8" s="81" t="s">
        <v>323</v>
      </c>
      <c r="D8" s="81" t="s">
        <v>324</v>
      </c>
      <c r="E8" s="82" t="s">
        <v>325</v>
      </c>
      <c r="F8" s="82"/>
    </row>
    <row r="9" spans="1:13" x14ac:dyDescent="0.25">
      <c r="A9" s="340" t="s">
        <v>356</v>
      </c>
      <c r="B9" s="341"/>
      <c r="C9" s="341"/>
      <c r="D9" s="341"/>
      <c r="E9" s="341"/>
      <c r="F9" s="342"/>
    </row>
    <row r="10" spans="1:13" ht="102" x14ac:dyDescent="0.25">
      <c r="A10" s="75">
        <v>1</v>
      </c>
      <c r="B10" s="86" t="s">
        <v>332</v>
      </c>
      <c r="C10" s="50" t="s">
        <v>305</v>
      </c>
      <c r="D10" s="54">
        <v>4</v>
      </c>
      <c r="E10" s="204"/>
      <c r="F10" s="51">
        <f t="shared" ref="F10:F13" si="0">E10*D10</f>
        <v>0</v>
      </c>
      <c r="L10" s="4"/>
      <c r="M10" s="4"/>
    </row>
    <row r="11" spans="1:13" ht="102" x14ac:dyDescent="0.25">
      <c r="A11" s="75">
        <v>2</v>
      </c>
      <c r="B11" s="86" t="s">
        <v>333</v>
      </c>
      <c r="C11" s="50" t="s">
        <v>305</v>
      </c>
      <c r="D11" s="54">
        <v>2</v>
      </c>
      <c r="E11" s="204"/>
      <c r="F11" s="51">
        <f t="shared" si="0"/>
        <v>0</v>
      </c>
      <c r="L11" s="4"/>
      <c r="M11" s="4"/>
    </row>
    <row r="12" spans="1:13" x14ac:dyDescent="0.25">
      <c r="A12" s="75">
        <v>3</v>
      </c>
      <c r="B12" s="138" t="s">
        <v>396</v>
      </c>
      <c r="C12" s="50" t="s">
        <v>305</v>
      </c>
      <c r="D12" s="50">
        <v>6</v>
      </c>
      <c r="E12" s="204"/>
      <c r="F12" s="51">
        <f t="shared" si="0"/>
        <v>0</v>
      </c>
      <c r="L12" s="4"/>
      <c r="M12" s="4"/>
    </row>
    <row r="13" spans="1:13" ht="25.5" x14ac:dyDescent="0.25">
      <c r="A13" s="75">
        <v>4</v>
      </c>
      <c r="B13" s="86" t="s">
        <v>383</v>
      </c>
      <c r="C13" s="50" t="s">
        <v>305</v>
      </c>
      <c r="D13" s="54">
        <v>6</v>
      </c>
      <c r="E13" s="204"/>
      <c r="F13" s="51">
        <f t="shared" si="0"/>
        <v>0</v>
      </c>
      <c r="L13" s="4"/>
      <c r="M13" s="4"/>
    </row>
    <row r="14" spans="1:13" x14ac:dyDescent="0.25">
      <c r="A14" s="77"/>
      <c r="B14" s="46"/>
      <c r="C14" s="45"/>
      <c r="D14" s="45"/>
      <c r="E14" s="87"/>
      <c r="F14" s="47"/>
    </row>
    <row r="15" spans="1:13" x14ac:dyDescent="0.25">
      <c r="A15" s="77"/>
      <c r="B15" s="113" t="s">
        <v>363</v>
      </c>
      <c r="C15" s="114"/>
      <c r="D15" s="114"/>
      <c r="E15" s="115"/>
      <c r="F15" s="116">
        <f>SUM(F10:F13)</f>
        <v>0</v>
      </c>
    </row>
    <row r="16" spans="1:13" x14ac:dyDescent="0.25">
      <c r="A16" s="77"/>
      <c r="B16" s="46"/>
      <c r="C16" s="45"/>
      <c r="D16" s="45"/>
      <c r="E16" s="87"/>
      <c r="F16" s="47"/>
    </row>
    <row r="17" spans="1:6" x14ac:dyDescent="0.25">
      <c r="A17" s="340" t="s">
        <v>357</v>
      </c>
      <c r="B17" s="341"/>
      <c r="C17" s="341"/>
      <c r="D17" s="341"/>
      <c r="E17" s="341"/>
      <c r="F17" s="342"/>
    </row>
    <row r="18" spans="1:6" ht="102" x14ac:dyDescent="0.25">
      <c r="A18" s="20">
        <v>1</v>
      </c>
      <c r="B18" s="86" t="s">
        <v>332</v>
      </c>
      <c r="C18" s="50" t="s">
        <v>305</v>
      </c>
      <c r="D18" s="54">
        <v>1</v>
      </c>
      <c r="E18" s="204"/>
      <c r="F18" s="51">
        <f t="shared" ref="F18:F19" si="1">E18*D18</f>
        <v>0</v>
      </c>
    </row>
    <row r="19" spans="1:6" ht="38.25" x14ac:dyDescent="0.25">
      <c r="A19" s="20">
        <v>2</v>
      </c>
      <c r="B19" s="104" t="s">
        <v>328</v>
      </c>
      <c r="C19" s="50" t="s">
        <v>305</v>
      </c>
      <c r="D19" s="85">
        <v>1</v>
      </c>
      <c r="E19" s="204"/>
      <c r="F19" s="51">
        <f t="shared" si="1"/>
        <v>0</v>
      </c>
    </row>
    <row r="20" spans="1:6" ht="51" x14ac:dyDescent="0.25">
      <c r="A20" s="20">
        <v>3</v>
      </c>
      <c r="B20" s="43" t="s">
        <v>326</v>
      </c>
      <c r="C20" s="71" t="s">
        <v>305</v>
      </c>
      <c r="D20" s="85">
        <v>1</v>
      </c>
      <c r="E20" s="204"/>
      <c r="F20" s="51">
        <f>E20*D20</f>
        <v>0</v>
      </c>
    </row>
    <row r="21" spans="1:6" ht="89.25" x14ac:dyDescent="0.25">
      <c r="A21" s="20">
        <v>4</v>
      </c>
      <c r="B21" s="43" t="s">
        <v>306</v>
      </c>
      <c r="C21" s="41"/>
      <c r="D21" s="41"/>
      <c r="E21" s="51"/>
      <c r="F21" s="51"/>
    </row>
    <row r="22" spans="1:6" x14ac:dyDescent="0.25">
      <c r="A22" s="20">
        <v>5</v>
      </c>
      <c r="B22" s="43" t="s">
        <v>350</v>
      </c>
      <c r="C22" s="40" t="s">
        <v>307</v>
      </c>
      <c r="D22" s="40">
        <v>25</v>
      </c>
      <c r="E22" s="204"/>
      <c r="F22" s="51">
        <f>E22*D22</f>
        <v>0</v>
      </c>
    </row>
    <row r="23" spans="1:6" ht="25.5" x14ac:dyDescent="0.25">
      <c r="A23" s="20">
        <v>6</v>
      </c>
      <c r="B23" s="43" t="s">
        <v>309</v>
      </c>
      <c r="C23" s="40" t="s">
        <v>307</v>
      </c>
      <c r="D23" s="40">
        <v>25</v>
      </c>
      <c r="E23" s="204"/>
      <c r="F23" s="51">
        <f t="shared" ref="F23:F24" si="2">E23*D23</f>
        <v>0</v>
      </c>
    </row>
    <row r="24" spans="1:6" ht="25.5" x14ac:dyDescent="0.25">
      <c r="A24" s="20">
        <v>7</v>
      </c>
      <c r="B24" s="43" t="s">
        <v>310</v>
      </c>
      <c r="C24" s="40" t="s">
        <v>307</v>
      </c>
      <c r="D24" s="40">
        <v>25</v>
      </c>
      <c r="E24" s="204"/>
      <c r="F24" s="51">
        <f t="shared" si="2"/>
        <v>0</v>
      </c>
    </row>
    <row r="25" spans="1:6" x14ac:dyDescent="0.25">
      <c r="A25" s="20">
        <v>8</v>
      </c>
      <c r="B25" s="176" t="s">
        <v>395</v>
      </c>
      <c r="C25" s="50" t="s">
        <v>305</v>
      </c>
      <c r="D25" s="50">
        <v>1</v>
      </c>
      <c r="E25" s="204"/>
      <c r="F25" s="51">
        <f t="shared" ref="F25:F27" si="3">E25*D25</f>
        <v>0</v>
      </c>
    </row>
    <row r="26" spans="1:6" ht="63.75" x14ac:dyDescent="0.25">
      <c r="A26" s="20">
        <v>9</v>
      </c>
      <c r="B26" s="136" t="s">
        <v>413</v>
      </c>
      <c r="C26" s="178" t="s">
        <v>305</v>
      </c>
      <c r="D26" s="179">
        <v>1</v>
      </c>
      <c r="E26" s="204"/>
      <c r="F26" s="51">
        <f t="shared" si="3"/>
        <v>0</v>
      </c>
    </row>
    <row r="27" spans="1:6" ht="25.5" x14ac:dyDescent="0.25">
      <c r="A27" s="75">
        <v>10</v>
      </c>
      <c r="B27" s="86" t="s">
        <v>383</v>
      </c>
      <c r="C27" s="50" t="s">
        <v>305</v>
      </c>
      <c r="D27" s="54">
        <v>1</v>
      </c>
      <c r="E27" s="204"/>
      <c r="F27" s="51">
        <f t="shared" si="3"/>
        <v>0</v>
      </c>
    </row>
    <row r="28" spans="1:6" x14ac:dyDescent="0.25">
      <c r="A28" s="118"/>
      <c r="B28" s="190"/>
      <c r="C28" s="191"/>
      <c r="D28" s="192"/>
      <c r="E28" s="61"/>
      <c r="F28" s="61"/>
    </row>
    <row r="29" spans="1:6" x14ac:dyDescent="0.25">
      <c r="A29"/>
      <c r="B29" s="113" t="s">
        <v>363</v>
      </c>
      <c r="C29" s="114"/>
      <c r="D29" s="114"/>
      <c r="E29" s="115"/>
      <c r="F29" s="116">
        <f>SUM(F18:F27)</f>
        <v>0</v>
      </c>
    </row>
    <row r="30" spans="1:6" x14ac:dyDescent="0.25">
      <c r="A30"/>
      <c r="B30" s="46"/>
      <c r="C30" s="45"/>
      <c r="D30" s="45"/>
      <c r="E30" s="87"/>
      <c r="F30" s="47"/>
    </row>
    <row r="31" spans="1:6" x14ac:dyDescent="0.25">
      <c r="A31" s="340" t="s">
        <v>360</v>
      </c>
      <c r="B31" s="341"/>
      <c r="C31" s="341"/>
      <c r="D31" s="341"/>
      <c r="E31" s="341"/>
      <c r="F31" s="342"/>
    </row>
    <row r="32" spans="1:6" ht="38.25" x14ac:dyDescent="0.25">
      <c r="A32" s="20">
        <v>1</v>
      </c>
      <c r="B32" s="104" t="s">
        <v>328</v>
      </c>
      <c r="C32" s="50" t="s">
        <v>305</v>
      </c>
      <c r="D32" s="85">
        <v>4</v>
      </c>
      <c r="E32" s="207"/>
      <c r="F32" s="84">
        <f t="shared" ref="F32" si="4">E32*D32</f>
        <v>0</v>
      </c>
    </row>
    <row r="33" spans="1:6" ht="51" x14ac:dyDescent="0.25">
      <c r="A33" s="20">
        <v>2</v>
      </c>
      <c r="B33" s="43" t="s">
        <v>326</v>
      </c>
      <c r="C33" s="71" t="s">
        <v>305</v>
      </c>
      <c r="D33" s="83">
        <v>4</v>
      </c>
      <c r="E33" s="207"/>
      <c r="F33" s="84">
        <f>E33*D33</f>
        <v>0</v>
      </c>
    </row>
    <row r="34" spans="1:6" x14ac:dyDescent="0.25">
      <c r="A34" s="118"/>
      <c r="B34" s="187"/>
      <c r="C34" s="52"/>
      <c r="D34" s="52"/>
      <c r="E34" s="61"/>
      <c r="F34" s="61"/>
    </row>
    <row r="35" spans="1:6" x14ac:dyDescent="0.25">
      <c r="A35"/>
      <c r="B35" s="113" t="s">
        <v>363</v>
      </c>
      <c r="C35" s="114"/>
      <c r="D35" s="114"/>
      <c r="E35" s="115"/>
      <c r="F35" s="116">
        <f>SUM(F32:F33)</f>
        <v>0</v>
      </c>
    </row>
    <row r="36" spans="1:6" x14ac:dyDescent="0.25">
      <c r="A36"/>
      <c r="B36"/>
      <c r="C36"/>
      <c r="D36"/>
      <c r="E36"/>
      <c r="F36"/>
    </row>
    <row r="37" spans="1:6" s="2" customFormat="1" ht="15.75" x14ac:dyDescent="0.25">
      <c r="A37" s="78"/>
      <c r="B37" s="108" t="s">
        <v>311</v>
      </c>
      <c r="C37" s="56"/>
      <c r="D37" s="56"/>
      <c r="E37" s="57"/>
      <c r="F37" s="58"/>
    </row>
    <row r="38" spans="1:6" s="2" customFormat="1" x14ac:dyDescent="0.25">
      <c r="A38" s="78"/>
      <c r="B38" s="109" t="s">
        <v>351</v>
      </c>
      <c r="C38" s="48"/>
      <c r="D38" s="48"/>
      <c r="E38" s="55"/>
      <c r="F38" s="59">
        <f>F15</f>
        <v>0</v>
      </c>
    </row>
    <row r="39" spans="1:6" s="2" customFormat="1" x14ac:dyDescent="0.25">
      <c r="A39" s="78"/>
      <c r="B39" s="109" t="s">
        <v>352</v>
      </c>
      <c r="C39" s="48"/>
      <c r="D39" s="48"/>
      <c r="E39" s="55"/>
      <c r="F39" s="60">
        <f>F29</f>
        <v>0</v>
      </c>
    </row>
    <row r="40" spans="1:6" s="2" customFormat="1" x14ac:dyDescent="0.25">
      <c r="A40" s="78"/>
      <c r="B40" s="109" t="s">
        <v>362</v>
      </c>
      <c r="C40" s="48"/>
      <c r="D40" s="48"/>
      <c r="E40" s="55"/>
      <c r="F40" s="60">
        <f>F35</f>
        <v>0</v>
      </c>
    </row>
    <row r="41" spans="1:6" s="2" customFormat="1" x14ac:dyDescent="0.25">
      <c r="A41" s="78"/>
      <c r="B41" s="110"/>
      <c r="C41" s="52"/>
      <c r="D41" s="52"/>
      <c r="E41" s="61"/>
      <c r="F41" s="60"/>
    </row>
    <row r="42" spans="1:6" s="2" customFormat="1" x14ac:dyDescent="0.25">
      <c r="A42" s="78"/>
      <c r="B42" s="109"/>
      <c r="C42" s="62" t="s">
        <v>312</v>
      </c>
      <c r="D42" s="62"/>
      <c r="E42" s="63"/>
      <c r="F42" s="64">
        <f>SUM(F38:F40)</f>
        <v>0</v>
      </c>
    </row>
    <row r="43" spans="1:6" s="2" customFormat="1" x14ac:dyDescent="0.25">
      <c r="A43" s="78"/>
      <c r="B43" s="109"/>
      <c r="C43" s="62"/>
      <c r="D43" s="62"/>
      <c r="E43" s="63"/>
      <c r="F43" s="55"/>
    </row>
    <row r="44" spans="1:6" s="2" customFormat="1" ht="15.75" x14ac:dyDescent="0.25">
      <c r="A44" s="78"/>
      <c r="B44" s="109"/>
      <c r="C44" s="80" t="s">
        <v>313</v>
      </c>
      <c r="D44" s="65"/>
      <c r="E44" s="66"/>
      <c r="F44" s="58">
        <f>F42*0.22</f>
        <v>0</v>
      </c>
    </row>
    <row r="45" spans="1:6" s="2" customFormat="1" ht="15.75" x14ac:dyDescent="0.25">
      <c r="A45" s="78"/>
      <c r="B45" s="109"/>
      <c r="C45" s="62" t="s">
        <v>314</v>
      </c>
      <c r="D45" s="4"/>
      <c r="E45" s="67"/>
      <c r="F45" s="53">
        <f>SUM(F42:F44)</f>
        <v>0</v>
      </c>
    </row>
    <row r="46" spans="1:6" s="2" customFormat="1" x14ac:dyDescent="0.25">
      <c r="A46" s="78"/>
      <c r="B46" s="111"/>
      <c r="C46" s="4"/>
      <c r="D46" s="4"/>
      <c r="E46" s="4"/>
      <c r="F46" s="4"/>
    </row>
    <row r="47" spans="1:6" s="2" customFormat="1" x14ac:dyDescent="0.25">
      <c r="A47" s="78"/>
      <c r="B47" s="111"/>
      <c r="C47" s="4"/>
      <c r="D47" s="4"/>
      <c r="E47" s="4"/>
      <c r="F47" s="4"/>
    </row>
    <row r="48" spans="1:6" s="2" customFormat="1" x14ac:dyDescent="0.25">
      <c r="A48" s="79"/>
      <c r="B48" s="111"/>
      <c r="C48" s="4"/>
      <c r="D48" s="4"/>
      <c r="E48" s="4"/>
      <c r="F48" s="4"/>
    </row>
    <row r="49" spans="1:1" x14ac:dyDescent="0.25">
      <c r="A49" s="73"/>
    </row>
  </sheetData>
  <sheetProtection algorithmName="SHA-512" hashValue="HGObROqZQGyX4olXpFd02XIEMdtbYPjhCelpNKtBmnAMF1c0o2RdMrO/ktOKiEb4pF1fd9FXztUmcCVa3BiBYw==" saltValue="L5fV4AeNB927PbIGEqGrPA==" spinCount="100000" sheet="1" objects="1" scenarios="1" selectLockedCells="1"/>
  <mergeCells count="6">
    <mergeCell ref="A17:F17"/>
    <mergeCell ref="A31:F31"/>
    <mergeCell ref="B1:D1"/>
    <mergeCell ref="A7:A8"/>
    <mergeCell ref="B7:B8"/>
    <mergeCell ref="A9:F9"/>
  </mergeCells>
  <pageMargins left="0.7" right="0.7" top="0.75" bottom="0.75" header="0.3" footer="0.3"/>
  <pageSetup paperSize="9" orientation="portrait" verticalDpi="0" r:id="rId1"/>
  <rowBreaks count="2" manualBreakCount="2">
    <brk id="16" max="16383" man="1"/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E17" activeCellId="1" sqref="E10:E12 E17:E18"/>
    </sheetView>
  </sheetViews>
  <sheetFormatPr defaultRowHeight="15" x14ac:dyDescent="0.25"/>
  <cols>
    <col min="1" max="1" width="5.7109375" style="3" customWidth="1"/>
    <col min="2" max="2" width="35.7109375" style="112" customWidth="1"/>
    <col min="3" max="3" width="7.7109375" style="3" customWidth="1"/>
    <col min="4" max="4" width="7.7109375" style="4" customWidth="1"/>
    <col min="5" max="6" width="14.7109375" style="4" customWidth="1"/>
  </cols>
  <sheetData>
    <row r="1" spans="1:13" x14ac:dyDescent="0.25">
      <c r="A1" s="73"/>
      <c r="B1" s="343" t="s">
        <v>303</v>
      </c>
      <c r="C1" s="344"/>
      <c r="D1" s="344"/>
      <c r="E1" s="68"/>
      <c r="F1" s="69"/>
    </row>
    <row r="2" spans="1:13" ht="15.75" x14ac:dyDescent="0.25">
      <c r="A2" s="74"/>
      <c r="B2" s="101" t="s">
        <v>304</v>
      </c>
      <c r="C2" s="39"/>
      <c r="D2" s="70"/>
      <c r="E2" s="70"/>
      <c r="F2" s="69"/>
    </row>
    <row r="3" spans="1:13" ht="15.75" x14ac:dyDescent="0.25">
      <c r="A3" s="74"/>
      <c r="B3" s="101" t="s">
        <v>367</v>
      </c>
      <c r="C3" s="39"/>
      <c r="D3" s="70"/>
      <c r="E3" s="70"/>
      <c r="F3" s="69"/>
    </row>
    <row r="4" spans="1:13" ht="18" x14ac:dyDescent="0.25">
      <c r="A4" s="73"/>
      <c r="B4" s="102"/>
      <c r="C4" s="39"/>
      <c r="D4" s="48"/>
      <c r="E4" s="68"/>
      <c r="F4" s="69"/>
    </row>
    <row r="5" spans="1:13" x14ac:dyDescent="0.25">
      <c r="A5" s="73"/>
      <c r="B5" s="103" t="s">
        <v>316</v>
      </c>
      <c r="C5" s="39"/>
      <c r="D5" s="48"/>
      <c r="E5" s="68"/>
      <c r="F5" s="69"/>
    </row>
    <row r="6" spans="1:13" x14ac:dyDescent="0.25">
      <c r="A6" s="73"/>
      <c r="B6" s="103"/>
      <c r="C6" s="39"/>
      <c r="D6" s="48"/>
      <c r="E6" s="68"/>
      <c r="F6" s="69"/>
    </row>
    <row r="7" spans="1:13" ht="30" x14ac:dyDescent="0.25">
      <c r="A7" s="338" t="s">
        <v>317</v>
      </c>
      <c r="B7" s="338" t="s">
        <v>318</v>
      </c>
      <c r="C7" s="81" t="s">
        <v>319</v>
      </c>
      <c r="D7" s="81" t="s">
        <v>320</v>
      </c>
      <c r="E7" s="82" t="s">
        <v>321</v>
      </c>
      <c r="F7" s="82" t="s">
        <v>322</v>
      </c>
    </row>
    <row r="8" spans="1:13" x14ac:dyDescent="0.25">
      <c r="A8" s="339"/>
      <c r="B8" s="339"/>
      <c r="C8" s="81" t="s">
        <v>323</v>
      </c>
      <c r="D8" s="81" t="s">
        <v>324</v>
      </c>
      <c r="E8" s="82" t="s">
        <v>325</v>
      </c>
      <c r="F8" s="82"/>
    </row>
    <row r="9" spans="1:13" x14ac:dyDescent="0.25">
      <c r="A9" s="340" t="s">
        <v>356</v>
      </c>
      <c r="B9" s="341"/>
      <c r="C9" s="341"/>
      <c r="D9" s="341"/>
      <c r="E9" s="341"/>
      <c r="F9" s="342"/>
    </row>
    <row r="10" spans="1:13" ht="102" x14ac:dyDescent="0.25">
      <c r="A10" s="75">
        <v>1</v>
      </c>
      <c r="B10" s="86" t="s">
        <v>332</v>
      </c>
      <c r="C10" s="50" t="s">
        <v>305</v>
      </c>
      <c r="D10" s="54">
        <v>2</v>
      </c>
      <c r="E10" s="204"/>
      <c r="F10" s="51">
        <f t="shared" ref="F10" si="0">E10*D10</f>
        <v>0</v>
      </c>
      <c r="L10" s="4"/>
      <c r="M10" s="4"/>
    </row>
    <row r="11" spans="1:13" x14ac:dyDescent="0.25">
      <c r="A11" s="75">
        <v>2</v>
      </c>
      <c r="B11" s="138" t="s">
        <v>396</v>
      </c>
      <c r="C11" s="50" t="s">
        <v>305</v>
      </c>
      <c r="D11" s="50">
        <v>2</v>
      </c>
      <c r="E11" s="204"/>
      <c r="F11" s="51">
        <f t="shared" ref="F11:F12" si="1">E11*D11</f>
        <v>0</v>
      </c>
      <c r="L11" s="4"/>
      <c r="M11" s="4"/>
    </row>
    <row r="12" spans="1:13" ht="25.5" x14ac:dyDescent="0.25">
      <c r="A12" s="75">
        <v>3</v>
      </c>
      <c r="B12" s="86" t="s">
        <v>383</v>
      </c>
      <c r="C12" s="50" t="s">
        <v>305</v>
      </c>
      <c r="D12" s="54">
        <v>2</v>
      </c>
      <c r="E12" s="204"/>
      <c r="F12" s="51">
        <f t="shared" si="1"/>
        <v>0</v>
      </c>
      <c r="L12" s="4"/>
      <c r="M12" s="4"/>
    </row>
    <row r="13" spans="1:13" x14ac:dyDescent="0.25">
      <c r="A13" s="77"/>
      <c r="B13" s="46"/>
      <c r="C13" s="45"/>
      <c r="D13" s="45"/>
      <c r="E13" s="87"/>
      <c r="F13" s="47"/>
    </row>
    <row r="14" spans="1:13" x14ac:dyDescent="0.25">
      <c r="A14" s="77"/>
      <c r="B14" s="113" t="s">
        <v>363</v>
      </c>
      <c r="C14" s="114"/>
      <c r="D14" s="114"/>
      <c r="E14" s="115"/>
      <c r="F14" s="116">
        <f>SUM(F10:F12)</f>
        <v>0</v>
      </c>
    </row>
    <row r="15" spans="1:13" x14ac:dyDescent="0.25">
      <c r="A15" s="77"/>
      <c r="B15" s="46"/>
      <c r="C15" s="45"/>
      <c r="D15" s="45"/>
      <c r="E15" s="87"/>
      <c r="F15" s="47"/>
    </row>
    <row r="16" spans="1:13" x14ac:dyDescent="0.25">
      <c r="A16" s="340" t="s">
        <v>360</v>
      </c>
      <c r="B16" s="341"/>
      <c r="C16" s="341"/>
      <c r="D16" s="341"/>
      <c r="E16" s="341"/>
      <c r="F16" s="342"/>
    </row>
    <row r="17" spans="1:6" ht="38.25" x14ac:dyDescent="0.25">
      <c r="A17" s="20">
        <v>1</v>
      </c>
      <c r="B17" s="104" t="s">
        <v>368</v>
      </c>
      <c r="C17" s="50" t="s">
        <v>305</v>
      </c>
      <c r="D17" s="85">
        <v>2</v>
      </c>
      <c r="E17" s="207"/>
      <c r="F17" s="84">
        <f t="shared" ref="F17" si="2">E17*D17</f>
        <v>0</v>
      </c>
    </row>
    <row r="18" spans="1:6" ht="51" x14ac:dyDescent="0.25">
      <c r="A18" s="20">
        <v>2</v>
      </c>
      <c r="B18" s="43" t="s">
        <v>369</v>
      </c>
      <c r="C18" s="71" t="s">
        <v>305</v>
      </c>
      <c r="D18" s="83">
        <v>2</v>
      </c>
      <c r="E18" s="207"/>
      <c r="F18" s="84">
        <f>E18*D18</f>
        <v>0</v>
      </c>
    </row>
    <row r="19" spans="1:6" x14ac:dyDescent="0.25">
      <c r="A19" s="118"/>
      <c r="B19" s="187"/>
      <c r="C19" s="52"/>
      <c r="D19" s="52"/>
      <c r="E19" s="61"/>
      <c r="F19" s="61"/>
    </row>
    <row r="20" spans="1:6" x14ac:dyDescent="0.25">
      <c r="A20"/>
      <c r="B20" s="113" t="s">
        <v>363</v>
      </c>
      <c r="C20" s="114"/>
      <c r="D20" s="114"/>
      <c r="E20" s="115"/>
      <c r="F20" s="116">
        <f>SUM(F17:F18)</f>
        <v>0</v>
      </c>
    </row>
    <row r="21" spans="1:6" x14ac:dyDescent="0.25">
      <c r="A21"/>
      <c r="B21"/>
      <c r="C21"/>
      <c r="D21"/>
      <c r="E21"/>
      <c r="F21"/>
    </row>
    <row r="22" spans="1:6" s="2" customFormat="1" ht="15.75" x14ac:dyDescent="0.25">
      <c r="A22" s="78"/>
      <c r="B22" s="108" t="s">
        <v>311</v>
      </c>
      <c r="C22" s="56"/>
      <c r="D22" s="56"/>
      <c r="E22" s="57"/>
      <c r="F22" s="58"/>
    </row>
    <row r="23" spans="1:6" s="2" customFormat="1" x14ac:dyDescent="0.25">
      <c r="A23" s="78"/>
      <c r="B23" s="109" t="s">
        <v>351</v>
      </c>
      <c r="C23" s="48"/>
      <c r="D23" s="48"/>
      <c r="E23" s="55"/>
      <c r="F23" s="59">
        <f>F14</f>
        <v>0</v>
      </c>
    </row>
    <row r="24" spans="1:6" s="2" customFormat="1" x14ac:dyDescent="0.25">
      <c r="A24" s="78"/>
      <c r="B24" s="109" t="s">
        <v>362</v>
      </c>
      <c r="C24" s="48"/>
      <c r="D24" s="48"/>
      <c r="E24" s="55"/>
      <c r="F24" s="60">
        <f>F20</f>
        <v>0</v>
      </c>
    </row>
    <row r="25" spans="1:6" s="2" customFormat="1" x14ac:dyDescent="0.25">
      <c r="A25" s="78"/>
      <c r="B25" s="110"/>
      <c r="C25" s="52"/>
      <c r="D25" s="52"/>
      <c r="E25" s="61"/>
      <c r="F25" s="60"/>
    </row>
    <row r="26" spans="1:6" s="2" customFormat="1" x14ac:dyDescent="0.25">
      <c r="A26" s="78"/>
      <c r="B26" s="109"/>
      <c r="C26" s="62" t="s">
        <v>312</v>
      </c>
      <c r="D26" s="62"/>
      <c r="E26" s="63"/>
      <c r="F26" s="64">
        <f>SUM(F23:F24)</f>
        <v>0</v>
      </c>
    </row>
    <row r="27" spans="1:6" s="2" customFormat="1" x14ac:dyDescent="0.25">
      <c r="A27" s="78"/>
      <c r="B27" s="109"/>
      <c r="C27" s="62"/>
      <c r="D27" s="62"/>
      <c r="E27" s="63"/>
      <c r="F27" s="55"/>
    </row>
    <row r="28" spans="1:6" s="2" customFormat="1" ht="15.75" x14ac:dyDescent="0.25">
      <c r="A28" s="78"/>
      <c r="B28" s="109"/>
      <c r="C28" s="80" t="s">
        <v>313</v>
      </c>
      <c r="D28" s="65"/>
      <c r="E28" s="66"/>
      <c r="F28" s="58">
        <f>F26*0.22</f>
        <v>0</v>
      </c>
    </row>
    <row r="29" spans="1:6" s="2" customFormat="1" ht="15.75" x14ac:dyDescent="0.25">
      <c r="A29" s="78"/>
      <c r="B29" s="109"/>
      <c r="C29" s="62" t="s">
        <v>314</v>
      </c>
      <c r="D29" s="4"/>
      <c r="E29" s="67"/>
      <c r="F29" s="53">
        <f>SUM(F26:F28)</f>
        <v>0</v>
      </c>
    </row>
    <row r="30" spans="1:6" s="2" customFormat="1" x14ac:dyDescent="0.25">
      <c r="A30" s="78"/>
      <c r="B30" s="111"/>
      <c r="C30" s="4"/>
      <c r="D30" s="4"/>
      <c r="E30" s="4"/>
      <c r="F30" s="4"/>
    </row>
    <row r="31" spans="1:6" s="2" customFormat="1" x14ac:dyDescent="0.25">
      <c r="A31" s="78"/>
      <c r="B31" s="111"/>
      <c r="C31" s="4"/>
      <c r="D31" s="4"/>
      <c r="E31" s="4"/>
      <c r="F31" s="4"/>
    </row>
    <row r="32" spans="1:6" s="2" customFormat="1" x14ac:dyDescent="0.25">
      <c r="A32" s="79"/>
      <c r="B32" s="111"/>
      <c r="C32" s="4"/>
      <c r="D32" s="4"/>
      <c r="E32" s="4"/>
      <c r="F32" s="4"/>
    </row>
    <row r="33" spans="1:1" x14ac:dyDescent="0.25">
      <c r="A33" s="73"/>
    </row>
  </sheetData>
  <sheetProtection algorithmName="SHA-512" hashValue="JMQ2G3PsJwZZsMt7tJU9WOV3HOTT9m1xKF2AZucsPl4f2Rj+d2UwDx6QWdbPs3djY3aiCuFzsI3Zwaclw3d+hg==" saltValue="sm+JqqROkJg9RqYKB4wnYA==" spinCount="100000" sheet="1" objects="1" scenarios="1" selectLockedCells="1"/>
  <mergeCells count="5">
    <mergeCell ref="A16:F16"/>
    <mergeCell ref="B1:D1"/>
    <mergeCell ref="A7:A8"/>
    <mergeCell ref="B7:B8"/>
    <mergeCell ref="A9:F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28" zoomScale="55" zoomScaleNormal="55" workbookViewId="0">
      <selection activeCell="E21" sqref="E21"/>
    </sheetView>
  </sheetViews>
  <sheetFormatPr defaultRowHeight="15" x14ac:dyDescent="0.25"/>
  <cols>
    <col min="1" max="1" width="5.7109375" style="3" customWidth="1"/>
    <col min="2" max="2" width="35.7109375" style="112" customWidth="1"/>
    <col min="3" max="3" width="7.7109375" style="3" customWidth="1"/>
    <col min="4" max="4" width="7.7109375" style="4" customWidth="1"/>
    <col min="5" max="6" width="14.7109375" style="4" customWidth="1"/>
  </cols>
  <sheetData>
    <row r="1" spans="1:13" x14ac:dyDescent="0.25">
      <c r="A1" s="73"/>
      <c r="B1" s="343" t="s">
        <v>303</v>
      </c>
      <c r="C1" s="344"/>
      <c r="D1" s="344"/>
      <c r="E1" s="68"/>
      <c r="F1" s="69"/>
    </row>
    <row r="2" spans="1:13" ht="15.75" x14ac:dyDescent="0.25">
      <c r="A2" s="74"/>
      <c r="B2" s="101" t="s">
        <v>304</v>
      </c>
      <c r="C2" s="39"/>
      <c r="D2" s="70"/>
      <c r="E2" s="70"/>
      <c r="F2" s="69"/>
    </row>
    <row r="3" spans="1:13" ht="15.75" x14ac:dyDescent="0.25">
      <c r="A3" s="74"/>
      <c r="B3" s="101" t="s">
        <v>371</v>
      </c>
      <c r="C3" s="39"/>
      <c r="D3" s="70"/>
      <c r="E3" s="70"/>
      <c r="F3" s="69"/>
    </row>
    <row r="4" spans="1:13" ht="18" x14ac:dyDescent="0.25">
      <c r="A4" s="73"/>
      <c r="B4" s="102"/>
      <c r="C4" s="39"/>
      <c r="D4" s="48"/>
      <c r="E4" s="68"/>
      <c r="F4" s="69"/>
    </row>
    <row r="5" spans="1:13" x14ac:dyDescent="0.25">
      <c r="A5" s="73"/>
      <c r="B5" s="103" t="s">
        <v>316</v>
      </c>
      <c r="C5" s="39"/>
      <c r="D5" s="48"/>
      <c r="E5" s="68"/>
      <c r="F5" s="69"/>
    </row>
    <row r="6" spans="1:13" x14ac:dyDescent="0.25">
      <c r="A6" s="73"/>
      <c r="B6" s="103"/>
      <c r="C6" s="39"/>
      <c r="D6" s="48"/>
      <c r="E6" s="68"/>
      <c r="F6" s="69"/>
    </row>
    <row r="7" spans="1:13" ht="30" x14ac:dyDescent="0.25">
      <c r="A7" s="338" t="s">
        <v>317</v>
      </c>
      <c r="B7" s="338" t="s">
        <v>318</v>
      </c>
      <c r="C7" s="81" t="s">
        <v>319</v>
      </c>
      <c r="D7" s="81" t="s">
        <v>320</v>
      </c>
      <c r="E7" s="82" t="s">
        <v>321</v>
      </c>
      <c r="F7" s="82" t="s">
        <v>322</v>
      </c>
    </row>
    <row r="8" spans="1:13" x14ac:dyDescent="0.25">
      <c r="A8" s="339"/>
      <c r="B8" s="339"/>
      <c r="C8" s="81" t="s">
        <v>323</v>
      </c>
      <c r="D8" s="81" t="s">
        <v>324</v>
      </c>
      <c r="E8" s="82" t="s">
        <v>325</v>
      </c>
      <c r="F8" s="82"/>
    </row>
    <row r="9" spans="1:13" x14ac:dyDescent="0.25">
      <c r="A9" s="340" t="s">
        <v>356</v>
      </c>
      <c r="B9" s="341"/>
      <c r="C9" s="341"/>
      <c r="D9" s="341"/>
      <c r="E9" s="341"/>
      <c r="F9" s="342"/>
    </row>
    <row r="10" spans="1:13" ht="102" x14ac:dyDescent="0.25">
      <c r="A10" s="75">
        <v>1</v>
      </c>
      <c r="B10" s="86" t="s">
        <v>331</v>
      </c>
      <c r="C10" s="50" t="s">
        <v>305</v>
      </c>
      <c r="D10" s="54">
        <v>1</v>
      </c>
      <c r="E10" s="204"/>
      <c r="F10" s="51">
        <f t="shared" ref="F10" si="0">E10*D10</f>
        <v>0</v>
      </c>
    </row>
    <row r="11" spans="1:13" ht="102" x14ac:dyDescent="0.25">
      <c r="A11" s="75">
        <v>2</v>
      </c>
      <c r="B11" s="86" t="s">
        <v>332</v>
      </c>
      <c r="C11" s="50" t="s">
        <v>305</v>
      </c>
      <c r="D11" s="54">
        <v>2</v>
      </c>
      <c r="E11" s="204"/>
      <c r="F11" s="51">
        <f t="shared" ref="F11:F12" si="1">E11*D11</f>
        <v>0</v>
      </c>
      <c r="L11" s="4"/>
      <c r="M11" s="4"/>
    </row>
    <row r="12" spans="1:13" ht="102" x14ac:dyDescent="0.25">
      <c r="A12" s="75">
        <v>3</v>
      </c>
      <c r="B12" s="86" t="s">
        <v>333</v>
      </c>
      <c r="C12" s="50" t="s">
        <v>305</v>
      </c>
      <c r="D12" s="54">
        <v>1</v>
      </c>
      <c r="E12" s="204"/>
      <c r="F12" s="51">
        <f t="shared" si="1"/>
        <v>0</v>
      </c>
      <c r="L12" s="4"/>
      <c r="M12" s="4"/>
    </row>
    <row r="13" spans="1:13" x14ac:dyDescent="0.25">
      <c r="A13" s="75">
        <v>4</v>
      </c>
      <c r="B13" s="138" t="s">
        <v>396</v>
      </c>
      <c r="C13" s="50" t="s">
        <v>305</v>
      </c>
      <c r="D13" s="50">
        <v>4</v>
      </c>
      <c r="E13" s="204"/>
      <c r="F13" s="51">
        <f t="shared" ref="F13:F14" si="2">E13*D13</f>
        <v>0</v>
      </c>
    </row>
    <row r="14" spans="1:13" ht="25.5" x14ac:dyDescent="0.25">
      <c r="A14" s="75">
        <v>5</v>
      </c>
      <c r="B14" s="86" t="s">
        <v>383</v>
      </c>
      <c r="C14" s="50" t="s">
        <v>305</v>
      </c>
      <c r="D14" s="54">
        <v>4</v>
      </c>
      <c r="E14" s="204"/>
      <c r="F14" s="51">
        <f t="shared" si="2"/>
        <v>0</v>
      </c>
    </row>
    <row r="15" spans="1:13" x14ac:dyDescent="0.25">
      <c r="A15" s="77"/>
      <c r="B15" s="46"/>
      <c r="C15" s="45"/>
      <c r="D15" s="45"/>
      <c r="E15" s="87"/>
      <c r="F15" s="47"/>
    </row>
    <row r="16" spans="1:13" x14ac:dyDescent="0.25">
      <c r="A16" s="77"/>
      <c r="B16" s="113" t="s">
        <v>363</v>
      </c>
      <c r="C16" s="114"/>
      <c r="D16" s="114"/>
      <c r="E16" s="115"/>
      <c r="F16" s="116">
        <f>SUM(F10:F14)</f>
        <v>0</v>
      </c>
    </row>
    <row r="17" spans="1:6" x14ac:dyDescent="0.25">
      <c r="A17" s="77"/>
      <c r="B17" s="46"/>
      <c r="C17" s="45"/>
      <c r="D17" s="45"/>
      <c r="E17" s="87"/>
      <c r="F17" s="47"/>
    </row>
    <row r="18" spans="1:6" x14ac:dyDescent="0.25">
      <c r="A18" s="340" t="s">
        <v>357</v>
      </c>
      <c r="B18" s="341"/>
      <c r="C18" s="341"/>
      <c r="D18" s="341"/>
      <c r="E18" s="341"/>
      <c r="F18" s="342"/>
    </row>
    <row r="19" spans="1:6" ht="102" x14ac:dyDescent="0.25">
      <c r="A19" s="75">
        <v>1</v>
      </c>
      <c r="B19" s="86" t="s">
        <v>331</v>
      </c>
      <c r="C19" s="50" t="s">
        <v>305</v>
      </c>
      <c r="D19" s="54">
        <v>1</v>
      </c>
      <c r="E19" s="204"/>
      <c r="F19" s="51">
        <f t="shared" ref="F19:F20" si="3">E19*D19</f>
        <v>0</v>
      </c>
    </row>
    <row r="20" spans="1:6" ht="38.25" x14ac:dyDescent="0.25">
      <c r="A20" s="20">
        <v>2</v>
      </c>
      <c r="B20" s="104" t="s">
        <v>368</v>
      </c>
      <c r="C20" s="50" t="s">
        <v>305</v>
      </c>
      <c r="D20" s="85">
        <v>1</v>
      </c>
      <c r="E20" s="207"/>
      <c r="F20" s="84">
        <f t="shared" si="3"/>
        <v>0</v>
      </c>
    </row>
    <row r="21" spans="1:6" ht="51" x14ac:dyDescent="0.25">
      <c r="A21" s="20">
        <v>3</v>
      </c>
      <c r="B21" s="43" t="s">
        <v>369</v>
      </c>
      <c r="C21" s="71" t="s">
        <v>305</v>
      </c>
      <c r="D21" s="83">
        <v>1</v>
      </c>
      <c r="E21" s="207"/>
      <c r="F21" s="84">
        <f>E21*D21</f>
        <v>0</v>
      </c>
    </row>
    <row r="22" spans="1:6" ht="89.25" x14ac:dyDescent="0.25">
      <c r="A22" s="20">
        <v>4</v>
      </c>
      <c r="B22" s="43" t="s">
        <v>306</v>
      </c>
      <c r="C22" s="41"/>
      <c r="D22" s="41"/>
      <c r="E22" s="315"/>
      <c r="F22" s="42"/>
    </row>
    <row r="23" spans="1:6" x14ac:dyDescent="0.25">
      <c r="A23" s="20">
        <v>5</v>
      </c>
      <c r="B23" s="43" t="s">
        <v>350</v>
      </c>
      <c r="C23" s="40">
        <v>50</v>
      </c>
      <c r="D23" s="40" t="s">
        <v>307</v>
      </c>
      <c r="E23" s="316"/>
      <c r="F23" s="44">
        <f t="shared" ref="F23" si="4">C23*E23</f>
        <v>0</v>
      </c>
    </row>
    <row r="24" spans="1:6" ht="25.5" x14ac:dyDescent="0.25">
      <c r="A24" s="20">
        <v>6</v>
      </c>
      <c r="B24" s="43" t="s">
        <v>309</v>
      </c>
      <c r="C24" s="40">
        <v>50</v>
      </c>
      <c r="D24" s="40" t="s">
        <v>307</v>
      </c>
      <c r="E24" s="313"/>
      <c r="F24" s="44">
        <f>C24*E24</f>
        <v>0</v>
      </c>
    </row>
    <row r="25" spans="1:6" ht="25.5" x14ac:dyDescent="0.25">
      <c r="A25" s="20">
        <v>7</v>
      </c>
      <c r="B25" s="43" t="s">
        <v>310</v>
      </c>
      <c r="C25" s="40">
        <v>50</v>
      </c>
      <c r="D25" s="40" t="s">
        <v>307</v>
      </c>
      <c r="E25" s="313"/>
      <c r="F25" s="44">
        <f>C25*E25</f>
        <v>0</v>
      </c>
    </row>
    <row r="26" spans="1:6" x14ac:dyDescent="0.25">
      <c r="A26" s="20">
        <v>8</v>
      </c>
      <c r="B26" s="176" t="s">
        <v>395</v>
      </c>
      <c r="C26" s="50" t="s">
        <v>305</v>
      </c>
      <c r="D26" s="50">
        <v>1</v>
      </c>
      <c r="E26" s="204"/>
      <c r="F26" s="51">
        <f t="shared" ref="F26:F27" si="5">E26*D26</f>
        <v>0</v>
      </c>
    </row>
    <row r="27" spans="1:6" x14ac:dyDescent="0.25">
      <c r="A27" s="20">
        <v>9</v>
      </c>
      <c r="B27" s="176" t="s">
        <v>396</v>
      </c>
      <c r="C27" s="50" t="s">
        <v>305</v>
      </c>
      <c r="D27" s="50">
        <v>1</v>
      </c>
      <c r="E27" s="204"/>
      <c r="F27" s="51">
        <f t="shared" si="5"/>
        <v>0</v>
      </c>
    </row>
    <row r="28" spans="1:6" ht="63.75" x14ac:dyDescent="0.25">
      <c r="A28" s="20">
        <v>10</v>
      </c>
      <c r="B28" s="136" t="s">
        <v>413</v>
      </c>
      <c r="C28" s="178" t="s">
        <v>305</v>
      </c>
      <c r="D28" s="179">
        <v>1</v>
      </c>
      <c r="E28" s="204"/>
      <c r="F28" s="51">
        <f t="shared" ref="F28:F30" si="6">E28*D28</f>
        <v>0</v>
      </c>
    </row>
    <row r="29" spans="1:6" ht="25.5" x14ac:dyDescent="0.25">
      <c r="A29" s="20">
        <v>11</v>
      </c>
      <c r="B29" s="136" t="s">
        <v>414</v>
      </c>
      <c r="C29" s="72" t="s">
        <v>305</v>
      </c>
      <c r="D29" s="72">
        <v>1</v>
      </c>
      <c r="E29" s="204"/>
      <c r="F29" s="51">
        <f t="shared" si="6"/>
        <v>0</v>
      </c>
    </row>
    <row r="30" spans="1:6" ht="25.5" x14ac:dyDescent="0.25">
      <c r="A30" s="75">
        <v>12</v>
      </c>
      <c r="B30" s="86" t="s">
        <v>383</v>
      </c>
      <c r="C30" s="50" t="s">
        <v>305</v>
      </c>
      <c r="D30" s="54">
        <v>1</v>
      </c>
      <c r="E30" s="204"/>
      <c r="F30" s="51">
        <f t="shared" si="6"/>
        <v>0</v>
      </c>
    </row>
    <row r="31" spans="1:6" x14ac:dyDescent="0.25">
      <c r="A31" s="118"/>
      <c r="B31" s="187"/>
      <c r="C31" s="52"/>
      <c r="D31" s="52"/>
      <c r="E31" s="61"/>
      <c r="F31" s="61"/>
    </row>
    <row r="32" spans="1:6" x14ac:dyDescent="0.25">
      <c r="A32"/>
      <c r="B32" s="113" t="s">
        <v>363</v>
      </c>
      <c r="C32" s="114"/>
      <c r="D32" s="114"/>
      <c r="E32" s="115"/>
      <c r="F32" s="116">
        <f>SUM(F19:F30)</f>
        <v>0</v>
      </c>
    </row>
    <row r="33" spans="1:6" x14ac:dyDescent="0.25">
      <c r="A33"/>
      <c r="B33" s="46"/>
      <c r="C33" s="45"/>
      <c r="D33" s="45"/>
      <c r="E33" s="87"/>
      <c r="F33" s="47"/>
    </row>
    <row r="34" spans="1:6" x14ac:dyDescent="0.25">
      <c r="A34" s="345" t="s">
        <v>359</v>
      </c>
      <c r="B34" s="345"/>
      <c r="C34" s="345"/>
      <c r="D34" s="345"/>
      <c r="E34" s="345"/>
      <c r="F34" s="345"/>
    </row>
    <row r="35" spans="1:6" ht="38.25" x14ac:dyDescent="0.25">
      <c r="A35" s="50">
        <v>1</v>
      </c>
      <c r="B35" s="106" t="s">
        <v>329</v>
      </c>
      <c r="C35" s="72" t="s">
        <v>308</v>
      </c>
      <c r="D35" s="72">
        <v>1</v>
      </c>
      <c r="E35" s="206"/>
      <c r="F35" s="51">
        <f>D35*E35</f>
        <v>0</v>
      </c>
    </row>
    <row r="36" spans="1:6" x14ac:dyDescent="0.25">
      <c r="A36" s="20">
        <v>2</v>
      </c>
      <c r="B36" s="176" t="s">
        <v>395</v>
      </c>
      <c r="C36" s="50" t="s">
        <v>305</v>
      </c>
      <c r="D36" s="50">
        <v>1</v>
      </c>
      <c r="E36" s="204"/>
      <c r="F36" s="51">
        <f t="shared" ref="F36" si="7">E36*D36</f>
        <v>0</v>
      </c>
    </row>
    <row r="37" spans="1:6" x14ac:dyDescent="0.25">
      <c r="A37" s="118"/>
      <c r="B37" s="187"/>
      <c r="C37" s="52"/>
      <c r="D37" s="52"/>
      <c r="E37" s="61"/>
      <c r="F37" s="61"/>
    </row>
    <row r="38" spans="1:6" x14ac:dyDescent="0.25">
      <c r="A38" s="39"/>
      <c r="B38" s="113" t="s">
        <v>363</v>
      </c>
      <c r="C38" s="114"/>
      <c r="D38" s="114"/>
      <c r="E38" s="115"/>
      <c r="F38" s="116">
        <f>F35+F36</f>
        <v>0</v>
      </c>
    </row>
    <row r="39" spans="1:6" ht="15.75" x14ac:dyDescent="0.25">
      <c r="A39" s="39"/>
      <c r="B39" s="107"/>
      <c r="C39" s="39"/>
      <c r="D39" s="48"/>
      <c r="E39" s="49"/>
      <c r="F39" s="49"/>
    </row>
    <row r="40" spans="1:6" x14ac:dyDescent="0.25">
      <c r="A40" s="340" t="s">
        <v>360</v>
      </c>
      <c r="B40" s="341"/>
      <c r="C40" s="341"/>
      <c r="D40" s="341"/>
      <c r="E40" s="341"/>
      <c r="F40" s="342"/>
    </row>
    <row r="41" spans="1:6" ht="38.25" x14ac:dyDescent="0.25">
      <c r="A41" s="20">
        <v>1</v>
      </c>
      <c r="B41" s="104" t="s">
        <v>328</v>
      </c>
      <c r="C41" s="50" t="s">
        <v>305</v>
      </c>
      <c r="D41" s="85">
        <v>4</v>
      </c>
      <c r="E41" s="207"/>
      <c r="F41" s="84">
        <f t="shared" ref="F41" si="8">E41*D41</f>
        <v>0</v>
      </c>
    </row>
    <row r="42" spans="1:6" ht="51" x14ac:dyDescent="0.25">
      <c r="A42" s="20">
        <v>2</v>
      </c>
      <c r="B42" s="43" t="s">
        <v>326</v>
      </c>
      <c r="C42" s="71" t="s">
        <v>305</v>
      </c>
      <c r="D42" s="83">
        <v>4</v>
      </c>
      <c r="E42" s="207"/>
      <c r="F42" s="84">
        <f>E42*D42</f>
        <v>0</v>
      </c>
    </row>
    <row r="43" spans="1:6" x14ac:dyDescent="0.25">
      <c r="A43" s="118"/>
      <c r="B43" s="187"/>
      <c r="C43" s="52"/>
      <c r="D43" s="52"/>
      <c r="E43" s="61"/>
      <c r="F43" s="61"/>
    </row>
    <row r="44" spans="1:6" x14ac:dyDescent="0.25">
      <c r="A44"/>
      <c r="B44" s="113" t="s">
        <v>363</v>
      </c>
      <c r="C44" s="114"/>
      <c r="D44" s="114"/>
      <c r="E44" s="115"/>
      <c r="F44" s="116">
        <f>SUM(F41:F42)</f>
        <v>0</v>
      </c>
    </row>
    <row r="45" spans="1:6" x14ac:dyDescent="0.25">
      <c r="A45"/>
      <c r="B45"/>
      <c r="C45"/>
      <c r="D45"/>
      <c r="E45"/>
      <c r="F45"/>
    </row>
    <row r="46" spans="1:6" s="2" customFormat="1" ht="15.75" x14ac:dyDescent="0.25">
      <c r="A46" s="78"/>
      <c r="B46" s="108" t="s">
        <v>311</v>
      </c>
      <c r="C46" s="56"/>
      <c r="D46" s="56"/>
      <c r="E46" s="57"/>
      <c r="F46" s="58"/>
    </row>
    <row r="47" spans="1:6" s="2" customFormat="1" x14ac:dyDescent="0.25">
      <c r="A47" s="78"/>
      <c r="B47" s="109" t="s">
        <v>351</v>
      </c>
      <c r="C47" s="48"/>
      <c r="D47" s="48"/>
      <c r="E47" s="55"/>
      <c r="F47" s="59">
        <f>F16</f>
        <v>0</v>
      </c>
    </row>
    <row r="48" spans="1:6" s="2" customFormat="1" x14ac:dyDescent="0.25">
      <c r="A48" s="78"/>
      <c r="B48" s="109" t="s">
        <v>352</v>
      </c>
      <c r="C48" s="48"/>
      <c r="D48" s="48"/>
      <c r="E48" s="55"/>
      <c r="F48" s="60">
        <f>F32</f>
        <v>0</v>
      </c>
    </row>
    <row r="49" spans="1:6" s="2" customFormat="1" x14ac:dyDescent="0.25">
      <c r="A49" s="78"/>
      <c r="B49" s="109" t="s">
        <v>354</v>
      </c>
      <c r="C49" s="48"/>
      <c r="D49" s="48"/>
      <c r="E49" s="55"/>
      <c r="F49" s="60">
        <f>F38</f>
        <v>0</v>
      </c>
    </row>
    <row r="50" spans="1:6" s="2" customFormat="1" x14ac:dyDescent="0.25">
      <c r="A50" s="78"/>
      <c r="B50" s="109" t="s">
        <v>362</v>
      </c>
      <c r="C50" s="48"/>
      <c r="D50" s="48"/>
      <c r="E50" s="55"/>
      <c r="F50" s="60">
        <f>F44</f>
        <v>0</v>
      </c>
    </row>
    <row r="51" spans="1:6" s="2" customFormat="1" x14ac:dyDescent="0.25">
      <c r="A51" s="78"/>
      <c r="B51" s="110"/>
      <c r="C51" s="52"/>
      <c r="D51" s="52"/>
      <c r="E51" s="61"/>
      <c r="F51" s="60"/>
    </row>
    <row r="52" spans="1:6" s="2" customFormat="1" x14ac:dyDescent="0.25">
      <c r="A52" s="78"/>
      <c r="B52" s="109"/>
      <c r="C52" s="62" t="s">
        <v>312</v>
      </c>
      <c r="D52" s="62"/>
      <c r="E52" s="63"/>
      <c r="F52" s="64">
        <f>SUM(F47:F50)</f>
        <v>0</v>
      </c>
    </row>
    <row r="53" spans="1:6" s="2" customFormat="1" x14ac:dyDescent="0.25">
      <c r="A53" s="78"/>
      <c r="B53" s="109"/>
      <c r="C53" s="62"/>
      <c r="D53" s="62"/>
      <c r="E53" s="63"/>
      <c r="F53" s="55"/>
    </row>
    <row r="54" spans="1:6" s="2" customFormat="1" ht="15.75" x14ac:dyDescent="0.25">
      <c r="A54" s="78"/>
      <c r="B54" s="109"/>
      <c r="C54" s="80" t="s">
        <v>313</v>
      </c>
      <c r="D54" s="65"/>
      <c r="E54" s="66"/>
      <c r="F54" s="58">
        <f>F52*0.22</f>
        <v>0</v>
      </c>
    </row>
    <row r="55" spans="1:6" s="2" customFormat="1" ht="15.75" x14ac:dyDescent="0.25">
      <c r="A55" s="78"/>
      <c r="B55" s="109"/>
      <c r="C55" s="62" t="s">
        <v>314</v>
      </c>
      <c r="D55" s="4"/>
      <c r="E55" s="67"/>
      <c r="F55" s="53">
        <f>SUM(F52:F54)</f>
        <v>0</v>
      </c>
    </row>
    <row r="56" spans="1:6" s="2" customFormat="1" x14ac:dyDescent="0.25">
      <c r="A56" s="78"/>
      <c r="B56" s="111"/>
      <c r="C56" s="4"/>
      <c r="D56" s="4"/>
      <c r="E56" s="4"/>
      <c r="F56" s="4"/>
    </row>
    <row r="57" spans="1:6" s="2" customFormat="1" x14ac:dyDescent="0.25">
      <c r="A57" s="78"/>
      <c r="B57" s="111"/>
      <c r="C57" s="4"/>
      <c r="D57" s="4"/>
      <c r="E57" s="4"/>
      <c r="F57" s="4"/>
    </row>
    <row r="58" spans="1:6" s="2" customFormat="1" x14ac:dyDescent="0.25">
      <c r="A58" s="79"/>
      <c r="B58" s="111"/>
      <c r="C58" s="4"/>
      <c r="D58" s="4"/>
      <c r="E58" s="4"/>
      <c r="F58" s="4"/>
    </row>
    <row r="59" spans="1:6" x14ac:dyDescent="0.25">
      <c r="A59" s="73"/>
    </row>
  </sheetData>
  <sheetProtection algorithmName="SHA-512" hashValue="O74yDuwkLFVWBCWV9XhfI2BPOV0+x/aQYPNLO/B4eRmS3Xnk5yaTwB3KU9MxieM9TN/uP0TsEcqX08UN8NN6/g==" saltValue="zzdnVq4N+xufJDXfq5dNjw==" spinCount="100000" sheet="1" objects="1" scenarios="1" selectLockedCells="1"/>
  <mergeCells count="7">
    <mergeCell ref="A40:F40"/>
    <mergeCell ref="A18:F18"/>
    <mergeCell ref="B1:D1"/>
    <mergeCell ref="A7:A8"/>
    <mergeCell ref="B7:B8"/>
    <mergeCell ref="A9:F9"/>
    <mergeCell ref="A34:F34"/>
  </mergeCells>
  <pageMargins left="0.7" right="0.7" top="0.75" bottom="0.75" header="0.3" footer="0.3"/>
  <pageSetup paperSize="9" orientation="portrait" verticalDpi="0" r:id="rId1"/>
  <rowBreaks count="2" manualBreakCount="2">
    <brk id="17" max="16383" man="1"/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opLeftCell="A49" zoomScale="70" zoomScaleNormal="70" workbookViewId="0">
      <selection activeCell="E75" activeCellId="7" sqref="E10:E13 E18:E20 E22:E29 E34:E36 E38:E44 E49:E53 E58 E75"/>
    </sheetView>
  </sheetViews>
  <sheetFormatPr defaultRowHeight="15" x14ac:dyDescent="0.25"/>
  <cols>
    <col min="1" max="1" width="5.7109375" style="3" customWidth="1"/>
    <col min="2" max="2" width="35.7109375" style="112" customWidth="1"/>
    <col min="3" max="3" width="7.7109375" style="3" customWidth="1"/>
    <col min="4" max="4" width="7.7109375" style="4" customWidth="1"/>
    <col min="5" max="6" width="14.7109375" style="4" customWidth="1"/>
  </cols>
  <sheetData>
    <row r="1" spans="1:13" x14ac:dyDescent="0.25">
      <c r="A1" s="73"/>
      <c r="B1" s="343" t="s">
        <v>303</v>
      </c>
      <c r="C1" s="344"/>
      <c r="D1" s="344"/>
      <c r="E1" s="68"/>
      <c r="F1" s="69"/>
    </row>
    <row r="2" spans="1:13" ht="15.75" x14ac:dyDescent="0.25">
      <c r="A2" s="74"/>
      <c r="B2" s="101" t="s">
        <v>304</v>
      </c>
      <c r="C2" s="39"/>
      <c r="D2" s="70"/>
      <c r="E2" s="70"/>
      <c r="F2" s="69"/>
    </row>
    <row r="3" spans="1:13" ht="15.75" x14ac:dyDescent="0.25">
      <c r="A3" s="74"/>
      <c r="B3" s="101" t="s">
        <v>370</v>
      </c>
      <c r="C3" s="39"/>
      <c r="D3" s="70"/>
      <c r="E3" s="70"/>
      <c r="F3" s="69"/>
    </row>
    <row r="4" spans="1:13" ht="18" x14ac:dyDescent="0.25">
      <c r="A4" s="73"/>
      <c r="B4" s="102"/>
      <c r="C4" s="39"/>
      <c r="D4" s="48"/>
      <c r="E4" s="68"/>
      <c r="F4" s="69"/>
    </row>
    <row r="5" spans="1:13" x14ac:dyDescent="0.25">
      <c r="A5" s="73"/>
      <c r="B5" s="103" t="s">
        <v>316</v>
      </c>
      <c r="C5" s="39"/>
      <c r="D5" s="48"/>
      <c r="E5" s="68"/>
      <c r="F5" s="69"/>
    </row>
    <row r="6" spans="1:13" x14ac:dyDescent="0.25">
      <c r="A6" s="73"/>
      <c r="B6" s="103"/>
      <c r="C6" s="39"/>
      <c r="D6" s="48"/>
      <c r="E6" s="68"/>
      <c r="F6" s="69"/>
    </row>
    <row r="7" spans="1:13" ht="30" x14ac:dyDescent="0.25">
      <c r="A7" s="338" t="s">
        <v>317</v>
      </c>
      <c r="B7" s="338" t="s">
        <v>318</v>
      </c>
      <c r="C7" s="81" t="s">
        <v>319</v>
      </c>
      <c r="D7" s="81" t="s">
        <v>320</v>
      </c>
      <c r="E7" s="82" t="s">
        <v>321</v>
      </c>
      <c r="F7" s="82" t="s">
        <v>322</v>
      </c>
    </row>
    <row r="8" spans="1:13" x14ac:dyDescent="0.25">
      <c r="A8" s="339"/>
      <c r="B8" s="339"/>
      <c r="C8" s="81" t="s">
        <v>323</v>
      </c>
      <c r="D8" s="81" t="s">
        <v>324</v>
      </c>
      <c r="E8" s="82" t="s">
        <v>325</v>
      </c>
      <c r="F8" s="82"/>
    </row>
    <row r="9" spans="1:13" x14ac:dyDescent="0.25">
      <c r="A9" s="340" t="s">
        <v>356</v>
      </c>
      <c r="B9" s="341"/>
      <c r="C9" s="341"/>
      <c r="D9" s="341"/>
      <c r="E9" s="341"/>
      <c r="F9" s="342"/>
    </row>
    <row r="10" spans="1:13" ht="102" x14ac:dyDescent="0.25">
      <c r="A10" s="75">
        <v>1</v>
      </c>
      <c r="B10" s="86" t="s">
        <v>332</v>
      </c>
      <c r="C10" s="50" t="s">
        <v>305</v>
      </c>
      <c r="D10" s="54">
        <v>13</v>
      </c>
      <c r="E10" s="204"/>
      <c r="F10" s="51">
        <f t="shared" ref="F10:F11" si="0">E10*D10</f>
        <v>0</v>
      </c>
      <c r="L10" s="4"/>
      <c r="M10" s="4"/>
    </row>
    <row r="11" spans="1:13" ht="102" x14ac:dyDescent="0.25">
      <c r="A11" s="75">
        <v>2</v>
      </c>
      <c r="B11" s="86" t="s">
        <v>333</v>
      </c>
      <c r="C11" s="50" t="s">
        <v>305</v>
      </c>
      <c r="D11" s="54">
        <v>1</v>
      </c>
      <c r="E11" s="204"/>
      <c r="F11" s="51">
        <f t="shared" si="0"/>
        <v>0</v>
      </c>
      <c r="L11" s="4"/>
      <c r="M11" s="4"/>
    </row>
    <row r="12" spans="1:13" x14ac:dyDescent="0.25">
      <c r="A12" s="75">
        <v>3</v>
      </c>
      <c r="B12" s="138" t="s">
        <v>396</v>
      </c>
      <c r="C12" s="50" t="s">
        <v>305</v>
      </c>
      <c r="D12" s="50">
        <v>14</v>
      </c>
      <c r="E12" s="204"/>
      <c r="F12" s="51">
        <f t="shared" ref="F12:F13" si="1">E12*D12</f>
        <v>0</v>
      </c>
      <c r="L12" s="4"/>
      <c r="M12" s="4"/>
    </row>
    <row r="13" spans="1:13" ht="25.5" x14ac:dyDescent="0.25">
      <c r="A13" s="75">
        <v>4</v>
      </c>
      <c r="B13" s="86" t="s">
        <v>383</v>
      </c>
      <c r="C13" s="50" t="s">
        <v>305</v>
      </c>
      <c r="D13" s="54">
        <v>14</v>
      </c>
      <c r="E13" s="204"/>
      <c r="F13" s="51">
        <f t="shared" si="1"/>
        <v>0</v>
      </c>
      <c r="L13" s="4"/>
      <c r="M13" s="4"/>
    </row>
    <row r="14" spans="1:13" x14ac:dyDescent="0.25">
      <c r="A14" s="77"/>
      <c r="B14" s="46"/>
      <c r="C14" s="45"/>
      <c r="D14" s="45"/>
      <c r="E14" s="87"/>
      <c r="F14" s="47"/>
    </row>
    <row r="15" spans="1:13" x14ac:dyDescent="0.25">
      <c r="A15" s="77"/>
      <c r="B15" s="113" t="s">
        <v>363</v>
      </c>
      <c r="C15" s="114"/>
      <c r="D15" s="114"/>
      <c r="E15" s="115"/>
      <c r="F15" s="116">
        <f>SUM(F10:F13)</f>
        <v>0</v>
      </c>
    </row>
    <row r="16" spans="1:13" x14ac:dyDescent="0.25">
      <c r="A16" s="77"/>
      <c r="B16" s="46"/>
      <c r="C16" s="45"/>
      <c r="D16" s="45"/>
      <c r="E16" s="87"/>
      <c r="F16" s="47"/>
    </row>
    <row r="17" spans="1:6" x14ac:dyDescent="0.25">
      <c r="A17" s="340" t="s">
        <v>357</v>
      </c>
      <c r="B17" s="341"/>
      <c r="C17" s="341"/>
      <c r="D17" s="341"/>
      <c r="E17" s="341"/>
      <c r="F17" s="342"/>
    </row>
    <row r="18" spans="1:6" ht="102" x14ac:dyDescent="0.25">
      <c r="A18" s="20">
        <v>1</v>
      </c>
      <c r="B18" s="86" t="s">
        <v>332</v>
      </c>
      <c r="C18" s="50" t="s">
        <v>305</v>
      </c>
      <c r="D18" s="54">
        <v>2</v>
      </c>
      <c r="E18" s="204"/>
      <c r="F18" s="51">
        <f t="shared" ref="F18:F19" si="2">E18*D18</f>
        <v>0</v>
      </c>
    </row>
    <row r="19" spans="1:6" ht="38.25" x14ac:dyDescent="0.25">
      <c r="A19" s="20">
        <v>2</v>
      </c>
      <c r="B19" s="104" t="s">
        <v>328</v>
      </c>
      <c r="C19" s="50" t="s">
        <v>305</v>
      </c>
      <c r="D19" s="85">
        <v>2</v>
      </c>
      <c r="E19" s="204"/>
      <c r="F19" s="51">
        <f t="shared" si="2"/>
        <v>0</v>
      </c>
    </row>
    <row r="20" spans="1:6" ht="51" x14ac:dyDescent="0.25">
      <c r="A20" s="20">
        <v>3</v>
      </c>
      <c r="B20" s="43" t="s">
        <v>326</v>
      </c>
      <c r="C20" s="71" t="s">
        <v>305</v>
      </c>
      <c r="D20" s="85">
        <v>2</v>
      </c>
      <c r="E20" s="204"/>
      <c r="F20" s="51">
        <f>E20*D20</f>
        <v>0</v>
      </c>
    </row>
    <row r="21" spans="1:6" ht="89.25" x14ac:dyDescent="0.25">
      <c r="A21" s="20">
        <v>4</v>
      </c>
      <c r="B21" s="43" t="s">
        <v>306</v>
      </c>
      <c r="C21" s="41"/>
      <c r="D21" s="40"/>
      <c r="E21" s="51"/>
      <c r="F21" s="51"/>
    </row>
    <row r="22" spans="1:6" x14ac:dyDescent="0.25">
      <c r="A22" s="20">
        <v>5</v>
      </c>
      <c r="B22" s="43" t="s">
        <v>350</v>
      </c>
      <c r="C22" s="40">
        <v>50</v>
      </c>
      <c r="D22" s="40" t="s">
        <v>307</v>
      </c>
      <c r="E22" s="204"/>
      <c r="F22" s="51">
        <f t="shared" ref="F22" si="3">C22*E22</f>
        <v>0</v>
      </c>
    </row>
    <row r="23" spans="1:6" ht="25.5" x14ac:dyDescent="0.25">
      <c r="A23" s="20">
        <v>6</v>
      </c>
      <c r="B23" s="43" t="s">
        <v>309</v>
      </c>
      <c r="C23" s="40">
        <v>50</v>
      </c>
      <c r="D23" s="40" t="s">
        <v>307</v>
      </c>
      <c r="E23" s="204"/>
      <c r="F23" s="51">
        <f>C23*E23</f>
        <v>0</v>
      </c>
    </row>
    <row r="24" spans="1:6" ht="25.5" x14ac:dyDescent="0.25">
      <c r="A24" s="20">
        <v>7</v>
      </c>
      <c r="B24" s="43" t="s">
        <v>310</v>
      </c>
      <c r="C24" s="40">
        <v>50</v>
      </c>
      <c r="D24" s="40" t="s">
        <v>307</v>
      </c>
      <c r="E24" s="204"/>
      <c r="F24" s="51">
        <f>C24*E24</f>
        <v>0</v>
      </c>
    </row>
    <row r="25" spans="1:6" x14ac:dyDescent="0.25">
      <c r="A25" s="20">
        <v>8</v>
      </c>
      <c r="B25" s="176" t="s">
        <v>395</v>
      </c>
      <c r="C25" s="50" t="s">
        <v>305</v>
      </c>
      <c r="D25" s="50">
        <v>2</v>
      </c>
      <c r="E25" s="204"/>
      <c r="F25" s="51">
        <f t="shared" ref="F25:F26" si="4">E25*D25</f>
        <v>0</v>
      </c>
    </row>
    <row r="26" spans="1:6" x14ac:dyDescent="0.25">
      <c r="A26" s="20">
        <v>9</v>
      </c>
      <c r="B26" s="176" t="s">
        <v>396</v>
      </c>
      <c r="C26" s="50" t="s">
        <v>305</v>
      </c>
      <c r="D26" s="50">
        <v>2</v>
      </c>
      <c r="E26" s="204"/>
      <c r="F26" s="51">
        <f t="shared" si="4"/>
        <v>0</v>
      </c>
    </row>
    <row r="27" spans="1:6" ht="63.75" x14ac:dyDescent="0.25">
      <c r="A27" s="20">
        <v>10</v>
      </c>
      <c r="B27" s="136" t="s">
        <v>413</v>
      </c>
      <c r="C27" s="178" t="s">
        <v>305</v>
      </c>
      <c r="D27" s="179">
        <v>2</v>
      </c>
      <c r="E27" s="204"/>
      <c r="F27" s="51">
        <f t="shared" ref="F27:F29" si="5">E27*D27</f>
        <v>0</v>
      </c>
    </row>
    <row r="28" spans="1:6" ht="25.5" x14ac:dyDescent="0.25">
      <c r="A28" s="20">
        <v>11</v>
      </c>
      <c r="B28" s="136" t="s">
        <v>414</v>
      </c>
      <c r="C28" s="72" t="s">
        <v>305</v>
      </c>
      <c r="D28" s="72">
        <v>2</v>
      </c>
      <c r="E28" s="204"/>
      <c r="F28" s="51">
        <f t="shared" si="5"/>
        <v>0</v>
      </c>
    </row>
    <row r="29" spans="1:6" ht="25.5" x14ac:dyDescent="0.25">
      <c r="A29" s="75">
        <v>12</v>
      </c>
      <c r="B29" s="86" t="s">
        <v>383</v>
      </c>
      <c r="C29" s="50" t="s">
        <v>305</v>
      </c>
      <c r="D29" s="54">
        <v>1</v>
      </c>
      <c r="E29" s="204"/>
      <c r="F29" s="51">
        <f t="shared" si="5"/>
        <v>0</v>
      </c>
    </row>
    <row r="30" spans="1:6" x14ac:dyDescent="0.25">
      <c r="A30" s="118"/>
      <c r="B30" s="46"/>
      <c r="C30" s="45"/>
      <c r="D30" s="45"/>
      <c r="E30" s="88"/>
      <c r="F30" s="47"/>
    </row>
    <row r="31" spans="1:6" x14ac:dyDescent="0.25">
      <c r="A31"/>
      <c r="B31" s="113" t="s">
        <v>363</v>
      </c>
      <c r="C31" s="114"/>
      <c r="D31" s="114"/>
      <c r="E31" s="115"/>
      <c r="F31" s="116">
        <f>SUM(F18:F29)</f>
        <v>0</v>
      </c>
    </row>
    <row r="32" spans="1:6" x14ac:dyDescent="0.25">
      <c r="A32"/>
      <c r="B32" s="46"/>
      <c r="C32" s="45"/>
      <c r="D32" s="45"/>
      <c r="E32" s="87"/>
      <c r="F32" s="47"/>
    </row>
    <row r="33" spans="1:6" x14ac:dyDescent="0.25">
      <c r="A33" s="340" t="s">
        <v>358</v>
      </c>
      <c r="B33" s="341"/>
      <c r="C33" s="341"/>
      <c r="D33" s="341"/>
      <c r="E33" s="341"/>
      <c r="F33" s="342"/>
    </row>
    <row r="34" spans="1:6" ht="102" x14ac:dyDescent="0.25">
      <c r="A34" s="75">
        <v>1</v>
      </c>
      <c r="B34" s="86" t="s">
        <v>332</v>
      </c>
      <c r="C34" s="50" t="s">
        <v>305</v>
      </c>
      <c r="D34" s="54">
        <v>1</v>
      </c>
      <c r="E34" s="204"/>
      <c r="F34" s="51">
        <f t="shared" ref="F34:F35" si="6">E34*D34</f>
        <v>0</v>
      </c>
    </row>
    <row r="35" spans="1:6" ht="38.25" x14ac:dyDescent="0.25">
      <c r="A35" s="20">
        <v>2</v>
      </c>
      <c r="B35" s="104" t="s">
        <v>328</v>
      </c>
      <c r="C35" s="50" t="s">
        <v>305</v>
      </c>
      <c r="D35" s="85">
        <v>1</v>
      </c>
      <c r="E35" s="204"/>
      <c r="F35" s="51">
        <f t="shared" si="6"/>
        <v>0</v>
      </c>
    </row>
    <row r="36" spans="1:6" ht="51" x14ac:dyDescent="0.25">
      <c r="A36" s="75">
        <v>3</v>
      </c>
      <c r="B36" s="43" t="s">
        <v>326</v>
      </c>
      <c r="C36" s="71" t="s">
        <v>305</v>
      </c>
      <c r="D36" s="85">
        <v>1</v>
      </c>
      <c r="E36" s="204"/>
      <c r="F36" s="51">
        <f>E36*D36</f>
        <v>0</v>
      </c>
    </row>
    <row r="37" spans="1:6" ht="89.25" x14ac:dyDescent="0.25">
      <c r="A37" s="20">
        <v>4</v>
      </c>
      <c r="B37" s="43" t="s">
        <v>306</v>
      </c>
      <c r="C37" s="41"/>
      <c r="D37" s="41"/>
      <c r="E37" s="51"/>
      <c r="F37" s="51"/>
    </row>
    <row r="38" spans="1:6" x14ac:dyDescent="0.25">
      <c r="A38" s="75">
        <v>5</v>
      </c>
      <c r="B38" s="43" t="s">
        <v>350</v>
      </c>
      <c r="C38" s="40">
        <v>50</v>
      </c>
      <c r="D38" s="40" t="s">
        <v>307</v>
      </c>
      <c r="E38" s="204"/>
      <c r="F38" s="51">
        <f t="shared" ref="F38" si="7">C38*E38</f>
        <v>0</v>
      </c>
    </row>
    <row r="39" spans="1:6" ht="25.5" x14ac:dyDescent="0.25">
      <c r="A39" s="20">
        <v>6</v>
      </c>
      <c r="B39" s="43" t="s">
        <v>309</v>
      </c>
      <c r="C39" s="40">
        <v>50</v>
      </c>
      <c r="D39" s="40" t="s">
        <v>307</v>
      </c>
      <c r="E39" s="204"/>
      <c r="F39" s="51">
        <f>C39*E39</f>
        <v>0</v>
      </c>
    </row>
    <row r="40" spans="1:6" ht="25.5" x14ac:dyDescent="0.25">
      <c r="A40" s="75">
        <v>7</v>
      </c>
      <c r="B40" s="43" t="s">
        <v>310</v>
      </c>
      <c r="C40" s="40">
        <v>50</v>
      </c>
      <c r="D40" s="40" t="s">
        <v>307</v>
      </c>
      <c r="E40" s="204"/>
      <c r="F40" s="51">
        <f>C40*E40</f>
        <v>0</v>
      </c>
    </row>
    <row r="41" spans="1:6" ht="63.75" x14ac:dyDescent="0.25">
      <c r="A41" s="20">
        <v>8</v>
      </c>
      <c r="B41" s="136" t="s">
        <v>413</v>
      </c>
      <c r="C41" s="178" t="s">
        <v>305</v>
      </c>
      <c r="D41" s="179">
        <v>1</v>
      </c>
      <c r="E41" s="204"/>
      <c r="F41" s="51">
        <f t="shared" ref="F41:F44" si="8">E41*D41</f>
        <v>0</v>
      </c>
    </row>
    <row r="42" spans="1:6" ht="25.5" x14ac:dyDescent="0.25">
      <c r="A42" s="75">
        <v>9</v>
      </c>
      <c r="B42" s="136" t="s">
        <v>414</v>
      </c>
      <c r="C42" s="72" t="s">
        <v>305</v>
      </c>
      <c r="D42" s="72">
        <v>1</v>
      </c>
      <c r="E42" s="204"/>
      <c r="F42" s="51">
        <f t="shared" si="8"/>
        <v>0</v>
      </c>
    </row>
    <row r="43" spans="1:6" x14ac:dyDescent="0.25">
      <c r="A43" s="75">
        <v>10</v>
      </c>
      <c r="B43" s="176" t="s">
        <v>396</v>
      </c>
      <c r="C43" s="50" t="s">
        <v>305</v>
      </c>
      <c r="D43" s="50">
        <v>1</v>
      </c>
      <c r="E43" s="205"/>
      <c r="F43" s="137">
        <f t="shared" si="8"/>
        <v>0</v>
      </c>
    </row>
    <row r="44" spans="1:6" x14ac:dyDescent="0.25">
      <c r="A44" s="75">
        <v>11</v>
      </c>
      <c r="B44" s="176" t="s">
        <v>422</v>
      </c>
      <c r="C44" s="50" t="s">
        <v>305</v>
      </c>
      <c r="D44" s="50">
        <v>1</v>
      </c>
      <c r="E44" s="205"/>
      <c r="F44" s="137">
        <f t="shared" si="8"/>
        <v>0</v>
      </c>
    </row>
    <row r="45" spans="1:6" x14ac:dyDescent="0.25">
      <c r="A45"/>
      <c r="B45"/>
      <c r="C45"/>
      <c r="D45"/>
      <c r="E45"/>
      <c r="F45"/>
    </row>
    <row r="46" spans="1:6" x14ac:dyDescent="0.25">
      <c r="A46"/>
      <c r="B46" s="113" t="s">
        <v>363</v>
      </c>
      <c r="C46" s="114"/>
      <c r="D46" s="114"/>
      <c r="E46" s="115"/>
      <c r="F46" s="116">
        <f>SUM(F34:F44)</f>
        <v>0</v>
      </c>
    </row>
    <row r="47" spans="1:6" x14ac:dyDescent="0.25">
      <c r="A47"/>
      <c r="B47"/>
      <c r="C47"/>
      <c r="D47"/>
      <c r="E47"/>
      <c r="F47"/>
    </row>
    <row r="48" spans="1:6" x14ac:dyDescent="0.25">
      <c r="A48" s="340" t="s">
        <v>360</v>
      </c>
      <c r="B48" s="341"/>
      <c r="C48" s="341"/>
      <c r="D48" s="341"/>
      <c r="E48" s="341"/>
      <c r="F48" s="342"/>
    </row>
    <row r="49" spans="1:6" ht="38.25" x14ac:dyDescent="0.25">
      <c r="A49" s="20">
        <v>1</v>
      </c>
      <c r="B49" s="104" t="s">
        <v>368</v>
      </c>
      <c r="C49" s="50" t="s">
        <v>305</v>
      </c>
      <c r="D49" s="85">
        <v>9</v>
      </c>
      <c r="E49" s="204"/>
      <c r="F49" s="51">
        <f t="shared" ref="F49" si="9">E49*D49</f>
        <v>0</v>
      </c>
    </row>
    <row r="50" spans="1:6" ht="51" x14ac:dyDescent="0.25">
      <c r="A50" s="20">
        <v>2</v>
      </c>
      <c r="B50" s="43" t="s">
        <v>369</v>
      </c>
      <c r="C50" s="71" t="s">
        <v>305</v>
      </c>
      <c r="D50" s="83">
        <v>9</v>
      </c>
      <c r="E50" s="314"/>
      <c r="F50" s="51">
        <f>E50*D50</f>
        <v>0</v>
      </c>
    </row>
    <row r="51" spans="1:6" ht="25.5" x14ac:dyDescent="0.25">
      <c r="A51" s="20">
        <v>3</v>
      </c>
      <c r="B51" s="106" t="s">
        <v>347</v>
      </c>
      <c r="C51" s="20" t="s">
        <v>348</v>
      </c>
      <c r="D51" s="20">
        <v>2</v>
      </c>
      <c r="E51" s="204"/>
      <c r="F51" s="51">
        <f>D51*E51</f>
        <v>0</v>
      </c>
    </row>
    <row r="52" spans="1:6" ht="25.5" x14ac:dyDescent="0.25">
      <c r="A52" s="20">
        <v>4</v>
      </c>
      <c r="B52" s="106" t="s">
        <v>349</v>
      </c>
      <c r="C52" s="20" t="s">
        <v>348</v>
      </c>
      <c r="D52" s="20">
        <v>2</v>
      </c>
      <c r="E52" s="204"/>
      <c r="F52" s="51">
        <f>D52*E52</f>
        <v>0</v>
      </c>
    </row>
    <row r="53" spans="1:6" ht="25.5" x14ac:dyDescent="0.25">
      <c r="A53" s="20">
        <v>5</v>
      </c>
      <c r="B53" s="106" t="s">
        <v>372</v>
      </c>
      <c r="C53" s="20" t="s">
        <v>348</v>
      </c>
      <c r="D53" s="20">
        <v>1</v>
      </c>
      <c r="E53" s="204"/>
      <c r="F53" s="51">
        <f>D53*E53</f>
        <v>0</v>
      </c>
    </row>
    <row r="54" spans="1:6" x14ac:dyDescent="0.25">
      <c r="A54"/>
      <c r="B54"/>
      <c r="C54"/>
      <c r="D54"/>
      <c r="E54"/>
      <c r="F54"/>
    </row>
    <row r="55" spans="1:6" x14ac:dyDescent="0.25">
      <c r="A55"/>
      <c r="B55" s="113" t="s">
        <v>363</v>
      </c>
      <c r="C55" s="114"/>
      <c r="D55" s="114"/>
      <c r="E55" s="115"/>
      <c r="F55" s="116">
        <f>SUM(F49:F53)</f>
        <v>0</v>
      </c>
    </row>
    <row r="56" spans="1:6" x14ac:dyDescent="0.25">
      <c r="A56"/>
      <c r="B56"/>
      <c r="C56"/>
      <c r="D56"/>
      <c r="E56"/>
      <c r="F56"/>
    </row>
    <row r="57" spans="1:6" x14ac:dyDescent="0.25">
      <c r="A57" s="340" t="s">
        <v>361</v>
      </c>
      <c r="B57" s="341"/>
      <c r="C57" s="341"/>
      <c r="D57" s="341"/>
      <c r="E57" s="341"/>
      <c r="F57" s="342"/>
    </row>
    <row r="58" spans="1:6" ht="30" x14ac:dyDescent="0.25">
      <c r="A58" s="140">
        <v>1</v>
      </c>
      <c r="B58" s="141" t="s">
        <v>397</v>
      </c>
      <c r="C58" s="50" t="s">
        <v>305</v>
      </c>
      <c r="D58" s="50">
        <v>1</v>
      </c>
      <c r="E58" s="310"/>
      <c r="F58" s="89">
        <f>D58*E58</f>
        <v>0</v>
      </c>
    </row>
    <row r="59" spans="1:6" ht="19.5" x14ac:dyDescent="0.25">
      <c r="A59" s="140"/>
      <c r="B59" s="142" t="s">
        <v>398</v>
      </c>
      <c r="C59" s="143" t="s">
        <v>305</v>
      </c>
      <c r="D59" s="144">
        <v>1</v>
      </c>
      <c r="E59" s="145"/>
      <c r="F59" s="146"/>
    </row>
    <row r="60" spans="1:6" x14ac:dyDescent="0.25">
      <c r="A60" s="147"/>
      <c r="B60" s="142" t="s">
        <v>424</v>
      </c>
      <c r="C60" s="143" t="s">
        <v>305</v>
      </c>
      <c r="D60" s="144">
        <v>1</v>
      </c>
      <c r="E60" s="149"/>
      <c r="F60" s="150"/>
    </row>
    <row r="61" spans="1:6" x14ac:dyDescent="0.25">
      <c r="A61" s="147"/>
      <c r="B61" s="142" t="s">
        <v>425</v>
      </c>
      <c r="C61" s="143" t="s">
        <v>305</v>
      </c>
      <c r="D61" s="144">
        <v>1</v>
      </c>
      <c r="E61" s="149"/>
      <c r="F61" s="150"/>
    </row>
    <row r="62" spans="1:6" x14ac:dyDescent="0.25">
      <c r="A62" s="147"/>
      <c r="B62" s="148" t="s">
        <v>399</v>
      </c>
      <c r="C62" s="143" t="s">
        <v>305</v>
      </c>
      <c r="D62" s="144">
        <v>1</v>
      </c>
      <c r="E62" s="149"/>
      <c r="F62" s="150"/>
    </row>
    <row r="63" spans="1:6" x14ac:dyDescent="0.25">
      <c r="A63" s="147"/>
      <c r="B63" s="148" t="s">
        <v>400</v>
      </c>
      <c r="C63" s="143" t="s">
        <v>305</v>
      </c>
      <c r="D63" s="144">
        <v>1</v>
      </c>
      <c r="E63" s="149"/>
      <c r="F63" s="150"/>
    </row>
    <row r="64" spans="1:6" x14ac:dyDescent="0.25">
      <c r="A64" s="147"/>
      <c r="B64" s="148" t="s">
        <v>401</v>
      </c>
      <c r="C64" s="143" t="s">
        <v>305</v>
      </c>
      <c r="D64" s="144">
        <v>1</v>
      </c>
      <c r="E64" s="149"/>
      <c r="F64" s="150"/>
    </row>
    <row r="65" spans="1:6" ht="29.25" x14ac:dyDescent="0.25">
      <c r="A65" s="147"/>
      <c r="B65" s="142" t="s">
        <v>336</v>
      </c>
      <c r="C65" s="143" t="s">
        <v>305</v>
      </c>
      <c r="D65" s="144">
        <v>1</v>
      </c>
      <c r="E65" s="149"/>
      <c r="F65" s="150"/>
    </row>
    <row r="66" spans="1:6" ht="19.5" x14ac:dyDescent="0.25">
      <c r="A66" s="147"/>
      <c r="B66" s="142" t="s">
        <v>402</v>
      </c>
      <c r="C66" s="143" t="s">
        <v>305</v>
      </c>
      <c r="D66" s="144">
        <v>1</v>
      </c>
      <c r="E66" s="149"/>
      <c r="F66" s="150"/>
    </row>
    <row r="67" spans="1:6" x14ac:dyDescent="0.25">
      <c r="A67" s="147"/>
      <c r="B67" s="148" t="s">
        <v>337</v>
      </c>
      <c r="C67" s="143" t="s">
        <v>305</v>
      </c>
      <c r="D67" s="144">
        <v>1</v>
      </c>
      <c r="E67" s="149"/>
      <c r="F67" s="150"/>
    </row>
    <row r="68" spans="1:6" x14ac:dyDescent="0.25">
      <c r="A68" s="147"/>
      <c r="B68" s="148" t="s">
        <v>338</v>
      </c>
      <c r="C68" s="143" t="s">
        <v>305</v>
      </c>
      <c r="D68" s="144">
        <v>1</v>
      </c>
      <c r="E68" s="149"/>
      <c r="F68" s="150"/>
    </row>
    <row r="69" spans="1:6" x14ac:dyDescent="0.25">
      <c r="A69" s="147"/>
      <c r="B69" s="148" t="s">
        <v>339</v>
      </c>
      <c r="C69" s="143" t="s">
        <v>305</v>
      </c>
      <c r="D69" s="144">
        <v>1</v>
      </c>
      <c r="E69" s="149"/>
      <c r="F69" s="150"/>
    </row>
    <row r="70" spans="1:6" x14ac:dyDescent="0.25">
      <c r="A70" s="147"/>
      <c r="B70" s="148" t="s">
        <v>340</v>
      </c>
      <c r="C70" s="143" t="s">
        <v>305</v>
      </c>
      <c r="D70" s="144">
        <v>3</v>
      </c>
      <c r="E70" s="149"/>
      <c r="F70" s="150"/>
    </row>
    <row r="71" spans="1:6" x14ac:dyDescent="0.25">
      <c r="A71" s="147"/>
      <c r="B71" s="148" t="s">
        <v>341</v>
      </c>
      <c r="C71" s="143" t="s">
        <v>305</v>
      </c>
      <c r="D71" s="144">
        <v>7</v>
      </c>
      <c r="E71" s="149"/>
      <c r="F71" s="150"/>
    </row>
    <row r="72" spans="1:6" x14ac:dyDescent="0.25">
      <c r="A72" s="147"/>
      <c r="B72" s="148" t="s">
        <v>342</v>
      </c>
      <c r="C72" s="143" t="s">
        <v>305</v>
      </c>
      <c r="D72" s="144">
        <v>1</v>
      </c>
      <c r="E72" s="149"/>
      <c r="F72" s="150"/>
    </row>
    <row r="73" spans="1:6" x14ac:dyDescent="0.25">
      <c r="A73" s="147"/>
      <c r="B73" s="148" t="s">
        <v>343</v>
      </c>
      <c r="C73" s="143" t="s">
        <v>305</v>
      </c>
      <c r="D73" s="144">
        <v>1</v>
      </c>
      <c r="E73" s="149"/>
      <c r="F73" s="150"/>
    </row>
    <row r="74" spans="1:6" x14ac:dyDescent="0.25">
      <c r="A74" s="151"/>
      <c r="B74" s="148" t="s">
        <v>403</v>
      </c>
      <c r="C74" s="143" t="s">
        <v>305</v>
      </c>
      <c r="D74" s="144">
        <v>9</v>
      </c>
      <c r="E74" s="152"/>
      <c r="F74" s="153"/>
    </row>
    <row r="75" spans="1:6" x14ac:dyDescent="0.25">
      <c r="A75" s="75">
        <v>2</v>
      </c>
      <c r="B75" s="138" t="s">
        <v>421</v>
      </c>
      <c r="C75" s="50" t="s">
        <v>305</v>
      </c>
      <c r="D75" s="50">
        <v>3</v>
      </c>
      <c r="E75" s="204"/>
      <c r="F75" s="51">
        <f>E75*D75</f>
        <v>0</v>
      </c>
    </row>
    <row r="76" spans="1:6" x14ac:dyDescent="0.25">
      <c r="A76" s="77"/>
      <c r="B76" s="139"/>
      <c r="C76" s="52"/>
      <c r="D76" s="52"/>
      <c r="E76" s="61"/>
      <c r="F76" s="61"/>
    </row>
    <row r="77" spans="1:6" x14ac:dyDescent="0.25">
      <c r="A77"/>
      <c r="B77" s="113" t="s">
        <v>363</v>
      </c>
      <c r="C77" s="114"/>
      <c r="D77" s="114"/>
      <c r="E77" s="115"/>
      <c r="F77" s="116">
        <f>F58+F75</f>
        <v>0</v>
      </c>
    </row>
    <row r="78" spans="1:6" x14ac:dyDescent="0.25">
      <c r="A78"/>
      <c r="B78"/>
      <c r="C78"/>
      <c r="D78"/>
      <c r="E78"/>
      <c r="F78"/>
    </row>
    <row r="79" spans="1:6" s="2" customFormat="1" ht="15.75" x14ac:dyDescent="0.25">
      <c r="A79" s="78"/>
      <c r="B79" s="108" t="s">
        <v>311</v>
      </c>
      <c r="C79" s="56"/>
      <c r="D79" s="56"/>
      <c r="E79" s="57"/>
      <c r="F79" s="58"/>
    </row>
    <row r="80" spans="1:6" s="2" customFormat="1" x14ac:dyDescent="0.25">
      <c r="A80" s="78"/>
      <c r="B80" s="109" t="s">
        <v>351</v>
      </c>
      <c r="C80" s="48"/>
      <c r="D80" s="48"/>
      <c r="E80" s="55"/>
      <c r="F80" s="59">
        <f>F15</f>
        <v>0</v>
      </c>
    </row>
    <row r="81" spans="1:6" s="2" customFormat="1" x14ac:dyDescent="0.25">
      <c r="A81" s="78"/>
      <c r="B81" s="109" t="s">
        <v>352</v>
      </c>
      <c r="C81" s="48"/>
      <c r="D81" s="48"/>
      <c r="E81" s="55"/>
      <c r="F81" s="60">
        <f>F31</f>
        <v>0</v>
      </c>
    </row>
    <row r="82" spans="1:6" s="2" customFormat="1" x14ac:dyDescent="0.25">
      <c r="A82" s="62"/>
      <c r="B82" s="109" t="s">
        <v>353</v>
      </c>
      <c r="C82" s="48"/>
      <c r="D82" s="48"/>
      <c r="E82" s="55"/>
      <c r="F82" s="60">
        <f>F46</f>
        <v>0</v>
      </c>
    </row>
    <row r="83" spans="1:6" s="2" customFormat="1" x14ac:dyDescent="0.25">
      <c r="A83" s="78"/>
      <c r="B83" s="109" t="s">
        <v>362</v>
      </c>
      <c r="C83" s="48"/>
      <c r="D83" s="48"/>
      <c r="E83" s="55"/>
      <c r="F83" s="60">
        <f>F55</f>
        <v>0</v>
      </c>
    </row>
    <row r="84" spans="1:6" s="2" customFormat="1" x14ac:dyDescent="0.25">
      <c r="A84" s="78"/>
      <c r="B84" s="110" t="s">
        <v>355</v>
      </c>
      <c r="C84" s="52"/>
      <c r="D84" s="52"/>
      <c r="E84" s="61"/>
      <c r="F84" s="60">
        <f>F77</f>
        <v>0</v>
      </c>
    </row>
    <row r="85" spans="1:6" s="2" customFormat="1" x14ac:dyDescent="0.25">
      <c r="A85" s="78"/>
      <c r="B85" s="110"/>
      <c r="C85" s="52"/>
      <c r="D85" s="52"/>
      <c r="E85" s="61"/>
      <c r="F85" s="60"/>
    </row>
    <row r="86" spans="1:6" s="2" customFormat="1" x14ac:dyDescent="0.25">
      <c r="A86" s="78"/>
      <c r="B86" s="109"/>
      <c r="C86" s="62" t="s">
        <v>312</v>
      </c>
      <c r="D86" s="62"/>
      <c r="E86" s="63"/>
      <c r="F86" s="64">
        <f>SUM(F80:F84)</f>
        <v>0</v>
      </c>
    </row>
    <row r="87" spans="1:6" s="2" customFormat="1" x14ac:dyDescent="0.25">
      <c r="A87" s="78"/>
      <c r="B87" s="109"/>
      <c r="C87" s="62"/>
      <c r="D87" s="62"/>
      <c r="E87" s="63"/>
      <c r="F87" s="55"/>
    </row>
    <row r="88" spans="1:6" s="2" customFormat="1" ht="15.75" x14ac:dyDescent="0.25">
      <c r="A88" s="78"/>
      <c r="B88" s="109"/>
      <c r="C88" s="80" t="s">
        <v>313</v>
      </c>
      <c r="D88" s="65"/>
      <c r="E88" s="66"/>
      <c r="F88" s="58">
        <f>F86*0.22</f>
        <v>0</v>
      </c>
    </row>
    <row r="89" spans="1:6" s="2" customFormat="1" ht="15.75" x14ac:dyDescent="0.25">
      <c r="A89" s="78"/>
      <c r="B89" s="109"/>
      <c r="C89" s="62" t="s">
        <v>314</v>
      </c>
      <c r="D89" s="4"/>
      <c r="E89" s="67"/>
      <c r="F89" s="53">
        <f>SUM(F86:F88)</f>
        <v>0</v>
      </c>
    </row>
    <row r="90" spans="1:6" s="2" customFormat="1" x14ac:dyDescent="0.25">
      <c r="A90" s="78"/>
      <c r="B90" s="111"/>
      <c r="C90" s="4"/>
      <c r="D90" s="4"/>
      <c r="E90" s="4"/>
      <c r="F90" s="4"/>
    </row>
    <row r="91" spans="1:6" s="2" customFormat="1" x14ac:dyDescent="0.25">
      <c r="A91" s="78"/>
      <c r="B91" s="111"/>
      <c r="C91" s="4"/>
      <c r="D91" s="4"/>
      <c r="E91" s="4"/>
      <c r="F91" s="4"/>
    </row>
    <row r="92" spans="1:6" s="2" customFormat="1" x14ac:dyDescent="0.25">
      <c r="A92" s="79"/>
      <c r="B92" s="111"/>
      <c r="C92" s="4"/>
      <c r="D92" s="4"/>
      <c r="E92" s="4"/>
      <c r="F92" s="4"/>
    </row>
    <row r="93" spans="1:6" x14ac:dyDescent="0.25">
      <c r="A93" s="73"/>
    </row>
  </sheetData>
  <sheetProtection algorithmName="SHA-512" hashValue="jJCZUPCPd9bxYz224xQDAt3auHxPbazGE3zYVVdn+2tF8NLJXJ9+l6AdnOSknuNgxI10DwSXn0HKOWcCPBVC+w==" saltValue="uH+8RhoXePeipBd6x5ZSww==" spinCount="100000" sheet="1" objects="1" scenarios="1" selectLockedCells="1"/>
  <mergeCells count="8">
    <mergeCell ref="A57:F57"/>
    <mergeCell ref="A48:F48"/>
    <mergeCell ref="A17:F17"/>
    <mergeCell ref="A33:F33"/>
    <mergeCell ref="B1:D1"/>
    <mergeCell ref="A7:A8"/>
    <mergeCell ref="B7:B8"/>
    <mergeCell ref="A9:F9"/>
  </mergeCells>
  <pageMargins left="0.7" right="0.7" top="0.75" bottom="0.75" header="0.3" footer="0.3"/>
  <pageSetup paperSize="9" orientation="portrait" verticalDpi="0" r:id="rId1"/>
  <rowBreaks count="2" manualBreakCount="2">
    <brk id="16" max="16383" man="1"/>
    <brk id="3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E17" activeCellId="1" sqref="E10:E12 E17:E18"/>
    </sheetView>
  </sheetViews>
  <sheetFormatPr defaultRowHeight="15" x14ac:dyDescent="0.25"/>
  <cols>
    <col min="1" max="1" width="5.7109375" style="3" customWidth="1"/>
    <col min="2" max="2" width="35.7109375" style="112" customWidth="1"/>
    <col min="3" max="3" width="7.7109375" style="3" customWidth="1"/>
    <col min="4" max="4" width="7.7109375" style="4" customWidth="1"/>
    <col min="5" max="6" width="14.7109375" style="4" customWidth="1"/>
  </cols>
  <sheetData>
    <row r="1" spans="1:13" x14ac:dyDescent="0.25">
      <c r="A1" s="73"/>
      <c r="B1" s="343" t="s">
        <v>303</v>
      </c>
      <c r="C1" s="344"/>
      <c r="D1" s="344"/>
      <c r="E1" s="68"/>
      <c r="F1" s="69"/>
    </row>
    <row r="2" spans="1:13" ht="15.75" x14ac:dyDescent="0.25">
      <c r="A2" s="74"/>
      <c r="B2" s="101" t="s">
        <v>304</v>
      </c>
      <c r="C2" s="39"/>
      <c r="D2" s="70"/>
      <c r="E2" s="70"/>
      <c r="F2" s="69"/>
    </row>
    <row r="3" spans="1:13" ht="15.75" x14ac:dyDescent="0.25">
      <c r="A3" s="74"/>
      <c r="B3" s="101" t="s">
        <v>373</v>
      </c>
      <c r="C3" s="39"/>
      <c r="D3" s="70"/>
      <c r="E3" s="70"/>
      <c r="F3" s="69"/>
    </row>
    <row r="4" spans="1:13" ht="18" x14ac:dyDescent="0.25">
      <c r="A4" s="73"/>
      <c r="B4" s="102"/>
      <c r="C4" s="39"/>
      <c r="D4" s="48"/>
      <c r="E4" s="68"/>
      <c r="F4" s="69"/>
    </row>
    <row r="5" spans="1:13" x14ac:dyDescent="0.25">
      <c r="A5" s="73"/>
      <c r="B5" s="103" t="s">
        <v>316</v>
      </c>
      <c r="C5" s="39"/>
      <c r="D5" s="48"/>
      <c r="E5" s="68"/>
      <c r="F5" s="69"/>
    </row>
    <row r="6" spans="1:13" x14ac:dyDescent="0.25">
      <c r="A6" s="73"/>
      <c r="B6" s="103"/>
      <c r="C6" s="39"/>
      <c r="D6" s="48"/>
      <c r="E6" s="68"/>
      <c r="F6" s="69"/>
    </row>
    <row r="7" spans="1:13" ht="30" x14ac:dyDescent="0.25">
      <c r="A7" s="338" t="s">
        <v>317</v>
      </c>
      <c r="B7" s="338" t="s">
        <v>318</v>
      </c>
      <c r="C7" s="81" t="s">
        <v>319</v>
      </c>
      <c r="D7" s="81" t="s">
        <v>320</v>
      </c>
      <c r="E7" s="82" t="s">
        <v>321</v>
      </c>
      <c r="F7" s="82" t="s">
        <v>322</v>
      </c>
    </row>
    <row r="8" spans="1:13" x14ac:dyDescent="0.25">
      <c r="A8" s="339"/>
      <c r="B8" s="339"/>
      <c r="C8" s="81" t="s">
        <v>323</v>
      </c>
      <c r="D8" s="81" t="s">
        <v>324</v>
      </c>
      <c r="E8" s="82" t="s">
        <v>325</v>
      </c>
      <c r="F8" s="82"/>
    </row>
    <row r="9" spans="1:13" x14ac:dyDescent="0.25">
      <c r="A9" s="340" t="s">
        <v>356</v>
      </c>
      <c r="B9" s="341"/>
      <c r="C9" s="341"/>
      <c r="D9" s="341"/>
      <c r="E9" s="341"/>
      <c r="F9" s="342"/>
    </row>
    <row r="10" spans="1:13" ht="102" x14ac:dyDescent="0.25">
      <c r="A10" s="75">
        <v>1</v>
      </c>
      <c r="B10" s="86" t="s">
        <v>333</v>
      </c>
      <c r="C10" s="50" t="s">
        <v>305</v>
      </c>
      <c r="D10" s="54">
        <v>1</v>
      </c>
      <c r="E10" s="204"/>
      <c r="F10" s="51">
        <f t="shared" ref="F10" si="0">E10*D10</f>
        <v>0</v>
      </c>
      <c r="L10" s="4"/>
      <c r="M10" s="4"/>
    </row>
    <row r="11" spans="1:13" x14ac:dyDescent="0.25">
      <c r="A11" s="75">
        <v>2</v>
      </c>
      <c r="B11" s="138" t="s">
        <v>396</v>
      </c>
      <c r="C11" s="50" t="s">
        <v>305</v>
      </c>
      <c r="D11" s="50">
        <v>1</v>
      </c>
      <c r="E11" s="204"/>
      <c r="F11" s="51">
        <f t="shared" ref="F11:F12" si="1">E11*D11</f>
        <v>0</v>
      </c>
      <c r="L11" s="4"/>
      <c r="M11" s="4"/>
    </row>
    <row r="12" spans="1:13" ht="25.5" x14ac:dyDescent="0.25">
      <c r="A12" s="75">
        <v>3</v>
      </c>
      <c r="B12" s="86" t="s">
        <v>383</v>
      </c>
      <c r="C12" s="50" t="s">
        <v>305</v>
      </c>
      <c r="D12" s="54">
        <v>1</v>
      </c>
      <c r="E12" s="204"/>
      <c r="F12" s="51">
        <f t="shared" si="1"/>
        <v>0</v>
      </c>
    </row>
    <row r="13" spans="1:13" x14ac:dyDescent="0.25">
      <c r="A13" s="77"/>
      <c r="B13" s="122"/>
      <c r="C13" s="52"/>
      <c r="D13" s="52"/>
      <c r="E13" s="61"/>
      <c r="F13" s="61"/>
    </row>
    <row r="14" spans="1:13" x14ac:dyDescent="0.25">
      <c r="A14" s="77"/>
      <c r="B14" s="113" t="s">
        <v>363</v>
      </c>
      <c r="C14" s="114"/>
      <c r="D14" s="114"/>
      <c r="E14" s="115"/>
      <c r="F14" s="116">
        <f>SUM(F10:F12)</f>
        <v>0</v>
      </c>
    </row>
    <row r="15" spans="1:13" x14ac:dyDescent="0.25">
      <c r="A15" s="77"/>
      <c r="B15" s="46"/>
      <c r="C15" s="45"/>
      <c r="D15" s="45"/>
      <c r="E15" s="87"/>
      <c r="F15" s="47"/>
    </row>
    <row r="16" spans="1:13" x14ac:dyDescent="0.25">
      <c r="A16" s="340" t="s">
        <v>360</v>
      </c>
      <c r="B16" s="341"/>
      <c r="C16" s="341"/>
      <c r="D16" s="341"/>
      <c r="E16" s="341"/>
      <c r="F16" s="342"/>
    </row>
    <row r="17" spans="1:6" ht="38.25" x14ac:dyDescent="0.25">
      <c r="A17" s="20">
        <v>1</v>
      </c>
      <c r="B17" s="104" t="s">
        <v>368</v>
      </c>
      <c r="C17" s="50" t="s">
        <v>305</v>
      </c>
      <c r="D17" s="85">
        <v>1</v>
      </c>
      <c r="E17" s="205"/>
      <c r="F17" s="137">
        <f t="shared" ref="F17" si="2">E17*D17</f>
        <v>0</v>
      </c>
    </row>
    <row r="18" spans="1:6" ht="51" x14ac:dyDescent="0.25">
      <c r="A18" s="20">
        <v>2</v>
      </c>
      <c r="B18" s="43" t="s">
        <v>369</v>
      </c>
      <c r="C18" s="71" t="s">
        <v>305</v>
      </c>
      <c r="D18" s="83">
        <v>1</v>
      </c>
      <c r="E18" s="205"/>
      <c r="F18" s="137">
        <f>E18*D18</f>
        <v>0</v>
      </c>
    </row>
    <row r="19" spans="1:6" x14ac:dyDescent="0.25">
      <c r="A19"/>
      <c r="B19"/>
      <c r="C19"/>
      <c r="D19"/>
      <c r="E19"/>
      <c r="F19"/>
    </row>
    <row r="20" spans="1:6" x14ac:dyDescent="0.25">
      <c r="A20"/>
      <c r="B20" s="113" t="s">
        <v>363</v>
      </c>
      <c r="C20" s="114"/>
      <c r="D20" s="114"/>
      <c r="E20" s="115"/>
      <c r="F20" s="116">
        <f>SUM(F17:F18)</f>
        <v>0</v>
      </c>
    </row>
    <row r="21" spans="1:6" x14ac:dyDescent="0.25">
      <c r="A21"/>
      <c r="B21"/>
      <c r="C21"/>
      <c r="D21"/>
      <c r="E21"/>
      <c r="F21"/>
    </row>
    <row r="22" spans="1:6" s="2" customFormat="1" ht="15.75" x14ac:dyDescent="0.25">
      <c r="A22" s="78"/>
      <c r="B22" s="108" t="s">
        <v>311</v>
      </c>
      <c r="C22" s="56"/>
      <c r="D22" s="56"/>
      <c r="E22" s="57"/>
      <c r="F22" s="58"/>
    </row>
    <row r="23" spans="1:6" s="2" customFormat="1" x14ac:dyDescent="0.25">
      <c r="A23" s="78"/>
      <c r="B23" s="109" t="s">
        <v>351</v>
      </c>
      <c r="C23" s="48"/>
      <c r="D23" s="48"/>
      <c r="E23" s="55"/>
      <c r="F23" s="59">
        <f>F14</f>
        <v>0</v>
      </c>
    </row>
    <row r="24" spans="1:6" s="2" customFormat="1" x14ac:dyDescent="0.25">
      <c r="A24" s="78"/>
      <c r="B24" s="109" t="s">
        <v>362</v>
      </c>
      <c r="C24" s="48"/>
      <c r="D24" s="48"/>
      <c r="E24" s="55"/>
      <c r="F24" s="60">
        <f>F20</f>
        <v>0</v>
      </c>
    </row>
    <row r="25" spans="1:6" s="2" customFormat="1" x14ac:dyDescent="0.25">
      <c r="A25" s="78"/>
      <c r="B25" s="110"/>
      <c r="C25" s="52"/>
      <c r="D25" s="52"/>
      <c r="E25" s="61"/>
      <c r="F25" s="60"/>
    </row>
    <row r="26" spans="1:6" s="2" customFormat="1" x14ac:dyDescent="0.25">
      <c r="A26" s="78"/>
      <c r="B26" s="109"/>
      <c r="C26" s="62" t="s">
        <v>312</v>
      </c>
      <c r="D26" s="62"/>
      <c r="E26" s="63"/>
      <c r="F26" s="64">
        <f>SUM(F23:F24)</f>
        <v>0</v>
      </c>
    </row>
    <row r="27" spans="1:6" s="2" customFormat="1" x14ac:dyDescent="0.25">
      <c r="A27" s="78"/>
      <c r="B27" s="109"/>
      <c r="C27" s="62"/>
      <c r="D27" s="62"/>
      <c r="E27" s="63"/>
      <c r="F27" s="55"/>
    </row>
    <row r="28" spans="1:6" s="2" customFormat="1" ht="15.75" x14ac:dyDescent="0.25">
      <c r="A28" s="78"/>
      <c r="B28" s="109"/>
      <c r="C28" s="80" t="s">
        <v>313</v>
      </c>
      <c r="D28" s="65"/>
      <c r="E28" s="66"/>
      <c r="F28" s="58">
        <f>F26*0.22</f>
        <v>0</v>
      </c>
    </row>
    <row r="29" spans="1:6" s="2" customFormat="1" ht="15.75" x14ac:dyDescent="0.25">
      <c r="A29" s="78"/>
      <c r="B29" s="109"/>
      <c r="C29" s="62" t="s">
        <v>314</v>
      </c>
      <c r="D29" s="4"/>
      <c r="E29" s="67"/>
      <c r="F29" s="53">
        <f>SUM(F26:F28)</f>
        <v>0</v>
      </c>
    </row>
    <row r="30" spans="1:6" s="2" customFormat="1" x14ac:dyDescent="0.25">
      <c r="A30" s="78"/>
      <c r="B30" s="111"/>
      <c r="C30" s="4"/>
      <c r="D30" s="4"/>
      <c r="E30" s="4"/>
      <c r="F30" s="4"/>
    </row>
    <row r="31" spans="1:6" s="2" customFormat="1" x14ac:dyDescent="0.25">
      <c r="A31" s="78"/>
      <c r="B31" s="111"/>
      <c r="C31" s="4"/>
      <c r="D31" s="4"/>
      <c r="E31" s="4"/>
      <c r="F31" s="4"/>
    </row>
    <row r="32" spans="1:6" s="2" customFormat="1" x14ac:dyDescent="0.25">
      <c r="A32" s="79"/>
      <c r="B32" s="111"/>
      <c r="C32" s="4"/>
      <c r="D32" s="4"/>
      <c r="E32" s="4"/>
      <c r="F32" s="4"/>
    </row>
    <row r="33" spans="1:1" x14ac:dyDescent="0.25">
      <c r="A33" s="73"/>
    </row>
  </sheetData>
  <sheetProtection algorithmName="SHA-512" hashValue="Pp2B8/cmxEnG42auEHG5dk2cyWXLo/1vo+cDgecDVgSC5pB211Gqhc5LGb3XHXn6Nn+lh3QOSVxZMUnN8r/s7A==" saltValue="+8VnYXBiVSlzJVb5J9qM+g==" spinCount="100000" sheet="1" objects="1" scenarios="1"/>
  <mergeCells count="5">
    <mergeCell ref="A16:F16"/>
    <mergeCell ref="B1:D1"/>
    <mergeCell ref="A7:A8"/>
    <mergeCell ref="B7:B8"/>
    <mergeCell ref="A9:F9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85" zoomScaleNormal="85" workbookViewId="0">
      <selection activeCell="E17" activeCellId="1" sqref="E10:E12 E17"/>
    </sheetView>
  </sheetViews>
  <sheetFormatPr defaultRowHeight="15" x14ac:dyDescent="0.25"/>
  <cols>
    <col min="1" max="1" width="5.7109375" style="3" customWidth="1"/>
    <col min="2" max="2" width="35.7109375" style="112" customWidth="1"/>
    <col min="3" max="3" width="7.7109375" style="3" customWidth="1"/>
    <col min="4" max="4" width="7.7109375" style="4" customWidth="1"/>
    <col min="5" max="6" width="14.7109375" style="4" customWidth="1"/>
  </cols>
  <sheetData>
    <row r="1" spans="1:13" x14ac:dyDescent="0.25">
      <c r="A1" s="73"/>
      <c r="B1" s="343" t="s">
        <v>303</v>
      </c>
      <c r="C1" s="344"/>
      <c r="D1" s="344"/>
      <c r="E1" s="68"/>
      <c r="F1" s="69"/>
    </row>
    <row r="2" spans="1:13" ht="15.75" x14ac:dyDescent="0.25">
      <c r="A2" s="74"/>
      <c r="B2" s="101" t="s">
        <v>304</v>
      </c>
      <c r="C2" s="39"/>
      <c r="D2" s="70"/>
      <c r="E2" s="70"/>
      <c r="F2" s="69"/>
    </row>
    <row r="3" spans="1:13" ht="15.75" x14ac:dyDescent="0.25">
      <c r="A3" s="74"/>
      <c r="B3" s="101" t="s">
        <v>374</v>
      </c>
      <c r="C3" s="39"/>
      <c r="D3" s="70"/>
      <c r="E3" s="70"/>
      <c r="F3" s="69"/>
    </row>
    <row r="4" spans="1:13" ht="18" x14ac:dyDescent="0.25">
      <c r="A4" s="73"/>
      <c r="B4" s="102"/>
      <c r="C4" s="39"/>
      <c r="D4" s="48"/>
      <c r="E4" s="68"/>
      <c r="F4" s="69"/>
    </row>
    <row r="5" spans="1:13" x14ac:dyDescent="0.25">
      <c r="A5" s="73"/>
      <c r="B5" s="103" t="s">
        <v>316</v>
      </c>
      <c r="C5" s="39"/>
      <c r="D5" s="48"/>
      <c r="E5" s="68"/>
      <c r="F5" s="69"/>
    </row>
    <row r="6" spans="1:13" x14ac:dyDescent="0.25">
      <c r="A6" s="73"/>
      <c r="B6" s="103"/>
      <c r="C6" s="39"/>
      <c r="D6" s="48"/>
      <c r="E6" s="68"/>
      <c r="F6" s="69"/>
    </row>
    <row r="7" spans="1:13" ht="30" x14ac:dyDescent="0.25">
      <c r="A7" s="338" t="s">
        <v>317</v>
      </c>
      <c r="B7" s="338" t="s">
        <v>318</v>
      </c>
      <c r="C7" s="81" t="s">
        <v>319</v>
      </c>
      <c r="D7" s="81" t="s">
        <v>320</v>
      </c>
      <c r="E7" s="82" t="s">
        <v>321</v>
      </c>
      <c r="F7" s="82" t="s">
        <v>322</v>
      </c>
    </row>
    <row r="8" spans="1:13" x14ac:dyDescent="0.25">
      <c r="A8" s="339"/>
      <c r="B8" s="339"/>
      <c r="C8" s="81" t="s">
        <v>323</v>
      </c>
      <c r="D8" s="81" t="s">
        <v>324</v>
      </c>
      <c r="E8" s="82" t="s">
        <v>325</v>
      </c>
      <c r="F8" s="82"/>
    </row>
    <row r="9" spans="1:13" x14ac:dyDescent="0.25">
      <c r="A9" s="340" t="s">
        <v>356</v>
      </c>
      <c r="B9" s="341"/>
      <c r="C9" s="341"/>
      <c r="D9" s="341"/>
      <c r="E9" s="341"/>
      <c r="F9" s="342"/>
    </row>
    <row r="10" spans="1:13" ht="102" x14ac:dyDescent="0.25">
      <c r="A10" s="75">
        <v>1</v>
      </c>
      <c r="B10" s="86" t="s">
        <v>333</v>
      </c>
      <c r="C10" s="50" t="s">
        <v>305</v>
      </c>
      <c r="D10" s="54">
        <v>1</v>
      </c>
      <c r="E10" s="204"/>
      <c r="F10" s="51">
        <f t="shared" ref="F10" si="0">E10*D10</f>
        <v>0</v>
      </c>
      <c r="L10" s="4"/>
      <c r="M10" s="4"/>
    </row>
    <row r="11" spans="1:13" x14ac:dyDescent="0.25">
      <c r="A11" s="75">
        <v>2</v>
      </c>
      <c r="B11" s="138" t="s">
        <v>396</v>
      </c>
      <c r="C11" s="50" t="s">
        <v>305</v>
      </c>
      <c r="D11" s="50">
        <v>1</v>
      </c>
      <c r="E11" s="204"/>
      <c r="F11" s="51">
        <f t="shared" ref="F11:F12" si="1">E11*D11</f>
        <v>0</v>
      </c>
      <c r="L11" s="4"/>
      <c r="M11" s="4"/>
    </row>
    <row r="12" spans="1:13" ht="25.5" x14ac:dyDescent="0.25">
      <c r="A12" s="75">
        <v>3</v>
      </c>
      <c r="B12" s="86" t="s">
        <v>383</v>
      </c>
      <c r="C12" s="50" t="s">
        <v>305</v>
      </c>
      <c r="D12" s="54">
        <v>1</v>
      </c>
      <c r="E12" s="204"/>
      <c r="F12" s="51">
        <f t="shared" si="1"/>
        <v>0</v>
      </c>
      <c r="L12" s="4"/>
      <c r="M12" s="4"/>
    </row>
    <row r="13" spans="1:13" x14ac:dyDescent="0.25">
      <c r="A13" s="77"/>
      <c r="B13" s="46"/>
      <c r="C13" s="45"/>
      <c r="D13" s="45"/>
      <c r="E13" s="87"/>
      <c r="F13" s="47"/>
    </row>
    <row r="14" spans="1:13" x14ac:dyDescent="0.25">
      <c r="A14" s="77"/>
      <c r="B14" s="113" t="s">
        <v>363</v>
      </c>
      <c r="C14" s="114"/>
      <c r="D14" s="114"/>
      <c r="E14" s="115"/>
      <c r="F14" s="116">
        <f>SUM(F10:F12)</f>
        <v>0</v>
      </c>
    </row>
    <row r="15" spans="1:13" x14ac:dyDescent="0.25">
      <c r="A15" s="77"/>
      <c r="B15" s="46"/>
      <c r="C15" s="45"/>
      <c r="D15" s="45"/>
      <c r="E15" s="87"/>
      <c r="F15" s="47"/>
    </row>
    <row r="16" spans="1:13" x14ac:dyDescent="0.25">
      <c r="A16" s="340" t="s">
        <v>360</v>
      </c>
      <c r="B16" s="341"/>
      <c r="C16" s="341"/>
      <c r="D16" s="341"/>
      <c r="E16" s="341"/>
      <c r="F16" s="342"/>
    </row>
    <row r="17" spans="1:6" ht="25.5" x14ac:dyDescent="0.25">
      <c r="A17" s="20">
        <v>1</v>
      </c>
      <c r="B17" s="106" t="s">
        <v>372</v>
      </c>
      <c r="C17" s="185" t="s">
        <v>305</v>
      </c>
      <c r="D17" s="20">
        <v>1</v>
      </c>
      <c r="E17" s="204"/>
      <c r="F17" s="51">
        <f>D17*E17</f>
        <v>0</v>
      </c>
    </row>
    <row r="18" spans="1:6" x14ac:dyDescent="0.25">
      <c r="A18"/>
      <c r="B18"/>
      <c r="C18"/>
      <c r="D18"/>
      <c r="E18"/>
      <c r="F18"/>
    </row>
    <row r="19" spans="1:6" x14ac:dyDescent="0.25">
      <c r="A19"/>
      <c r="B19" s="113" t="s">
        <v>363</v>
      </c>
      <c r="C19" s="114"/>
      <c r="D19" s="114"/>
      <c r="E19" s="115"/>
      <c r="F19" s="116">
        <f>SUM(F17:F17)</f>
        <v>0</v>
      </c>
    </row>
    <row r="20" spans="1:6" x14ac:dyDescent="0.25">
      <c r="A20"/>
      <c r="B20"/>
      <c r="C20"/>
      <c r="D20"/>
      <c r="E20"/>
      <c r="F20"/>
    </row>
    <row r="21" spans="1:6" s="2" customFormat="1" ht="15.75" x14ac:dyDescent="0.25">
      <c r="A21" s="78"/>
      <c r="B21" s="108" t="s">
        <v>311</v>
      </c>
      <c r="C21" s="56"/>
      <c r="D21" s="56"/>
      <c r="E21" s="57"/>
      <c r="F21" s="58"/>
    </row>
    <row r="22" spans="1:6" s="2" customFormat="1" x14ac:dyDescent="0.25">
      <c r="A22" s="78"/>
      <c r="B22" s="109" t="s">
        <v>351</v>
      </c>
      <c r="C22" s="48"/>
      <c r="D22" s="48"/>
      <c r="E22" s="55"/>
      <c r="F22" s="59">
        <f>F14</f>
        <v>0</v>
      </c>
    </row>
    <row r="23" spans="1:6" s="2" customFormat="1" x14ac:dyDescent="0.25">
      <c r="A23" s="78"/>
      <c r="B23" s="109" t="s">
        <v>362</v>
      </c>
      <c r="C23" s="48"/>
      <c r="D23" s="48"/>
      <c r="E23" s="55"/>
      <c r="F23" s="60">
        <f>F19</f>
        <v>0</v>
      </c>
    </row>
    <row r="24" spans="1:6" s="2" customFormat="1" x14ac:dyDescent="0.25">
      <c r="A24" s="78"/>
      <c r="B24" s="110"/>
      <c r="C24" s="52"/>
      <c r="D24" s="52"/>
      <c r="E24" s="61"/>
      <c r="F24" s="60"/>
    </row>
    <row r="25" spans="1:6" s="2" customFormat="1" x14ac:dyDescent="0.25">
      <c r="A25" s="78"/>
      <c r="B25" s="109"/>
      <c r="C25" s="62" t="s">
        <v>312</v>
      </c>
      <c r="D25" s="62"/>
      <c r="E25" s="63"/>
      <c r="F25" s="64">
        <f>SUM(F22:F23)</f>
        <v>0</v>
      </c>
    </row>
    <row r="26" spans="1:6" s="2" customFormat="1" x14ac:dyDescent="0.25">
      <c r="A26" s="78"/>
      <c r="B26" s="109"/>
      <c r="C26" s="62"/>
      <c r="D26" s="62"/>
      <c r="E26" s="63"/>
      <c r="F26" s="55"/>
    </row>
    <row r="27" spans="1:6" s="2" customFormat="1" ht="15.75" x14ac:dyDescent="0.25">
      <c r="A27" s="78"/>
      <c r="B27" s="109"/>
      <c r="C27" s="80" t="s">
        <v>313</v>
      </c>
      <c r="D27" s="65"/>
      <c r="E27" s="66"/>
      <c r="F27" s="58">
        <f>F25*0.22</f>
        <v>0</v>
      </c>
    </row>
    <row r="28" spans="1:6" s="2" customFormat="1" ht="15.75" x14ac:dyDescent="0.25">
      <c r="A28" s="78"/>
      <c r="B28" s="109"/>
      <c r="C28" s="62" t="s">
        <v>314</v>
      </c>
      <c r="D28" s="4"/>
      <c r="E28" s="67"/>
      <c r="F28" s="53">
        <f>SUM(F25:F27)</f>
        <v>0</v>
      </c>
    </row>
    <row r="29" spans="1:6" s="2" customFormat="1" x14ac:dyDescent="0.25">
      <c r="A29" s="78"/>
      <c r="B29" s="111"/>
      <c r="C29" s="4"/>
      <c r="D29" s="4"/>
      <c r="E29" s="4"/>
      <c r="F29" s="4"/>
    </row>
    <row r="30" spans="1:6" s="2" customFormat="1" x14ac:dyDescent="0.25">
      <c r="A30" s="78"/>
      <c r="B30" s="111"/>
      <c r="C30" s="4"/>
      <c r="D30" s="4"/>
      <c r="E30" s="4"/>
      <c r="F30" s="4"/>
    </row>
    <row r="31" spans="1:6" s="2" customFormat="1" x14ac:dyDescent="0.25">
      <c r="A31" s="79"/>
      <c r="B31" s="111"/>
      <c r="C31" s="4"/>
      <c r="D31" s="4"/>
      <c r="E31" s="4"/>
      <c r="F31" s="4"/>
    </row>
    <row r="32" spans="1:6" x14ac:dyDescent="0.25">
      <c r="A32" s="73"/>
    </row>
  </sheetData>
  <sheetProtection algorithmName="SHA-512" hashValue="NQaYh3FpYHYEzlmlZT4dUzNiQBlvTW0X0tpGujrjclZZGqzCMVNgiVHH/uxsJhAM909cYLlbZRKsEJCDPt1SUg==" saltValue="VOLULYOvRurf7aYExrklAw==" spinCount="100000" sheet="1" objects="1" scenarios="1" selectLockedCells="1"/>
  <mergeCells count="5">
    <mergeCell ref="A16:F16"/>
    <mergeCell ref="B1:D1"/>
    <mergeCell ref="A7:A8"/>
    <mergeCell ref="B7:B8"/>
    <mergeCell ref="A9:F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19</vt:i4>
      </vt:variant>
      <vt:variant>
        <vt:lpstr>Imenovani obsegi</vt:lpstr>
      </vt:variant>
      <vt:variant>
        <vt:i4>17</vt:i4>
      </vt:variant>
    </vt:vector>
  </HeadingPairs>
  <TitlesOfParts>
    <vt:vector size="36" baseType="lpstr">
      <vt:lpstr>Tabela</vt:lpstr>
      <vt:lpstr>Rekapitulacija_finance</vt:lpstr>
      <vt:lpstr>Popis del - 17</vt:lpstr>
      <vt:lpstr>Popis del - 16</vt:lpstr>
      <vt:lpstr>Popis del - 15</vt:lpstr>
      <vt:lpstr>Popis del - 14</vt:lpstr>
      <vt:lpstr>Popis del - 13</vt:lpstr>
      <vt:lpstr>Popis del - 12</vt:lpstr>
      <vt:lpstr>Popis del - 11</vt:lpstr>
      <vt:lpstr>Popis del - 10</vt:lpstr>
      <vt:lpstr>Popis del - 7</vt:lpstr>
      <vt:lpstr>Popis del - 6</vt:lpstr>
      <vt:lpstr>Popis del - 5</vt:lpstr>
      <vt:lpstr>Popis del - 4</vt:lpstr>
      <vt:lpstr>Popis del - 3</vt:lpstr>
      <vt:lpstr>Popis del - 2</vt:lpstr>
      <vt:lpstr>Popis del - 1</vt:lpstr>
      <vt:lpstr>Popis del - zaključna dela</vt:lpstr>
      <vt:lpstr>Popis del - Preddela</vt:lpstr>
      <vt:lpstr>'Popis del - 1'!Področje_tiskanja</vt:lpstr>
      <vt:lpstr>'Popis del - 10'!Področje_tiskanja</vt:lpstr>
      <vt:lpstr>'Popis del - 11'!Področje_tiskanja</vt:lpstr>
      <vt:lpstr>'Popis del - 12'!Področje_tiskanja</vt:lpstr>
      <vt:lpstr>'Popis del - 13'!Področje_tiskanja</vt:lpstr>
      <vt:lpstr>'Popis del - 14'!Področje_tiskanja</vt:lpstr>
      <vt:lpstr>'Popis del - 15'!Področje_tiskanja</vt:lpstr>
      <vt:lpstr>'Popis del - 16'!Področje_tiskanja</vt:lpstr>
      <vt:lpstr>'Popis del - 17'!Področje_tiskanja</vt:lpstr>
      <vt:lpstr>'Popis del - 2'!Področje_tiskanja</vt:lpstr>
      <vt:lpstr>'Popis del - 3'!Področje_tiskanja</vt:lpstr>
      <vt:lpstr>'Popis del - 4'!Področje_tiskanja</vt:lpstr>
      <vt:lpstr>'Popis del - 5'!Področje_tiskanja</vt:lpstr>
      <vt:lpstr>'Popis del - 6'!Področje_tiskanja</vt:lpstr>
      <vt:lpstr>'Popis del - 7'!Področje_tiskanja</vt:lpstr>
      <vt:lpstr>'Popis del - Preddela'!Področje_tiskanja</vt:lpstr>
      <vt:lpstr>'Popis del - zaključna dela'!Področje_tiskanja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 Nedoh</dc:creator>
  <cp:lastModifiedBy>ales</cp:lastModifiedBy>
  <cp:lastPrinted>2016-06-17T07:51:58Z</cp:lastPrinted>
  <dcterms:created xsi:type="dcterms:W3CDTF">2016-03-09T12:26:20Z</dcterms:created>
  <dcterms:modified xsi:type="dcterms:W3CDTF">2016-08-25T05:41:20Z</dcterms:modified>
</cp:coreProperties>
</file>