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845" windowWidth="21660" windowHeight="4905"/>
  </bookViews>
  <sheets>
    <sheet name="Rekapitulacija" sheetId="1" r:id="rId1"/>
    <sheet name="Popis" sheetId="2" r:id="rId2"/>
  </sheets>
  <definedNames>
    <definedName name="_xlnm.Print_Area" localSheetId="1">Popis!$B$2:$F$229</definedName>
  </definedNames>
  <calcPr calcId="125725"/>
</workbook>
</file>

<file path=xl/calcChain.xml><?xml version="1.0" encoding="utf-8"?>
<calcChain xmlns="http://schemas.openxmlformats.org/spreadsheetml/2006/main">
  <c r="F236" i="2"/>
  <c r="F238" s="1"/>
  <c r="F30" i="1" s="1"/>
  <c r="F31" s="1"/>
  <c r="F228" i="2" l="1"/>
  <c r="F226"/>
  <c r="F224"/>
  <c r="F222"/>
  <c r="F142"/>
  <c r="F140"/>
  <c r="F138"/>
  <c r="F129"/>
  <c r="F105"/>
  <c r="F103"/>
  <c r="F101"/>
  <c r="F99"/>
  <c r="F97"/>
  <c r="F95"/>
  <c r="F93"/>
  <c r="F90"/>
  <c r="F88"/>
  <c r="F86"/>
  <c r="F84"/>
  <c r="F82"/>
  <c r="F80"/>
  <c r="F78"/>
  <c r="F76"/>
  <c r="F74"/>
  <c r="F68"/>
  <c r="F220"/>
  <c r="F218"/>
  <c r="F216"/>
  <c r="F214"/>
  <c r="F212"/>
  <c r="F210"/>
  <c r="F208"/>
  <c r="F206"/>
  <c r="F204"/>
  <c r="F202"/>
  <c r="F200"/>
  <c r="F198"/>
  <c r="F196"/>
  <c r="F194"/>
  <c r="F192"/>
  <c r="F190"/>
  <c r="F188"/>
  <c r="F186"/>
  <c r="F184"/>
  <c r="F182"/>
  <c r="F180"/>
  <c r="F178"/>
  <c r="F176"/>
  <c r="F174"/>
  <c r="F172"/>
  <c r="F170"/>
  <c r="F168"/>
  <c r="F166"/>
  <c r="F164"/>
  <c r="F162"/>
  <c r="F160"/>
  <c r="F158"/>
  <c r="F156"/>
  <c r="F148"/>
  <c r="F146"/>
  <c r="F144"/>
  <c r="F135"/>
  <c r="F133"/>
  <c r="F131"/>
  <c r="F127"/>
  <c r="F123"/>
  <c r="F121"/>
  <c r="F119"/>
  <c r="F117"/>
  <c r="F115"/>
  <c r="F72"/>
  <c r="F70"/>
  <c r="F66"/>
  <c r="F64"/>
  <c r="F62"/>
  <c r="F60"/>
  <c r="F56"/>
  <c r="F50"/>
  <c r="F48"/>
  <c r="F46"/>
  <c r="F42"/>
  <c r="F39"/>
  <c r="F229" l="1"/>
  <c r="F29" i="1" s="1"/>
  <c r="F149" i="2"/>
  <c r="F28" i="1" s="1"/>
  <c r="F106" i="2"/>
  <c r="F107" s="1"/>
  <c r="F27" i="1" s="1"/>
  <c r="F33" l="1"/>
  <c r="F35" s="1"/>
</calcChain>
</file>

<file path=xl/sharedStrings.xml><?xml version="1.0" encoding="utf-8"?>
<sst xmlns="http://schemas.openxmlformats.org/spreadsheetml/2006/main" count="259" uniqueCount="174">
  <si>
    <t>kd</t>
  </si>
  <si>
    <t>Cena na enoto mere                               (v € brez DDV)</t>
  </si>
  <si>
    <t>Cena                            (v € brez DDV)</t>
  </si>
  <si>
    <t>Fasadni oder višine 10-15 m1, komplet z montažo,</t>
  </si>
  <si>
    <t>m2</t>
  </si>
  <si>
    <t>Izdelava toplotno izolacijske fasade v sestavi:</t>
  </si>
  <si>
    <t>Isto kot postavka 6., le obloga cokla s npr. Fibran</t>
  </si>
  <si>
    <t>višine 60 cm.</t>
  </si>
  <si>
    <t>m1</t>
  </si>
  <si>
    <t>FASADA SKUPAJ</t>
  </si>
  <si>
    <t xml:space="preserve"> - 140/280</t>
  </si>
  <si>
    <t xml:space="preserve"> - 170/215</t>
  </si>
  <si>
    <t xml:space="preserve"> - 235/215</t>
  </si>
  <si>
    <t xml:space="preserve"> - 101/205</t>
  </si>
  <si>
    <t>ZAMENJAVA OKEN IN VRAT SKUPAJ</t>
  </si>
  <si>
    <t>Dobava in vgraditev vpihovane npr. Gutex lesne izolacije iz lesnih vlaken v debelini 20 cm1. Gostota vgrajene izolacije= 35kg/m3. Vse vpihovane preboje se zalepi z nalepko.</t>
  </si>
  <si>
    <t>m3</t>
  </si>
  <si>
    <t xml:space="preserve">Dobava in vgraditev vpihovane npr. Gutex lesne izolacije iz lesnih vlaken v debelini 30 cm1 vključno s protipožarno zaščito vseh prebojev  strojnih inštalacij v kotlovnici. Gostota vgrajene izolacije= 35kg/m3. Vse vpihovane preboje se zalepi z nalepko. </t>
  </si>
  <si>
    <t>Demontaža električne komponente na fasadi objekta (senzor zunanje temperature, sirena, tipka izklop v sili, svetilka) in njihova ponovna montaža po vgradni nove fasade skupaj z pritrdilnim in veznim materialom.</t>
  </si>
  <si>
    <t>kpl</t>
  </si>
  <si>
    <t>STREHA SKUPAJ</t>
  </si>
  <si>
    <t>UROŠ URŠIČ S.P.</t>
  </si>
  <si>
    <t>Tureli 19 A</t>
  </si>
  <si>
    <t>5292  RENČE</t>
  </si>
  <si>
    <t>Naročnik:</t>
  </si>
  <si>
    <t>OBČINA ŠEMPETER-VRTOJBA, Trg Ivana Roba 3A</t>
  </si>
  <si>
    <t>Objekt:</t>
  </si>
  <si>
    <t>ENERGETSKA SANACIJA TELOVADNICE OB OSNOVNI</t>
  </si>
  <si>
    <t>ŠOLI VRTOJBA, na parceli 2788 k.o. Vrtojba</t>
  </si>
  <si>
    <t>Št. projekta:</t>
  </si>
  <si>
    <t xml:space="preserve">2013-03 </t>
  </si>
  <si>
    <t>Zadeva:</t>
  </si>
  <si>
    <t>ENERGETKSA SANACIJA TELOVADNICE V VRTOJBI -</t>
  </si>
  <si>
    <t>PROJEKTANTSKI PREDRAČUN</t>
  </si>
  <si>
    <t>REKAPITULACIJA DEL:</t>
  </si>
  <si>
    <t>I.</t>
  </si>
  <si>
    <t>II.</t>
  </si>
  <si>
    <t>III.</t>
  </si>
  <si>
    <t>FASADA</t>
  </si>
  <si>
    <t>ZAMENJAVA OKEN IN VRAT</t>
  </si>
  <si>
    <t>STREHA</t>
  </si>
  <si>
    <t>ZAMENJAVA OKEN in VRAT</t>
  </si>
  <si>
    <t>22% DDV</t>
  </si>
  <si>
    <t>VREDNOST DEL SKUPAJ BREZ DDV</t>
  </si>
  <si>
    <t>SKUPAJ Z DDV</t>
  </si>
  <si>
    <r>
      <t>STUDIO</t>
    </r>
    <r>
      <rPr>
        <b/>
        <sz val="11"/>
        <color indexed="8"/>
        <rFont val="Arial"/>
        <family val="2"/>
      </rPr>
      <t xml:space="preserve"> URŠIČ</t>
    </r>
  </si>
  <si>
    <t>UROŠ URŠIČ, u.d.i.a.</t>
  </si>
  <si>
    <t>ZAPS  1437</t>
  </si>
  <si>
    <t>Renče, marec 2015</t>
  </si>
  <si>
    <t>Splošna določila za fasaderska dela</t>
  </si>
  <si>
    <t>Fasada:</t>
  </si>
  <si>
    <t>Splošni pogoji:</t>
  </si>
  <si>
    <t>Fasaderska dela se morajo izvajati po določenih veljavnih normativih v skladu  z obveznimi standardi. 
Materiali za ta dela morajo v pogledu kvalitete ustrezati določilom normativov in splošnih oveznih standardov. Standardi za fasaderska dela po tem projektu vsebujejo poleg izdelave same po opisu v posameznem standardu še vsa potrebna pomožna dela zlasti : dela in ukrepe po določilih veljavnih predpisov varstva pri delu, čiščenje prostorov, odrov, izdelkov in delovnih priprav po dovršenem delu. Naprava in odstranitev potrebnih fasadnih odrov niso vključena v standardih za fasaderska dela in se obračunavata posebej. Vse ometane površine morajo biti ravne z enakomerno površinsko obdelavo, temperatura zraka in podlage naj bo od +5 °C do +35 °C.
Pri vgradnji je potrebno upoštevati navodila za vgradnjo ter veljavne strokovne in zakonske predpise. Posebej pri ploščah iz neopora je potrebno paziti, da med vgradnjo niso izpostavljene sončnim žarkom (obvezno senčenje).</t>
  </si>
  <si>
    <t>Opis dela:</t>
  </si>
  <si>
    <t>Pranje fasadnih ploskev z visokotlačnim čistilcem (obstoječi objekt): Za odstranjevanje slabo oprijetih delcev in umazanije, ter za čiščenje fasadnih ploskev je potrebna uporaba visokotlačnega čistilca z vročo vodo pod tlakom 80 do 100 barov. Po čiščenju je fasado pred nadaljevanjem del potrebno sušiti najmanj 2 dni.</t>
  </si>
  <si>
    <t>Dezinfekcija opranih površin:</t>
  </si>
  <si>
    <t>Vgradnja osnovnega ometa:</t>
  </si>
  <si>
    <t xml:space="preserve">Za dezinfekcijo je potrebno izvesti 2-kratno premazovanje fasadnih površin z dezinfekcijskim sredstvom npr. Baumit SanierLösung dezinfekcijsko sredstvo nanašamo s pleskarskim čopičem ali dolgodlakim pleskarskim valjčkom. Nanos intenzivno vtremo v podlago. Sledi sušenje najmanj 24 ur. Nato površine ponovno premažemo z dezinfekcijskim sredstvom. Čas sušenja 24 ur.  </t>
  </si>
  <si>
    <t xml:space="preserve">Osnovni omet na izolacijski oblogi se vgrajuje v dveh slojih, za nanos spodnjega sloja osnovnega ometa fasadnega sistema uporabimo lepilno malto npr. Baumit StarContact, ki jo nanesemo z ozobljeno nerjavečo jekleno gladilko (globina in širina zob 8 do 10 mm) v deb. 2-3mm, v še svež nanos vtisnemo glavno armaturo, 145 gramsko plastificirano stekleno mrežico npr. Baumit StarTex(pasove mrežice po širini in dolžini preklapljamo za najmanj 10 cm); sledi sušenje 2 do 3 dni. Nanos zgornjega sloja osnovnega ometa fasadnega sistema: uporabimo lepilno malto npr. Baumit StarTex, ki jo nanesemo z nerjavečo jekleno gladilko (uporabimo neozobljeno gladilko) v debelini približno 1 mm; sledi sušenje 1 do 2 dni.   </t>
  </si>
  <si>
    <t>Vgradnja ojačilnih vogalnikov na špaletnih in vogalnih robovih objekta  npr. Baumit KantenSchutz mit Gewebe; vgradnja špaletnih profilov  npr. Baumit FensteranschlussProfil; vgradnja odkapnih profilov npr. Baumit TropfkantenProfil; vgradnja dilatacijskih profilov npr. Baumit (vrsto profila določiti na objektu):</t>
  </si>
  <si>
    <t>Ojačilne vogalnike ter špaletne in odkapne profile utopimo v tanek sloj lepilne malte, ki ga na površino izolacijske obloge nanesemo z ozobljeno nerjavečo jekleno gladilko (globina in širina zob 8 do 10 mm); pri vtiskanju mrežice nanos lepilne malte npr. Baumit StarContactprimerno »razvlečemo«, na vertikalnih stikih-notranjih vogalih med poglobljenimi pasovi fasade in izbočenimi deli je obvezno vgraditi PVC vogalnike z mrežico npr. Baumit KantenSchutz mit Gewebe, stik osnovnega in zaključnega ometa z okenskimi in vratnimi okvirji vgradimo posebni dilatacijski profil npr. Baumit FensteranschlussProfil, vogale vseh fasadnih odprtin (okna, vrata) pa tudi tistih, v katere vgradimo razne instalacijske in druge omarice, obvezno dodatno diagonalno armiramo. Dodatna armatura so kosi steklene mrežice velikosti 30-50 cm x 50 cm, ki jih vtisnemo v pred tem nanešen, približno 2 mm debel sloj lepilne malte.</t>
  </si>
  <si>
    <t>Osnovni premaz na toplotnoizolacijskem sistemu:</t>
  </si>
  <si>
    <t>Pred izvedbo zaključnega sloja se izvede premaz z univerzalnim osnovnim premazom npr. Baumit UniPrimer. Odtenek osnovnega premaza naj bo enak ali podoben barvi zaključnega ometa. Osnovni premaz podaljša obdelovalni čas ometa (visoka temperatura, zelo vpojne podlage), izboljša oprijem ometov na zelo gladkih podlagah in egalizira podlago (enakomerna vodovpojnost podlage).</t>
  </si>
  <si>
    <t>Zaključni tankoslojni dekorativni omet:</t>
  </si>
  <si>
    <t xml:space="preserve">Za izdelavo zaključnega dekorativnega glajenega ometa uporabimo npr. Baumit GranoporTop granulacije 2,0 mm praskane strukture izdelan na osnovi polimernih veziv. Podlaga naj bo rahlo hrapava, trdna, suha in čista, brez slabo vezanih delcev, prahu, mastnih oblog in druge umazanije. Čas sušenja 1 teden.      
</t>
  </si>
  <si>
    <t>Obračun:</t>
  </si>
  <si>
    <t xml:space="preserve">Pri izvedbi fasade upoštevati, da se vse okenske in vratne odprtina obdelajo s PVC vogalniki z mrežico (vertikalni zunanji rob) npr. Baumit KantenSchutz mit Gewebe.  Vse kontaknte površine med špaletami in okvirji stavbnega pohištva (okna, vrata) s špaletnim profilom npr. Baumit FensteranschlussProfil. Na zunanjih robovih zgornjih-horizontalnih  špalet nad okni in vrati se vgradi PVC odkapni profil z mrežico npr. Baumit TropfkantenProfil.  Vsi vogali objekta morajo biti obdelani s PVC vogalniki npr. Baumit KantenSchutz mit Gewebe, kot tudi izvedeno diagonalno armiranje s kosi armaturne mrežice dimenzij 30x50cm, na vseh vogalih okenskih in vratnih odprtin. </t>
  </si>
  <si>
    <t xml:space="preserve">Obračun pri širini špalete do 20 cm :       </t>
  </si>
  <si>
    <t xml:space="preserve">Odprtine do 3 m2 se ne odbijajo, špalete se ne obračunavajo posebej, pri odprtinah 3-5 m2 se odbijajo odprtine nad 3 m2 in špalete se ne obračunavajo posebej, pri odprtinah nad  5 m2 se odbijajo odprtine nad 3 m2 in špalete se obračunavajo posebej , če so špalete širše od 20 cm, se v vseh primerih širine nad 20 cm obračunava posebej, odprtine pa se odbijajo na isti način , kot pri odprtinah s špaletami do 20 cm.       
</t>
  </si>
  <si>
    <t xml:space="preserve">Izolacije:       </t>
  </si>
  <si>
    <t xml:space="preserve">Splošni pogoji :            </t>
  </si>
  <si>
    <t xml:space="preserve">Vsi izolacijski materiali morajo ustrezati splošnim določilom veljavnih tehničnih predpisov, drugih normativov in obveznih standardov.       </t>
  </si>
  <si>
    <t xml:space="preserve">Opis dela :       </t>
  </si>
  <si>
    <t xml:space="preserve">Priprava vsega izolacijskega materiala s prenosom do mesta vgraditve, naprava izolacije po opisu v posameznih standardu vsa pomožna dela po opisu iz splošnih boločil za zidarska dela.  Na izolacijske plošče lepilno maso nanašamo v prekinjenih pasovih ob robu plošč in dodatno točkasto na 4 do 6 mestih ali v dveh pasovih v sredini. Hrbtna stran plošč mora biti po pritisku plošče na podlago prekrita vsaj 40 % z lepilno maso. Montažo izolacijskih plošč izvajamo v skladu z novodili sistemskega tehničnega lista v prilogi.
</t>
  </si>
  <si>
    <t xml:space="preserve">Obloga špalet: izolacijske plošče lepimo polnoploskovno.     </t>
  </si>
  <si>
    <t xml:space="preserve">Sidranje izolacijskih plošč:     </t>
  </si>
  <si>
    <t xml:space="preserve">OPOZORILO: OBSTOJEČI BETONSKI MONTAŽNI SENDVIČ  PANELI IMAJO NA SREDINI IZOLACIJO IN JE POTREBNO PAZITI, DA SO VSA SIDRANJA IZVEDENA V NOSILNEM BETONU IN NE V IZOLACIJI!  </t>
  </si>
  <si>
    <t xml:space="preserve">Sidranje izvajamo 2 dni po lepljenju. Sidra naj segajo skozi izolacijo vsaj 3,5 cm v armirano betonsko podlago, luknje za sidra naj bodo še dva centimetra globlje. Kadar pa je podlaga klasičen zid iz NF opeke pa morajo sidra segati vsaj 3,5 cm v opeko, luknje za sidra naj bodo še dva centimetra globlje, uporabi naj se jeklena nerjaveča poglobljena sidra (vijačni vijaki iz nerjavečega jekla); utore zapolnimo z 2cm debelimi »pokrovčki« iz stiroporja, potrebno število sider za vgradnjo je 6 sider/m2, v začetni vrsti ob tleh in na vogalih objekta 8 sider/m2".    </t>
  </si>
  <si>
    <t xml:space="preserve">demontažo in obrobo za dobo 60 dni. Oder se </t>
  </si>
  <si>
    <t>zaščiti s fasadno tkanino.</t>
  </si>
  <si>
    <t>Dodatni podstavek za oder na strehi kotlovnice,</t>
  </si>
  <si>
    <t>kritina korci vključno z zaščito.</t>
  </si>
  <si>
    <t>Dodatni podstavek na novi ravni mehki strehi za</t>
  </si>
  <si>
    <t>fasadni oder, vključno z vso potrebno zaščito.</t>
  </si>
  <si>
    <t>60 dni</t>
  </si>
  <si>
    <t>Za dezinfekcijo je potrebno izvesti 2-kratno premazovanje fasadnih površin z dezinfekcijskim sredstvom npr. Baumit SanierLösung. Dela se izvajajo po navodilih proizvajalca.</t>
  </si>
  <si>
    <t>EPS plošča iz ekspandiranega polistirena termoizolacijski sloj deb. 20 cm npr. Fragmat NEOSUPER F-P neopor fasadne plošče s preklopom. Standard SIST EN 13163. Plošče se lepi in vijači na fasado. Za mehansko pritrjevanje se uporabijo potrebni nerjaveči vijaki (vijačni vijaki iz nerjavečega jekla), uporabiti število vijakov v polju za pritrditev 6 kd/m2, v začetni vrsti ob tleh in na vogalih stavbe 8 kd/m2.</t>
  </si>
  <si>
    <t>Trikratni nanos cementne malte npr. Baumit StarContact z 2-kratnim  vtiskom PVC mrežice iz steklenih vlaken.</t>
  </si>
  <si>
    <t>Vgradnja ojačilnih vogalnikov na špaletnih in vogalnih robovih objekta npr. Baumit KantenSchutz mit Gewebe; vgradnja odkapnih profilov npr. Baumit TropfkantenProfil; vgradnja dilatacijskih profilov:</t>
  </si>
  <si>
    <t>Vse komponente lepil, premazov morajo biti, kar se tiče fizikalnih lastnosti medsebojno usklajene.</t>
  </si>
  <si>
    <t>ETICS GF vodoodbojni XPS debeline 20 cm,</t>
  </si>
  <si>
    <t xml:space="preserve">Strojno rezanje pranih plošč oziroma asfalta komplet s podložnim betonom v skupni deb 15 cm ob objektu. </t>
  </si>
  <si>
    <t>Strojno rušenje  pranih plošč in  asfalta komplet s podložnim betonom deb. 15 cm, komplet s prenosom in odvozom ruševin na krajevno deponijo oddaljeno do 10km ter plačilom takse. Odkop ob fasadi do globine 50 cm. Čiščenje in spiranje za izvedbo hidroizolacije.</t>
  </si>
  <si>
    <t>Dobava in vgradnja pranih plošč in asfalta komplet s podložnim betonom deb. 15 cm, ob fasadi po izvedeni sanaciji fasade v širini 50 cm.</t>
  </si>
  <si>
    <t>Dobava in polaganje vertikalne zunanje izolacije temeljev in cokla: kompletna izdelava vertikalne izolacije v sestavi: a. hladni bitumenski premaz s porabo materiala do 0,30 kg/m2, b. polimer - bitumenska izolacija, enoslojna, v debelini 4mm, po zahtevah SIST DIN 181195, npr: Izotekt V4 ali enakovredno, v širini 100 cm. Nova hidroizolacija mora biti spojena z obstoječo hidroizolacije s preklopom min. 10 cm. c. mehanska zaščita HI in toplotna izoalcija v debelini 20 cm,npr. Fibran XPS 300-L ali enakovredno, dodatna zaščita TI z HDPE čepasto folijo, npr. Tefond Plus ali enakovredno.</t>
  </si>
  <si>
    <t xml:space="preserve">Dobava in polaganje drenaže okoli stavbe DN200 vključno z drenažnim slojem prodca fi granulacije 16-40 mm, protizablatitvenim filcem in priključitvijo na obstoječe ponikovalne jaške. </t>
  </si>
  <si>
    <t>Dobava in polaganje LTŽ rešetke širine 15 cm pred vhodna vrata stavbe vključno s priključitvijo na obstoječi peskolov.</t>
  </si>
  <si>
    <t>Egaliziranje celotne površine z osnovnim prednamazom 24 ur pred nanosom zaključnega vodoodbojnega ometa Baumit UniPrimer.</t>
  </si>
  <si>
    <t>v stika fasade s tlemi in vertikalno na spoju z obstoječo fasado šole, dvokomponentni trajni elastični kit.</t>
  </si>
  <si>
    <t>Dobava in izdelava  zaključnega ometa Baumit MosaikTop 2 mm, barva po izbiri projektanta, nanos na že predhodni zaključni sloj podlage v širini 60 cm.</t>
  </si>
  <si>
    <t xml:space="preserve">delava zaključnega dekorativnega ometa.
Pred nanosom zaključnega, izvesti prednamaz za izenačevanje vpojnosti podlage (kot npr. Baumit UniPrimer), niansiran v odtenku zaključnega dekorativnega ometa.
Izvedba zaključnega dekorativnega ometa kot npr. Baumit GranoporTop omet 2,0 mm,  na pripravljen osnovni omet v barvi po izboru projektanta. </t>
  </si>
  <si>
    <t>Demontaža in ponovna montaža marmornate plošče na fasadi.</t>
  </si>
  <si>
    <t>Odstranitev pločevinastega zaključka na novi strehi šole (horizontalno) in na strehi kurilnice (stenske obrobe) in ponovna montaža po izvedbi fasade.</t>
  </si>
  <si>
    <t>Odrez korcev na strehi kurilnice, prilagoditi podlogo za novo obrobo in montaža nove obrobe iz plastificirane pločevine razvite širine 40 cm.</t>
  </si>
  <si>
    <t>Prestavitev dimnika z dvemi koleni 45 stopinj iz istih tipskih elementov kot je obstoječi dimnik vključno z daljšimi sidri s sidranjem v AB montažne stene. Prestavitev se izvede nad prebojem strehe nad kotlovnico in zajemom svežega zraka. Dimenzije in sestavo je potrebno prilagoditi obstoječem dimniku in morajo biti sklade z obstoječim dimnikom.</t>
  </si>
  <si>
    <t>Izvedba izolacije v območju dimnika iz kamene volne v debelini 20 cm ter v širini 75 cm vključno z vsemi pritrdilnimi elementi in pritrditvami skladno z navodili proizvajalca za požarno odporne fasade.</t>
  </si>
  <si>
    <t>Demontaža prezračevalnih žaluzij in podaljšanje kanalov prezračevanja in ponovna montaža žaluzij na fasadi.</t>
  </si>
  <si>
    <t>40/60 cm</t>
  </si>
  <si>
    <t>60/120 cm</t>
  </si>
  <si>
    <t>Vertikalna zaščita fasade ob vratih telovadnice z RF pločevino 3 mm.</t>
  </si>
  <si>
    <t>Popravilo pripir pri menjavi vrat v telovadnico vključno s tesnenjem.</t>
  </si>
  <si>
    <t>Prestavitev jaškov 40/40 cm, demontaža in ponovna montaža pokrova. Predhodno točno napraviti izrez v tlaku za velikost pokrova.</t>
  </si>
  <si>
    <t>Prestavitev jaškov 60/60 cm, demontaža in ponovna montaža pokrova. Predhodno točno napraviti izrez v tlaku za velikost pokrova.</t>
  </si>
  <si>
    <t>Čiščenje objekta in okolice po končanih delih, zaščita oken in vrat ter manjša nepredvidena dela kot je podpiranje strešine, konstrukcija in zaščita kritine pod fasadnim odrom itd. Obračuna se 5% vrednosti postavk FASADE.</t>
  </si>
  <si>
    <t>Dobava, montaža in vzidava novega peskolova s  pokrovom in priklopom na novo drenažno cev. Velikost pokrova 50/50.</t>
  </si>
  <si>
    <t>Splošna določila za stavbno pohištvo</t>
  </si>
  <si>
    <t>Vse mere in število kosov za okna , vrata in stene je potrebno pred naročilom preveriti. Vgradnja po RAL smernicah. Cena stavbnega pohištva mora vsebovati tudi obdelavo špalet z notranje strani.</t>
  </si>
  <si>
    <t>Demontaža obstoječih zaščitnih Fe okenskih mrež velikosti do 4 m2.</t>
  </si>
  <si>
    <t>Demontaža obstoječih zastekljenih Al oken velikosti 140/280 z odvozom v trajno deponijo (kosovni odpad) komplet s plačilom vseh ekoloških taks.</t>
  </si>
  <si>
    <t>Demontaža obstoječih zastekljenih Al oken do velikosti 100/120 z odvozom v trajno deponijo (kosovni odpad), komplet s plačilom vseh ekoloških taks.</t>
  </si>
  <si>
    <t>Demontaža zunanjih in notranjih okenskih polic z odvozom v trajno deponijo komplet s plačilom vseh ekoloških taks.</t>
  </si>
  <si>
    <t>Demontaža enokrinih in dvokrilnih vhodnih vrat velikosti do 5 m2, z odvozom v trajno deponijo (kosovni odpad) komplet s plačilom vseh ekoloških taks.</t>
  </si>
  <si>
    <t>Tesnjenje med okvirjem in krilom v treh ravninah (tri trajno elastična tesnila). Okna imajo enoročno kombinirano okovje z večtočkovnim zapiranjem in pololivo za okna. Varnostno okovje WK1 po DIN V ENV 1627. Okovje kvalitetno v antracit barvi po izbiri projektanta, kljuka oken kot npr. HOPPE 0710/U26. Ločeno zgornje in spodnje odpiranje na ventus (na kip) s podaljšano ročico za ročno odpiranje z višine 200cm od gotovega tlaka. Spodnji del okna je fiksen 140/210 zgornji del 140/70 odpiranje na ventus, velikost celotnega okna:</t>
  </si>
  <si>
    <t xml:space="preserve">Dobava, montaža in vzidava novih oken npr. Aluk 77IW. Okvir in krilo s termočlenom, v  antracit barvi RAL 9007. Toplotna prehodnost okvirja Uf manjša ali enaka 1,10 W/m2K. Zasteklitev iz troslojnega toplotno izolacijskega stekla z nizkoemisijskim nanosom, skupna debelina stekla je 4/18/4/18/4 mm, s plinskim polnjenjem medstekelnih prostorov (Ar ali Kr) in toplotno izolacijskim distančnikom TPS med stekli (psi enak ali manjši od 0,04 W/mK), toplotna prehodnost stekla (po EN 673 oziroma po EN 674) Ug manjša ali enaka 0,50W/m2K , zvočna zaščita stekla RW  večja ali enaka 36 dB, prepustnost svetlobe (po SIST EN 410) LT 70 %, skupni prehod energije (po SIST EN 410) g = 50 %. Skupna toplotna prehodnost celotnega okna Uw 0,96 W/m2K (zasteklitev in okvir skupaj) skladno s standardom SIST EN ISO 10077-1(2) oziroma SIST EN ISO 12567-1(2). </t>
  </si>
  <si>
    <t>Dobava in montaža granitnih okenskih polic BETA-ROSA, komplet z odkapno rego in stranskimi nalimki velikosti 30/3/145 cm.</t>
  </si>
  <si>
    <t>Isto kot postavka 7., le polica 30/3/105.</t>
  </si>
  <si>
    <t>Dobava in vgradnja enokrilnih in dvokrilnih vrat iz aluminija  z vgrajeno termoizolacijsko polnitvijo, vključno z okvirjem in ključavnico.       
Opis in karakteristike vrat:       
Okvir in krilo iz vsaj tri komornih aluminijastih profilov s prekinjenim toplotnim mostom, v barvi po izbiri projektanta - antracit barva RAL 9007. Toplotna prehodnost vratnega okvirja Uf = 1,00 W/m2K.       
Skupna toplotna prehodnost celotnih vrat Ud = 1,00 W/m2K (polnilo in okvir skupaj) skladno s standardom SIST EN ISO 10077-1(2) oziroma SIST EN ISO 12567-1(2). Polnilo za vrata  protivlomno s toplotno prehodnostjo Ufil = 0,74 W/m2K. Tesnjenje med okvirjem in krilom v treh ravninah (tri trajno elastična tesnila)  s PANIK kljuko po celotni širini vrat. Širina podboja 40 cm1 velikosti:</t>
  </si>
  <si>
    <t>Zunanja dvokrilna aluminijska vrata z rešetko. Aluminijski tipski podboj vzidan v masivno steno, vratno krilo ter podboj barvan z osnovno zaščitno barvo za kovino in finalno lakiran z epoksidnimi poliesterskimi termično žgano barvo RAL 9007. Toplotnoizolativno polnilo je izdelano iz jeklene pločevine, ki je v celoti pocinkana in prašno barvana. Vključno s RF kljuko, cilindrično ključavnico s plastičnim vložkom za ključ patentnega tipa. Dva tečaja od katerih je v enem tečaju vstavljena vzmet za samozapiranje, drugi tečaj je nosilen z zadrževalnimi kroglicami in vijaki za vertikalno nastavitev. Ud=1,0W/m2K. Dimenzije vrat 140/215 cm.</t>
  </si>
  <si>
    <t>Izdelava in montaža zaščitnih plastificiranih 150/300 Fe okenskih mrež –npr. tip ŽIVEX-bekafor ali podobni vgrajeni v okvir in sidrano v beton z inox fi 14 palicami, l= 40 cm skoz termoizolacijsko fasado – po detajlu projektanta in v barvi po izbiri projektanta - antracit barva RAL 9007.</t>
  </si>
  <si>
    <t xml:space="preserve">Dobava in vgraditev rolo zunanjih senčil – predokenske rolete – npr.Roltek TRENDO-Q.INTEGO z elektropogonom komplet s stikalom za vsako okno posebej s skupnega zbirnega mesta ali podobne s pogonom na elektromotor dim. 140/280, vključno z vso elektro inštalacijo. </t>
  </si>
  <si>
    <t xml:space="preserve">Vsi kleparski izdelki  so iz barvane plastificirane pločevine v antracit barvi RAL 9007. </t>
  </si>
  <si>
    <t>Demontaža valovite kritine s spuščanjem strešnikov in odvozom v trajno deponijo s plačilom taks.</t>
  </si>
  <si>
    <t>Demontaža slemenjakov s spuščanjem in odvozom v trajno deponijo s plačilom taks.</t>
  </si>
  <si>
    <t>Demontaža obstoječega žleba iz pocinkane pločevine in strelovoda z odvozom v trajno deponijo s plačilom taks.</t>
  </si>
  <si>
    <t>Demontaža strešnih odtokov iz pocinkane pločevine in strelovoda z odvozom v trajno deponijo s plačilom taks.</t>
  </si>
  <si>
    <t xml:space="preserve"> </t>
  </si>
  <si>
    <t>Demontaža strešnih čelnih obrob RŠ 40 cm in strelovoda z odvozom v trajno deponijo s plačilom taks.</t>
  </si>
  <si>
    <t>Odstarnitev tervol izolacijskega sloja deb. 15 cm z odvozom v trajno deponijo s plačilom taks.</t>
  </si>
  <si>
    <t>Demontaža obstoječih lesenih letev 5/8 z odvozom v trajno deponijo s plačilom taks.</t>
  </si>
  <si>
    <t>Dobava in vgraditev lesenih nosilcev npr. STEICO joist Sj45 višine 30 cm, vzdolžno na osno razdaljo 126 cm prilagojeno glede na osno dimenzijo pokrivnih plošč, prečno na 400 cm sidrano z inoks obojestranskimi sidri v obliki črke S v betonske obstoječe montažne plošče na razmaku 1m ter dodatno sidrani, zgornji del  s FISCHER perforiranim trakom 30/1 križno 2x vsak spoj. Obstoječa streha ima nosilce prečno na 8m, tako da leseni nosilci ne smejo biti krajši kot 8 m. Pred naročilom preveriti dimenzije in se za nejasnosti posvetovati z arhitektom.</t>
  </si>
  <si>
    <t>Dobava in vgraditev npr. AGEPAN plošč DWD PROTECT (2510/635/16 mm) kot sekundarno kritino za zapiranje nosilcev vijačeno na STEICO nosilce. Plošče niso pohodne in se stikujejo na spodnjih nosilcih.</t>
  </si>
  <si>
    <t>Dobava in polaganje sekunadrne kritine npr. Tyvek® Solid Silver ali podobne paropropustne folije skladno z navodili proizvajalca z vsem potrebnim materialom.</t>
  </si>
  <si>
    <t>Dobava in montaža kontra letev 8x8 cm, razmaku  max. 88 cm za izvedbo prezračevanja  premazanih s npr. Kuprofluorin-om, vijačene v strešne nosilce.</t>
  </si>
  <si>
    <t>Dobava in montaža letev 6x6 cm ( vzporedno s slemenom) na razmaku  cca 112 cm za polaganje valovite kritine premazanih s npr. Kuprofluorin-om. Izvajalec mora pri montaži upoštevati navodila proizvajalca.</t>
  </si>
  <si>
    <t>Dobava in montaža smrekovih letev 6x9 cm za izvedbo dvignjenega slemena s prehodnim elementom 10°, premazanih s npr. Kuprofluorin-om. Izvajalec mora pri montaži upoštevati navodila proizvajalca.</t>
  </si>
  <si>
    <t xml:space="preserve">Dobava in montaža kapnega glavnika in perforirane mrežice ob kapu plošč za izvedbo prezračevanega kanala. </t>
  </si>
  <si>
    <t>Dobava in montaža vlaknocementne valovite kritine Valovitka V5 profila 177/51mm z vgrajenimi varnostnimi trakovi, dolžine 2500 cm, preklop plošč cca. 25 cm. Plošče so opečno rdeče mat hrapave barve in imajo prostorninsko maso večjo od 1,7 g/cm3, razred odziva na ogenj A2 (standard SIST EN 13501-1). Pritrjevanje s samovrtalnimi vroče cinkanimi vijaki (SFS 6,5x130 - 4 kos/ploščo). Minimalni strešni naklon 7°, potrebno tesnenje vseh preklopov plošč z tesnilnim trakom BG1.  Izvajalec mora pri montaži upoštevati navodila proizvajalca.</t>
  </si>
  <si>
    <t>Izvedba dvignjenega slemena po priporočilih proizvajalca. Prehodni element 10°, dolžina krila 30 cm, opečnato rdeče hrapave barve se pritrjuje s samovrtalnimi vijaki  (SFS 6,5x130 - 4 kos/element). Izvajalec mora pri montaži upoštevati navodila proizvajalca.</t>
  </si>
  <si>
    <t>Dobava in pokrivanje roba strešine s čelnimi obrobnimi elementi npr. Esal.</t>
  </si>
  <si>
    <t>Dobava in montaža okroglega strešnega žleba iz plastificirane pločevine razvite širine 70 cm z ojačanimi pritrdilnimi kljukami.</t>
  </si>
  <si>
    <t>Izdelava, dobava in montaža strešnih žlebnih kotličev Ф 20 cm.</t>
  </si>
  <si>
    <t>Izdelava, dobava in montaža odtočne cevi Ф 20 cm skupno z objemkami in pritrditvijo.</t>
  </si>
  <si>
    <t>Dobava in montaža LTŽ vertikalne odtočne cevi spodaj, višine 200 cm, Ф 20 cm, skupno z izvedbo priključka na vertikalni odtok in peskolovec.</t>
  </si>
  <si>
    <t>Dobava in montaža LTŽ vertikalne odtočne cevi spodaj, višine 200 cm, Ф 20 cm, skupno z izvedbo priključka na vertikalni odtok in iztokom v peskolov.</t>
  </si>
  <si>
    <t xml:space="preserve">Dobava in montaža spuščenega stropu za debelino 30 cm za vgradnjo vpihovane lesne izolacije, 2x ognjeodporna mavčnokartonska plošča 12,5 mm, komplet s kitanjem in beljenjem ter vsemi preboji inštalacij. </t>
  </si>
  <si>
    <t>Dobava in polaganje parne zapore sd=1500 m vključno z lepljenjem vseh spojev med toplotno izolacijo in sopodnjo mavčnokartonsko oblogo.</t>
  </si>
  <si>
    <t>Dobava in montaža strelovodni strešni nosilec iz nerjavečega materiala (Rf-N 10 mm ) (npr. Esal streha).</t>
  </si>
  <si>
    <t>Dobava in montaža zidni nosilec strelovoda skupaj z pritrdilnim  materialom za pocinkanim valjancem FeZn 25x4 iz nerjavečega materiala   (zid z izolacijo 20-25 cm).</t>
  </si>
  <si>
    <t>Dobava in montaža vezne sponke strelovoda, sestavljana iz 2 ploščic dimenzije 40 mm x 40 mm, namenjena izvedbi  spojev med dvema okroglima vodnikoma nad zemljo, iz nerjavečega materiala (Rf fi 10 mm).</t>
  </si>
  <si>
    <t>Dobava in montaža križne sponke strelovoda, namenjena izvedbi  spojev med dvema okroglima vodnikoma Al ligure dimenzije fi 10 mm nad zemljo, iz nerjavečega materiala (Rf fi 10 mm).</t>
  </si>
  <si>
    <t>Dobava in montaža križne sponke strelovoda, namenjena izvedbi  spojev med okroglima vodnikoma Al ligure dimenzije fi 10mm in žlebom nad zemljo, iz nerjavečega materiala (Rf fi 10 mm).</t>
  </si>
  <si>
    <t>Dobava in montaža cevne objemke strelovoda ustreznega prereza – spoji  strelovodnega vodnika z odtočnimi cevmi, enakih karakteristik in kvalitete kot npr. KON 10 (nerjaveče jeklo).</t>
  </si>
  <si>
    <t>Dobava in montaža vertikalne zaščita strelovoda.</t>
  </si>
  <si>
    <t>Meritve strelovodne instalacije.</t>
  </si>
  <si>
    <t>Demontaža obstoječih nosilnih elementov  zunanje razsvetljave in zamenjava z novimi daljšimi, skupaj z veznim materialom ter novimi reflektorji.</t>
  </si>
  <si>
    <t>Demontaža obstoječih nosilnih elementov  zunanje reflektorske razsvetljave in zamenjava z novimi daljšimi, skupaj z veznim materialom in novo lučjo.</t>
  </si>
  <si>
    <t>Isto kot postavka 7., le notranja polica širine 15/2/140 cm – brez odkapnikov.</t>
  </si>
  <si>
    <t>Isto kot postavka 7., le polica 15/2/100.</t>
  </si>
  <si>
    <t>IV.</t>
  </si>
  <si>
    <t>RAZNO</t>
  </si>
  <si>
    <t>RAZNO SKUPAJ</t>
  </si>
  <si>
    <t>IV</t>
  </si>
  <si>
    <t>Ureditev gradbišča ( ograditev gradbišča, gradbiščni instalacijski priključki, priprava deponij, opozirne table in znaki..), po končanih delih odstranitev.Vse table morajo biti v skladu z uredbo 1828/2006 ES in navodili organa upravljanja za informiranje in obveščanje javnosti o kohezijskem in strukturnih skladih.</t>
  </si>
  <si>
    <t xml:space="preserve">5290 ŠEMPETER </t>
  </si>
</sst>
</file>

<file path=xl/styles.xml><?xml version="1.0" encoding="utf-8"?>
<styleSheet xmlns="http://schemas.openxmlformats.org/spreadsheetml/2006/main">
  <numFmts count="2">
    <numFmt numFmtId="164" formatCode="_-* #,##0.00\ [$€-1]_-;\-* #,##0.00\ [$€-1]_-;_-* &quot;-&quot;??\ [$€-1]_-;_-@_-"/>
    <numFmt numFmtId="165" formatCode="#,##0.00&quot; &quot;[$€-424];[Red]&quot;-&quot;#,##0.00&quot; &quot;[$€-424]"/>
  </numFmts>
  <fonts count="29">
    <font>
      <sz val="9"/>
      <color theme="1"/>
      <name val="Calibri"/>
      <family val="2"/>
      <charset val="238"/>
    </font>
    <font>
      <sz val="10"/>
      <color theme="1"/>
      <name val="Arial"/>
      <family val="2"/>
    </font>
    <font>
      <b/>
      <sz val="10"/>
      <color theme="1"/>
      <name val="Arial"/>
      <family val="2"/>
    </font>
    <font>
      <sz val="9"/>
      <color theme="1"/>
      <name val="Arial"/>
      <family val="2"/>
    </font>
    <font>
      <sz val="11"/>
      <color rgb="FF000000"/>
      <name val="Arial"/>
      <family val="2"/>
      <charset val="238"/>
    </font>
    <font>
      <sz val="10"/>
      <name val="Arial CE"/>
      <family val="2"/>
      <charset val="238"/>
    </font>
    <font>
      <sz val="10"/>
      <name val="Arial"/>
      <family val="2"/>
      <charset val="238"/>
    </font>
    <font>
      <b/>
      <i/>
      <sz val="16"/>
      <color rgb="FF000000"/>
      <name val="Arial"/>
      <family val="2"/>
      <charset val="238"/>
    </font>
    <font>
      <b/>
      <i/>
      <u/>
      <sz val="11"/>
      <color rgb="FF000000"/>
      <name val="Arial"/>
      <family val="2"/>
      <charset val="238"/>
    </font>
    <font>
      <sz val="9"/>
      <color rgb="FF000000"/>
      <name val="Arial"/>
      <family val="2"/>
      <charset val="238"/>
    </font>
    <font>
      <b/>
      <sz val="12"/>
      <color rgb="FF000000"/>
      <name val="Arial"/>
      <family val="2"/>
    </font>
    <font>
      <b/>
      <u/>
      <sz val="12"/>
      <color rgb="FF000000"/>
      <name val="Arial"/>
      <family val="2"/>
    </font>
    <font>
      <u/>
      <sz val="12"/>
      <color rgb="FF000000"/>
      <name val="Arial"/>
      <family val="2"/>
    </font>
    <font>
      <sz val="12"/>
      <color rgb="FF000000"/>
      <name val="Arial"/>
      <family val="2"/>
    </font>
    <font>
      <i/>
      <sz val="12"/>
      <color rgb="FF000000"/>
      <name val="Arial"/>
      <family val="2"/>
    </font>
    <font>
      <b/>
      <sz val="11"/>
      <color rgb="FF000000"/>
      <name val="Arial"/>
      <family val="2"/>
    </font>
    <font>
      <sz val="11"/>
      <color rgb="FF000000"/>
      <name val="Arial"/>
      <family val="2"/>
    </font>
    <font>
      <sz val="10"/>
      <color rgb="FF000000"/>
      <name val="Arial"/>
      <family val="2"/>
      <charset val="238"/>
    </font>
    <font>
      <b/>
      <sz val="10"/>
      <color rgb="FF000000"/>
      <name val="Arial"/>
      <family val="2"/>
      <charset val="238"/>
    </font>
    <font>
      <sz val="12"/>
      <color theme="1"/>
      <name val="Arial"/>
      <family val="2"/>
    </font>
    <font>
      <b/>
      <sz val="12"/>
      <color theme="1"/>
      <name val="Arial"/>
      <family val="2"/>
    </font>
    <font>
      <b/>
      <sz val="11"/>
      <color indexed="8"/>
      <name val="Arial"/>
      <family val="2"/>
    </font>
    <font>
      <sz val="10"/>
      <color rgb="FFFF0000"/>
      <name val="Arial"/>
      <family val="2"/>
    </font>
    <font>
      <i/>
      <sz val="10"/>
      <color theme="1"/>
      <name val="Arial"/>
      <family val="2"/>
    </font>
    <font>
      <b/>
      <i/>
      <sz val="10"/>
      <color theme="1"/>
      <name val="Arial"/>
      <family val="2"/>
    </font>
    <font>
      <i/>
      <sz val="9"/>
      <color theme="1"/>
      <name val="Arial"/>
      <family val="2"/>
    </font>
    <font>
      <b/>
      <i/>
      <sz val="9"/>
      <color theme="1"/>
      <name val="Arial"/>
      <family val="2"/>
    </font>
    <font>
      <sz val="10"/>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4" fillId="0" borderId="0"/>
    <xf numFmtId="0" fontId="7" fillId="0" borderId="0" applyNumberFormat="0" applyBorder="0" applyProtection="0">
      <alignment horizontal="center"/>
    </xf>
    <xf numFmtId="0" fontId="7" fillId="0" borderId="0" applyNumberFormat="0" applyBorder="0" applyProtection="0">
      <alignment horizontal="center" textRotation="90"/>
    </xf>
    <xf numFmtId="0" fontId="5" fillId="0" borderId="0"/>
    <xf numFmtId="0" fontId="6" fillId="0" borderId="0"/>
    <xf numFmtId="0" fontId="8" fillId="0" borderId="0" applyNumberFormat="0" applyBorder="0" applyProtection="0"/>
    <xf numFmtId="165" fontId="8" fillId="0" borderId="0" applyBorder="0" applyProtection="0"/>
  </cellStyleXfs>
  <cellXfs count="99">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lignment horizontal="right" vertical="center" wrapText="1"/>
    </xf>
    <xf numFmtId="164" fontId="1"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164" fontId="2" fillId="0" borderId="0" xfId="0" applyNumberFormat="1" applyFont="1" applyAlignment="1">
      <alignment horizontal="right" vertical="center" wrapText="1"/>
    </xf>
    <xf numFmtId="4" fontId="1" fillId="0" borderId="0" xfId="0" applyNumberFormat="1" applyFont="1" applyAlignment="1">
      <alignment horizontal="center" vertical="center"/>
    </xf>
    <xf numFmtId="4" fontId="1" fillId="0" borderId="0" xfId="0" applyNumberFormat="1" applyFont="1" applyAlignment="1">
      <alignment horizontal="center" vertical="center" wrapText="1"/>
    </xf>
    <xf numFmtId="0" fontId="2" fillId="2" borderId="2" xfId="0" applyFont="1" applyFill="1" applyBorder="1" applyAlignment="1">
      <alignment vertical="center"/>
    </xf>
    <xf numFmtId="4" fontId="1" fillId="2" borderId="2" xfId="0" applyNumberFormat="1" applyFont="1" applyFill="1" applyBorder="1" applyAlignment="1">
      <alignment horizontal="center" vertical="center"/>
    </xf>
    <xf numFmtId="164" fontId="1" fillId="2" borderId="2" xfId="0" applyNumberFormat="1" applyFont="1" applyFill="1" applyBorder="1" applyAlignment="1">
      <alignment vertical="center"/>
    </xf>
    <xf numFmtId="0" fontId="1" fillId="0" borderId="0" xfId="0" applyFont="1" applyAlignment="1">
      <alignment horizontal="center" vertical="center" wrapText="1"/>
    </xf>
    <xf numFmtId="0" fontId="2" fillId="2" borderId="2" xfId="0" applyFont="1" applyFill="1" applyBorder="1" applyAlignment="1">
      <alignment horizontal="center" vertical="center"/>
    </xf>
    <xf numFmtId="0" fontId="1" fillId="0" borderId="0" xfId="0" applyFont="1" applyAlignment="1">
      <alignment horizontal="center"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0" xfId="1"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0" borderId="1" xfId="0" applyFont="1" applyBorder="1" applyAlignment="1">
      <alignment vertical="center"/>
    </xf>
    <xf numFmtId="0" fontId="14" fillId="0" borderId="0" xfId="1" applyFont="1" applyAlignment="1">
      <alignment horizontal="right" vertical="center"/>
    </xf>
    <xf numFmtId="0" fontId="13" fillId="0" borderId="0" xfId="1" applyFont="1" applyAlignment="1">
      <alignment horizontal="right" vertical="center"/>
    </xf>
    <xf numFmtId="0" fontId="10" fillId="0" borderId="0" xfId="1" applyFont="1" applyAlignment="1">
      <alignment horizontal="right" vertical="center"/>
    </xf>
    <xf numFmtId="164" fontId="1" fillId="0" borderId="0" xfId="0" applyNumberFormat="1" applyFont="1" applyAlignment="1">
      <alignment horizontal="right" vertical="center"/>
    </xf>
    <xf numFmtId="164" fontId="19" fillId="0" borderId="0" xfId="0" applyNumberFormat="1" applyFont="1" applyAlignment="1">
      <alignment horizontal="right" vertical="center"/>
    </xf>
    <xf numFmtId="164" fontId="19" fillId="0" borderId="1" xfId="0" applyNumberFormat="1" applyFont="1" applyBorder="1" applyAlignment="1">
      <alignment horizontal="right" vertical="center"/>
    </xf>
    <xf numFmtId="0" fontId="19" fillId="0" borderId="4" xfId="0" applyFont="1" applyBorder="1" applyAlignment="1">
      <alignment vertical="center"/>
    </xf>
    <xf numFmtId="164" fontId="19" fillId="0" borderId="4" xfId="0" applyNumberFormat="1" applyFont="1" applyBorder="1" applyAlignment="1">
      <alignment horizontal="right" vertical="center"/>
    </xf>
    <xf numFmtId="0" fontId="13" fillId="0" borderId="4" xfId="1" applyFont="1" applyBorder="1" applyAlignment="1">
      <alignment vertical="center"/>
    </xf>
    <xf numFmtId="0" fontId="13" fillId="0" borderId="1" xfId="1" applyFont="1" applyBorder="1" applyAlignment="1">
      <alignment vertical="center"/>
    </xf>
    <xf numFmtId="0" fontId="19" fillId="0" borderId="5" xfId="0" applyFont="1" applyBorder="1" applyAlignment="1">
      <alignment vertical="center"/>
    </xf>
    <xf numFmtId="0" fontId="10" fillId="0" borderId="6" xfId="1" applyFont="1" applyBorder="1" applyAlignment="1">
      <alignment vertical="center"/>
    </xf>
    <xf numFmtId="164" fontId="20" fillId="0" borderId="7" xfId="0" applyNumberFormat="1"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right" vertical="center"/>
    </xf>
    <xf numFmtId="0" fontId="9" fillId="0" borderId="0" xfId="1" applyFont="1" applyAlignment="1">
      <alignment horizontal="right" vertical="center"/>
    </xf>
    <xf numFmtId="0" fontId="22" fillId="0" borderId="0" xfId="0" applyFont="1" applyAlignment="1">
      <alignment vertical="center"/>
    </xf>
    <xf numFmtId="0" fontId="22" fillId="0" borderId="0" xfId="0" applyFont="1" applyAlignment="1">
      <alignment horizontal="center" vertical="center"/>
    </xf>
    <xf numFmtId="4" fontId="22" fillId="0" borderId="0" xfId="0" applyNumberFormat="1" applyFont="1" applyAlignment="1">
      <alignment horizontal="center" vertical="center"/>
    </xf>
    <xf numFmtId="164" fontId="22" fillId="0" borderId="0" xfId="0" applyNumberFormat="1" applyFont="1" applyAlignment="1">
      <alignment vertical="center"/>
    </xf>
    <xf numFmtId="0" fontId="22" fillId="0" borderId="0" xfId="1" applyFont="1" applyAlignment="1">
      <alignment horizontal="center" vertical="center"/>
    </xf>
    <xf numFmtId="0" fontId="22" fillId="0" borderId="0" xfId="1" applyFont="1" applyAlignment="1">
      <alignment vertical="center"/>
    </xf>
    <xf numFmtId="4" fontId="22" fillId="0" borderId="0" xfId="1"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0" fontId="23" fillId="0" borderId="0" xfId="0" applyFont="1" applyAlignment="1">
      <alignment horizontal="center" vertical="center"/>
    </xf>
    <xf numFmtId="4" fontId="23" fillId="0" borderId="0" xfId="0" applyNumberFormat="1" applyFont="1" applyAlignment="1">
      <alignment horizontal="center" vertical="center"/>
    </xf>
    <xf numFmtId="164" fontId="23" fillId="0" borderId="0" xfId="0" applyNumberFormat="1" applyFont="1" applyAlignment="1">
      <alignment vertical="center"/>
    </xf>
    <xf numFmtId="0" fontId="24" fillId="0" borderId="0" xfId="0" applyFont="1" applyAlignment="1">
      <alignment vertical="center" wrapText="1"/>
    </xf>
    <xf numFmtId="0" fontId="26" fillId="0" borderId="0" xfId="0" applyFont="1" applyAlignment="1">
      <alignment vertical="center"/>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xf>
    <xf numFmtId="0" fontId="27" fillId="0" borderId="0" xfId="0" applyFont="1" applyAlignment="1">
      <alignment horizontal="center" vertical="center"/>
    </xf>
    <xf numFmtId="4" fontId="27" fillId="0" borderId="0" xfId="0" applyNumberFormat="1" applyFont="1" applyAlignment="1">
      <alignment horizontal="center" vertical="center"/>
    </xf>
    <xf numFmtId="164" fontId="27" fillId="0" borderId="0" xfId="0" applyNumberFormat="1" applyFont="1" applyAlignment="1">
      <alignment vertical="center"/>
    </xf>
    <xf numFmtId="0" fontId="27" fillId="0" borderId="0" xfId="0" applyFont="1" applyAlignment="1">
      <alignment horizontal="right" vertical="center"/>
    </xf>
    <xf numFmtId="164" fontId="27" fillId="3" borderId="0" xfId="0" applyNumberFormat="1" applyFont="1" applyFill="1" applyAlignment="1">
      <alignment vertical="center"/>
    </xf>
    <xf numFmtId="0" fontId="27" fillId="0" borderId="0" xfId="0" applyFont="1" applyAlignment="1">
      <alignment horizontal="center" vertical="top"/>
    </xf>
    <xf numFmtId="0" fontId="27" fillId="0" borderId="0" xfId="0" applyFont="1" applyAlignment="1">
      <alignment vertical="center" wrapText="1"/>
    </xf>
    <xf numFmtId="0" fontId="27" fillId="0" borderId="0" xfId="1" applyFont="1" applyAlignment="1">
      <alignment horizontal="center" vertical="center"/>
    </xf>
    <xf numFmtId="0" fontId="27" fillId="0" borderId="0" xfId="1" applyFont="1" applyAlignment="1">
      <alignment vertical="center"/>
    </xf>
    <xf numFmtId="4" fontId="27" fillId="0" borderId="0" xfId="1" applyNumberFormat="1" applyFont="1" applyAlignment="1">
      <alignment vertical="center"/>
    </xf>
    <xf numFmtId="164" fontId="27" fillId="0" borderId="0" xfId="1" applyNumberFormat="1" applyFont="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4" fontId="27" fillId="0" borderId="0" xfId="0" applyNumberFormat="1" applyFont="1" applyFill="1" applyAlignment="1">
      <alignment horizontal="center" vertical="center"/>
    </xf>
    <xf numFmtId="164" fontId="27" fillId="0" borderId="0" xfId="0" applyNumberFormat="1" applyFont="1" applyFill="1" applyAlignment="1">
      <alignment vertical="center"/>
    </xf>
    <xf numFmtId="0" fontId="27" fillId="0" borderId="0" xfId="0" applyFont="1" applyFill="1" applyAlignment="1">
      <alignment vertical="center"/>
    </xf>
    <xf numFmtId="4" fontId="27" fillId="0" borderId="0" xfId="1" applyNumberFormat="1" applyFont="1" applyBorder="1" applyAlignment="1">
      <alignment vertical="center"/>
    </xf>
    <xf numFmtId="164" fontId="27" fillId="0" borderId="0" xfId="1" applyNumberFormat="1" applyFont="1" applyBorder="1" applyAlignment="1">
      <alignment vertical="center"/>
    </xf>
    <xf numFmtId="164" fontId="27" fillId="0" borderId="0" xfId="1" applyNumberFormat="1" applyFont="1" applyFill="1" applyBorder="1" applyAlignment="1">
      <alignment vertical="center"/>
    </xf>
    <xf numFmtId="0" fontId="27" fillId="0" borderId="0" xfId="1" applyFont="1" applyBorder="1" applyAlignment="1">
      <alignment vertical="center" wrapText="1"/>
    </xf>
    <xf numFmtId="0" fontId="27" fillId="0" borderId="0" xfId="1" applyFont="1" applyAlignment="1">
      <alignment horizontal="center" vertical="top"/>
    </xf>
    <xf numFmtId="0" fontId="28" fillId="2" borderId="3" xfId="0" applyFont="1" applyFill="1" applyBorder="1" applyAlignment="1">
      <alignment horizontal="center" vertical="center"/>
    </xf>
    <xf numFmtId="0" fontId="28" fillId="2" borderId="3" xfId="0" applyFont="1" applyFill="1" applyBorder="1" applyAlignment="1">
      <alignment vertical="center"/>
    </xf>
    <xf numFmtId="4" fontId="28" fillId="2" borderId="3" xfId="0" applyNumberFormat="1" applyFont="1" applyFill="1" applyBorder="1" applyAlignment="1">
      <alignment horizontal="center" vertical="center"/>
    </xf>
    <xf numFmtId="164" fontId="28" fillId="2" borderId="3" xfId="0" applyNumberFormat="1" applyFont="1" applyFill="1" applyBorder="1" applyAlignment="1">
      <alignment vertical="center"/>
    </xf>
    <xf numFmtId="164" fontId="28" fillId="0" borderId="0" xfId="0" applyNumberFormat="1" applyFont="1" applyAlignment="1">
      <alignment vertical="center"/>
    </xf>
    <xf numFmtId="0" fontId="28" fillId="0" borderId="0" xfId="0" applyFont="1" applyAlignment="1">
      <alignment vertical="center"/>
    </xf>
    <xf numFmtId="0" fontId="28" fillId="2" borderId="2" xfId="0" applyFont="1" applyFill="1" applyBorder="1" applyAlignment="1">
      <alignment horizontal="center" vertical="center"/>
    </xf>
    <xf numFmtId="0" fontId="28" fillId="2" borderId="2" xfId="0" applyFont="1" applyFill="1" applyBorder="1" applyAlignment="1">
      <alignment vertical="center"/>
    </xf>
    <xf numFmtId="4" fontId="27" fillId="2" borderId="2" xfId="0" applyNumberFormat="1" applyFont="1" applyFill="1" applyBorder="1" applyAlignment="1">
      <alignment horizontal="center" vertical="center"/>
    </xf>
    <xf numFmtId="164" fontId="27" fillId="2" borderId="2" xfId="0" applyNumberFormat="1" applyFont="1" applyFill="1" applyBorder="1" applyAlignment="1">
      <alignment vertical="center"/>
    </xf>
    <xf numFmtId="0" fontId="24" fillId="0" borderId="0" xfId="0" applyFont="1" applyAlignment="1">
      <alignment horizontal="center" vertical="center"/>
    </xf>
    <xf numFmtId="4" fontId="24" fillId="0" borderId="0" xfId="0" applyNumberFormat="1" applyFont="1" applyAlignment="1">
      <alignment horizontal="center" vertical="center"/>
    </xf>
    <xf numFmtId="164" fontId="24" fillId="0" borderId="0" xfId="0" applyNumberFormat="1" applyFont="1" applyAlignment="1">
      <alignment vertical="center"/>
    </xf>
    <xf numFmtId="0" fontId="27" fillId="0" borderId="0" xfId="0" applyNumberFormat="1" applyFont="1" applyAlignment="1">
      <alignment vertical="center" wrapText="1"/>
    </xf>
    <xf numFmtId="1" fontId="27" fillId="0" borderId="0" xfId="1" applyNumberFormat="1" applyFont="1" applyAlignment="1">
      <alignment horizontal="center" vertical="top"/>
    </xf>
    <xf numFmtId="0" fontId="27" fillId="0" borderId="0" xfId="4" applyFont="1" applyFill="1" applyAlignment="1">
      <alignment horizontal="left" vertical="top" wrapText="1"/>
    </xf>
    <xf numFmtId="4" fontId="27" fillId="0" borderId="0" xfId="1" applyNumberFormat="1" applyFont="1" applyAlignment="1">
      <alignment horizontal="left" vertical="top" wrapText="1"/>
    </xf>
    <xf numFmtId="4" fontId="27" fillId="0" borderId="0" xfId="0" applyNumberFormat="1" applyFont="1" applyAlignment="1">
      <alignment vertical="center"/>
    </xf>
    <xf numFmtId="0" fontId="27" fillId="0" borderId="0" xfId="0" applyFont="1" applyFill="1" applyAlignment="1">
      <alignment vertical="center" wrapText="1"/>
    </xf>
  </cellXfs>
  <cellStyles count="8">
    <cellStyle name="Heading" xfId="2"/>
    <cellStyle name="Heading1" xfId="3"/>
    <cellStyle name="Navadno" xfId="0" builtinId="0"/>
    <cellStyle name="Navadno 2" xfId="4"/>
    <cellStyle name="Navadno 3" xfId="5"/>
    <cellStyle name="Navadno 4" xfId="1"/>
    <cellStyle name="Result" xfId="6"/>
    <cellStyle name="Result2"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2:F52"/>
  <sheetViews>
    <sheetView tabSelected="1" workbookViewId="0">
      <selection activeCell="D11" sqref="D11"/>
    </sheetView>
  </sheetViews>
  <sheetFormatPr defaultRowHeight="12.75"/>
  <cols>
    <col min="1" max="4" width="9.33203125" style="1"/>
    <col min="5" max="5" width="49.1640625" style="1" customWidth="1"/>
    <col min="6" max="6" width="20.83203125" style="3" customWidth="1"/>
    <col min="7" max="16384" width="9.33203125" style="1"/>
  </cols>
  <sheetData>
    <row r="2" spans="2:6" ht="15.75">
      <c r="B2" s="21" t="s">
        <v>45</v>
      </c>
      <c r="C2" s="17"/>
      <c r="D2" s="18"/>
      <c r="E2" s="19"/>
      <c r="F2" s="26"/>
    </row>
    <row r="3" spans="2:6" ht="15">
      <c r="B3" s="21" t="s">
        <v>21</v>
      </c>
      <c r="C3" s="21"/>
      <c r="D3" s="22"/>
      <c r="E3" s="19"/>
      <c r="F3" s="26"/>
    </row>
    <row r="4" spans="2:6" ht="15">
      <c r="B4" s="22" t="s">
        <v>22</v>
      </c>
      <c r="C4" s="19"/>
      <c r="D4" s="19"/>
      <c r="E4" s="19"/>
      <c r="F4" s="26"/>
    </row>
    <row r="5" spans="2:6" ht="15">
      <c r="B5" s="22" t="s">
        <v>23</v>
      </c>
      <c r="C5" s="19"/>
      <c r="D5" s="19"/>
      <c r="E5" s="19"/>
      <c r="F5" s="26"/>
    </row>
    <row r="6" spans="2:6" ht="15">
      <c r="B6" s="20"/>
      <c r="C6" s="20"/>
      <c r="D6" s="20"/>
      <c r="E6" s="20"/>
      <c r="F6" s="26"/>
    </row>
    <row r="7" spans="2:6" ht="15">
      <c r="B7" s="20"/>
      <c r="C7" s="20"/>
      <c r="D7" s="20"/>
      <c r="E7" s="20"/>
      <c r="F7" s="26"/>
    </row>
    <row r="8" spans="2:6" ht="15">
      <c r="B8" s="19"/>
      <c r="C8" s="19"/>
      <c r="D8" s="19"/>
      <c r="E8" s="19"/>
      <c r="F8" s="27"/>
    </row>
    <row r="9" spans="2:6" ht="15">
      <c r="B9" s="19"/>
      <c r="C9" s="19"/>
      <c r="D9" s="19"/>
      <c r="E9" s="19"/>
      <c r="F9" s="27"/>
    </row>
    <row r="10" spans="2:6" ht="15.75">
      <c r="B10" s="19" t="s">
        <v>24</v>
      </c>
      <c r="C10" s="19"/>
      <c r="D10" s="16" t="s">
        <v>25</v>
      </c>
      <c r="E10" s="16"/>
      <c r="F10" s="28"/>
    </row>
    <row r="11" spans="2:6" ht="15.75">
      <c r="B11" s="19"/>
      <c r="C11" s="19"/>
      <c r="D11" s="16" t="s">
        <v>173</v>
      </c>
      <c r="E11" s="16"/>
      <c r="F11" s="28"/>
    </row>
    <row r="12" spans="2:6" ht="15.75">
      <c r="B12" s="19"/>
      <c r="C12" s="19"/>
      <c r="D12" s="16"/>
      <c r="E12" s="16"/>
      <c r="F12" s="28"/>
    </row>
    <row r="13" spans="2:6" ht="15.75">
      <c r="B13" s="19"/>
      <c r="C13" s="19"/>
      <c r="D13" s="16"/>
      <c r="E13" s="16"/>
      <c r="F13" s="28"/>
    </row>
    <row r="14" spans="2:6" ht="15.75">
      <c r="B14" s="19" t="s">
        <v>26</v>
      </c>
      <c r="C14" s="19"/>
      <c r="D14" s="16" t="s">
        <v>27</v>
      </c>
      <c r="E14" s="16"/>
      <c r="F14" s="28"/>
    </row>
    <row r="15" spans="2:6" ht="15.75">
      <c r="B15" s="19"/>
      <c r="C15" s="19"/>
      <c r="D15" s="16" t="s">
        <v>28</v>
      </c>
      <c r="E15" s="16"/>
      <c r="F15" s="28"/>
    </row>
    <row r="16" spans="2:6" ht="15.75">
      <c r="B16" s="19"/>
      <c r="C16" s="19"/>
      <c r="D16" s="16"/>
      <c r="E16" s="16"/>
      <c r="F16" s="28"/>
    </row>
    <row r="17" spans="2:6" ht="15.75">
      <c r="B17" s="19" t="s">
        <v>29</v>
      </c>
      <c r="C17" s="19"/>
      <c r="D17" s="16" t="s">
        <v>30</v>
      </c>
      <c r="E17" s="16"/>
      <c r="F17" s="28"/>
    </row>
    <row r="18" spans="2:6" ht="15">
      <c r="B18" s="19"/>
      <c r="C18" s="19"/>
      <c r="D18" s="19"/>
      <c r="E18" s="19"/>
      <c r="F18" s="27"/>
    </row>
    <row r="19" spans="2:6" ht="15">
      <c r="B19" s="19"/>
      <c r="C19" s="19"/>
      <c r="D19" s="19"/>
      <c r="E19" s="19"/>
      <c r="F19" s="27"/>
    </row>
    <row r="20" spans="2:6" ht="15">
      <c r="B20" s="19"/>
      <c r="C20" s="19"/>
      <c r="D20" s="19"/>
      <c r="E20" s="19"/>
      <c r="F20" s="27"/>
    </row>
    <row r="21" spans="2:6" ht="15.75">
      <c r="B21" s="19" t="s">
        <v>31</v>
      </c>
      <c r="C21" s="19"/>
      <c r="D21" s="16" t="s">
        <v>32</v>
      </c>
      <c r="E21" s="16"/>
      <c r="F21" s="28"/>
    </row>
    <row r="22" spans="2:6" ht="15.75">
      <c r="B22" s="19"/>
      <c r="C22" s="19"/>
      <c r="D22" s="16" t="s">
        <v>33</v>
      </c>
      <c r="E22" s="16"/>
      <c r="F22" s="28"/>
    </row>
    <row r="23" spans="2:6" ht="15">
      <c r="B23" s="19"/>
      <c r="C23" s="19"/>
      <c r="D23" s="19"/>
      <c r="E23" s="19"/>
      <c r="F23" s="27"/>
    </row>
    <row r="24" spans="2:6" ht="15">
      <c r="B24" s="19"/>
      <c r="C24" s="19"/>
      <c r="D24" s="19"/>
      <c r="E24" s="19"/>
      <c r="F24" s="27"/>
    </row>
    <row r="25" spans="2:6" ht="15">
      <c r="B25" s="19"/>
      <c r="C25" s="19"/>
      <c r="D25" s="19" t="s">
        <v>34</v>
      </c>
      <c r="E25" s="19"/>
      <c r="F25" s="27"/>
    </row>
    <row r="26" spans="2:6" ht="15" customHeight="1">
      <c r="F26" s="29"/>
    </row>
    <row r="27" spans="2:6" ht="15" customHeight="1">
      <c r="D27" s="24" t="s">
        <v>35</v>
      </c>
      <c r="E27" s="19" t="s">
        <v>38</v>
      </c>
      <c r="F27" s="30">
        <f>+Popis!F107</f>
        <v>0</v>
      </c>
    </row>
    <row r="28" spans="2:6" ht="15" customHeight="1">
      <c r="D28" s="24" t="s">
        <v>36</v>
      </c>
      <c r="E28" s="19" t="s">
        <v>41</v>
      </c>
      <c r="F28" s="30">
        <f>+Popis!F149</f>
        <v>0</v>
      </c>
    </row>
    <row r="29" spans="2:6" ht="15" customHeight="1">
      <c r="D29" s="24" t="s">
        <v>37</v>
      </c>
      <c r="E29" s="19" t="s">
        <v>40</v>
      </c>
      <c r="F29" s="30">
        <f>+Popis!F229</f>
        <v>0</v>
      </c>
    </row>
    <row r="30" spans="2:6" ht="15" customHeight="1">
      <c r="D30" s="24" t="s">
        <v>171</v>
      </c>
      <c r="E30" s="19" t="s">
        <v>169</v>
      </c>
      <c r="F30" s="30">
        <f>Popis!F238</f>
        <v>0</v>
      </c>
    </row>
    <row r="31" spans="2:6" ht="20.100000000000001" customHeight="1">
      <c r="D31" s="32"/>
      <c r="E31" s="34" t="s">
        <v>43</v>
      </c>
      <c r="F31" s="33">
        <f>SUM(F27:F30)</f>
        <v>0</v>
      </c>
    </row>
    <row r="32" spans="2:6" ht="15" customHeight="1">
      <c r="D32" s="23"/>
      <c r="E32" s="19"/>
      <c r="F32" s="30"/>
    </row>
    <row r="33" spans="2:6" ht="15" customHeight="1">
      <c r="D33" s="23"/>
      <c r="E33" s="19" t="s">
        <v>42</v>
      </c>
      <c r="F33" s="30">
        <f>+F31*0.22</f>
        <v>0</v>
      </c>
    </row>
    <row r="34" spans="2:6" ht="15" customHeight="1" thickBot="1">
      <c r="D34" s="25"/>
      <c r="E34" s="35"/>
      <c r="F34" s="31"/>
    </row>
    <row r="35" spans="2:6" ht="30" customHeight="1" thickBot="1">
      <c r="D35" s="36"/>
      <c r="E35" s="37" t="s">
        <v>44</v>
      </c>
      <c r="F35" s="38">
        <f>+F33+F31</f>
        <v>0</v>
      </c>
    </row>
    <row r="36" spans="2:6" ht="15" customHeight="1">
      <c r="F36" s="29"/>
    </row>
    <row r="37" spans="2:6" ht="15" customHeight="1">
      <c r="F37" s="29"/>
    </row>
    <row r="38" spans="2:6" ht="15" customHeight="1"/>
    <row r="39" spans="2:6" ht="15" customHeight="1"/>
    <row r="40" spans="2:6" ht="15" customHeight="1"/>
    <row r="41" spans="2:6" ht="15" customHeight="1"/>
    <row r="42" spans="2:6" ht="15" customHeight="1"/>
    <row r="43" spans="2:6" ht="15" customHeight="1">
      <c r="E43" s="39"/>
    </row>
    <row r="44" spans="2:6" ht="15" customHeight="1">
      <c r="B44" s="1" t="s">
        <v>48</v>
      </c>
      <c r="E44" s="40"/>
      <c r="F44" s="40" t="s">
        <v>46</v>
      </c>
    </row>
    <row r="45" spans="2:6" ht="15" customHeight="1">
      <c r="E45" s="41"/>
      <c r="F45" s="41" t="s">
        <v>47</v>
      </c>
    </row>
    <row r="46" spans="2:6" ht="15" customHeight="1"/>
    <row r="47" spans="2:6" ht="15" customHeight="1"/>
    <row r="48" spans="2:6" ht="15" customHeight="1"/>
    <row r="49" ht="15" customHeight="1"/>
    <row r="50" ht="15" customHeight="1"/>
    <row r="51" ht="15" customHeight="1"/>
    <row r="52" ht="15" customHeight="1"/>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dimension ref="B2:J238"/>
  <sheetViews>
    <sheetView zoomScale="90" zoomScaleNormal="90" workbookViewId="0">
      <selection activeCell="J235" sqref="J235"/>
    </sheetView>
  </sheetViews>
  <sheetFormatPr defaultRowHeight="15" customHeight="1"/>
  <cols>
    <col min="1" max="1" width="9.33203125" style="1"/>
    <col min="2" max="2" width="6.1640625" style="15" customWidth="1"/>
    <col min="3" max="3" width="50.83203125" style="1" customWidth="1"/>
    <col min="4" max="4" width="15.83203125" style="8" customWidth="1"/>
    <col min="5" max="6" width="20.83203125" style="2" customWidth="1"/>
    <col min="7" max="7" width="9.33203125" style="2"/>
    <col min="8" max="8" width="14" style="1" bestFit="1" customWidth="1"/>
    <col min="9" max="9" width="15" style="1" bestFit="1" customWidth="1"/>
    <col min="10" max="16384" width="9.33203125" style="1"/>
  </cols>
  <sheetData>
    <row r="2" spans="2:7" s="4" customFormat="1" ht="27" customHeight="1">
      <c r="B2" s="13"/>
      <c r="D2" s="9"/>
      <c r="E2" s="6" t="s">
        <v>1</v>
      </c>
      <c r="F2" s="7" t="s">
        <v>2</v>
      </c>
      <c r="G2" s="5"/>
    </row>
    <row r="3" spans="2:7" ht="20.100000000000001" customHeight="1">
      <c r="B3" s="14" t="s">
        <v>35</v>
      </c>
      <c r="C3" s="10" t="s">
        <v>38</v>
      </c>
      <c r="D3" s="11"/>
      <c r="E3" s="12"/>
      <c r="F3" s="12"/>
    </row>
    <row r="5" spans="2:7" ht="15" customHeight="1">
      <c r="C5" s="50" t="s">
        <v>49</v>
      </c>
    </row>
    <row r="6" spans="2:7" ht="15" customHeight="1">
      <c r="C6" s="50" t="s">
        <v>50</v>
      </c>
    </row>
    <row r="7" spans="2:7" ht="15" customHeight="1">
      <c r="C7" s="55" t="s">
        <v>51</v>
      </c>
    </row>
    <row r="8" spans="2:7" s="49" customFormat="1" ht="255" customHeight="1">
      <c r="B8" s="51"/>
      <c r="C8" s="56" t="s">
        <v>52</v>
      </c>
      <c r="D8" s="52"/>
      <c r="E8" s="53"/>
      <c r="F8" s="53"/>
      <c r="G8" s="53"/>
    </row>
    <row r="9" spans="2:7" ht="15" customHeight="1">
      <c r="C9" s="55" t="s">
        <v>53</v>
      </c>
    </row>
    <row r="10" spans="2:7" s="49" customFormat="1" ht="85.5" customHeight="1">
      <c r="B10" s="51"/>
      <c r="C10" s="56" t="s">
        <v>54</v>
      </c>
      <c r="D10" s="52"/>
      <c r="E10" s="53"/>
      <c r="F10" s="53"/>
      <c r="G10" s="53"/>
    </row>
    <row r="11" spans="2:7" ht="15.75" customHeight="1">
      <c r="C11" s="55" t="s">
        <v>55</v>
      </c>
    </row>
    <row r="12" spans="2:7" s="49" customFormat="1" ht="105.75" customHeight="1">
      <c r="B12" s="51"/>
      <c r="C12" s="56" t="s">
        <v>57</v>
      </c>
      <c r="D12" s="52"/>
      <c r="E12" s="53"/>
      <c r="F12" s="53"/>
      <c r="G12" s="53"/>
    </row>
    <row r="13" spans="2:7" ht="15" customHeight="1">
      <c r="C13" s="55" t="s">
        <v>56</v>
      </c>
    </row>
    <row r="14" spans="2:7" s="49" customFormat="1" ht="180">
      <c r="B14" s="51"/>
      <c r="C14" s="56" t="s">
        <v>58</v>
      </c>
      <c r="D14" s="52"/>
      <c r="E14" s="53"/>
      <c r="F14" s="53"/>
      <c r="G14" s="53"/>
    </row>
    <row r="15" spans="2:7" ht="99.75" customHeight="1">
      <c r="C15" s="57" t="s">
        <v>59</v>
      </c>
    </row>
    <row r="16" spans="2:7" s="49" customFormat="1" ht="212.25" customHeight="1">
      <c r="B16" s="51"/>
      <c r="C16" s="56" t="s">
        <v>60</v>
      </c>
      <c r="D16" s="52"/>
      <c r="E16" s="53"/>
      <c r="F16" s="53"/>
      <c r="G16" s="53"/>
    </row>
    <row r="17" spans="2:7" ht="15" customHeight="1">
      <c r="C17" s="55" t="s">
        <v>61</v>
      </c>
    </row>
    <row r="18" spans="2:7" s="49" customFormat="1" ht="97.5" customHeight="1">
      <c r="B18" s="51"/>
      <c r="C18" s="56" t="s">
        <v>62</v>
      </c>
      <c r="D18" s="52"/>
      <c r="E18" s="53"/>
      <c r="F18" s="53"/>
      <c r="G18" s="53"/>
    </row>
    <row r="19" spans="2:7" ht="15" customHeight="1">
      <c r="C19" s="55" t="s">
        <v>63</v>
      </c>
    </row>
    <row r="20" spans="2:7" s="49" customFormat="1" ht="93.75" customHeight="1">
      <c r="B20" s="51"/>
      <c r="C20" s="56" t="s">
        <v>64</v>
      </c>
      <c r="D20" s="52"/>
      <c r="E20" s="53"/>
      <c r="F20" s="53"/>
      <c r="G20" s="53"/>
    </row>
    <row r="21" spans="2:7" ht="15" customHeight="1">
      <c r="C21" s="55" t="s">
        <v>65</v>
      </c>
    </row>
    <row r="22" spans="2:7" s="49" customFormat="1" ht="180">
      <c r="B22" s="51"/>
      <c r="C22" s="56" t="s">
        <v>66</v>
      </c>
      <c r="D22" s="52"/>
      <c r="E22" s="53"/>
      <c r="F22" s="53"/>
      <c r="G22" s="53"/>
    </row>
    <row r="23" spans="2:7" ht="15" customHeight="1">
      <c r="C23" s="55" t="s">
        <v>67</v>
      </c>
    </row>
    <row r="24" spans="2:7" s="49" customFormat="1" ht="118.5" customHeight="1">
      <c r="B24" s="51"/>
      <c r="C24" s="56" t="s">
        <v>68</v>
      </c>
      <c r="D24" s="52"/>
      <c r="E24" s="53"/>
      <c r="F24" s="53"/>
      <c r="G24" s="53"/>
    </row>
    <row r="25" spans="2:7" ht="15" customHeight="1">
      <c r="C25" s="50" t="s">
        <v>69</v>
      </c>
    </row>
    <row r="26" spans="2:7" ht="15" customHeight="1">
      <c r="C26" s="55" t="s">
        <v>70</v>
      </c>
    </row>
    <row r="27" spans="2:7" s="49" customFormat="1" ht="36">
      <c r="B27" s="51"/>
      <c r="C27" s="56" t="s">
        <v>71</v>
      </c>
      <c r="D27" s="52"/>
      <c r="E27" s="53"/>
      <c r="F27" s="53"/>
      <c r="G27" s="53"/>
    </row>
    <row r="28" spans="2:7" ht="15" customHeight="1">
      <c r="C28" s="55" t="s">
        <v>72</v>
      </c>
    </row>
    <row r="29" spans="2:7" s="49" customFormat="1" ht="135" customHeight="1">
      <c r="B29" s="51"/>
      <c r="C29" s="56" t="s">
        <v>73</v>
      </c>
      <c r="D29" s="52"/>
      <c r="E29" s="53"/>
      <c r="F29" s="53"/>
      <c r="G29" s="53"/>
    </row>
    <row r="30" spans="2:7" s="49" customFormat="1" ht="24">
      <c r="B30" s="51"/>
      <c r="C30" s="56" t="s">
        <v>74</v>
      </c>
      <c r="D30" s="52"/>
      <c r="E30" s="53"/>
      <c r="F30" s="53"/>
      <c r="G30" s="53"/>
    </row>
    <row r="31" spans="2:7" ht="15" customHeight="1">
      <c r="C31" s="55" t="s">
        <v>75</v>
      </c>
    </row>
    <row r="32" spans="2:7" s="49" customFormat="1" ht="135.75" customHeight="1">
      <c r="B32" s="51"/>
      <c r="C32" s="56" t="s">
        <v>77</v>
      </c>
      <c r="D32" s="52"/>
      <c r="E32" s="53"/>
      <c r="F32" s="53"/>
      <c r="G32" s="53"/>
    </row>
    <row r="33" spans="2:7" ht="63.75">
      <c r="C33" s="54" t="s">
        <v>76</v>
      </c>
    </row>
    <row r="36" spans="2:7" s="58" customFormat="1" ht="15" customHeight="1">
      <c r="B36" s="59">
        <v>1</v>
      </c>
      <c r="C36" s="58" t="s">
        <v>3</v>
      </c>
      <c r="D36" s="60"/>
      <c r="E36" s="61"/>
      <c r="F36" s="61"/>
      <c r="G36" s="61"/>
    </row>
    <row r="37" spans="2:7" s="58" customFormat="1" ht="15" customHeight="1">
      <c r="B37" s="59"/>
      <c r="C37" s="58" t="s">
        <v>78</v>
      </c>
      <c r="D37" s="60"/>
      <c r="E37" s="61"/>
      <c r="F37" s="61"/>
      <c r="G37" s="61"/>
    </row>
    <row r="38" spans="2:7" s="58" customFormat="1" ht="15" customHeight="1">
      <c r="B38" s="59"/>
      <c r="C38" s="58" t="s">
        <v>79</v>
      </c>
      <c r="D38" s="60"/>
      <c r="E38" s="61"/>
      <c r="F38" s="61"/>
      <c r="G38" s="61"/>
    </row>
    <row r="39" spans="2:7" s="58" customFormat="1" ht="15" customHeight="1">
      <c r="B39" s="59"/>
      <c r="C39" s="62" t="s">
        <v>4</v>
      </c>
      <c r="D39" s="60">
        <v>1150</v>
      </c>
      <c r="E39" s="63">
        <v>0</v>
      </c>
      <c r="F39" s="61">
        <f>+E39*D39</f>
        <v>0</v>
      </c>
      <c r="G39" s="61"/>
    </row>
    <row r="40" spans="2:7" s="58" customFormat="1" ht="15" customHeight="1">
      <c r="B40" s="59">
        <v>2</v>
      </c>
      <c r="C40" s="58" t="s">
        <v>80</v>
      </c>
      <c r="D40" s="60"/>
      <c r="E40" s="61"/>
      <c r="F40" s="61"/>
      <c r="G40" s="61"/>
    </row>
    <row r="41" spans="2:7" s="58" customFormat="1" ht="15" customHeight="1">
      <c r="B41" s="59"/>
      <c r="C41" s="58" t="s">
        <v>81</v>
      </c>
      <c r="D41" s="60"/>
      <c r="E41" s="61"/>
      <c r="F41" s="61"/>
      <c r="G41" s="61"/>
    </row>
    <row r="42" spans="2:7" s="58" customFormat="1" ht="15" customHeight="1">
      <c r="B42" s="59"/>
      <c r="C42" s="62" t="s">
        <v>8</v>
      </c>
      <c r="D42" s="60">
        <v>12.4</v>
      </c>
      <c r="E42" s="63">
        <v>0</v>
      </c>
      <c r="F42" s="61">
        <f>+E42*D42</f>
        <v>0</v>
      </c>
      <c r="G42" s="61"/>
    </row>
    <row r="43" spans="2:7" s="58" customFormat="1" ht="15" customHeight="1">
      <c r="B43" s="59">
        <v>3</v>
      </c>
      <c r="C43" s="58" t="s">
        <v>82</v>
      </c>
      <c r="D43" s="60"/>
      <c r="E43" s="61"/>
      <c r="F43" s="61"/>
      <c r="G43" s="61"/>
    </row>
    <row r="44" spans="2:7" s="58" customFormat="1" ht="15" customHeight="1">
      <c r="B44" s="59"/>
      <c r="C44" s="58" t="s">
        <v>83</v>
      </c>
      <c r="D44" s="60"/>
      <c r="E44" s="61"/>
      <c r="F44" s="61"/>
      <c r="G44" s="61"/>
    </row>
    <row r="45" spans="2:7" s="58" customFormat="1" ht="15" customHeight="1">
      <c r="B45" s="59"/>
      <c r="C45" s="58" t="s">
        <v>84</v>
      </c>
      <c r="D45" s="60"/>
      <c r="E45" s="61"/>
      <c r="F45" s="61"/>
      <c r="G45" s="61"/>
    </row>
    <row r="46" spans="2:7" s="58" customFormat="1" ht="15" customHeight="1">
      <c r="B46" s="59"/>
      <c r="C46" s="62" t="s">
        <v>8</v>
      </c>
      <c r="D46" s="60">
        <v>14</v>
      </c>
      <c r="E46" s="63">
        <v>0</v>
      </c>
      <c r="F46" s="61">
        <f>+E46*D46</f>
        <v>0</v>
      </c>
      <c r="G46" s="61"/>
    </row>
    <row r="47" spans="2:7" s="58" customFormat="1" ht="89.25">
      <c r="B47" s="64">
        <v>4</v>
      </c>
      <c r="C47" s="65" t="s">
        <v>54</v>
      </c>
      <c r="D47" s="60"/>
      <c r="E47" s="61"/>
      <c r="F47" s="61"/>
      <c r="G47" s="61"/>
    </row>
    <row r="48" spans="2:7" s="58" customFormat="1" ht="15" customHeight="1">
      <c r="B48" s="59"/>
      <c r="C48" s="62" t="s">
        <v>4</v>
      </c>
      <c r="D48" s="60">
        <v>920</v>
      </c>
      <c r="E48" s="63">
        <v>0</v>
      </c>
      <c r="F48" s="61">
        <f>+E48*D48</f>
        <v>0</v>
      </c>
      <c r="G48" s="61"/>
    </row>
    <row r="49" spans="2:7" s="58" customFormat="1" ht="51">
      <c r="B49" s="64">
        <v>5</v>
      </c>
      <c r="C49" s="65" t="s">
        <v>85</v>
      </c>
      <c r="D49" s="60"/>
      <c r="E49" s="61"/>
      <c r="F49" s="61"/>
      <c r="G49" s="61"/>
    </row>
    <row r="50" spans="2:7" s="58" customFormat="1" ht="15" customHeight="1">
      <c r="B50" s="59"/>
      <c r="C50" s="62" t="s">
        <v>4</v>
      </c>
      <c r="D50" s="60">
        <v>920</v>
      </c>
      <c r="E50" s="63">
        <v>0</v>
      </c>
      <c r="F50" s="61">
        <f>+E50*D50</f>
        <v>0</v>
      </c>
      <c r="G50" s="61"/>
    </row>
    <row r="51" spans="2:7" s="58" customFormat="1" ht="15" customHeight="1">
      <c r="B51" s="64">
        <v>6</v>
      </c>
      <c r="C51" s="65" t="s">
        <v>5</v>
      </c>
      <c r="D51" s="60"/>
      <c r="E51" s="61"/>
      <c r="F51" s="61"/>
      <c r="G51" s="61"/>
    </row>
    <row r="52" spans="2:7" s="42" customFormat="1" ht="114.75">
      <c r="B52" s="43"/>
      <c r="C52" s="65" t="s">
        <v>86</v>
      </c>
      <c r="D52" s="65"/>
      <c r="E52" s="65"/>
      <c r="F52" s="65"/>
      <c r="G52" s="45"/>
    </row>
    <row r="53" spans="2:7" s="42" customFormat="1" ht="38.25">
      <c r="B53" s="43"/>
      <c r="C53" s="65" t="s">
        <v>87</v>
      </c>
      <c r="D53" s="65"/>
      <c r="E53" s="65"/>
      <c r="F53" s="65"/>
      <c r="G53" s="45"/>
    </row>
    <row r="54" spans="2:7" s="42" customFormat="1" ht="63.75">
      <c r="B54" s="43"/>
      <c r="C54" s="65" t="s">
        <v>88</v>
      </c>
      <c r="D54" s="65"/>
      <c r="E54" s="65"/>
      <c r="F54" s="65"/>
      <c r="G54" s="45"/>
    </row>
    <row r="55" spans="2:7" s="42" customFormat="1" ht="25.5">
      <c r="B55" s="46"/>
      <c r="C55" s="65" t="s">
        <v>89</v>
      </c>
      <c r="D55" s="65"/>
      <c r="E55" s="65"/>
      <c r="F55" s="65"/>
      <c r="G55" s="45"/>
    </row>
    <row r="56" spans="2:7" s="58" customFormat="1" ht="15" customHeight="1">
      <c r="B56" s="59"/>
      <c r="C56" s="62" t="s">
        <v>4</v>
      </c>
      <c r="D56" s="60">
        <v>848.6</v>
      </c>
      <c r="E56" s="63">
        <v>0</v>
      </c>
      <c r="F56" s="61">
        <f>+E56*D56</f>
        <v>0</v>
      </c>
      <c r="G56" s="61"/>
    </row>
    <row r="57" spans="2:7" s="58" customFormat="1" ht="15" customHeight="1">
      <c r="B57" s="66">
        <v>7</v>
      </c>
      <c r="C57" s="67" t="s">
        <v>6</v>
      </c>
      <c r="D57" s="68"/>
      <c r="E57" s="69"/>
      <c r="F57" s="69"/>
      <c r="G57" s="61"/>
    </row>
    <row r="58" spans="2:7" s="58" customFormat="1" ht="15" customHeight="1">
      <c r="B58" s="66"/>
      <c r="C58" s="67" t="s">
        <v>90</v>
      </c>
      <c r="D58" s="68"/>
      <c r="E58" s="69"/>
      <c r="F58" s="69"/>
      <c r="G58" s="61"/>
    </row>
    <row r="59" spans="2:7" s="58" customFormat="1" ht="15" customHeight="1">
      <c r="B59" s="66"/>
      <c r="C59" s="67" t="s">
        <v>7</v>
      </c>
      <c r="D59" s="68"/>
      <c r="E59" s="69"/>
      <c r="F59" s="69"/>
      <c r="G59" s="61"/>
    </row>
    <row r="60" spans="2:7" s="58" customFormat="1" ht="15" customHeight="1">
      <c r="B60" s="59"/>
      <c r="C60" s="62" t="s">
        <v>8</v>
      </c>
      <c r="D60" s="60">
        <v>119</v>
      </c>
      <c r="E60" s="63">
        <v>0</v>
      </c>
      <c r="F60" s="61">
        <f>+E60*D60</f>
        <v>0</v>
      </c>
      <c r="G60" s="61"/>
    </row>
    <row r="61" spans="2:7" s="58" customFormat="1" ht="38.25">
      <c r="B61" s="64">
        <v>8</v>
      </c>
      <c r="C61" s="65" t="s">
        <v>91</v>
      </c>
      <c r="D61" s="60"/>
      <c r="E61" s="61"/>
      <c r="F61" s="61"/>
      <c r="G61" s="61"/>
    </row>
    <row r="62" spans="2:7" s="58" customFormat="1" ht="15" customHeight="1">
      <c r="B62" s="59"/>
      <c r="C62" s="62" t="s">
        <v>8</v>
      </c>
      <c r="D62" s="60">
        <v>112.3</v>
      </c>
      <c r="E62" s="63">
        <v>0</v>
      </c>
      <c r="F62" s="61">
        <f>+E62*D62</f>
        <v>0</v>
      </c>
      <c r="G62" s="61"/>
    </row>
    <row r="63" spans="2:7" s="58" customFormat="1" ht="76.5">
      <c r="B63" s="64">
        <v>9</v>
      </c>
      <c r="C63" s="65" t="s">
        <v>92</v>
      </c>
      <c r="D63" s="60"/>
      <c r="E63" s="61"/>
      <c r="F63" s="61"/>
      <c r="G63" s="61"/>
    </row>
    <row r="64" spans="2:7" s="58" customFormat="1" ht="15" customHeight="1">
      <c r="B64" s="59"/>
      <c r="C64" s="62" t="s">
        <v>8</v>
      </c>
      <c r="D64" s="60">
        <v>112.3</v>
      </c>
      <c r="E64" s="63">
        <v>0</v>
      </c>
      <c r="F64" s="61">
        <f>+E64*D64</f>
        <v>0</v>
      </c>
      <c r="G64" s="61"/>
    </row>
    <row r="65" spans="2:7" s="58" customFormat="1" ht="38.25">
      <c r="B65" s="64">
        <v>10</v>
      </c>
      <c r="C65" s="65" t="s">
        <v>93</v>
      </c>
      <c r="D65" s="60"/>
      <c r="E65" s="61"/>
      <c r="F65" s="61"/>
      <c r="G65" s="61"/>
    </row>
    <row r="66" spans="2:7" s="58" customFormat="1" ht="15" customHeight="1">
      <c r="B66" s="59"/>
      <c r="C66" s="62" t="s">
        <v>8</v>
      </c>
      <c r="D66" s="60">
        <v>112.3</v>
      </c>
      <c r="E66" s="63">
        <v>0</v>
      </c>
      <c r="F66" s="61">
        <f>+E66*D66</f>
        <v>0</v>
      </c>
      <c r="G66" s="61"/>
    </row>
    <row r="67" spans="2:7" s="58" customFormat="1" ht="165.75">
      <c r="B67" s="64">
        <v>11</v>
      </c>
      <c r="C67" s="65" t="s">
        <v>94</v>
      </c>
      <c r="D67" s="60"/>
      <c r="E67" s="61"/>
      <c r="F67" s="61"/>
      <c r="G67" s="61"/>
    </row>
    <row r="68" spans="2:7" s="58" customFormat="1" ht="15" customHeight="1">
      <c r="B68" s="59"/>
      <c r="C68" s="62" t="s">
        <v>8</v>
      </c>
      <c r="D68" s="60">
        <v>112.3</v>
      </c>
      <c r="E68" s="63">
        <v>0</v>
      </c>
      <c r="F68" s="61">
        <f>+E68*D68</f>
        <v>0</v>
      </c>
      <c r="G68" s="61"/>
    </row>
    <row r="69" spans="2:7" s="58" customFormat="1" ht="51">
      <c r="B69" s="64">
        <v>12</v>
      </c>
      <c r="C69" s="65" t="s">
        <v>95</v>
      </c>
      <c r="D69" s="60"/>
      <c r="E69" s="61"/>
      <c r="F69" s="61"/>
      <c r="G69" s="61"/>
    </row>
    <row r="70" spans="2:7" s="58" customFormat="1" ht="15" customHeight="1">
      <c r="B70" s="59"/>
      <c r="C70" s="62" t="s">
        <v>8</v>
      </c>
      <c r="D70" s="60">
        <v>112.3</v>
      </c>
      <c r="E70" s="63">
        <v>0</v>
      </c>
      <c r="F70" s="61">
        <f>+E70*D70</f>
        <v>0</v>
      </c>
      <c r="G70" s="61"/>
    </row>
    <row r="71" spans="2:7" s="58" customFormat="1" ht="38.25">
      <c r="B71" s="64">
        <v>13</v>
      </c>
      <c r="C71" s="65" t="s">
        <v>96</v>
      </c>
      <c r="D71" s="60"/>
      <c r="E71" s="61"/>
      <c r="F71" s="61"/>
      <c r="G71" s="61"/>
    </row>
    <row r="72" spans="2:7" s="58" customFormat="1" ht="15" customHeight="1">
      <c r="B72" s="59"/>
      <c r="C72" s="62" t="s">
        <v>8</v>
      </c>
      <c r="D72" s="60">
        <v>6.5</v>
      </c>
      <c r="E72" s="63">
        <v>0</v>
      </c>
      <c r="F72" s="61">
        <f>+E72*D72</f>
        <v>0</v>
      </c>
      <c r="G72" s="61"/>
    </row>
    <row r="73" spans="2:7" s="58" customFormat="1" ht="38.25">
      <c r="B73" s="64">
        <v>14</v>
      </c>
      <c r="C73" s="65" t="s">
        <v>97</v>
      </c>
      <c r="D73" s="60"/>
      <c r="E73" s="61"/>
      <c r="F73" s="61"/>
      <c r="G73" s="61"/>
    </row>
    <row r="74" spans="2:7" s="58" customFormat="1" ht="15" customHeight="1">
      <c r="B74" s="59"/>
      <c r="C74" s="62" t="s">
        <v>4</v>
      </c>
      <c r="D74" s="60">
        <v>1070.4000000000001</v>
      </c>
      <c r="E74" s="63">
        <v>0</v>
      </c>
      <c r="F74" s="61">
        <f>+E74*D74</f>
        <v>0</v>
      </c>
      <c r="G74" s="61"/>
    </row>
    <row r="75" spans="2:7" s="58" customFormat="1" ht="38.25">
      <c r="B75" s="64">
        <v>15</v>
      </c>
      <c r="C75" s="65" t="s">
        <v>98</v>
      </c>
      <c r="D75" s="60"/>
      <c r="E75" s="61"/>
      <c r="F75" s="61"/>
      <c r="G75" s="61"/>
    </row>
    <row r="76" spans="2:7" s="58" customFormat="1" ht="15" customHeight="1">
      <c r="B76" s="59"/>
      <c r="C76" s="62" t="s">
        <v>8</v>
      </c>
      <c r="D76" s="60">
        <v>126.6</v>
      </c>
      <c r="E76" s="63">
        <v>0</v>
      </c>
      <c r="F76" s="61">
        <f>+E76*D76</f>
        <v>0</v>
      </c>
      <c r="G76" s="61"/>
    </row>
    <row r="77" spans="2:7" s="58" customFormat="1" ht="51">
      <c r="B77" s="64">
        <v>16</v>
      </c>
      <c r="C77" s="65" t="s">
        <v>99</v>
      </c>
      <c r="D77" s="60"/>
      <c r="E77" s="61"/>
      <c r="F77" s="61"/>
      <c r="G77" s="61"/>
    </row>
    <row r="78" spans="2:7" s="58" customFormat="1" ht="15" customHeight="1">
      <c r="B78" s="59"/>
      <c r="C78" s="62" t="s">
        <v>8</v>
      </c>
      <c r="D78" s="60">
        <v>105.8</v>
      </c>
      <c r="E78" s="63">
        <v>0</v>
      </c>
      <c r="F78" s="61">
        <f>+E78*D78</f>
        <v>0</v>
      </c>
      <c r="G78" s="61"/>
    </row>
    <row r="79" spans="2:7" s="58" customFormat="1" ht="119.25" customHeight="1">
      <c r="B79" s="64">
        <v>17</v>
      </c>
      <c r="C79" s="65" t="s">
        <v>100</v>
      </c>
      <c r="D79" s="60"/>
      <c r="E79" s="61"/>
      <c r="F79" s="61"/>
      <c r="G79" s="61"/>
    </row>
    <row r="80" spans="2:7" s="58" customFormat="1" ht="15" customHeight="1">
      <c r="B80" s="59"/>
      <c r="C80" s="62" t="s">
        <v>4</v>
      </c>
      <c r="D80" s="60">
        <v>848.6</v>
      </c>
      <c r="E80" s="63">
        <v>0</v>
      </c>
      <c r="F80" s="61">
        <f>+E80*D80</f>
        <v>0</v>
      </c>
      <c r="G80" s="61"/>
    </row>
    <row r="81" spans="2:7" s="58" customFormat="1" ht="25.5">
      <c r="B81" s="64">
        <v>18</v>
      </c>
      <c r="C81" s="65" t="s">
        <v>101</v>
      </c>
      <c r="D81" s="60"/>
      <c r="E81" s="61"/>
      <c r="F81" s="61"/>
      <c r="G81" s="61"/>
    </row>
    <row r="82" spans="2:7" s="58" customFormat="1" ht="15" customHeight="1">
      <c r="B82" s="59"/>
      <c r="C82" s="62" t="s">
        <v>0</v>
      </c>
      <c r="D82" s="60">
        <v>2</v>
      </c>
      <c r="E82" s="63">
        <v>0</v>
      </c>
      <c r="F82" s="61">
        <f>+E82*D82</f>
        <v>0</v>
      </c>
      <c r="G82" s="61"/>
    </row>
    <row r="83" spans="2:7" s="58" customFormat="1" ht="51">
      <c r="B83" s="64">
        <v>19</v>
      </c>
      <c r="C83" s="65" t="s">
        <v>102</v>
      </c>
      <c r="D83" s="60"/>
      <c r="E83" s="61"/>
      <c r="F83" s="61"/>
      <c r="G83" s="61"/>
    </row>
    <row r="84" spans="2:7" s="58" customFormat="1" ht="15" customHeight="1">
      <c r="B84" s="59"/>
      <c r="C84" s="62" t="s">
        <v>8</v>
      </c>
      <c r="D84" s="60">
        <v>26.3</v>
      </c>
      <c r="E84" s="63">
        <v>0</v>
      </c>
      <c r="F84" s="61">
        <f>+E84*D84</f>
        <v>0</v>
      </c>
      <c r="G84" s="61"/>
    </row>
    <row r="85" spans="2:7" s="58" customFormat="1" ht="38.25">
      <c r="B85" s="64">
        <v>20</v>
      </c>
      <c r="C85" s="65" t="s">
        <v>103</v>
      </c>
      <c r="D85" s="60"/>
      <c r="E85" s="61"/>
      <c r="F85" s="61"/>
      <c r="G85" s="61"/>
    </row>
    <row r="86" spans="2:7" s="58" customFormat="1" ht="15" customHeight="1">
      <c r="B86" s="59"/>
      <c r="C86" s="62" t="s">
        <v>8</v>
      </c>
      <c r="D86" s="60">
        <v>12.65</v>
      </c>
      <c r="E86" s="63">
        <v>0</v>
      </c>
      <c r="F86" s="61">
        <f>+E86*D86</f>
        <v>0</v>
      </c>
      <c r="G86" s="61"/>
    </row>
    <row r="87" spans="2:7" s="58" customFormat="1" ht="102">
      <c r="B87" s="64">
        <v>21</v>
      </c>
      <c r="C87" s="65" t="s">
        <v>104</v>
      </c>
      <c r="D87" s="60"/>
      <c r="E87" s="61"/>
      <c r="F87" s="61"/>
      <c r="G87" s="61"/>
    </row>
    <row r="88" spans="2:7" s="58" customFormat="1" ht="15" customHeight="1">
      <c r="B88" s="59"/>
      <c r="C88" s="62" t="s">
        <v>0</v>
      </c>
      <c r="D88" s="60">
        <v>1</v>
      </c>
      <c r="E88" s="63">
        <v>0</v>
      </c>
      <c r="F88" s="61">
        <f>+E88*D88</f>
        <v>0</v>
      </c>
      <c r="G88" s="61"/>
    </row>
    <row r="89" spans="2:7" s="58" customFormat="1" ht="63.75" customHeight="1">
      <c r="B89" s="64">
        <v>22</v>
      </c>
      <c r="C89" s="65" t="s">
        <v>105</v>
      </c>
      <c r="D89" s="60"/>
      <c r="E89" s="61"/>
      <c r="F89" s="61"/>
      <c r="G89" s="61"/>
    </row>
    <row r="90" spans="2:7" s="58" customFormat="1" ht="15" customHeight="1">
      <c r="B90" s="59"/>
      <c r="C90" s="62" t="s">
        <v>8</v>
      </c>
      <c r="D90" s="60">
        <v>5.2</v>
      </c>
      <c r="E90" s="63">
        <v>0</v>
      </c>
      <c r="F90" s="61">
        <f>+E90*D90</f>
        <v>0</v>
      </c>
      <c r="G90" s="61"/>
    </row>
    <row r="91" spans="2:7" s="58" customFormat="1" ht="38.25">
      <c r="B91" s="64">
        <v>23</v>
      </c>
      <c r="C91" s="65" t="s">
        <v>106</v>
      </c>
      <c r="D91" s="60"/>
      <c r="E91" s="61"/>
      <c r="F91" s="61"/>
      <c r="G91" s="61"/>
    </row>
    <row r="92" spans="2:7" s="74" customFormat="1" ht="15" customHeight="1">
      <c r="B92" s="70"/>
      <c r="C92" s="71" t="s">
        <v>107</v>
      </c>
      <c r="D92" s="72"/>
      <c r="E92" s="73"/>
      <c r="F92" s="73"/>
      <c r="G92" s="73"/>
    </row>
    <row r="93" spans="2:7" s="58" customFormat="1" ht="15" customHeight="1">
      <c r="B93" s="59"/>
      <c r="C93" s="62" t="s">
        <v>0</v>
      </c>
      <c r="D93" s="60">
        <v>4</v>
      </c>
      <c r="E93" s="63">
        <v>0</v>
      </c>
      <c r="F93" s="61">
        <f>+E93*D93</f>
        <v>0</v>
      </c>
      <c r="G93" s="61"/>
    </row>
    <row r="94" spans="2:7" s="74" customFormat="1" ht="15" customHeight="1">
      <c r="B94" s="70"/>
      <c r="C94" s="71" t="s">
        <v>108</v>
      </c>
      <c r="D94" s="72"/>
      <c r="E94" s="73"/>
      <c r="F94" s="73"/>
      <c r="G94" s="73"/>
    </row>
    <row r="95" spans="2:7" s="58" customFormat="1" ht="15" customHeight="1">
      <c r="B95" s="59"/>
      <c r="C95" s="62" t="s">
        <v>0</v>
      </c>
      <c r="D95" s="60">
        <v>1</v>
      </c>
      <c r="E95" s="63">
        <v>0</v>
      </c>
      <c r="F95" s="61">
        <f>+E95*D95</f>
        <v>0</v>
      </c>
      <c r="G95" s="61"/>
    </row>
    <row r="96" spans="2:7" s="58" customFormat="1" ht="25.5">
      <c r="B96" s="64">
        <v>24</v>
      </c>
      <c r="C96" s="65" t="s">
        <v>109</v>
      </c>
      <c r="D96" s="60"/>
      <c r="E96" s="61"/>
      <c r="F96" s="61"/>
      <c r="G96" s="61"/>
    </row>
    <row r="97" spans="2:10" s="58" customFormat="1" ht="15" customHeight="1">
      <c r="B97" s="59"/>
      <c r="C97" s="62" t="s">
        <v>8</v>
      </c>
      <c r="D97" s="60">
        <v>12.7</v>
      </c>
      <c r="E97" s="63">
        <v>0</v>
      </c>
      <c r="F97" s="61">
        <f>+E97*D97</f>
        <v>0</v>
      </c>
      <c r="G97" s="61"/>
    </row>
    <row r="98" spans="2:10" s="58" customFormat="1" ht="25.5">
      <c r="B98" s="64">
        <v>25</v>
      </c>
      <c r="C98" s="65" t="s">
        <v>110</v>
      </c>
      <c r="D98" s="60"/>
      <c r="E98" s="61"/>
      <c r="F98" s="61"/>
      <c r="G98" s="61"/>
    </row>
    <row r="99" spans="2:10" s="58" customFormat="1" ht="15" customHeight="1">
      <c r="B99" s="59"/>
      <c r="C99" s="62" t="s">
        <v>8</v>
      </c>
      <c r="D99" s="60">
        <v>6.5</v>
      </c>
      <c r="E99" s="63">
        <v>0</v>
      </c>
      <c r="F99" s="61">
        <f>+E99*D99</f>
        <v>0</v>
      </c>
      <c r="G99" s="61"/>
    </row>
    <row r="100" spans="2:10" s="58" customFormat="1" ht="38.25">
      <c r="B100" s="64">
        <v>26</v>
      </c>
      <c r="C100" s="65" t="s">
        <v>111</v>
      </c>
      <c r="D100" s="60"/>
      <c r="E100" s="61"/>
      <c r="F100" s="61"/>
      <c r="G100" s="61"/>
    </row>
    <row r="101" spans="2:10" s="58" customFormat="1" ht="15" customHeight="1">
      <c r="B101" s="59"/>
      <c r="C101" s="62" t="s">
        <v>0</v>
      </c>
      <c r="D101" s="60">
        <v>3</v>
      </c>
      <c r="E101" s="63">
        <v>0</v>
      </c>
      <c r="F101" s="61">
        <f>+E101*D101</f>
        <v>0</v>
      </c>
      <c r="G101" s="61"/>
    </row>
    <row r="102" spans="2:10" s="58" customFormat="1" ht="38.25">
      <c r="B102" s="64">
        <v>27</v>
      </c>
      <c r="C102" s="65" t="s">
        <v>112</v>
      </c>
      <c r="D102" s="60"/>
      <c r="E102" s="61"/>
      <c r="F102" s="61"/>
      <c r="G102" s="61"/>
    </row>
    <row r="103" spans="2:10" s="58" customFormat="1" ht="15" customHeight="1">
      <c r="B103" s="59"/>
      <c r="C103" s="62" t="s">
        <v>0</v>
      </c>
      <c r="D103" s="60">
        <v>3</v>
      </c>
      <c r="E103" s="63">
        <v>0</v>
      </c>
      <c r="F103" s="61">
        <f>+E103*D103</f>
        <v>0</v>
      </c>
      <c r="G103" s="61"/>
    </row>
    <row r="104" spans="2:10" s="58" customFormat="1" ht="38.25">
      <c r="B104" s="64">
        <v>28</v>
      </c>
      <c r="C104" s="65" t="s">
        <v>114</v>
      </c>
      <c r="D104" s="60"/>
      <c r="E104" s="61"/>
      <c r="F104" s="61"/>
      <c r="G104" s="61"/>
    </row>
    <row r="105" spans="2:10" s="58" customFormat="1" ht="15" customHeight="1">
      <c r="B105" s="59"/>
      <c r="C105" s="62" t="s">
        <v>0</v>
      </c>
      <c r="D105" s="60">
        <v>1</v>
      </c>
      <c r="E105" s="63">
        <v>0</v>
      </c>
      <c r="F105" s="61">
        <f>+E105*D105</f>
        <v>0</v>
      </c>
      <c r="G105" s="61"/>
      <c r="H105" s="97"/>
      <c r="I105" s="61"/>
    </row>
    <row r="106" spans="2:10" s="58" customFormat="1" ht="63.75">
      <c r="B106" s="79">
        <v>29</v>
      </c>
      <c r="C106" s="78" t="s">
        <v>113</v>
      </c>
      <c r="D106" s="75"/>
      <c r="E106" s="76"/>
      <c r="F106" s="77">
        <f>+SUM(F36:F105)*0.05</f>
        <v>0</v>
      </c>
      <c r="G106" s="61"/>
      <c r="H106" s="61"/>
      <c r="I106" s="61"/>
      <c r="J106" s="61"/>
    </row>
    <row r="107" spans="2:10" s="85" customFormat="1" ht="20.100000000000001" customHeight="1" thickBot="1">
      <c r="B107" s="80"/>
      <c r="C107" s="81" t="s">
        <v>9</v>
      </c>
      <c r="D107" s="82"/>
      <c r="E107" s="83"/>
      <c r="F107" s="83">
        <f>SUM(F36:F106)</f>
        <v>0</v>
      </c>
      <c r="G107" s="84"/>
      <c r="J107" s="84"/>
    </row>
    <row r="108" spans="2:10" s="42" customFormat="1" ht="15" customHeight="1">
      <c r="B108" s="43"/>
      <c r="D108" s="44"/>
      <c r="E108" s="45"/>
      <c r="F108" s="45"/>
      <c r="G108" s="45"/>
      <c r="H108" s="45"/>
    </row>
    <row r="109" spans="2:10" s="58" customFormat="1" ht="20.100000000000001" customHeight="1">
      <c r="B109" s="86" t="s">
        <v>36</v>
      </c>
      <c r="C109" s="87" t="s">
        <v>39</v>
      </c>
      <c r="D109" s="88"/>
      <c r="E109" s="89"/>
      <c r="F109" s="89"/>
      <c r="G109" s="61"/>
    </row>
    <row r="110" spans="2:10" s="42" customFormat="1" ht="15" customHeight="1">
      <c r="B110" s="46"/>
      <c r="C110" s="47"/>
      <c r="D110" s="48"/>
      <c r="E110" s="45"/>
      <c r="F110" s="45"/>
      <c r="G110" s="45"/>
    </row>
    <row r="111" spans="2:10" ht="15" customHeight="1">
      <c r="C111" s="50" t="s">
        <v>115</v>
      </c>
    </row>
    <row r="112" spans="2:10" s="50" customFormat="1" ht="61.5" customHeight="1">
      <c r="B112" s="90"/>
      <c r="C112" s="57" t="s">
        <v>116</v>
      </c>
      <c r="D112" s="91"/>
      <c r="E112" s="92"/>
      <c r="F112" s="92"/>
      <c r="G112" s="92"/>
    </row>
    <row r="113" spans="2:7" s="42" customFormat="1" ht="15.75" customHeight="1">
      <c r="B113" s="46"/>
      <c r="C113" s="47"/>
      <c r="D113" s="48"/>
      <c r="E113" s="45"/>
      <c r="F113" s="45"/>
      <c r="G113" s="45"/>
    </row>
    <row r="114" spans="2:7" s="58" customFormat="1" ht="25.5">
      <c r="B114" s="64">
        <v>1</v>
      </c>
      <c r="C114" s="65" t="s">
        <v>117</v>
      </c>
      <c r="D114" s="60"/>
      <c r="E114" s="61"/>
      <c r="F114" s="61"/>
      <c r="G114" s="61"/>
    </row>
    <row r="115" spans="2:7" s="58" customFormat="1" ht="15" customHeight="1">
      <c r="B115" s="59"/>
      <c r="C115" s="62" t="s">
        <v>0</v>
      </c>
      <c r="D115" s="60">
        <v>16</v>
      </c>
      <c r="E115" s="63">
        <v>0</v>
      </c>
      <c r="F115" s="61">
        <f>+E115*D115</f>
        <v>0</v>
      </c>
      <c r="G115" s="61"/>
    </row>
    <row r="116" spans="2:7" s="58" customFormat="1" ht="51">
      <c r="B116" s="64">
        <v>2</v>
      </c>
      <c r="C116" s="65" t="s">
        <v>118</v>
      </c>
      <c r="D116" s="60"/>
      <c r="E116" s="61"/>
      <c r="F116" s="61"/>
      <c r="G116" s="61"/>
    </row>
    <row r="117" spans="2:7" s="58" customFormat="1" ht="15" customHeight="1">
      <c r="B117" s="59"/>
      <c r="C117" s="62" t="s">
        <v>0</v>
      </c>
      <c r="D117" s="60">
        <v>33</v>
      </c>
      <c r="E117" s="63">
        <v>0</v>
      </c>
      <c r="F117" s="61">
        <f>+E117*D117</f>
        <v>0</v>
      </c>
      <c r="G117" s="61"/>
    </row>
    <row r="118" spans="2:7" s="58" customFormat="1" ht="51">
      <c r="B118" s="64">
        <v>3</v>
      </c>
      <c r="C118" s="65" t="s">
        <v>119</v>
      </c>
      <c r="D118" s="60"/>
      <c r="E118" s="61"/>
      <c r="F118" s="61"/>
      <c r="G118" s="61"/>
    </row>
    <row r="119" spans="2:7" s="58" customFormat="1" ht="15" customHeight="1">
      <c r="B119" s="59"/>
      <c r="C119" s="62" t="s">
        <v>0</v>
      </c>
      <c r="D119" s="60">
        <v>1</v>
      </c>
      <c r="E119" s="63">
        <v>0</v>
      </c>
      <c r="F119" s="61">
        <f>+E119*D119</f>
        <v>0</v>
      </c>
      <c r="G119" s="61"/>
    </row>
    <row r="120" spans="2:7" s="58" customFormat="1" ht="38.25">
      <c r="B120" s="64">
        <v>4</v>
      </c>
      <c r="C120" s="65" t="s">
        <v>120</v>
      </c>
      <c r="D120" s="60"/>
      <c r="E120" s="61"/>
      <c r="F120" s="61"/>
      <c r="G120" s="61"/>
    </row>
    <row r="121" spans="2:7" s="58" customFormat="1" ht="15" customHeight="1">
      <c r="B121" s="59"/>
      <c r="C121" s="62" t="s">
        <v>8</v>
      </c>
      <c r="D121" s="60">
        <v>103</v>
      </c>
      <c r="E121" s="63">
        <v>0</v>
      </c>
      <c r="F121" s="61">
        <f>+E121*D121</f>
        <v>0</v>
      </c>
      <c r="G121" s="61"/>
    </row>
    <row r="122" spans="2:7" s="58" customFormat="1" ht="51">
      <c r="B122" s="64">
        <v>5</v>
      </c>
      <c r="C122" s="65" t="s">
        <v>121</v>
      </c>
      <c r="D122" s="60"/>
      <c r="E122" s="61"/>
      <c r="F122" s="61"/>
      <c r="G122" s="61"/>
    </row>
    <row r="123" spans="2:7" s="58" customFormat="1" ht="15" customHeight="1">
      <c r="B123" s="59"/>
      <c r="C123" s="62" t="s">
        <v>0</v>
      </c>
      <c r="D123" s="60">
        <v>4</v>
      </c>
      <c r="E123" s="63">
        <v>0</v>
      </c>
      <c r="F123" s="61">
        <f>+E123*D123</f>
        <v>0</v>
      </c>
      <c r="G123" s="61"/>
    </row>
    <row r="124" spans="2:7" s="58" customFormat="1" ht="242.25">
      <c r="B124" s="64">
        <v>6</v>
      </c>
      <c r="C124" s="65" t="s">
        <v>123</v>
      </c>
      <c r="D124" s="60"/>
      <c r="E124" s="61"/>
      <c r="F124" s="61"/>
      <c r="G124" s="61"/>
    </row>
    <row r="125" spans="2:7" s="58" customFormat="1" ht="153">
      <c r="B125" s="64"/>
      <c r="C125" s="65" t="s">
        <v>122</v>
      </c>
      <c r="D125" s="60"/>
      <c r="E125" s="61"/>
      <c r="F125" s="61"/>
      <c r="G125" s="61"/>
    </row>
    <row r="126" spans="2:7" s="58" customFormat="1" ht="15" customHeight="1">
      <c r="B126" s="66"/>
      <c r="C126" s="67" t="s">
        <v>10</v>
      </c>
      <c r="D126" s="68"/>
      <c r="E126" s="61"/>
      <c r="F126" s="61"/>
      <c r="G126" s="61"/>
    </row>
    <row r="127" spans="2:7" s="58" customFormat="1" ht="15" customHeight="1">
      <c r="B127" s="59"/>
      <c r="C127" s="62" t="s">
        <v>0</v>
      </c>
      <c r="D127" s="60">
        <v>33</v>
      </c>
      <c r="E127" s="63">
        <v>0</v>
      </c>
      <c r="F127" s="61">
        <f>+E127*D127</f>
        <v>0</v>
      </c>
      <c r="G127" s="61"/>
    </row>
    <row r="128" spans="2:7" s="58" customFormat="1" ht="38.25">
      <c r="B128" s="64">
        <v>7</v>
      </c>
      <c r="C128" s="65" t="s">
        <v>124</v>
      </c>
      <c r="D128" s="60"/>
      <c r="E128" s="61"/>
      <c r="F128" s="61"/>
      <c r="G128" s="61"/>
    </row>
    <row r="129" spans="2:7" s="58" customFormat="1" ht="15" customHeight="1">
      <c r="B129" s="59"/>
      <c r="C129" s="62" t="s">
        <v>0</v>
      </c>
      <c r="D129" s="60">
        <v>33</v>
      </c>
      <c r="E129" s="63">
        <v>0</v>
      </c>
      <c r="F129" s="61">
        <f>+E129*D129</f>
        <v>0</v>
      </c>
      <c r="G129" s="61"/>
    </row>
    <row r="130" spans="2:7" s="58" customFormat="1" ht="15" customHeight="1">
      <c r="B130" s="64">
        <v>8</v>
      </c>
      <c r="C130" s="65" t="s">
        <v>125</v>
      </c>
      <c r="D130" s="60"/>
      <c r="E130" s="61"/>
      <c r="F130" s="61"/>
      <c r="G130" s="61"/>
    </row>
    <row r="131" spans="2:7" s="58" customFormat="1" ht="15" customHeight="1">
      <c r="B131" s="59"/>
      <c r="C131" s="62" t="s">
        <v>0</v>
      </c>
      <c r="D131" s="60">
        <v>1</v>
      </c>
      <c r="E131" s="63">
        <v>0</v>
      </c>
      <c r="F131" s="61">
        <f>+E131*D131</f>
        <v>0</v>
      </c>
      <c r="G131" s="61"/>
    </row>
    <row r="132" spans="2:7" s="58" customFormat="1" ht="25.5">
      <c r="B132" s="64">
        <v>9</v>
      </c>
      <c r="C132" s="98" t="s">
        <v>166</v>
      </c>
      <c r="D132" s="60"/>
      <c r="E132" s="61"/>
      <c r="F132" s="61"/>
      <c r="G132" s="61"/>
    </row>
    <row r="133" spans="2:7" s="58" customFormat="1" ht="15" customHeight="1">
      <c r="B133" s="59"/>
      <c r="C133" s="62" t="s">
        <v>0</v>
      </c>
      <c r="D133" s="60">
        <v>33</v>
      </c>
      <c r="E133" s="63">
        <v>0</v>
      </c>
      <c r="F133" s="61">
        <f>+E133*D133</f>
        <v>0</v>
      </c>
      <c r="G133" s="61"/>
    </row>
    <row r="134" spans="2:7" s="58" customFormat="1" ht="15" customHeight="1">
      <c r="B134" s="64">
        <v>10</v>
      </c>
      <c r="C134" s="65" t="s">
        <v>167</v>
      </c>
      <c r="D134" s="60"/>
      <c r="E134" s="61"/>
      <c r="F134" s="61"/>
      <c r="G134" s="61"/>
    </row>
    <row r="135" spans="2:7" s="58" customFormat="1" ht="15.75" customHeight="1">
      <c r="B135" s="59"/>
      <c r="C135" s="62" t="s">
        <v>0</v>
      </c>
      <c r="D135" s="60">
        <v>1</v>
      </c>
      <c r="E135" s="63">
        <v>0</v>
      </c>
      <c r="F135" s="61">
        <f>+E135*D135</f>
        <v>0</v>
      </c>
      <c r="G135" s="61"/>
    </row>
    <row r="136" spans="2:7" s="58" customFormat="1" ht="229.5">
      <c r="B136" s="64">
        <v>11</v>
      </c>
      <c r="C136" s="65" t="s">
        <v>126</v>
      </c>
      <c r="D136" s="60"/>
      <c r="E136" s="61"/>
      <c r="F136" s="61"/>
      <c r="G136" s="61"/>
    </row>
    <row r="137" spans="2:7" s="58" customFormat="1" ht="15" customHeight="1">
      <c r="B137" s="66"/>
      <c r="C137" s="67" t="s">
        <v>11</v>
      </c>
      <c r="D137" s="68"/>
      <c r="E137" s="61"/>
      <c r="F137" s="61"/>
      <c r="G137" s="61"/>
    </row>
    <row r="138" spans="2:7" s="58" customFormat="1" ht="15" customHeight="1">
      <c r="B138" s="59"/>
      <c r="C138" s="62" t="s">
        <v>0</v>
      </c>
      <c r="D138" s="60">
        <v>1</v>
      </c>
      <c r="E138" s="63">
        <v>0</v>
      </c>
      <c r="F138" s="61">
        <f>+E138*D138</f>
        <v>0</v>
      </c>
      <c r="G138" s="61"/>
    </row>
    <row r="139" spans="2:7" s="58" customFormat="1" ht="15" customHeight="1">
      <c r="B139" s="66"/>
      <c r="C139" s="67" t="s">
        <v>12</v>
      </c>
      <c r="D139" s="68"/>
      <c r="E139" s="61"/>
      <c r="F139" s="61"/>
      <c r="G139" s="61"/>
    </row>
    <row r="140" spans="2:7" s="58" customFormat="1" ht="15" customHeight="1">
      <c r="B140" s="59"/>
      <c r="C140" s="62" t="s">
        <v>0</v>
      </c>
      <c r="D140" s="60">
        <v>1</v>
      </c>
      <c r="E140" s="63">
        <v>0</v>
      </c>
      <c r="F140" s="61">
        <f>+E140*D140</f>
        <v>0</v>
      </c>
      <c r="G140" s="61"/>
    </row>
    <row r="141" spans="2:7" s="58" customFormat="1" ht="15" customHeight="1">
      <c r="B141" s="66"/>
      <c r="C141" s="67" t="s">
        <v>13</v>
      </c>
      <c r="D141" s="68"/>
      <c r="E141" s="61"/>
      <c r="F141" s="61"/>
      <c r="G141" s="61"/>
    </row>
    <row r="142" spans="2:7" s="58" customFormat="1" ht="15" customHeight="1">
      <c r="B142" s="59"/>
      <c r="C142" s="62" t="s">
        <v>0</v>
      </c>
      <c r="D142" s="60">
        <v>1</v>
      </c>
      <c r="E142" s="63">
        <v>0</v>
      </c>
      <c r="F142" s="61">
        <f>+E142*D142</f>
        <v>0</v>
      </c>
      <c r="G142" s="61"/>
    </row>
    <row r="143" spans="2:7" s="58" customFormat="1" ht="178.5">
      <c r="B143" s="64">
        <v>12</v>
      </c>
      <c r="C143" s="93" t="s">
        <v>127</v>
      </c>
      <c r="D143" s="60"/>
      <c r="E143" s="61"/>
      <c r="F143" s="61"/>
      <c r="G143" s="61"/>
    </row>
    <row r="144" spans="2:7" s="58" customFormat="1" ht="15" customHeight="1">
      <c r="B144" s="59"/>
      <c r="C144" s="62" t="s">
        <v>0</v>
      </c>
      <c r="D144" s="60">
        <v>1</v>
      </c>
      <c r="E144" s="63">
        <v>0</v>
      </c>
      <c r="F144" s="61">
        <f>+E144*D144</f>
        <v>0</v>
      </c>
      <c r="G144" s="61"/>
    </row>
    <row r="145" spans="2:9" s="58" customFormat="1" ht="89.25">
      <c r="B145" s="64">
        <v>13</v>
      </c>
      <c r="C145" s="65" t="s">
        <v>128</v>
      </c>
      <c r="D145" s="60"/>
      <c r="E145" s="61"/>
      <c r="F145" s="61"/>
      <c r="G145" s="61"/>
    </row>
    <row r="146" spans="2:9" s="58" customFormat="1" ht="15" customHeight="1">
      <c r="B146" s="59"/>
      <c r="C146" s="62" t="s">
        <v>0</v>
      </c>
      <c r="D146" s="60">
        <v>16</v>
      </c>
      <c r="E146" s="63">
        <v>0</v>
      </c>
      <c r="F146" s="61">
        <f>+E146*D146</f>
        <v>0</v>
      </c>
      <c r="G146" s="61"/>
    </row>
    <row r="147" spans="2:9" s="58" customFormat="1" ht="76.5">
      <c r="B147" s="64">
        <v>14</v>
      </c>
      <c r="C147" s="65" t="s">
        <v>129</v>
      </c>
      <c r="D147" s="60"/>
      <c r="E147" s="61"/>
      <c r="F147" s="61"/>
      <c r="G147" s="61"/>
    </row>
    <row r="148" spans="2:9" s="58" customFormat="1" ht="15" customHeight="1">
      <c r="B148" s="59"/>
      <c r="C148" s="62" t="s">
        <v>0</v>
      </c>
      <c r="D148" s="60">
        <v>13</v>
      </c>
      <c r="E148" s="63">
        <v>0</v>
      </c>
      <c r="F148" s="61">
        <f>+E148*D148</f>
        <v>0</v>
      </c>
      <c r="G148" s="61"/>
      <c r="H148" s="97"/>
      <c r="I148" s="61"/>
    </row>
    <row r="149" spans="2:9" s="85" customFormat="1" ht="20.100000000000001" customHeight="1" thickBot="1">
      <c r="B149" s="80"/>
      <c r="C149" s="81" t="s">
        <v>14</v>
      </c>
      <c r="D149" s="82"/>
      <c r="E149" s="83"/>
      <c r="F149" s="83">
        <f>SUM(F114:F148)</f>
        <v>0</v>
      </c>
      <c r="G149" s="84"/>
    </row>
    <row r="150" spans="2:9" s="42" customFormat="1" ht="15.75" customHeight="1">
      <c r="B150" s="43"/>
      <c r="D150" s="44"/>
      <c r="E150" s="45"/>
      <c r="F150" s="45"/>
      <c r="G150" s="45"/>
    </row>
    <row r="151" spans="2:9" s="58" customFormat="1" ht="20.100000000000001" customHeight="1">
      <c r="B151" s="86" t="s">
        <v>37</v>
      </c>
      <c r="C151" s="87" t="s">
        <v>40</v>
      </c>
      <c r="D151" s="88"/>
      <c r="E151" s="89"/>
      <c r="F151" s="89"/>
      <c r="G151" s="61"/>
    </row>
    <row r="152" spans="2:9" s="42" customFormat="1" ht="15" customHeight="1">
      <c r="B152" s="46"/>
      <c r="C152" s="47"/>
      <c r="D152" s="48"/>
      <c r="E152" s="45"/>
      <c r="F152" s="45"/>
      <c r="G152" s="45"/>
    </row>
    <row r="153" spans="2:9" s="50" customFormat="1" ht="24">
      <c r="B153" s="90"/>
      <c r="C153" s="57" t="s">
        <v>130</v>
      </c>
      <c r="D153" s="91"/>
      <c r="E153" s="92"/>
      <c r="F153" s="92"/>
      <c r="G153" s="92"/>
    </row>
    <row r="154" spans="2:9" s="42" customFormat="1" ht="15.75" customHeight="1">
      <c r="B154" s="46"/>
      <c r="C154" s="47"/>
      <c r="D154" s="48"/>
      <c r="E154" s="45"/>
      <c r="F154" s="45"/>
      <c r="G154" s="45"/>
    </row>
    <row r="155" spans="2:9" s="58" customFormat="1" ht="38.25">
      <c r="B155" s="64">
        <v>1</v>
      </c>
      <c r="C155" s="65" t="s">
        <v>131</v>
      </c>
      <c r="D155" s="60"/>
      <c r="E155" s="61"/>
      <c r="F155" s="61"/>
      <c r="G155" s="61"/>
    </row>
    <row r="156" spans="2:9" s="58" customFormat="1" ht="15" customHeight="1">
      <c r="B156" s="59"/>
      <c r="C156" s="62" t="s">
        <v>4</v>
      </c>
      <c r="D156" s="60">
        <v>908.5</v>
      </c>
      <c r="E156" s="63">
        <v>0</v>
      </c>
      <c r="F156" s="61">
        <f>+E156*D156</f>
        <v>0</v>
      </c>
      <c r="G156" s="61"/>
    </row>
    <row r="157" spans="2:9" s="58" customFormat="1" ht="25.5">
      <c r="B157" s="64">
        <v>2</v>
      </c>
      <c r="C157" s="65" t="s">
        <v>132</v>
      </c>
      <c r="D157" s="60"/>
      <c r="E157" s="61"/>
      <c r="F157" s="61"/>
      <c r="G157" s="61"/>
    </row>
    <row r="158" spans="2:9" s="58" customFormat="1" ht="15" customHeight="1">
      <c r="B158" s="59"/>
      <c r="C158" s="62" t="s">
        <v>8</v>
      </c>
      <c r="D158" s="60">
        <v>32.9</v>
      </c>
      <c r="E158" s="63">
        <v>0</v>
      </c>
      <c r="F158" s="61">
        <f>+E158*D158</f>
        <v>0</v>
      </c>
      <c r="G158" s="61"/>
    </row>
    <row r="159" spans="2:9" s="58" customFormat="1" ht="38.25">
      <c r="B159" s="64">
        <v>3</v>
      </c>
      <c r="C159" s="65" t="s">
        <v>133</v>
      </c>
      <c r="D159" s="60"/>
      <c r="E159" s="61"/>
      <c r="F159" s="61"/>
      <c r="G159" s="61"/>
    </row>
    <row r="160" spans="2:9" s="58" customFormat="1" ht="15" customHeight="1">
      <c r="B160" s="59"/>
      <c r="C160" s="62" t="s">
        <v>8</v>
      </c>
      <c r="D160" s="60">
        <v>65.8</v>
      </c>
      <c r="E160" s="63">
        <v>0</v>
      </c>
      <c r="F160" s="61">
        <f>+E160*D160</f>
        <v>0</v>
      </c>
      <c r="G160" s="61"/>
    </row>
    <row r="161" spans="2:7" s="58" customFormat="1" ht="38.25">
      <c r="B161" s="64">
        <v>4</v>
      </c>
      <c r="C161" s="65" t="s">
        <v>134</v>
      </c>
      <c r="D161" s="60"/>
      <c r="E161" s="61"/>
      <c r="F161" s="61"/>
      <c r="G161" s="61"/>
    </row>
    <row r="162" spans="2:7" s="58" customFormat="1" ht="15" customHeight="1">
      <c r="B162" s="59"/>
      <c r="C162" s="62" t="s">
        <v>8</v>
      </c>
      <c r="D162" s="60">
        <v>40</v>
      </c>
      <c r="E162" s="63">
        <v>0</v>
      </c>
      <c r="F162" s="61">
        <f>+E162*D162</f>
        <v>0</v>
      </c>
      <c r="G162" s="61"/>
    </row>
    <row r="163" spans="2:7" s="58" customFormat="1" ht="38.25">
      <c r="B163" s="64">
        <v>5</v>
      </c>
      <c r="C163" s="65" t="s">
        <v>136</v>
      </c>
      <c r="D163" s="60"/>
      <c r="E163" s="61" t="s">
        <v>135</v>
      </c>
      <c r="F163" s="61"/>
      <c r="G163" s="61"/>
    </row>
    <row r="164" spans="2:7" s="58" customFormat="1" ht="15" customHeight="1">
      <c r="B164" s="59"/>
      <c r="C164" s="62" t="s">
        <v>8</v>
      </c>
      <c r="D164" s="60">
        <v>55.2</v>
      </c>
      <c r="E164" s="63">
        <v>0</v>
      </c>
      <c r="F164" s="61">
        <f>+E164*D164</f>
        <v>0</v>
      </c>
      <c r="G164" s="61"/>
    </row>
    <row r="165" spans="2:7" s="58" customFormat="1" ht="25.5">
      <c r="B165" s="64">
        <v>6</v>
      </c>
      <c r="C165" s="65" t="s">
        <v>137</v>
      </c>
      <c r="D165" s="60"/>
      <c r="E165" s="61"/>
      <c r="F165" s="61"/>
      <c r="G165" s="61"/>
    </row>
    <row r="166" spans="2:7" s="58" customFormat="1" ht="15" customHeight="1">
      <c r="B166" s="59"/>
      <c r="C166" s="62" t="s">
        <v>4</v>
      </c>
      <c r="D166" s="60">
        <v>900</v>
      </c>
      <c r="E166" s="63">
        <v>0</v>
      </c>
      <c r="F166" s="61">
        <f>+E166*D166</f>
        <v>0</v>
      </c>
      <c r="G166" s="61"/>
    </row>
    <row r="167" spans="2:7" s="58" customFormat="1" ht="25.5">
      <c r="B167" s="64">
        <v>7</v>
      </c>
      <c r="C167" s="65" t="s">
        <v>138</v>
      </c>
      <c r="D167" s="60"/>
      <c r="E167" s="61"/>
      <c r="F167" s="61"/>
      <c r="G167" s="61"/>
    </row>
    <row r="168" spans="2:7" s="58" customFormat="1" ht="15" customHeight="1">
      <c r="B168" s="59"/>
      <c r="C168" s="62" t="s">
        <v>4</v>
      </c>
      <c r="D168" s="60">
        <v>908.5</v>
      </c>
      <c r="E168" s="63">
        <v>0</v>
      </c>
      <c r="F168" s="61">
        <f>+E168*D168</f>
        <v>0</v>
      </c>
      <c r="G168" s="61"/>
    </row>
    <row r="169" spans="2:7" s="58" customFormat="1" ht="153">
      <c r="B169" s="64">
        <v>8</v>
      </c>
      <c r="C169" s="65" t="s">
        <v>139</v>
      </c>
      <c r="D169" s="60"/>
      <c r="E169" s="61"/>
      <c r="F169" s="61"/>
      <c r="G169" s="61"/>
    </row>
    <row r="170" spans="2:7" s="58" customFormat="1" ht="15" customHeight="1">
      <c r="B170" s="59"/>
      <c r="C170" s="62" t="s">
        <v>8</v>
      </c>
      <c r="D170" s="60">
        <v>1045.5</v>
      </c>
      <c r="E170" s="63">
        <v>0</v>
      </c>
      <c r="F170" s="61">
        <f>+E170*D170</f>
        <v>0</v>
      </c>
      <c r="G170" s="61"/>
    </row>
    <row r="171" spans="2:7" s="58" customFormat="1" ht="63.75">
      <c r="B171" s="64">
        <v>9</v>
      </c>
      <c r="C171" s="65" t="s">
        <v>140</v>
      </c>
      <c r="D171" s="60"/>
      <c r="E171" s="61"/>
      <c r="F171" s="61"/>
      <c r="G171" s="61"/>
    </row>
    <row r="172" spans="2:7" s="58" customFormat="1" ht="15" customHeight="1">
      <c r="B172" s="59"/>
      <c r="C172" s="62" t="s">
        <v>4</v>
      </c>
      <c r="D172" s="60">
        <v>930</v>
      </c>
      <c r="E172" s="63">
        <v>0</v>
      </c>
      <c r="F172" s="61">
        <f>+E172*D172</f>
        <v>0</v>
      </c>
      <c r="G172" s="61"/>
    </row>
    <row r="173" spans="2:7" s="58" customFormat="1" ht="51">
      <c r="B173" s="64">
        <v>10</v>
      </c>
      <c r="C173" s="65" t="s">
        <v>141</v>
      </c>
      <c r="D173" s="60"/>
      <c r="E173" s="61"/>
      <c r="F173" s="61"/>
      <c r="G173" s="61"/>
    </row>
    <row r="174" spans="2:7" s="58" customFormat="1" ht="15" customHeight="1">
      <c r="B174" s="59"/>
      <c r="C174" s="62" t="s">
        <v>4</v>
      </c>
      <c r="D174" s="60">
        <v>930</v>
      </c>
      <c r="E174" s="63">
        <v>0</v>
      </c>
      <c r="F174" s="61">
        <f>+E174*D174</f>
        <v>0</v>
      </c>
      <c r="G174" s="61"/>
    </row>
    <row r="175" spans="2:7" s="58" customFormat="1" ht="51">
      <c r="B175" s="64">
        <v>11</v>
      </c>
      <c r="C175" s="65" t="s">
        <v>142</v>
      </c>
      <c r="D175" s="60"/>
      <c r="E175" s="61"/>
      <c r="F175" s="61"/>
      <c r="G175" s="61"/>
    </row>
    <row r="176" spans="2:7" s="58" customFormat="1" ht="15" customHeight="1">
      <c r="B176" s="59"/>
      <c r="C176" s="62" t="s">
        <v>8</v>
      </c>
      <c r="D176" s="60">
        <v>1056.5</v>
      </c>
      <c r="E176" s="63">
        <v>0</v>
      </c>
      <c r="F176" s="61">
        <f>+E176*D176</f>
        <v>0</v>
      </c>
      <c r="G176" s="61"/>
    </row>
    <row r="177" spans="2:7" s="58" customFormat="1" ht="63.75">
      <c r="B177" s="64">
        <v>12</v>
      </c>
      <c r="C177" s="65" t="s">
        <v>143</v>
      </c>
      <c r="D177" s="60"/>
      <c r="E177" s="61"/>
      <c r="F177" s="61"/>
      <c r="G177" s="61"/>
    </row>
    <row r="178" spans="2:7" s="58" customFormat="1" ht="15" customHeight="1">
      <c r="B178" s="59"/>
      <c r="C178" s="62" t="s">
        <v>8</v>
      </c>
      <c r="D178" s="60">
        <v>875.5</v>
      </c>
      <c r="E178" s="63">
        <v>0</v>
      </c>
      <c r="F178" s="61">
        <f>+E178*D178</f>
        <v>0</v>
      </c>
      <c r="G178" s="61"/>
    </row>
    <row r="179" spans="2:7" s="58" customFormat="1" ht="63.75">
      <c r="B179" s="64">
        <v>13</v>
      </c>
      <c r="C179" s="65" t="s">
        <v>144</v>
      </c>
      <c r="D179" s="60"/>
      <c r="E179" s="61"/>
      <c r="F179" s="61"/>
      <c r="G179" s="61"/>
    </row>
    <row r="180" spans="2:7" s="58" customFormat="1" ht="15" customHeight="1">
      <c r="B180" s="59"/>
      <c r="C180" s="62" t="s">
        <v>8</v>
      </c>
      <c r="D180" s="60">
        <v>66.599999999999994</v>
      </c>
      <c r="E180" s="63">
        <v>0</v>
      </c>
      <c r="F180" s="61">
        <f>+E180*D180</f>
        <v>0</v>
      </c>
      <c r="G180" s="61"/>
    </row>
    <row r="181" spans="2:7" s="58" customFormat="1" ht="38.25">
      <c r="B181" s="64">
        <v>14</v>
      </c>
      <c r="C181" s="65" t="s">
        <v>145</v>
      </c>
      <c r="D181" s="60"/>
      <c r="E181" s="61"/>
      <c r="F181" s="61"/>
      <c r="G181" s="61"/>
    </row>
    <row r="182" spans="2:7" s="58" customFormat="1" ht="15" customHeight="1">
      <c r="B182" s="59"/>
      <c r="C182" s="62" t="s">
        <v>8</v>
      </c>
      <c r="D182" s="60">
        <v>66.599999999999994</v>
      </c>
      <c r="E182" s="63">
        <v>0</v>
      </c>
      <c r="F182" s="61">
        <f>+E182*D182</f>
        <v>0</v>
      </c>
      <c r="G182" s="61"/>
    </row>
    <row r="183" spans="2:7" s="58" customFormat="1" ht="153">
      <c r="B183" s="64">
        <v>15</v>
      </c>
      <c r="C183" s="65" t="s">
        <v>146</v>
      </c>
      <c r="D183" s="60"/>
      <c r="E183" s="61"/>
      <c r="F183" s="61"/>
      <c r="G183" s="61"/>
    </row>
    <row r="184" spans="2:7" s="58" customFormat="1" ht="15" customHeight="1">
      <c r="B184" s="59"/>
      <c r="C184" s="62" t="s">
        <v>4</v>
      </c>
      <c r="D184" s="60">
        <v>905.8</v>
      </c>
      <c r="E184" s="63">
        <v>0</v>
      </c>
      <c r="F184" s="61">
        <f>+E184*D184</f>
        <v>0</v>
      </c>
      <c r="G184" s="61"/>
    </row>
    <row r="185" spans="2:7" s="58" customFormat="1" ht="76.5">
      <c r="B185" s="64">
        <v>16</v>
      </c>
      <c r="C185" s="65" t="s">
        <v>147</v>
      </c>
      <c r="D185" s="60"/>
      <c r="E185" s="61"/>
      <c r="F185" s="61"/>
      <c r="G185" s="61"/>
    </row>
    <row r="186" spans="2:7" s="58" customFormat="1" ht="15" customHeight="1">
      <c r="B186" s="59"/>
      <c r="C186" s="62" t="s">
        <v>8</v>
      </c>
      <c r="D186" s="60">
        <v>33.299999999999997</v>
      </c>
      <c r="E186" s="63">
        <v>0</v>
      </c>
      <c r="F186" s="61">
        <f>+E186*D186</f>
        <v>0</v>
      </c>
      <c r="G186" s="61"/>
    </row>
    <row r="187" spans="2:7" s="58" customFormat="1" ht="25.5">
      <c r="B187" s="64">
        <v>17</v>
      </c>
      <c r="C187" s="65" t="s">
        <v>148</v>
      </c>
      <c r="D187" s="60"/>
      <c r="E187" s="61"/>
      <c r="F187" s="61"/>
      <c r="G187" s="61"/>
    </row>
    <row r="188" spans="2:7" s="58" customFormat="1" ht="15" customHeight="1">
      <c r="B188" s="59"/>
      <c r="C188" s="62" t="s">
        <v>8</v>
      </c>
      <c r="D188" s="60">
        <v>55.23</v>
      </c>
      <c r="E188" s="63">
        <v>0</v>
      </c>
      <c r="F188" s="61">
        <f>+E188*D188</f>
        <v>0</v>
      </c>
      <c r="G188" s="61"/>
    </row>
    <row r="189" spans="2:7" s="58" customFormat="1" ht="51">
      <c r="B189" s="64">
        <v>18</v>
      </c>
      <c r="C189" s="65" t="s">
        <v>15</v>
      </c>
      <c r="D189" s="60"/>
      <c r="E189" s="61"/>
      <c r="F189" s="61"/>
      <c r="G189" s="61"/>
    </row>
    <row r="190" spans="2:7" s="58" customFormat="1" ht="15" customHeight="1">
      <c r="B190" s="59"/>
      <c r="C190" s="62" t="s">
        <v>16</v>
      </c>
      <c r="D190" s="60">
        <v>272</v>
      </c>
      <c r="E190" s="63">
        <v>0</v>
      </c>
      <c r="F190" s="61">
        <f>+E190*D190</f>
        <v>0</v>
      </c>
      <c r="G190" s="61"/>
    </row>
    <row r="191" spans="2:7" s="58" customFormat="1" ht="38.25">
      <c r="B191" s="64">
        <v>19</v>
      </c>
      <c r="C191" s="65" t="s">
        <v>149</v>
      </c>
      <c r="D191" s="60"/>
      <c r="E191" s="61"/>
      <c r="F191" s="61"/>
      <c r="G191" s="61"/>
    </row>
    <row r="192" spans="2:7" s="58" customFormat="1" ht="15" customHeight="1">
      <c r="B192" s="59"/>
      <c r="C192" s="62" t="s">
        <v>8</v>
      </c>
      <c r="D192" s="60">
        <v>66.599999999999994</v>
      </c>
      <c r="E192" s="63">
        <v>0</v>
      </c>
      <c r="F192" s="61">
        <f>+E192*D192</f>
        <v>0</v>
      </c>
      <c r="G192" s="61"/>
    </row>
    <row r="193" spans="2:7" s="58" customFormat="1" ht="25.5">
      <c r="B193" s="64">
        <v>20</v>
      </c>
      <c r="C193" s="65" t="s">
        <v>150</v>
      </c>
      <c r="D193" s="60"/>
      <c r="E193" s="61"/>
      <c r="F193" s="61"/>
      <c r="G193" s="61"/>
    </row>
    <row r="194" spans="2:7" s="58" customFormat="1" ht="15" customHeight="1">
      <c r="B194" s="59"/>
      <c r="C194" s="62" t="s">
        <v>0</v>
      </c>
      <c r="D194" s="60">
        <v>6</v>
      </c>
      <c r="E194" s="63">
        <v>0</v>
      </c>
      <c r="F194" s="61">
        <f>+E194*D194</f>
        <v>0</v>
      </c>
      <c r="G194" s="61"/>
    </row>
    <row r="195" spans="2:7" s="58" customFormat="1" ht="25.5">
      <c r="B195" s="64">
        <v>21</v>
      </c>
      <c r="C195" s="65" t="s">
        <v>151</v>
      </c>
      <c r="D195" s="60"/>
      <c r="E195" s="61"/>
      <c r="F195" s="61"/>
      <c r="G195" s="61"/>
    </row>
    <row r="196" spans="2:7" s="58" customFormat="1" ht="15" customHeight="1">
      <c r="B196" s="59"/>
      <c r="C196" s="62" t="s">
        <v>8</v>
      </c>
      <c r="D196" s="60">
        <v>50</v>
      </c>
      <c r="E196" s="63">
        <v>0</v>
      </c>
      <c r="F196" s="61">
        <f>+E196*D196</f>
        <v>0</v>
      </c>
      <c r="G196" s="61"/>
    </row>
    <row r="197" spans="2:7" s="58" customFormat="1" ht="51">
      <c r="B197" s="64">
        <v>22</v>
      </c>
      <c r="C197" s="65" t="s">
        <v>152</v>
      </c>
      <c r="D197" s="60"/>
      <c r="E197" s="61"/>
      <c r="F197" s="61"/>
      <c r="G197" s="61"/>
    </row>
    <row r="198" spans="2:7" s="58" customFormat="1" ht="15" customHeight="1">
      <c r="B198" s="59"/>
      <c r="C198" s="62" t="s">
        <v>0</v>
      </c>
      <c r="D198" s="60">
        <v>4</v>
      </c>
      <c r="E198" s="63">
        <v>0</v>
      </c>
      <c r="F198" s="61">
        <f>+E198*D198</f>
        <v>0</v>
      </c>
      <c r="G198" s="61"/>
    </row>
    <row r="199" spans="2:7" s="58" customFormat="1" ht="51">
      <c r="B199" s="94">
        <v>23</v>
      </c>
      <c r="C199" s="95" t="s">
        <v>153</v>
      </c>
      <c r="D199" s="95"/>
      <c r="E199" s="95"/>
      <c r="F199" s="95"/>
      <c r="G199" s="61"/>
    </row>
    <row r="200" spans="2:7" s="58" customFormat="1" ht="15" customHeight="1">
      <c r="B200" s="59"/>
      <c r="C200" s="62" t="s">
        <v>0</v>
      </c>
      <c r="D200" s="60">
        <v>1</v>
      </c>
      <c r="E200" s="63">
        <v>0</v>
      </c>
      <c r="F200" s="61">
        <f>+E200*D200</f>
        <v>0</v>
      </c>
      <c r="G200" s="61"/>
    </row>
    <row r="201" spans="2:7" s="58" customFormat="1" ht="63.75">
      <c r="B201" s="94">
        <v>24</v>
      </c>
      <c r="C201" s="95" t="s">
        <v>154</v>
      </c>
      <c r="D201" s="95"/>
      <c r="E201" s="95"/>
      <c r="F201" s="95"/>
      <c r="G201" s="61"/>
    </row>
    <row r="202" spans="2:7" s="58" customFormat="1" ht="15" customHeight="1">
      <c r="B202" s="59"/>
      <c r="C202" s="62" t="s">
        <v>4</v>
      </c>
      <c r="D202" s="60">
        <v>11</v>
      </c>
      <c r="E202" s="63">
        <v>0</v>
      </c>
      <c r="F202" s="61">
        <f>+E202*D202</f>
        <v>0</v>
      </c>
      <c r="G202" s="61"/>
    </row>
    <row r="203" spans="2:7" s="58" customFormat="1" ht="76.5">
      <c r="B203" s="94">
        <v>25</v>
      </c>
      <c r="C203" s="96" t="s">
        <v>17</v>
      </c>
      <c r="D203" s="96"/>
      <c r="E203" s="96"/>
      <c r="F203" s="96"/>
      <c r="G203" s="61"/>
    </row>
    <row r="204" spans="2:7" s="58" customFormat="1" ht="15" customHeight="1">
      <c r="B204" s="59"/>
      <c r="C204" s="62" t="s">
        <v>16</v>
      </c>
      <c r="D204" s="60">
        <v>3.3</v>
      </c>
      <c r="E204" s="63">
        <v>0</v>
      </c>
      <c r="F204" s="61">
        <f>+E204*D204</f>
        <v>0</v>
      </c>
      <c r="G204" s="61"/>
    </row>
    <row r="205" spans="2:7" s="58" customFormat="1" ht="38.25">
      <c r="B205" s="94">
        <v>26</v>
      </c>
      <c r="C205" s="96" t="s">
        <v>155</v>
      </c>
      <c r="D205" s="96"/>
      <c r="E205" s="96"/>
      <c r="F205" s="96"/>
      <c r="G205" s="61"/>
    </row>
    <row r="206" spans="2:7" s="58" customFormat="1" ht="15" customHeight="1">
      <c r="B206" s="59"/>
      <c r="C206" s="62" t="s">
        <v>4</v>
      </c>
      <c r="D206" s="60">
        <v>11</v>
      </c>
      <c r="E206" s="63">
        <v>0</v>
      </c>
      <c r="F206" s="61">
        <f>+E206*D206</f>
        <v>0</v>
      </c>
      <c r="G206" s="61"/>
    </row>
    <row r="207" spans="2:7" s="58" customFormat="1" ht="38.25">
      <c r="B207" s="94">
        <v>27</v>
      </c>
      <c r="C207" s="96" t="s">
        <v>156</v>
      </c>
      <c r="D207" s="96"/>
      <c r="E207" s="96"/>
      <c r="F207" s="96"/>
      <c r="G207" s="61"/>
    </row>
    <row r="208" spans="2:7" s="58" customFormat="1" ht="15" customHeight="1">
      <c r="B208" s="59"/>
      <c r="C208" s="62" t="s">
        <v>0</v>
      </c>
      <c r="D208" s="60">
        <v>123</v>
      </c>
      <c r="E208" s="63">
        <v>0</v>
      </c>
      <c r="F208" s="61">
        <f>+E208*D208</f>
        <v>0</v>
      </c>
      <c r="G208" s="61"/>
    </row>
    <row r="209" spans="2:7" s="58" customFormat="1" ht="51">
      <c r="B209" s="94">
        <v>28</v>
      </c>
      <c r="C209" s="95" t="s">
        <v>157</v>
      </c>
      <c r="D209" s="95"/>
      <c r="E209" s="95"/>
      <c r="F209" s="95"/>
      <c r="G209" s="61"/>
    </row>
    <row r="210" spans="2:7" s="58" customFormat="1" ht="15" customHeight="1">
      <c r="B210" s="59"/>
      <c r="C210" s="62" t="s">
        <v>0</v>
      </c>
      <c r="D210" s="60">
        <v>8</v>
      </c>
      <c r="E210" s="63">
        <v>0</v>
      </c>
      <c r="F210" s="61">
        <f>+E210*D210</f>
        <v>0</v>
      </c>
      <c r="G210" s="61"/>
    </row>
    <row r="211" spans="2:7" s="58" customFormat="1" ht="63.75">
      <c r="B211" s="94">
        <v>29</v>
      </c>
      <c r="C211" s="95" t="s">
        <v>158</v>
      </c>
      <c r="D211" s="95"/>
      <c r="E211" s="95"/>
      <c r="F211" s="95"/>
      <c r="G211" s="61"/>
    </row>
    <row r="212" spans="2:7" s="58" customFormat="1" ht="15" customHeight="1">
      <c r="B212" s="59"/>
      <c r="C212" s="62" t="s">
        <v>0</v>
      </c>
      <c r="D212" s="60">
        <v>15</v>
      </c>
      <c r="E212" s="63">
        <v>0</v>
      </c>
      <c r="F212" s="61">
        <f>+E212*D212</f>
        <v>0</v>
      </c>
      <c r="G212" s="61"/>
    </row>
    <row r="213" spans="2:7" s="58" customFormat="1" ht="64.5" customHeight="1">
      <c r="B213" s="94">
        <v>30</v>
      </c>
      <c r="C213" s="95" t="s">
        <v>159</v>
      </c>
      <c r="D213" s="95"/>
      <c r="E213" s="95"/>
      <c r="F213" s="95"/>
      <c r="G213" s="61"/>
    </row>
    <row r="214" spans="2:7" s="58" customFormat="1" ht="15" customHeight="1">
      <c r="B214" s="59"/>
      <c r="C214" s="62" t="s">
        <v>0</v>
      </c>
      <c r="D214" s="60">
        <v>5</v>
      </c>
      <c r="E214" s="63">
        <v>0</v>
      </c>
      <c r="F214" s="61">
        <f>+E214*D214</f>
        <v>0</v>
      </c>
      <c r="G214" s="61"/>
    </row>
    <row r="215" spans="2:7" s="58" customFormat="1" ht="63.75">
      <c r="B215" s="94">
        <v>31</v>
      </c>
      <c r="C215" s="95" t="s">
        <v>160</v>
      </c>
      <c r="D215" s="95"/>
      <c r="E215" s="95"/>
      <c r="F215" s="95"/>
      <c r="G215" s="61"/>
    </row>
    <row r="216" spans="2:7" s="58" customFormat="1" ht="15" customHeight="1">
      <c r="B216" s="59"/>
      <c r="C216" s="62" t="s">
        <v>0</v>
      </c>
      <c r="D216" s="60">
        <v>6</v>
      </c>
      <c r="E216" s="63">
        <v>0</v>
      </c>
      <c r="F216" s="61">
        <f>+E216*D216</f>
        <v>0</v>
      </c>
      <c r="G216" s="61"/>
    </row>
    <row r="217" spans="2:7" s="58" customFormat="1" ht="51">
      <c r="B217" s="94">
        <v>32</v>
      </c>
      <c r="C217" s="95" t="s">
        <v>161</v>
      </c>
      <c r="D217" s="95"/>
      <c r="E217" s="95"/>
      <c r="F217" s="95"/>
      <c r="G217" s="61"/>
    </row>
    <row r="218" spans="2:7" s="58" customFormat="1" ht="15" customHeight="1">
      <c r="B218" s="59"/>
      <c r="C218" s="62" t="s">
        <v>0</v>
      </c>
      <c r="D218" s="60">
        <v>6</v>
      </c>
      <c r="E218" s="63">
        <v>0</v>
      </c>
      <c r="F218" s="61">
        <f>+E218*D218</f>
        <v>0</v>
      </c>
      <c r="G218" s="61"/>
    </row>
    <row r="219" spans="2:7" s="58" customFormat="1" ht="15" customHeight="1">
      <c r="B219" s="94">
        <v>33</v>
      </c>
      <c r="C219" s="95" t="s">
        <v>162</v>
      </c>
      <c r="D219" s="95"/>
      <c r="E219" s="95"/>
      <c r="F219" s="95"/>
      <c r="G219" s="61"/>
    </row>
    <row r="220" spans="2:7" s="58" customFormat="1" ht="15" customHeight="1">
      <c r="B220" s="59"/>
      <c r="C220" s="62" t="s">
        <v>0</v>
      </c>
      <c r="D220" s="60">
        <v>8</v>
      </c>
      <c r="E220" s="63">
        <v>0</v>
      </c>
      <c r="F220" s="61">
        <f>+E220*D220</f>
        <v>0</v>
      </c>
      <c r="G220" s="61"/>
    </row>
    <row r="221" spans="2:7" s="58" customFormat="1" ht="15" customHeight="1">
      <c r="B221" s="94">
        <v>34</v>
      </c>
      <c r="C221" s="95" t="s">
        <v>163</v>
      </c>
      <c r="D221" s="95"/>
      <c r="E221" s="95"/>
      <c r="F221" s="95"/>
      <c r="G221" s="61"/>
    </row>
    <row r="222" spans="2:7" s="58" customFormat="1" ht="15" customHeight="1">
      <c r="B222" s="59"/>
      <c r="C222" s="62" t="s">
        <v>0</v>
      </c>
      <c r="D222" s="60">
        <v>1</v>
      </c>
      <c r="E222" s="63">
        <v>0</v>
      </c>
      <c r="F222" s="61">
        <f>+E222*D222</f>
        <v>0</v>
      </c>
      <c r="G222" s="61"/>
    </row>
    <row r="223" spans="2:7" s="58" customFormat="1" ht="63.75">
      <c r="B223" s="94">
        <v>35</v>
      </c>
      <c r="C223" s="95" t="s">
        <v>18</v>
      </c>
      <c r="D223" s="95"/>
      <c r="E223" s="95"/>
      <c r="F223" s="95"/>
      <c r="G223" s="61"/>
    </row>
    <row r="224" spans="2:7" s="58" customFormat="1" ht="15" customHeight="1">
      <c r="B224" s="59"/>
      <c r="C224" s="62" t="s">
        <v>19</v>
      </c>
      <c r="D224" s="60">
        <v>4</v>
      </c>
      <c r="E224" s="63">
        <v>0</v>
      </c>
      <c r="F224" s="61">
        <f>+E224*D224</f>
        <v>0</v>
      </c>
      <c r="G224" s="61"/>
    </row>
    <row r="225" spans="2:9" s="58" customFormat="1" ht="51">
      <c r="B225" s="94">
        <v>36</v>
      </c>
      <c r="C225" s="95" t="s">
        <v>164</v>
      </c>
      <c r="D225" s="95"/>
      <c r="E225" s="95"/>
      <c r="F225" s="95"/>
      <c r="G225" s="61"/>
    </row>
    <row r="226" spans="2:9" s="58" customFormat="1" ht="15" customHeight="1">
      <c r="B226" s="59"/>
      <c r="C226" s="62" t="s">
        <v>19</v>
      </c>
      <c r="D226" s="60">
        <v>3</v>
      </c>
      <c r="E226" s="63">
        <v>0</v>
      </c>
      <c r="F226" s="61">
        <f>+E226*D226</f>
        <v>0</v>
      </c>
      <c r="G226" s="61"/>
    </row>
    <row r="227" spans="2:9" s="58" customFormat="1" ht="51">
      <c r="B227" s="94">
        <v>37</v>
      </c>
      <c r="C227" s="95" t="s">
        <v>165</v>
      </c>
      <c r="D227" s="95"/>
      <c r="E227" s="95"/>
      <c r="F227" s="95"/>
      <c r="G227" s="61"/>
    </row>
    <row r="228" spans="2:9" s="58" customFormat="1" ht="15" customHeight="1">
      <c r="B228" s="59"/>
      <c r="C228" s="62" t="s">
        <v>19</v>
      </c>
      <c r="D228" s="60">
        <v>2</v>
      </c>
      <c r="E228" s="63">
        <v>0</v>
      </c>
      <c r="F228" s="61">
        <f>+E228*D228</f>
        <v>0</v>
      </c>
      <c r="G228" s="61"/>
      <c r="H228" s="97"/>
      <c r="I228" s="61"/>
    </row>
    <row r="229" spans="2:9" s="85" customFormat="1" ht="20.100000000000001" customHeight="1" thickBot="1">
      <c r="B229" s="80"/>
      <c r="C229" s="81" t="s">
        <v>20</v>
      </c>
      <c r="D229" s="82"/>
      <c r="E229" s="83"/>
      <c r="F229" s="83">
        <f>SUM(F155:F228)</f>
        <v>0</v>
      </c>
      <c r="G229" s="84"/>
      <c r="H229" s="84"/>
    </row>
    <row r="230" spans="2:9" s="42" customFormat="1" ht="15" customHeight="1">
      <c r="B230" s="43"/>
      <c r="D230" s="44"/>
      <c r="E230" s="45"/>
      <c r="F230" s="45"/>
      <c r="G230" s="45"/>
      <c r="H230" s="45"/>
    </row>
    <row r="231" spans="2:9" s="58" customFormat="1" ht="20.100000000000001" customHeight="1">
      <c r="B231" s="86" t="s">
        <v>168</v>
      </c>
      <c r="C231" s="87" t="s">
        <v>169</v>
      </c>
      <c r="D231" s="88"/>
      <c r="E231" s="89"/>
      <c r="F231" s="89"/>
      <c r="G231" s="61"/>
    </row>
    <row r="232" spans="2:9" s="42" customFormat="1" ht="15" customHeight="1">
      <c r="B232" s="46"/>
      <c r="C232" s="47"/>
      <c r="D232" s="48"/>
      <c r="E232" s="45"/>
      <c r="F232" s="45"/>
      <c r="G232" s="45"/>
    </row>
    <row r="233" spans="2:9" s="50" customFormat="1" ht="12.75">
      <c r="B233" s="90"/>
      <c r="C233" s="57"/>
      <c r="D233" s="91"/>
      <c r="E233" s="92"/>
      <c r="F233" s="92"/>
      <c r="G233" s="92"/>
    </row>
    <row r="234" spans="2:9" s="42" customFormat="1" ht="15.75" customHeight="1">
      <c r="B234" s="46"/>
      <c r="C234" s="47"/>
      <c r="D234" s="48"/>
      <c r="E234" s="45"/>
      <c r="F234" s="45"/>
      <c r="G234" s="45"/>
    </row>
    <row r="235" spans="2:9" s="58" customFormat="1" ht="89.25">
      <c r="B235" s="64">
        <v>1</v>
      </c>
      <c r="C235" s="95" t="s">
        <v>172</v>
      </c>
      <c r="D235" s="60"/>
      <c r="E235" s="61"/>
      <c r="F235" s="61"/>
      <c r="G235" s="61"/>
    </row>
    <row r="236" spans="2:9" s="58" customFormat="1" ht="15" customHeight="1">
      <c r="B236" s="59"/>
      <c r="C236" s="62" t="s">
        <v>19</v>
      </c>
      <c r="D236" s="60">
        <v>1</v>
      </c>
      <c r="E236" s="63">
        <v>0</v>
      </c>
      <c r="F236" s="61">
        <f>+E236*D236</f>
        <v>0</v>
      </c>
      <c r="G236" s="61"/>
    </row>
    <row r="238" spans="2:9" s="85" customFormat="1" ht="20.100000000000001" customHeight="1" thickBot="1">
      <c r="B238" s="80"/>
      <c r="C238" s="81" t="s">
        <v>170</v>
      </c>
      <c r="D238" s="82"/>
      <c r="E238" s="83"/>
      <c r="F238" s="83">
        <f>SUM(F234:F237)</f>
        <v>0</v>
      </c>
      <c r="G238" s="84"/>
      <c r="H238" s="84"/>
    </row>
  </sheetData>
  <pageMargins left="0.62992125984251968" right="0.23622047244094491" top="0.74803149606299213" bottom="0.74803149606299213" header="0.31496062992125984" footer="0.31496062992125984"/>
  <pageSetup paperSize="9" orientation="portrait" horizontalDpi="4294967294" verticalDpi="0" r:id="rId1"/>
  <headerFooter>
    <oddFooter>&amp;R&amp;"Arial,Običajno"&amp;P/&amp;N</oddFooter>
  </headerFooter>
  <rowBreaks count="2" manualBreakCount="2">
    <brk id="108" min="1" max="5" man="1"/>
    <brk id="150"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Popis</vt:lpstr>
      <vt:lpstr>Popis!Področje_tiskanja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AnuskaR</dc:creator>
  <cp:lastModifiedBy>PC</cp:lastModifiedBy>
  <cp:lastPrinted>2015-03-09T20:22:02Z</cp:lastPrinted>
  <dcterms:created xsi:type="dcterms:W3CDTF">2015-02-12T09:51:01Z</dcterms:created>
  <dcterms:modified xsi:type="dcterms:W3CDTF">2015-03-14T17:45:07Z</dcterms:modified>
</cp:coreProperties>
</file>