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a_delovni_zvezek" defaultThemeVersion="124226"/>
  <bookViews>
    <workbookView xWindow="10650" yWindow="195" windowWidth="9525" windowHeight="8730" tabRatio="988"/>
  </bookViews>
  <sheets>
    <sheet name="Rekapitulacija" sheetId="11" r:id="rId1"/>
    <sheet name="A.B. prizidek k vratarnici" sheetId="1" r:id="rId2"/>
    <sheet name="A.B. obstoj. objekt- vratarnica" sheetId="14" r:id="rId3"/>
    <sheet name="C. rekapitulacija-strojne" sheetId="17" r:id="rId4"/>
    <sheet name="C. obstoj. objekt- vratarnica" sheetId="18" r:id="rId5"/>
    <sheet name="C. prizidek k vratarnici" sheetId="19" r:id="rId6"/>
    <sheet name=" D. električna instalacija" sheetId="20" r:id="rId7"/>
  </sheets>
  <definedNames>
    <definedName name="_xlnm.Print_Area" localSheetId="6">' D. električna instalacija'!$A$15:$F$94</definedName>
    <definedName name="_xlnm.Print_Area" localSheetId="2">'A.B. obstoj. objekt- vratarnica'!$A$1:$H$81</definedName>
    <definedName name="_xlnm.Print_Area" localSheetId="1">'A.B. prizidek k vratarnici'!$A$1:$F$410</definedName>
    <definedName name="_xlnm.Print_Area" localSheetId="4">'C. obstoj. objekt- vratarnica'!$A$1:$H$54</definedName>
    <definedName name="_xlnm.Print_Area" localSheetId="5">'C. prizidek k vratarnici'!$A$1:$G$135</definedName>
    <definedName name="_xlnm.Print_Area" localSheetId="3">'C. rekapitulacija-strojne'!$A$1:$F$20</definedName>
    <definedName name="_xlnm.Print_Area" localSheetId="0">Rekapitulacija!$A$1:$D$39</definedName>
    <definedName name="_xlnm.Print_Titles" localSheetId="4">'C. obstoj. objekt- vratarnica'!$2:$2</definedName>
    <definedName name="_xlnm.Print_Titles" localSheetId="5">'C. prizidek k vratarnici'!$2:$2</definedName>
    <definedName name="_xlnm.Print_Titles" localSheetId="3">'C. rekapitulacija-strojne'!#REF!</definedName>
  </definedNames>
  <calcPr calcId="125725"/>
</workbook>
</file>

<file path=xl/calcChain.xml><?xml version="1.0" encoding="utf-8"?>
<calcChain xmlns="http://schemas.openxmlformats.org/spreadsheetml/2006/main">
  <c r="F419" i="1"/>
  <c r="F50" i="14"/>
  <c r="F22"/>
  <c r="F26" s="1"/>
  <c r="F24"/>
  <c r="F30"/>
  <c r="F42"/>
  <c r="F46"/>
  <c r="F76"/>
  <c r="F80" s="1"/>
  <c r="F78"/>
  <c r="F68"/>
  <c r="F72" s="1"/>
  <c r="F70"/>
  <c r="F52"/>
  <c r="F54"/>
  <c r="F56"/>
  <c r="F58"/>
  <c r="F60"/>
  <c r="F62"/>
  <c r="F44"/>
  <c r="F32"/>
  <c r="F34"/>
  <c r="F36"/>
  <c r="F283" i="1"/>
  <c r="F105"/>
  <c r="F22" i="20"/>
  <c r="F114" i="1"/>
  <c r="B10" i="20"/>
  <c r="B19" i="11"/>
  <c r="A19"/>
  <c r="B17"/>
  <c r="A17"/>
  <c r="B31" i="1"/>
  <c r="A31"/>
  <c r="F18" i="20"/>
  <c r="F20"/>
  <c r="F24"/>
  <c r="F27"/>
  <c r="F28"/>
  <c r="F29"/>
  <c r="F30"/>
  <c r="F31"/>
  <c r="F34"/>
  <c r="F35"/>
  <c r="F36"/>
  <c r="F37"/>
  <c r="F38"/>
  <c r="F39"/>
  <c r="F40"/>
  <c r="F41"/>
  <c r="F43"/>
  <c r="F46"/>
  <c r="F47"/>
  <c r="F48"/>
  <c r="F49"/>
  <c r="F50"/>
  <c r="F51"/>
  <c r="F53"/>
  <c r="F55"/>
  <c r="F67"/>
  <c r="F69"/>
  <c r="F72"/>
  <c r="F73"/>
  <c r="F74"/>
  <c r="F77"/>
  <c r="F78"/>
  <c r="F79"/>
  <c r="F80"/>
  <c r="F82"/>
  <c r="F84"/>
  <c r="G7" i="19"/>
  <c r="G8"/>
  <c r="G9"/>
  <c r="G16"/>
  <c r="G18"/>
  <c r="G20"/>
  <c r="G27"/>
  <c r="G30"/>
  <c r="G37"/>
  <c r="G40"/>
  <c r="G41"/>
  <c r="G42"/>
  <c r="G44"/>
  <c r="G47"/>
  <c r="G48"/>
  <c r="G50"/>
  <c r="G56"/>
  <c r="G62"/>
  <c r="G67"/>
  <c r="G69"/>
  <c r="G71"/>
  <c r="G73"/>
  <c r="G84"/>
  <c r="G86"/>
  <c r="G89"/>
  <c r="G90"/>
  <c r="G93"/>
  <c r="G94"/>
  <c r="G96"/>
  <c r="G99"/>
  <c r="G100"/>
  <c r="G103"/>
  <c r="G106"/>
  <c r="G108"/>
  <c r="G110"/>
  <c r="G112"/>
  <c r="G115"/>
  <c r="G118"/>
  <c r="G121"/>
  <c r="G123"/>
  <c r="G125"/>
  <c r="G127"/>
  <c r="G129"/>
  <c r="G6" i="18"/>
  <c r="G8"/>
  <c r="G10"/>
  <c r="G12"/>
  <c r="G19"/>
  <c r="G26"/>
  <c r="G28"/>
  <c r="G30"/>
  <c r="G32" s="1"/>
  <c r="G40"/>
  <c r="G42"/>
  <c r="G45"/>
  <c r="G50" s="1"/>
  <c r="G46"/>
  <c r="F404" i="1"/>
  <c r="F406" s="1"/>
  <c r="F28" s="1"/>
  <c r="G75" i="19"/>
  <c r="G77"/>
  <c r="G79"/>
  <c r="F15" i="17"/>
  <c r="G131" i="19"/>
  <c r="G133"/>
  <c r="G135"/>
  <c r="F16" i="17"/>
  <c r="F310" i="1"/>
  <c r="F17" i="17"/>
  <c r="D374" i="1"/>
  <c r="F374"/>
  <c r="D184"/>
  <c r="F184"/>
  <c r="F176"/>
  <c r="F97"/>
  <c r="F91"/>
  <c r="F400"/>
  <c r="F402"/>
  <c r="F398"/>
  <c r="F124"/>
  <c r="F382"/>
  <c r="F380"/>
  <c r="F378"/>
  <c r="F376"/>
  <c r="F372"/>
  <c r="F370"/>
  <c r="F368"/>
  <c r="F55"/>
  <c r="F53"/>
  <c r="F417"/>
  <c r="F415"/>
  <c r="F384"/>
  <c r="F26"/>
  <c r="F278"/>
  <c r="F152"/>
  <c r="F153"/>
  <c r="F213"/>
  <c r="F149"/>
  <c r="F308"/>
  <c r="F306"/>
  <c r="F313"/>
  <c r="F23"/>
  <c r="F147"/>
  <c r="F145"/>
  <c r="F143"/>
  <c r="F182"/>
  <c r="F248"/>
  <c r="F172"/>
  <c r="F286"/>
  <c r="F242"/>
  <c r="F239"/>
  <c r="F238"/>
  <c r="F237"/>
  <c r="F236"/>
  <c r="F240"/>
  <c r="F233"/>
  <c r="F299"/>
  <c r="F178"/>
  <c r="F122"/>
  <c r="F318"/>
  <c r="F138"/>
  <c r="F137"/>
  <c r="F131"/>
  <c r="F269"/>
  <c r="F268"/>
  <c r="F267"/>
  <c r="F279"/>
  <c r="F297"/>
  <c r="F325"/>
  <c r="F293"/>
  <c r="F246"/>
  <c r="F141"/>
  <c r="F133"/>
  <c r="F132"/>
  <c r="F120"/>
  <c r="F126"/>
  <c r="F244"/>
  <c r="F288"/>
  <c r="F21"/>
  <c r="F128"/>
  <c r="F136"/>
  <c r="F320"/>
  <c r="F295"/>
  <c r="F301" s="1"/>
  <c r="F22" s="1"/>
  <c r="F24"/>
  <c r="F327"/>
  <c r="F25"/>
  <c r="F188"/>
  <c r="F170"/>
  <c r="F217"/>
  <c r="F211"/>
  <c r="F215"/>
  <c r="F209"/>
  <c r="F207"/>
  <c r="F219"/>
  <c r="F221"/>
  <c r="F205"/>
  <c r="F197"/>
  <c r="F43"/>
  <c r="F199"/>
  <c r="F195"/>
  <c r="F186"/>
  <c r="F174"/>
  <c r="F180"/>
  <c r="F168"/>
  <c r="F118"/>
  <c r="F116"/>
  <c r="F112"/>
  <c r="F101"/>
  <c r="F99"/>
  <c r="F95"/>
  <c r="F93"/>
  <c r="F201"/>
  <c r="F203"/>
  <c r="F80"/>
  <c r="F78"/>
  <c r="F74"/>
  <c r="F72"/>
  <c r="F76"/>
  <c r="F70"/>
  <c r="F57"/>
  <c r="F47"/>
  <c r="F49"/>
  <c r="F59"/>
  <c r="F61"/>
  <c r="F63"/>
  <c r="F45"/>
  <c r="F223"/>
  <c r="F16" s="1"/>
  <c r="F190"/>
  <c r="F15"/>
  <c r="F103"/>
  <c r="F89"/>
  <c r="F82"/>
  <c r="F84"/>
  <c r="F51"/>
  <c r="F247"/>
  <c r="F245"/>
  <c r="F243"/>
  <c r="F251"/>
  <c r="F20"/>
  <c r="F65"/>
  <c r="F11"/>
  <c r="F107"/>
  <c r="F13"/>
  <c r="F12"/>
  <c r="F391"/>
  <c r="F389"/>
  <c r="F393"/>
  <c r="F27"/>
  <c r="F87" i="20" l="1"/>
  <c r="F11" s="1"/>
  <c r="F13" s="1"/>
  <c r="D19" i="11" s="1"/>
  <c r="G52" i="18"/>
  <c r="G54" s="1"/>
  <c r="F11" i="17" s="1"/>
  <c r="G34" i="18"/>
  <c r="G36" s="1"/>
  <c r="F10" i="17" s="1"/>
  <c r="F155" i="1"/>
  <c r="F14" s="1"/>
  <c r="F29"/>
  <c r="F64" i="14"/>
  <c r="F10" s="1"/>
  <c r="F12" s="1"/>
  <c r="D15" i="11" s="1"/>
  <c r="F38" i="14"/>
  <c r="F17" i="1"/>
  <c r="F12" i="17" l="1"/>
  <c r="F19" s="1"/>
  <c r="D17" i="11" s="1"/>
  <c r="E413" i="1"/>
  <c r="F413" s="1"/>
  <c r="F32" s="1"/>
  <c r="F34" s="1"/>
  <c r="D13" i="11" s="1"/>
  <c r="D21" l="1"/>
  <c r="D23" s="1"/>
  <c r="D25" s="1"/>
  <c r="D28" s="1"/>
  <c r="D30" s="1"/>
</calcChain>
</file>

<file path=xl/sharedStrings.xml><?xml version="1.0" encoding="utf-8"?>
<sst xmlns="http://schemas.openxmlformats.org/spreadsheetml/2006/main" count="1038" uniqueCount="598">
  <si>
    <t>kos</t>
  </si>
  <si>
    <t>2.1</t>
  </si>
  <si>
    <t>2.3</t>
  </si>
  <si>
    <t>2.5</t>
  </si>
  <si>
    <t>3.1</t>
  </si>
  <si>
    <t>4.1</t>
  </si>
  <si>
    <t>4.6</t>
  </si>
  <si>
    <t>4.8</t>
  </si>
  <si>
    <t>4.9</t>
  </si>
  <si>
    <t>4.10</t>
  </si>
  <si>
    <t>5.1</t>
  </si>
  <si>
    <t>SKUPAJ</t>
  </si>
  <si>
    <t>1.5</t>
  </si>
  <si>
    <t>1.6</t>
  </si>
  <si>
    <t>1.3</t>
  </si>
  <si>
    <t>1.4</t>
  </si>
  <si>
    <t>1.1</t>
  </si>
  <si>
    <t>1.2</t>
  </si>
  <si>
    <t>2.2</t>
  </si>
  <si>
    <t>1.7</t>
  </si>
  <si>
    <t>1.8</t>
  </si>
  <si>
    <t>5.4</t>
  </si>
  <si>
    <t>5.5</t>
  </si>
  <si>
    <t>2.4</t>
  </si>
  <si>
    <t>1.9</t>
  </si>
  <si>
    <t>GRADBENA DELA</t>
  </si>
  <si>
    <t>1.10</t>
  </si>
  <si>
    <t>PREDDELA</t>
  </si>
  <si>
    <t>ZEMELJSKA DELA</t>
  </si>
  <si>
    <t>m</t>
  </si>
  <si>
    <t>kg</t>
  </si>
  <si>
    <t>C.</t>
  </si>
  <si>
    <t>1.</t>
  </si>
  <si>
    <t>A.</t>
  </si>
  <si>
    <t>5.</t>
  </si>
  <si>
    <t>3.</t>
  </si>
  <si>
    <t>2.</t>
  </si>
  <si>
    <t>BETONSKA DELA</t>
  </si>
  <si>
    <t>4.</t>
  </si>
  <si>
    <t>ZIDARSKA DELA</t>
  </si>
  <si>
    <t>TESARSKA DELA</t>
  </si>
  <si>
    <t>6.</t>
  </si>
  <si>
    <t>7.</t>
  </si>
  <si>
    <t>B.</t>
  </si>
  <si>
    <t>STAVBNO POHIŠTVO</t>
  </si>
  <si>
    <t>D.</t>
  </si>
  <si>
    <t>OBRTNIŠKA DELA</t>
  </si>
  <si>
    <t>KLJUČAVNIČARSKA DELA</t>
  </si>
  <si>
    <t>KAMNOSEŠKA DELA</t>
  </si>
  <si>
    <t>Izdelava in postavitev gradbenih profilov</t>
  </si>
  <si>
    <t>Prevzem gradbene jame z geološkim poročilom.</t>
  </si>
  <si>
    <t>m3</t>
  </si>
  <si>
    <t>PREDDELA SKUPAJ:</t>
  </si>
  <si>
    <t>m2</t>
  </si>
  <si>
    <t>ZEMELJSKA DELA SKUPAJ:</t>
  </si>
  <si>
    <t xml:space="preserve"> 3.1</t>
  </si>
  <si>
    <t xml:space="preserve"> 3.5</t>
  </si>
  <si>
    <t>Dobava in vgrajevanje betonskega železa BSt500, srednje zahtevne izvedbe, fi do 12mm.</t>
  </si>
  <si>
    <t>Dobava in vgrajevanje betonskega železa BSt500, srednje zahtevne izvedbe, fi nad 12mm.</t>
  </si>
  <si>
    <t xml:space="preserve"> 3.7</t>
  </si>
  <si>
    <t>Dobava in vgrajevanje armaturne mreže BSt500 (MA-500/560)</t>
  </si>
  <si>
    <t>BETONSKA DELA SKUPAJ:</t>
  </si>
  <si>
    <t xml:space="preserve"> 4.1</t>
  </si>
  <si>
    <t>m1</t>
  </si>
  <si>
    <t>ZIDARSKA DELA SKUPAJ:</t>
  </si>
  <si>
    <t>TESARSKA DELA SKUPAJ:</t>
  </si>
  <si>
    <t>KANALIZACIJA IN ZUNANJA UREDITEV</t>
  </si>
  <si>
    <t>KANALIZACIJA IN ZUNANJA UREDITEV SKUPAJ:</t>
  </si>
  <si>
    <t>STAVBNO POHIŠTVO SKUPAJ =</t>
  </si>
  <si>
    <t>KAMNOSEŠKA DELA SKUPAJ =</t>
  </si>
  <si>
    <t>Skupaj</t>
  </si>
  <si>
    <t>5.2</t>
  </si>
  <si>
    <t>4.4</t>
  </si>
  <si>
    <t>3.2</t>
  </si>
  <si>
    <t>4.3</t>
  </si>
  <si>
    <t>4.5</t>
  </si>
  <si>
    <t>4.7</t>
  </si>
  <si>
    <t xml:space="preserve"> 4.2</t>
  </si>
  <si>
    <t>6.1</t>
  </si>
  <si>
    <t>Dobava in polaganje pranih plošč dimenzije 40x40cm debeline 4cm,  na armiran cem. estrih debeline 6cm, komplet z fugiranjem.</t>
  </si>
  <si>
    <t>Zakoličba objekta z niveliranjem.</t>
  </si>
  <si>
    <t>KERAMIČARSKA DELA</t>
  </si>
  <si>
    <t>Strojni odriv humusa v debelini 20cm z odrivom na gradbiščno deponijo.</t>
  </si>
  <si>
    <t xml:space="preserve">Horizontalna  hidroizolacija talne plošče, 1x varilni trak deb. 4mm polno zalepljen, s predhodnim hladnim bitumenskim premazom. </t>
  </si>
  <si>
    <t>Dobava in polaganje robnika 8/20 cm, komplet z napravo betonskega temelja in fugiranjem fug z fcm.</t>
  </si>
  <si>
    <t>3.3</t>
  </si>
  <si>
    <t>MMP VRATARNICA</t>
  </si>
  <si>
    <t>PRIZIDEK K VRATARNICI</t>
  </si>
  <si>
    <t>8.</t>
  </si>
  <si>
    <t>9.</t>
  </si>
  <si>
    <t>kompl</t>
  </si>
  <si>
    <t>12.</t>
  </si>
  <si>
    <t>Izdelava strehe v sestavi</t>
  </si>
  <si>
    <t>I.</t>
  </si>
  <si>
    <t>OBSTOJREČI OBJEKT - VRATARNICA</t>
  </si>
  <si>
    <t>Moški tuši</t>
  </si>
  <si>
    <t/>
  </si>
  <si>
    <t>Struganje, kitanje in pleskanje lesenih vrat</t>
  </si>
  <si>
    <t>Popravilo in čiščenje talnih rešetk</t>
  </si>
  <si>
    <t>Ženski tuš</t>
  </si>
  <si>
    <t>Moški WC</t>
  </si>
  <si>
    <t>Izdelava utora za odtoke  po zidu in tlaku</t>
  </si>
  <si>
    <t>14.</t>
  </si>
  <si>
    <t>Krpanje utora za odtoke z malto oz betonom</t>
  </si>
  <si>
    <t>15.</t>
  </si>
  <si>
    <t>Priklop odtoka na obstoječi jašek</t>
  </si>
  <si>
    <t>16.</t>
  </si>
  <si>
    <t>Dobava in polaganje keramičnih ploščic (krpanje po vodoinstalaciji)</t>
  </si>
  <si>
    <t>Obstoječa kuhinja</t>
  </si>
  <si>
    <t>Izdelava varnostnega načrtna v kladu z Uredbo in koordinacija v času trajanje gradnje.</t>
  </si>
  <si>
    <t>Posek dreves velikosti do 20cm, komplet z izkopom panjev z odvozom na krajevno deponijo ter plačilom takse.</t>
  </si>
  <si>
    <t>Strojno rezanje pranih plošč komplet s podložnim betonom v skupni deb 15 cm ob objektu.</t>
  </si>
  <si>
    <t>Strojno rušenje  pranih plošč komplet s podložnim betonom deb. 15 cm, komplet s prenosom in odvozom ruševin na krajevno deponijo oddaljeno do 10km ter plačilom takse ( ob zidu vratarnice).</t>
  </si>
  <si>
    <t>Strojni in deloma ročni izkop jarka v terenu III. ktg, naklon brežin 75°, globine do 2,0 m z odlaganjem na rob izkopa.</t>
  </si>
  <si>
    <t>Nakladanje odvečnega materiala in odvoz na krajevno deponijo oddaljeno do 10km ter plačilom takse.</t>
  </si>
  <si>
    <t>Ureditev gradbišča ( ograditev gradbišča, gradbiščni instalacijski priključki, priprava deponij, opozirne table in znaki..), po končanih delih odstranitev.</t>
  </si>
  <si>
    <t>kom</t>
  </si>
  <si>
    <t xml:space="preserve"> 7.1</t>
  </si>
  <si>
    <t>Zakoličba kanalizacije z niveliranjem.</t>
  </si>
  <si>
    <t xml:space="preserve"> 7.2</t>
  </si>
  <si>
    <t>Postavitev gradbenih profilov.</t>
  </si>
  <si>
    <t xml:space="preserve"> 7.3</t>
  </si>
  <si>
    <t xml:space="preserve"> 7.4</t>
  </si>
  <si>
    <t xml:space="preserve"> 7.5</t>
  </si>
  <si>
    <t>Zasip jarka z materialom od izkopa ter komprimiranje zemljine v slojih po 20 cm na 92%  po Procotorju.</t>
  </si>
  <si>
    <t xml:space="preserve"> 7.6</t>
  </si>
  <si>
    <t xml:space="preserve">Planiranje dna jarka  točnostjo +/-2cm                 </t>
  </si>
  <si>
    <t>Dobava materiala in montaža kanalizacijske cevi SN4 premera do 110mm na betonsko podlago, s polaganjem in spajanjem cevi,  komplet obbetonirane.</t>
  </si>
  <si>
    <t>Dobava materiala in montaža kanalizacijske cevi SN4 premera do 160mm na peščeno podlago, s polaganjem in spajanjem cevi.</t>
  </si>
  <si>
    <t>SPLOŠNO:</t>
  </si>
  <si>
    <t xml:space="preserve"> 7.7</t>
  </si>
  <si>
    <t xml:space="preserve"> 7.8</t>
  </si>
  <si>
    <t xml:space="preserve"> 7.9</t>
  </si>
  <si>
    <t xml:space="preserve"> 7.10</t>
  </si>
  <si>
    <t xml:space="preserve"> 7.11</t>
  </si>
  <si>
    <t xml:space="preserve"> 7.12</t>
  </si>
  <si>
    <t xml:space="preserve"> 7.13</t>
  </si>
  <si>
    <t xml:space="preserve"> 7.14</t>
  </si>
  <si>
    <t>Enostranski ravni opaž podložnega betona višine do 15cm, skupaj z razopaževanjem in čiščenjem opaža.</t>
  </si>
  <si>
    <t>KROVSKO-KLEPARSKA DELA</t>
  </si>
  <si>
    <t>KROVSKO-KLEPARSKA SKUPAJ =</t>
  </si>
  <si>
    <t xml:space="preserve"> 1.1</t>
  </si>
  <si>
    <t xml:space="preserve"> 2.1</t>
  </si>
  <si>
    <t xml:space="preserve"> 4.16</t>
  </si>
  <si>
    <t xml:space="preserve"> - utor preseka 15x15 cm</t>
  </si>
  <si>
    <t xml:space="preserve"> - utor preseka 8x8 cm</t>
  </si>
  <si>
    <t xml:space="preserve"> - utor preseka 4x4 cm</t>
  </si>
  <si>
    <t>Zidarsko krpanje utorov instalacij, komplet z materialom, z vsemi pomožnimi deli in prenosi.</t>
  </si>
  <si>
    <t>preboj dim: 15x15 šir. 40cm</t>
  </si>
  <si>
    <t>Pri opaženju tudi upoštevati:</t>
  </si>
  <si>
    <t>- razopaženje po končanih delih,</t>
  </si>
  <si>
    <t>- vsa pripravljalna in zaključna dela.</t>
  </si>
  <si>
    <t>- vsa vezanja in podpiranja opažev,</t>
  </si>
  <si>
    <t>- opaž vidnih betonov iz gladkih opažnih elementov, če je to v poz. zahtevano,</t>
  </si>
  <si>
    <t>- vse vertikalne in horizontalne prenose in transporte,</t>
  </si>
  <si>
    <t>Lahki fasadni odri, iz kovinskih cevi, višine do 10,0 m</t>
  </si>
  <si>
    <t>Premični odri na lesenih ali železnih stolicah, višine do 2,0 m.</t>
  </si>
  <si>
    <t>KERAMIČARSKA DELA SKUPAJ =</t>
  </si>
  <si>
    <t>KLUČAVNIČARSKA DELA</t>
  </si>
  <si>
    <t>KLUČAVNIČARSKA  DELA SKUPAJ =</t>
  </si>
  <si>
    <t>SLIKO-PLESKARSKA DELA</t>
  </si>
  <si>
    <t>SLIKO-PLESKARSKA DELA SKUPAJ =</t>
  </si>
  <si>
    <t>Notranja vrata</t>
  </si>
  <si>
    <t>Humusiranje  z materialom od izkopa z prevozom iz gradbiščne deponije v sloju deb. 20 cm ter zatravitev.</t>
  </si>
  <si>
    <t>Dobava in vgrajevanje betona C25/30 preseka  do 0,12  m3/m2/m1 v armirane konstrukcije. (verikalne in horizontalne vezi, preklade, stebri, .)</t>
  </si>
  <si>
    <t xml:space="preserve"> 4.14</t>
  </si>
  <si>
    <t xml:space="preserve"> 4.15</t>
  </si>
  <si>
    <t>Peskolovec iz betonske cevi fi 30cm globine 50cm, z betoniranjem dna, obdelavo vtoka in iztoka, dobavo in montažo PVC kolena fi 110 ter z dobavo in montažo betonskega pokrova 40x40cm.</t>
  </si>
  <si>
    <t>Revizijski jašek iz betonske cevi fi 50cm globine do 100cm, z betoniranjem dna in mulde, obdelavo priključkov ter z dobavo in montažo LTŽ pokrova 50x50cm, nosilnosti 125kN.</t>
  </si>
  <si>
    <t xml:space="preserve">       </t>
  </si>
  <si>
    <t>Dobava in montaža zaključnih detajlov s hidroizolacijo in obrob na strehah :</t>
  </si>
  <si>
    <t>- tipskih plastizol odkapnic r.š. 50 cm   na katere se vari membrana</t>
  </si>
  <si>
    <t>- dvig  membrane na cevi oddušnikov , komplet z zaključno pločevino</t>
  </si>
  <si>
    <t xml:space="preserve"> 1.2</t>
  </si>
  <si>
    <t>- dvig membrane ob steni atike z pritrjevanjem na atiko, do višine 50 cm, komplet s z vsemi deli in predeli.</t>
  </si>
  <si>
    <t>- zaključna zidna letev komplet s kitanjem s trajno elestičnim fasadnim kitom</t>
  </si>
  <si>
    <t>- dobava in montaža odtočnih kotličkov iz gume  fi 90 mm, spoji homogeno zavarjeni,</t>
  </si>
  <si>
    <t xml:space="preserve"> 1.3</t>
  </si>
  <si>
    <t xml:space="preserve"> 1.4</t>
  </si>
  <si>
    <t xml:space="preserve"> 1.5</t>
  </si>
  <si>
    <t>II.</t>
  </si>
  <si>
    <t>Krpanje ometa okrog vratne odprtine: Grobi in fini omet opečnih zidov s predhodno izdelavo  cementnega obrizga, grobi sloj v podaljšani cementni malti 1:3:9, fini sloj v apneni malti 1:3.</t>
  </si>
  <si>
    <t>Dobava in vzidava kamnitega praga iz naravnega kamna deb. 3cm, šir. 20cm,  komplet z vsemi pomožnimi deli.</t>
  </si>
  <si>
    <t>Alu vrata</t>
  </si>
  <si>
    <t xml:space="preserve"> 3.2</t>
  </si>
  <si>
    <t xml:space="preserve"> 3.3</t>
  </si>
  <si>
    <t xml:space="preserve"> 3.6</t>
  </si>
  <si>
    <t>Izdelava, dobava in montaža lesenih suhomontažnih notranjih vrat po shemah.
Vse mere in število kosov za okna , vrata in stene je potrebno pred naročilom preveriti.
Vratno krilo je okvirne konstrukcije, ojačano za nasadila in ključavnico, v sredini je papirnato satovje. Obložne plošče iverne 3,2 mm, po površini furnirano, robovi zaobleni.
Podboj je izdelan z zaokroženimi obložnimi letvami, opremljen z tesniki. 
Okovje tridelno nasadilo 3x.
Ključavnica cilindrična.
Kljuka HOPPE Amsterdam aluminij natur 1400/42K/42KS.
Steklo kaljeno in jedkano.
Površinska obdelava z lakom v beli barvi z UV zaščito.</t>
  </si>
  <si>
    <t>kd</t>
  </si>
  <si>
    <t>Okna imajo enoročno kombinirano okovje z večtočkovnim zapiranjem in pololivo za okna. Varnostno okovje WK1 po DIN V ENV 1627.</t>
  </si>
  <si>
    <t>Okovje kvalitetno v beli barvi po izbiri projektanta, kljuka oken kot npr. HOPPE 0710/U26.</t>
  </si>
  <si>
    <t>Opis in karakteristike vrat:</t>
  </si>
  <si>
    <r>
      <t xml:space="preserve">Okvir in krilo iz vsaj tri komornih aluminijastih profilov s prekinjenim toplotnim mostom, v </t>
    </r>
    <r>
      <rPr>
        <b/>
        <sz val="9"/>
        <rFont val="Century Gothic CE"/>
        <charset val="238"/>
      </rPr>
      <t>v barvi po izbiri projektanta</t>
    </r>
    <r>
      <rPr>
        <i/>
        <sz val="9"/>
        <rFont val="Century Gothic CE"/>
        <charset val="238"/>
      </rPr>
      <t xml:space="preserve">. Toplotna prehodnost vratnega okvirja </t>
    </r>
    <r>
      <rPr>
        <b/>
        <i/>
        <sz val="9"/>
        <rFont val="Century Gothic CE"/>
        <charset val="238"/>
      </rPr>
      <t>U</t>
    </r>
    <r>
      <rPr>
        <b/>
        <i/>
        <vertAlign val="subscript"/>
        <sz val="9"/>
        <rFont val="Century Gothic CE"/>
        <charset val="238"/>
      </rPr>
      <t xml:space="preserve">f </t>
    </r>
    <r>
      <rPr>
        <b/>
        <i/>
        <sz val="9"/>
        <rFont val="Century Gothic CE"/>
        <charset val="238"/>
      </rPr>
      <t>≤ 1,60 W/m</t>
    </r>
    <r>
      <rPr>
        <b/>
        <i/>
        <vertAlign val="superscript"/>
        <sz val="9"/>
        <rFont val="Century Gothic CE"/>
        <charset val="238"/>
      </rPr>
      <t>2</t>
    </r>
    <r>
      <rPr>
        <b/>
        <i/>
        <sz val="9"/>
        <rFont val="Century Gothic CE"/>
        <charset val="238"/>
      </rPr>
      <t>K</t>
    </r>
    <r>
      <rPr>
        <i/>
        <sz val="9"/>
        <rFont val="Century Gothic CE"/>
        <charset val="238"/>
      </rPr>
      <t>.</t>
    </r>
  </si>
  <si>
    <r>
      <t xml:space="preserve">Skupna toplotna prehodnost </t>
    </r>
    <r>
      <rPr>
        <b/>
        <i/>
        <sz val="9"/>
        <rFont val="Century Gothic CE"/>
        <charset val="238"/>
      </rPr>
      <t>celotnih vrat U</t>
    </r>
    <r>
      <rPr>
        <b/>
        <i/>
        <vertAlign val="subscript"/>
        <sz val="9"/>
        <rFont val="Century Gothic CE"/>
        <charset val="238"/>
      </rPr>
      <t>d</t>
    </r>
    <r>
      <rPr>
        <b/>
        <i/>
        <sz val="9"/>
        <rFont val="Century Gothic CE"/>
        <charset val="238"/>
      </rPr>
      <t xml:space="preserve"> ≤ 1,30 W/m</t>
    </r>
    <r>
      <rPr>
        <b/>
        <i/>
        <vertAlign val="superscript"/>
        <sz val="9"/>
        <rFont val="Century Gothic CE"/>
        <charset val="238"/>
      </rPr>
      <t>2</t>
    </r>
    <r>
      <rPr>
        <b/>
        <i/>
        <sz val="9"/>
        <rFont val="Century Gothic CE"/>
        <charset val="238"/>
      </rPr>
      <t>K</t>
    </r>
    <r>
      <rPr>
        <i/>
        <sz val="9"/>
        <rFont val="Century Gothic CE"/>
        <charset val="238"/>
      </rPr>
      <t xml:space="preserve"> (zasteklitev in okvir skupaj) skladno s standardom SIST EN ISO 10077-1(2) oziroma SIST EN ISO 12567-1(2). </t>
    </r>
  </si>
  <si>
    <r>
      <t xml:space="preserve">Polnilo za vrata  protivlomno s toplotno prehodnostjo </t>
    </r>
    <r>
      <rPr>
        <b/>
        <i/>
        <sz val="9"/>
        <rFont val="Century Gothic CE"/>
        <charset val="238"/>
      </rPr>
      <t>U</t>
    </r>
    <r>
      <rPr>
        <b/>
        <i/>
        <vertAlign val="subscript"/>
        <sz val="9"/>
        <rFont val="Century Gothic CE"/>
        <charset val="238"/>
      </rPr>
      <t>fil</t>
    </r>
    <r>
      <rPr>
        <b/>
        <i/>
        <sz val="9"/>
        <rFont val="Century Gothic CE"/>
        <charset val="238"/>
      </rPr>
      <t xml:space="preserve"> ≤ 1,1 W/m</t>
    </r>
    <r>
      <rPr>
        <b/>
        <i/>
        <vertAlign val="superscript"/>
        <sz val="9"/>
        <rFont val="Century Gothic CE"/>
        <charset val="238"/>
      </rPr>
      <t>2</t>
    </r>
    <r>
      <rPr>
        <b/>
        <i/>
        <sz val="9"/>
        <rFont val="Century Gothic CE"/>
        <charset val="238"/>
      </rPr>
      <t>K</t>
    </r>
    <r>
      <rPr>
        <i/>
        <sz val="9"/>
        <rFont val="Century Gothic CE"/>
        <charset val="238"/>
      </rPr>
      <t>.</t>
    </r>
  </si>
  <si>
    <r>
      <t>Tesnjenje med okvirjem in krilom v dveh ravninah (</t>
    </r>
    <r>
      <rPr>
        <b/>
        <i/>
        <sz val="9"/>
        <rFont val="Century Gothic CE"/>
        <charset val="238"/>
      </rPr>
      <t>dve trajno elastični tesnili</t>
    </r>
    <r>
      <rPr>
        <i/>
        <sz val="9"/>
        <rFont val="Century Gothic CE"/>
        <charset val="238"/>
      </rPr>
      <t>).</t>
    </r>
  </si>
  <si>
    <t>Okno je opremljeno z zunanjo Alu okensko polico, deb. 2,2mm, širine 20 cm, komplet z odkapnim robom, stranskimi zavihki, komplet z vsem pritrjevanjem ter kitanjem, v barvi po izbiri projektanta.</t>
  </si>
  <si>
    <t>PVC okna in sestavljene stene</t>
  </si>
  <si>
    <t xml:space="preserve"> 2.2</t>
  </si>
  <si>
    <t xml:space="preserve"> 2.3</t>
  </si>
  <si>
    <t xml:space="preserve"> 2.4</t>
  </si>
  <si>
    <t xml:space="preserve"> 2.5</t>
  </si>
  <si>
    <t xml:space="preserve"> 2.6</t>
  </si>
  <si>
    <t xml:space="preserve"> 2.7</t>
  </si>
  <si>
    <t>5.3</t>
  </si>
  <si>
    <t>5.6</t>
  </si>
  <si>
    <t>5.8</t>
  </si>
  <si>
    <t xml:space="preserve"> 1.7</t>
  </si>
  <si>
    <r>
      <t xml:space="preserve">►Vrata - </t>
    </r>
    <r>
      <rPr>
        <b/>
        <sz val="9"/>
        <rFont val="Century Gothic CE"/>
        <charset val="238"/>
      </rPr>
      <t>V2</t>
    </r>
    <r>
      <rPr>
        <sz val="9"/>
        <rFont val="Century Gothic CE"/>
        <charset val="238"/>
      </rPr>
      <t>, enokrilna
►svetla mera: 70x210cm, 
►krilo: polno
►podboj : šir. 16 cm
►opombe: pralnica</t>
    </r>
  </si>
  <si>
    <t>3.5</t>
  </si>
  <si>
    <t>Enostranski ravni opaž plošče,  višine do 15cm,   skupaj z razopaževanjem in čiščenjem opaža.</t>
  </si>
  <si>
    <t>SUHOMONTAŽNA DELA</t>
  </si>
  <si>
    <t>5.9</t>
  </si>
  <si>
    <t xml:space="preserve"> 4.17</t>
  </si>
  <si>
    <t>Naprava preboja v ab temelju dim. 20x20x60 cm, pre preklop kanalizacije, komplet z krpanjem po vgradnji cevi.</t>
  </si>
  <si>
    <t>Naprava priklopa na obstoječi jašak, komplet z napravo odprtine in krpanjem, komplet z vsemi pomožnimi deli.</t>
  </si>
  <si>
    <t>F.</t>
  </si>
  <si>
    <t>Dobava in montaža pokrivne kape atike iz pločevine r.š. 33 cm, komplet z ojačitvenimi profili, pločevina je nagnjena na notranjo stran strehe.</t>
  </si>
  <si>
    <t>Dobava in montaža tipskih stenskih kotličkov d100 mm.</t>
  </si>
  <si>
    <t>4.2</t>
  </si>
  <si>
    <t>Naprava kaskade z gips ploščami deb. 12,5mm, višine 25cm, komplet z bandažiranjem.</t>
  </si>
  <si>
    <t>7.1</t>
  </si>
  <si>
    <t>7.2</t>
  </si>
  <si>
    <t>Brušenje stikov vidnih betonskih površin ter priprava za kitanje.</t>
  </si>
  <si>
    <t>Naprava betonskega revizijskega jaška, komplet z opažem, armaturo, betonom, komplet z vsemi pomožnimi deli. Jašek dim. 40x40x60cm.  
Dobava in  montaža vgradnega protismadnega inox pokrova dim. 40x40 cm, komplet z robom za nalitje olja.</t>
  </si>
  <si>
    <t>Razna režijska dela z vpisom v gradbeni dnevnik</t>
  </si>
  <si>
    <t>KV delavec</t>
  </si>
  <si>
    <t>PK delavec</t>
  </si>
  <si>
    <t>ur</t>
  </si>
  <si>
    <t>Okno je opremljeno z notranjo PVC polico, s stranskima zaključnima profiloma, širine 20cm, komplet z vsem pritrjevanjem ter kitanjem, v barvi po izbiri projektanta.</t>
  </si>
  <si>
    <t>O1, enokrilno okno, dim. 140X155cm, kombinirano odpiranje, okoli osi in ventus.</t>
  </si>
  <si>
    <t>O2, dvokrilno okno, dim:170X155cm, krili se odpirata okoli osi in na ventus.</t>
  </si>
  <si>
    <t>O3, enokrilno, dim. 80x60cm, kombinirano odpiranje, okoli osi in ventus.</t>
  </si>
  <si>
    <t>Dobava in polaganje XPS izolacijskih plošč deb. 2cm, za izvedbo dilatacijskega spoja med novim in obstoječim objektom, plošče se lepijo na stene obstoječega objekta ter zaščita hidroizolacije.</t>
  </si>
  <si>
    <t>Izvedba verikalne hidroizolacije in zaključka hidroizolacija na zunanji strani stene, preklop na horizontalno hidroizolacijo šir. 10cm ter vertikalni zavihek na steno viš. 30cm, z varilnimi trakovi deb. 4mm, hladno lepleno.</t>
  </si>
  <si>
    <t>7.3</t>
  </si>
  <si>
    <t>2x kitanje betonskega stropa, komplet z brušenjem in prehodno impregnacijo.</t>
  </si>
  <si>
    <t>SUHOMONTAŽNA DELA SKUPAJ =</t>
  </si>
  <si>
    <t>Dobava in montaža obešenega gips stropa plošče deb 12,5mm, obešanje z obešali pritrditev na nosilno stropno ploščo, stiki bandažirani. Dno stropa na višini ~285 cm.</t>
  </si>
  <si>
    <t xml:space="preserve">Dobava in montaža pripire iz inox profina 40x1,5mm. </t>
  </si>
  <si>
    <t xml:space="preserve">Naklonski estrih streha: 
►Mikroarmiran plavajoči cementni estrih s PP vlakni, C 20/25, v naklonu deb. 4 - 6 cm, strojno zaglajen, dilatiran ob stenah z stiroporjem deb. 1cm.
</t>
  </si>
  <si>
    <t>Dobava in polaganje keramičnih protidrsnih ploščic, polaganje na lepilo, komplet s fugiranjem, predhodnim čiščenjem. Nabavna cena keramičnih ploščic 15 EUR/m2.</t>
  </si>
  <si>
    <t>Dobava in polaganje obstenske keramične obloge viš. 10 cm, polaganje na lepilo, komplet s fugiranjem. Nabavna cena keramičnih ploščic 8 EUR/m2.</t>
  </si>
  <si>
    <t>Dobava in polaganje stenskih keramičnih ploščic, polaganje na lepilo, komplet s fugiranjem. Nabavna cena keramičnih ploščic 15 EUR/m2.</t>
  </si>
  <si>
    <r>
      <t>Zasteklitev</t>
    </r>
    <r>
      <rPr>
        <b/>
        <i/>
        <sz val="9"/>
        <rFont val="Arial"/>
        <family val="2"/>
        <charset val="238"/>
      </rPr>
      <t xml:space="preserve"> </t>
    </r>
    <r>
      <rPr>
        <i/>
        <sz val="9"/>
        <rFont val="Arial"/>
        <family val="2"/>
        <charset val="238"/>
      </rPr>
      <t xml:space="preserve">iz </t>
    </r>
    <r>
      <rPr>
        <b/>
        <i/>
        <sz val="9"/>
        <rFont val="Arial"/>
        <family val="2"/>
        <charset val="238"/>
      </rPr>
      <t>troslojnega toplotno izolacijskega stekla</t>
    </r>
    <r>
      <rPr>
        <i/>
        <sz val="9"/>
        <rFont val="Arial"/>
        <family val="2"/>
        <charset val="238"/>
      </rPr>
      <t xml:space="preserve"> z nizkoemisijskim nanosom, skupna debelina stekla je 4/16/4 mm, s plinskim polnjenjem medstekelnih prostorov (Ar ali Kr) in toplotno izolacijskim distančnikom TPS med stekli </t>
    </r>
    <r>
      <rPr>
        <b/>
        <i/>
        <sz val="9"/>
        <rFont val="Arial"/>
        <family val="2"/>
        <charset val="238"/>
      </rPr>
      <t>(ψ ≤ 0,04 W/mK)</t>
    </r>
    <r>
      <rPr>
        <i/>
        <sz val="9"/>
        <rFont val="Arial"/>
        <family val="2"/>
        <charset val="238"/>
      </rPr>
      <t xml:space="preserve">, toplotna prehodnost stekla (po EN 673 oziroma po EN 674) </t>
    </r>
    <r>
      <rPr>
        <b/>
        <i/>
        <sz val="9"/>
        <rFont val="Arial"/>
        <family val="2"/>
        <charset val="238"/>
      </rPr>
      <t>U</t>
    </r>
    <r>
      <rPr>
        <b/>
        <i/>
        <vertAlign val="subscript"/>
        <sz val="9"/>
        <rFont val="Arial"/>
        <family val="2"/>
        <charset val="238"/>
      </rPr>
      <t>g</t>
    </r>
    <r>
      <rPr>
        <b/>
        <i/>
        <sz val="9"/>
        <rFont val="Arial"/>
        <family val="2"/>
        <charset val="238"/>
      </rPr>
      <t xml:space="preserve"> ≤ 0,72W/m</t>
    </r>
    <r>
      <rPr>
        <b/>
        <i/>
        <vertAlign val="superscript"/>
        <sz val="9"/>
        <rFont val="Arial"/>
        <family val="2"/>
        <charset val="238"/>
      </rPr>
      <t>2</t>
    </r>
    <r>
      <rPr>
        <b/>
        <i/>
        <sz val="9"/>
        <rFont val="Arial"/>
        <family val="2"/>
        <charset val="238"/>
      </rPr>
      <t>K</t>
    </r>
    <r>
      <rPr>
        <i/>
        <sz val="9"/>
        <rFont val="Arial"/>
        <family val="2"/>
        <charset val="238"/>
      </rPr>
      <t xml:space="preserve">, zvočna zaščita stekla </t>
    </r>
    <r>
      <rPr>
        <b/>
        <i/>
        <sz val="9"/>
        <rFont val="Arial"/>
        <family val="2"/>
        <charset val="238"/>
      </rPr>
      <t>RW ≥ 36 dB</t>
    </r>
    <r>
      <rPr>
        <i/>
        <sz val="9"/>
        <rFont val="Arial"/>
        <family val="2"/>
        <charset val="238"/>
      </rPr>
      <t xml:space="preserve">, prepustnost svetlobe (po SIST EN 410) </t>
    </r>
    <r>
      <rPr>
        <b/>
        <i/>
        <sz val="9"/>
        <rFont val="Arial"/>
        <family val="2"/>
        <charset val="238"/>
      </rPr>
      <t>LT ≥ 70 %</t>
    </r>
    <r>
      <rPr>
        <i/>
        <sz val="9"/>
        <rFont val="Arial"/>
        <family val="2"/>
        <charset val="238"/>
      </rPr>
      <t xml:space="preserve">, skupni prehod energije (po SIST EN 410) </t>
    </r>
    <r>
      <rPr>
        <b/>
        <i/>
        <sz val="9"/>
        <rFont val="Arial"/>
        <family val="2"/>
        <charset val="238"/>
      </rPr>
      <t>g ≥ 50 %</t>
    </r>
    <r>
      <rPr>
        <i/>
        <sz val="9"/>
        <rFont val="Arial"/>
        <family val="2"/>
        <charset val="238"/>
      </rPr>
      <t>.</t>
    </r>
  </si>
  <si>
    <r>
      <t xml:space="preserve">Skupna toplotna prehodnost </t>
    </r>
    <r>
      <rPr>
        <b/>
        <i/>
        <sz val="9"/>
        <rFont val="Arial"/>
        <family val="2"/>
        <charset val="238"/>
      </rPr>
      <t>celotnega okna U</t>
    </r>
    <r>
      <rPr>
        <b/>
        <i/>
        <vertAlign val="subscript"/>
        <sz val="9"/>
        <rFont val="Arial"/>
        <family val="2"/>
        <charset val="238"/>
      </rPr>
      <t>w</t>
    </r>
    <r>
      <rPr>
        <b/>
        <i/>
        <sz val="9"/>
        <rFont val="Arial"/>
        <family val="2"/>
        <charset val="238"/>
      </rPr>
      <t xml:space="preserve"> ≤ 1,20 W/m</t>
    </r>
    <r>
      <rPr>
        <b/>
        <i/>
        <vertAlign val="superscript"/>
        <sz val="9"/>
        <rFont val="Arial"/>
        <family val="2"/>
        <charset val="238"/>
      </rPr>
      <t>2</t>
    </r>
    <r>
      <rPr>
        <b/>
        <i/>
        <sz val="9"/>
        <rFont val="Arial"/>
        <family val="2"/>
        <charset val="238"/>
      </rPr>
      <t>K</t>
    </r>
    <r>
      <rPr>
        <i/>
        <sz val="9"/>
        <rFont val="Arial"/>
        <family val="2"/>
        <charset val="238"/>
      </rPr>
      <t xml:space="preserve"> (zasteklitev in okvir skupaj) skladno s standardom SIST EN ISO 10077-1(2) oziroma SIST EN ISO 12567-1(2). </t>
    </r>
  </si>
  <si>
    <r>
      <t>Tesnjenje med okvirjem in krilom v treh ravninah (</t>
    </r>
    <r>
      <rPr>
        <b/>
        <i/>
        <sz val="9"/>
        <rFont val="Arial"/>
        <family val="2"/>
        <charset val="238"/>
      </rPr>
      <t>tri trajno elastični tesnili</t>
    </r>
    <r>
      <rPr>
        <i/>
        <sz val="9"/>
        <rFont val="Arial"/>
        <family val="2"/>
        <charset val="238"/>
      </rPr>
      <t>).</t>
    </r>
  </si>
  <si>
    <t>kpl</t>
  </si>
  <si>
    <t>%</t>
  </si>
  <si>
    <t>Nepredvidela dela</t>
  </si>
  <si>
    <t>Projektantski nadzor</t>
  </si>
  <si>
    <t>ZAKLJUČNA IN NEPREDVIDENA DELA SKUPAJ =</t>
  </si>
  <si>
    <t>GRADBENO OBRTNIŠKA DELA</t>
  </si>
  <si>
    <t>A. / B.</t>
  </si>
  <si>
    <t xml:space="preserve">Dolbljenje utorov v zidu iz opečnih modularnih blokov (vodovod, odtoki, elektro instalacije), vključno s prenosom odpadnega materiala iz objekta na gradbiščno deponijo ter odvozom na krajevno deponijo.
</t>
  </si>
  <si>
    <t>Dobava in vgradnja enokrilnih vrat iz aluminija  z vgrajeno termoizolacijsko polnitvijo, vključno z okvirjem, ključavnico in z vgrajeno prezračevalno žaluzijo 600/200 mm v spodnjem delu krila,  po detajlu.</t>
  </si>
  <si>
    <t>Strojni in deloma ročni izkop za temelje v materialu III.ktg z nakladanjem na prevozno sredstvo, odvozom na gradbiščno deponijo.</t>
  </si>
  <si>
    <t>Dobava in montaža odtočnih cevi vključno z držali d= 110mm.</t>
  </si>
  <si>
    <t>Dobava in montaža zidne obrobe atike ob fasadi r.š. do 25cm, komplet z zidno letvijo r.š. do 12cm, komplet z zarezom v  zid in kitanjmem.</t>
  </si>
  <si>
    <t>Vsi kleparski izdelki  so iz barvane pocinkane pločevine.</t>
  </si>
  <si>
    <t>Pranje površin z visokotlačnim čistilcem kompletne fasade tako, da se odstranijo vsi delci, umazanija in prah (fasada na strani prizidave)</t>
  </si>
  <si>
    <t>1.11</t>
  </si>
  <si>
    <t xml:space="preserve">Izdelava zaključnega dekorativnega ometa.
Pred nanosom zaključnega, izvesti prednamaz za izenačevanje vpojnosti podlage (kot npr.UNIGRUND), niansiran v odtenku zaključnega dekorativnega ometa.
Izvedba zaključnega dekorativnega ometa kot npr. Akrilni glajen omet 2,0 mm,  na pripravljen osnovni omet v barvi po izboru projektanta.  </t>
  </si>
  <si>
    <t>Izdelava cokla s kulirplastom.
Pred nanosom zaključnega sloja (nad koto terena), izvesti prednamaz za izenačevanje vpojnosti podlage (kot npr. UNIGRUND) niansiran v odtenku zaključnega dekorativnega ometa.
Izvedba zaključnega dekorativnega ometa KULIRPLAST 2,0 mm,  na pripravljen osnovni omet v barvi po izboru projektanta.  
Stik med podzidkom fasade in tlemi, izdelati s trajno elastičnim kitom kot npr. JUBOFLEX MS.</t>
  </si>
  <si>
    <t>Splošna določila za fasaderska dela</t>
  </si>
  <si>
    <t>Fasada:</t>
  </si>
  <si>
    <t>Splošni pogoji:</t>
  </si>
  <si>
    <t xml:space="preserve">► Fasaderska dela se morajo izvajati po določenih veljavnih normativih v skladu  z obveznimi standardi. </t>
  </si>
  <si>
    <t xml:space="preserve">► Materiali za ta dela morajo v pogledu kvalitete ustrezati določilom normativov in splošnih oveznih standardov. </t>
  </si>
  <si>
    <t>► Standardi za fasaderska dela po tem projektu vsebujejo poleg izdelave same po opisu v posameznem standardu še vsa potrebna pomožna dela zlasti :</t>
  </si>
  <si>
    <t>- dela in ukrepe po določilih veljavnih predpisov varstva pri delu</t>
  </si>
  <si>
    <t>- čiščenje prostorov, odrov, izdelkov in delovnih priprav po dovršenem delu.</t>
  </si>
  <si>
    <t>► Naprava in odstranitev potrebnih fasadnih odrov niso vključena v standardih za fasaderska dela in se obračunavata posebej.</t>
  </si>
  <si>
    <t>► vse ometane površine morajo biti ravne z enakomerno površinsko obdelavo,</t>
  </si>
  <si>
    <t>► temperatura zraka in podlage naj bo od +5 °C do +35 °C.</t>
  </si>
  <si>
    <t>Opis dela:</t>
  </si>
  <si>
    <t>► Dezinfekcija opranih površin:
Za dezinfekcijo je potrebno izvesti 2-kratno premazovanje fasadnih površin z dezinfekcijskim sredstvom po opisu, razredčenim (dezinfekcijsko sredstvo : voda = 1 : 5); razredčeno dezinfekcijsko sredstvo nanašamo s pleskarskim čopičem ali dolgodlakim pleskarskim valjčkom. Nanos intenzivno vtremo v podlago – še mokrega drgnemo s krtačo z najlonskimi ščetinami, da se premaz speni. Sledi sušenje najmanj 12 ur. Nato površine ponovno premažemo z razredčenim dezinfekcijskim sredstvom (vtiranje premaza v fasadno površino v drugem nanosu ni potrebno). Čas sušenja 12 ur.</t>
  </si>
  <si>
    <t>► Vgradnja osnovnega ometa:
- osnovni omet na izolacijski oblogi se vgrajuje v dveh slojih,
- za nanos spodnjega sloja osnovnega ometa fasadnega sistema: uporabimo lepilmo malto, ki jo nanesemo z ozobljeno nerjavečo jekleno gladilko (globina in širina zob 8 do 10 mm) v deb. 2-3mm, v še svež nanos vtisnemo glavno armaturo – 160 gramsko plastificirano stekleno mrežico (pasove mrežice po širini in dolžini preklapljamo za najmanj 10 cm); sledi sušenje 2 do 3 dni.
- nanos zgornjega sloja osnovnega ometa fasadnega sistema: uporabimo lepilno malto, ki jo nanesemo z nerjavečo jekleno gladilko (uporabimo lahko ozobljeno ali neozobljeno gladilko) v debelini približno 1 mm; sledi sušenje 1 do 2 dni.</t>
  </si>
  <si>
    <t>► Vgradnja ojačilnih vogalnikov na špaletnih in vogalnih robovih objekta; vgradnja špaletnih profilov; vgradnja odkapnih profilov; vgradnja dilatacijskih profilov:
- ojačilne vogalnike ter špaletne in odkapne profile utopimo v tanek sloj lepilne malte, ki ga na površino izolacijske obloge nanesemo z ozobljeno nerjavečo jekleno gladilko (globina in širina zob 8 do 10 mm); pri vtiskanju mrežice nanos lepilne malte primerno »razvlečemo«,
- na vertikalnih stikih-notranjih vogalih med poglobljenimi pasovi fasade in izbočenimi deli je obvezno vgraditi PVC vogalnike z mrežico,
- stik osnovnega in zaključnega ometa z okenskimi in vratnimi okvirji vgradimo posebni dilatacijski profil,
- vogale vseh fasadnih odprtin (okna, vrata) pa tudi tistih, v katere vgradimo razne instalacijske in druge omarice, obvezno dodatno diagonalno armiramo. Dodatna armatura so kosi steklene mrežice velikosti 30-50 cm x 50 cm, ki jih vtisnemo v pred tem nanešen, približno 2 mm debel sloj lepilne malte.</t>
  </si>
  <si>
    <t>► Osnovni premaz na toplotnoizolacijskem sistemu:
Pred izvedbo zaključnega sloja se izvede premaz z univerzalnim osnovnim premazom na osnovi vodne disperzije akrilnih veziv, posebnih dodatkov in kremenčevih polnil. Odtenek osnovnega premaza naj bo enak ali podoben barvi zaključnega ometa. Osnovni premaz podaljša obdelovalni čas ometa (visoka temperatura, zelo vpojne podlage), izboljša oprijem ometov na zelo gladkih podlagah in egalizira podlago (enakomerna vodovpojnost podlage).</t>
  </si>
  <si>
    <t>► Zaključni tankoslojni dekorativni omet: 
Za izdelavo zaključnega dekorativnega glajenega ometa uporabimo akrilni omet granulacije 2,0 mm, izdelan na osnovi polimernih veziv.
Podlaga naj bo rahlo hrapava, trdna, suha in čista, brez slabo vezanih delcev, prahu, mastnih oblog in druge umazanije. 
Čas sušenja 1 teden.</t>
  </si>
  <si>
    <t>Obračun:</t>
  </si>
  <si>
    <t>► Pri izvedbi fasade upoštevati, da se vse okenske in vratne odprtina obdelajo s PVC vogalniki z mrežico (vertikalni zunanji rob).  Vse kontaknte površine med špaletami in okvirji stavbnega pohištva (okna, vrata) s špaletnim profilom. Na zunanjih robovih zgornjih-horizontalnih  špalet nad okni in vrati se vgradi PVC odkapni profil z mrežico.  
Vsi vogali objekta morajo biti obdelani s PVC vogalniki, kot tudi izvedeno diagonalno armiranje s kosi armaturne mrežice dimenzij 30x50cm, na vseh vogalih okenskih in vratnih odprtin.</t>
  </si>
  <si>
    <t>► Obračun pri širini špalete do 20 cm :</t>
  </si>
  <si>
    <t>- odprtine do 3 m2 se ne odbijajo, špalete se ne obračunavajo posebej</t>
  </si>
  <si>
    <t>- pri odprtinah 3-5 m2 se odbijajo odprtine nad 3 m2 in špalete se ne obračunavajo posebej</t>
  </si>
  <si>
    <t>- pri odprtinah nad  5 m2 se odbijajo odprtine nad 3 m2 in špalete se obračunavajo posebej</t>
  </si>
  <si>
    <t>► Če so špalete širše od 20 cm, se v vseh primerih širine nad 20 cm obračunava posebej, odprtine pa se odbijajo na isti način , kot pri odprtinah s špaletami do 20 cm.</t>
  </si>
  <si>
    <t>Izolacije:</t>
  </si>
  <si>
    <t>Splošni pogoji :</t>
  </si>
  <si>
    <t>Ves izolacijski material mora ustrezati splošnim določilom veljavnih tehničnih predpisov, drugih normativov in obveznih standardov.</t>
  </si>
  <si>
    <t>Opis dela :</t>
  </si>
  <si>
    <t>Priprava vsega izolacijskega materiala s prenosom do mesta vgraditve, naprava izolacije po opisu v posameznih standardu vsa pomožna dela po opisu iz splošnih boločil za zidarska dela.</t>
  </si>
  <si>
    <t>► Na izolacijske plošče lepilno maso nanašamo v prekinjenih pasovih ob robu plošč in dodatno točkasto na 4 do 6 mestih ali v dveh pasovih v sredini. Hrbtna stran plošč mora biti po pritisku plošče na podlago prekrita vsaj 40 % z lepilno maso. Montažo izolacijskih plošč izvajamo v skladu z novodili sistemskega
tehničnega lista v prilogi.</t>
  </si>
  <si>
    <t>► Obloga špalet: izolacijske plošče lepimo polnoploskovno.</t>
  </si>
  <si>
    <t>► Sidranje izolacijskih plošč:
- sidranje izvajamo 2 dni po lepljenju. Sidra naj segajo skozi izolacijo vsaj 2,5 cm v armirano betonsko podlago, luknje za sidra naj bodo še dva centimetra globlje. Kadar pa je podlaga klasičen zid iz NF opeke pa morajo sidra segati vsaj 5 cm v opeko, luknje za sidra naj bodo še dva centimetra globlje, uporabi naj se poglobljena sidra; utore zapolnimo z ~2cm debelimi »pokrovčki« iz stiroporja
- potrebno število sider je za vgradnjo je 6 sider/m2.</t>
  </si>
  <si>
    <t>FASADERSKA DELA</t>
  </si>
  <si>
    <r>
      <t>Dobava materiala plošč iz ekspandiranega polistirena EPS F deb.120 mm, toplotna prevodnost minimalno λ</t>
    </r>
    <r>
      <rPr>
        <vertAlign val="subscript"/>
        <sz val="9"/>
        <rFont val="Arial"/>
        <family val="2"/>
        <charset val="238"/>
      </rPr>
      <t>D</t>
    </r>
    <r>
      <rPr>
        <sz val="9"/>
        <rFont val="Arial"/>
        <family val="2"/>
        <charset val="238"/>
      </rPr>
      <t>=0,039W/mK, obloga sten, komplet z lepljenjem z mineralnim lepilom kot npr. JUBIZOL lepilna malta, komplet z sidranjem izolacijskih plošč s poglobljenimi sidri 6kos/m2.</t>
    </r>
  </si>
  <si>
    <t xml:space="preserve">Toplotna izolacija cokla: plošče iz ekstrudiranega polistirena XPS ali stirocokla deb. 120mm. Plošče lepljene z mineralnim lepilom kot npr. JUBIZOL lepilna malta, komplet s sidranjem plošč 6kos/m2. Vogal med tlemi in izolacijsko ploščo zaključiti z vogalnikom iz perforirane trde plastike.
</t>
  </si>
  <si>
    <t xml:space="preserve">Izvedba armiranega sloja z osnovnim ometom kot npr. JUBIZOL lepilna malta 2x in armaturno mrežico 160g/m2 (kot npr. (Jubizol armaturna mrežica), komplet z dobavo in pritrjevanjem vogalnikov za ojačitev vogalov in robov okrog oken in vrat, dilatacijskem profilom na stiku  fasade in stavbnega pohištva.
</t>
  </si>
  <si>
    <t>8.1</t>
  </si>
  <si>
    <t>8.2</t>
  </si>
  <si>
    <r>
      <t>Dobava materiala plošč iz ekspandiranega polistirena EPS F deb.40 mm, toplotna prevodnost minimalno λ</t>
    </r>
    <r>
      <rPr>
        <vertAlign val="subscript"/>
        <sz val="9"/>
        <rFont val="Arial"/>
        <family val="2"/>
        <charset val="238"/>
      </rPr>
      <t>D</t>
    </r>
    <r>
      <rPr>
        <sz val="9"/>
        <rFont val="Arial"/>
        <family val="2"/>
        <charset val="238"/>
      </rPr>
      <t>=0,039W/mK, obloga šplalet vratnih odprtin, komplet z lepljenjem z mineralnim lepilom kot npr. JUBIZOL lepilna malta.</t>
    </r>
  </si>
  <si>
    <t>7.4</t>
  </si>
  <si>
    <t>7.5</t>
  </si>
  <si>
    <t>7.6</t>
  </si>
  <si>
    <t>7.7</t>
  </si>
  <si>
    <t>FASADERSKA DELA SKUPAJ =</t>
  </si>
  <si>
    <t>Dezinfekcija fasade:dezinfekcijo je potrebno izvesti 2-kratno premazovanje fasadnih površin z razredčenim sredstvon kot npr. ALGICIDOM (ALGICID:voda = 1:5); dela se izvaja po navodilih proizvajalca. (fasada na strani prizidave)</t>
  </si>
  <si>
    <t>Dobava in montaža pocinkanih enokrilnih vrat, dim. 1350x2589mm,  komplet z okvirjem. Krilo je narejeno iz verikalnih palic fi 20mm, pritrjeno na okvir 50/10mm. Vrata so opremljena z zapiralom, obešanko. Vrata po detajlu, komplet z vsemi pomožnimi deli.</t>
  </si>
  <si>
    <t>MIZARSKA DELA - OPREMA</t>
  </si>
  <si>
    <t>9.1</t>
  </si>
  <si>
    <t>9.2</t>
  </si>
  <si>
    <t>9.3</t>
  </si>
  <si>
    <t>dobava stolov za opremo jedilnice</t>
  </si>
  <si>
    <t>fasada</t>
  </si>
  <si>
    <t>Naprava vratne odprtine v opečnem zidu deb. 40 cm z rušenjem parapeta viš. do 150cm pod obstoječim oknom, v obstoječi širini cca 100cm, s prenosom in odvozom ruševin na krajevno deponijo oddaljeno do 10km ter plačilom takse.</t>
  </si>
  <si>
    <t>Planiranje in valjanje dna jarka temelja in planuma med temelji, v terenu III. ktg z točnostjo +/- 3cm.</t>
  </si>
  <si>
    <t>Zasip ob temeljni z materialom od izkopa, z nakladanjme na gradbiščni deponiji, s komprimiranjem po plasteh v deb. 20cm.</t>
  </si>
  <si>
    <t>Dobava in vgrajevanje tampona med temelji v deb. 25 cm, komplet z komprimiranjem do ustrezne zbitosti ter planiranjem planuma z točnostjo +/- 3cm.</t>
  </si>
  <si>
    <t>Dobava in vgrajevanje betona C12/15  v preseke do 0,12 m3/m2/m1 v nearmirane konstrukcije, podložni beton pod temelji in talno ploščo.</t>
  </si>
  <si>
    <t>Dobava in vgrajevanje betona C20/25 preseka nad 0,30  m3/m2/m1 v armirane konstrukcije. (temeljni)</t>
  </si>
  <si>
    <t xml:space="preserve"> 3.4</t>
  </si>
  <si>
    <t>Dobava in vgrajevanje betona C25/30 preseka od 0,12 do 0,20 m3/m2/m1 v armirane konstrukcije. (stropna plošča, atika)</t>
  </si>
  <si>
    <t>Doplačilo za zagladitev betona kot podlaga za hidroizolacijo.</t>
  </si>
  <si>
    <t xml:space="preserve"> 3.8</t>
  </si>
  <si>
    <t xml:space="preserve">Dobava materiala  in zidanje ravnih zidov z opečnim zidakom MB29 (190x190x290), komplet z napravo  malte a.c.m. 1:3:9 in vsemi pomožnimi deli. </t>
  </si>
  <si>
    <t>Dobava materila in zidanje ravnih zidov deb. 15cm z opečnim zidakom (500x150x190mm), komplet z napravo malte a.c.m. 1:3:9 in vsemi pomožnimi deli.</t>
  </si>
  <si>
    <t>Grobi in fini omet opečnih zidov s predhodno izdelavo  cementnega obrizga, grobi sloj v podaljšani cementni malti 1:3:9, fini sloj v apneni malti 1:3, komplet z vgrajevanjem vogalnikov.</t>
  </si>
  <si>
    <r>
      <t xml:space="preserve">Tlak sestava: 
►Mikroarmiran plavajoči cementni estrih s PP vlakni, C 20/25, deb. 4,5 cm, strojno zaglajen, dilatiran ob stenah z stiroporjem deb. 1cm.
►PE folija 0,2mm s preklopi. 
►Toplotna izolacija: XPS 600L deb.12 </t>
    </r>
    <r>
      <rPr>
        <sz val="9"/>
        <rFont val="Century Gothic CE"/>
        <charset val="238"/>
      </rPr>
      <t xml:space="preserve"> cm. 
►PE folija 0,2mm s preklopi. </t>
    </r>
  </si>
  <si>
    <t xml:space="preserve"> 4.11</t>
  </si>
  <si>
    <t xml:space="preserve"> 4.12</t>
  </si>
  <si>
    <t xml:space="preserve"> 4.13</t>
  </si>
  <si>
    <t>Opaž  temeljev, skupaj z razopaževanjem in čiščenjem opaža.</t>
  </si>
  <si>
    <t>Opaž pravokotnih stebrov, vertikalnih vezi, ometane konstrukcije, skupaj z razopaževanjem in čiščenjem opaža.</t>
  </si>
  <si>
    <t>Opaž preklad, ometane konstrukcije, višina podpiranja do 3,00m1, skupaj z razopaževanjem in čiščenjem opaža.</t>
  </si>
  <si>
    <t>Opaž nosilcev, vidne neometane konstrukcije, višina podpiranja do 3,00m1, skupaj z razopaževanjem in čiščenjem opaža.</t>
  </si>
  <si>
    <t>5.7</t>
  </si>
  <si>
    <t>Opaž stropne plošče, vidne neometane konstrukcije, višina podpiranja do 3,20m1, skupaj z razopaževanjem in čiščenjem opaža.</t>
  </si>
  <si>
    <t>Opaž napušča, ometane konstrukcije, višina podpiranja do 3,3 m1, skupaj z razopaževanjem in čiščenjem opaža.</t>
  </si>
  <si>
    <t>Opaž atike, ometane konstrukcije, skupaj z razopaževanjem in čiščenjem opaža.</t>
  </si>
  <si>
    <t>5.10</t>
  </si>
  <si>
    <t>5.11</t>
  </si>
  <si>
    <t>Priprava priklopa na kanalizacijo, rušenje betonske cevi, naprava priklopa, komplet z obdelavo odprtine z fcm ter vsemi pomožnimi deli.</t>
  </si>
  <si>
    <r>
      <t>Dobava materiala plošč iz ekspandiranega polistirena EPS F deb. 40mm, toplotna prevodnost minimalno λ</t>
    </r>
    <r>
      <rPr>
        <vertAlign val="subscript"/>
        <sz val="9"/>
        <rFont val="Arial"/>
        <family val="2"/>
        <charset val="238"/>
      </rPr>
      <t>D</t>
    </r>
    <r>
      <rPr>
        <sz val="9"/>
        <rFont val="Arial"/>
        <family val="2"/>
        <charset val="238"/>
      </rPr>
      <t>=0,039W/mK, obloga stropa, komplet z lepljenjem z mineralnim lepilom kot npr. JUBIZOL lepilna malta, komplet  s sidranjem izolacijskih plošč s sidri 6kos/m2 vrtanjem v AB strop.</t>
    </r>
  </si>
  <si>
    <t>7.8</t>
  </si>
  <si>
    <t>Dobava in montaža nenosilne prostostoječe predelne stene deb. 10 cm  s kovinsko enojno podkonstrukcijo deb. 50 mm z vmesno izolacijo deb. 50 mm , oboje stransko dvojno gips oblogo deb 12,5mm, komplet z fugiranjem stikov v K4 obdelavi. Višina sten do 3,15 m. Stene se izvajajo pred zaključnim slojem .</t>
  </si>
  <si>
    <t>► Pranje fasadnih ploskev z visokotlačnim čistilcem (obstoječi objekt):
Za odstranjevanje slabo oprijetih delcev in umazanije, ter za čiščenje fasadnih ploskev je potrbna uporaba visokotlačnega čistilca z vročo vodo pod tlakom 80 do 100 barov. Po čiščenju je fasado pred nadaljevanjem del potrebno sušiti najmanj 2 dni.</t>
  </si>
  <si>
    <t>2.6</t>
  </si>
  <si>
    <t>2.7</t>
  </si>
  <si>
    <r>
      <t xml:space="preserve">dobava in montaža kuhinjskega bloka v dolžini 2.15m v sestavu omar po skici iz PZI, vključno z enojnim inox koritom ter kuhalno ploščo kot npr. </t>
    </r>
    <r>
      <rPr>
        <sz val="8"/>
        <rFont val="Century Gothic CE"/>
        <charset val="238"/>
      </rPr>
      <t>ELEKTRIČNA KUHALNA PLOŠČA GORENJE</t>
    </r>
    <r>
      <rPr>
        <sz val="9"/>
        <rFont val="Century Gothic CE"/>
        <charset val="238"/>
      </rPr>
      <t xml:space="preserve"> EM 300 E</t>
    </r>
  </si>
  <si>
    <t>9.4</t>
  </si>
  <si>
    <t>MIZARSKA  DELA +  OPREMA</t>
  </si>
  <si>
    <t>MIZARSKA  DELA +OPREMA  SKUPAJ =</t>
  </si>
  <si>
    <t>dobava pralno-sušilni stroj</t>
  </si>
  <si>
    <t>Naprava šlica za priključitev nove kanalizacijske cevi na obstoječi jašek, šlic šir. 50cm, globine do 60cm, dolžine cca 100cm, komplet z rezanjem obstoječeja  tlaka, rušenjem tlaka, potrebnim izkopom, zasipom, napravo podložnega betona, popravilo hidroizolacije, popravilom zaključnega tlaka.</t>
  </si>
  <si>
    <t>Dobava in montaža strešne kritine v sestavi: 
- parna zapora PE LD d=0,22 mm( kot naprimer Protan), s preklopi 10 cm, 
- toplotna izolacija iz ekstrudiranega polistirena deb. 200mm 
- hidroizolacija 1,6  mm DIN 16734, sive barve,  s protidrsno površino, PVC armirana, UV stabilizirana HI membrana,   preklopno varjena z vročim zrakom, ter mehansko pritjena na podlago (kot naprimer PROTAN SE).
- filc
- prodec deb. 5cm</t>
  </si>
  <si>
    <r>
      <t>Dobava materiala plošč iz ekspandiranega polistirena EPS F deb. 40mm, toplotna prevodnost minimalno λ</t>
    </r>
    <r>
      <rPr>
        <vertAlign val="subscript"/>
        <sz val="9"/>
        <rFont val="Arial"/>
        <family val="2"/>
        <charset val="238"/>
      </rPr>
      <t>D</t>
    </r>
    <r>
      <rPr>
        <sz val="9"/>
        <rFont val="Arial"/>
        <family val="2"/>
        <charset val="238"/>
      </rPr>
      <t>=0,039W/mK, obloga atike na notranji strani strehe, komplet z lepljenjem z mineralnim lepilom kot npr. JUBIZOL lepilna malta, komplet  s sidranjem izolacijskih plošč s sidri 6kos/m2 vrtanjem v AB steno atike.</t>
    </r>
  </si>
  <si>
    <r>
      <t xml:space="preserve">Okvir in krilo iz vsaj </t>
    </r>
    <r>
      <rPr>
        <i/>
        <sz val="9"/>
        <rFont val="Arial"/>
        <family val="2"/>
        <charset val="238"/>
      </rPr>
      <t xml:space="preserve">petkomornih PVC profilov, </t>
    </r>
    <r>
      <rPr>
        <b/>
        <i/>
        <sz val="9"/>
        <rFont val="Arial"/>
        <family val="2"/>
        <charset val="238"/>
      </rPr>
      <t>v rjavi barvi.</t>
    </r>
    <r>
      <rPr>
        <i/>
        <sz val="9"/>
        <rFont val="Arial"/>
        <family val="2"/>
        <charset val="238"/>
      </rPr>
      <t xml:space="preserve"> Toplotna prehodnost okvirja </t>
    </r>
    <r>
      <rPr>
        <b/>
        <i/>
        <sz val="9"/>
        <rFont val="Arial"/>
        <family val="2"/>
        <charset val="238"/>
      </rPr>
      <t>U</t>
    </r>
    <r>
      <rPr>
        <b/>
        <i/>
        <vertAlign val="subscript"/>
        <sz val="9"/>
        <rFont val="Arial"/>
        <family val="2"/>
        <charset val="238"/>
      </rPr>
      <t xml:space="preserve">f </t>
    </r>
    <r>
      <rPr>
        <b/>
        <i/>
        <sz val="9"/>
        <rFont val="Arial"/>
        <family val="2"/>
        <charset val="238"/>
      </rPr>
      <t>≤ 1,40 W/m</t>
    </r>
    <r>
      <rPr>
        <b/>
        <i/>
        <vertAlign val="superscript"/>
        <sz val="9"/>
        <rFont val="Arial"/>
        <family val="2"/>
        <charset val="238"/>
      </rPr>
      <t xml:space="preserve">2  </t>
    </r>
    <r>
      <rPr>
        <b/>
        <i/>
        <sz val="9"/>
        <rFont val="Arial"/>
        <family val="2"/>
        <charset val="238"/>
      </rPr>
      <t xml:space="preserve">K.  </t>
    </r>
  </si>
  <si>
    <t>OGREVANJE</t>
  </si>
  <si>
    <t>VODOINSTALACIJA</t>
  </si>
  <si>
    <t xml:space="preserve">A.2.2. </t>
  </si>
  <si>
    <t xml:space="preserve">A.2.1. </t>
  </si>
  <si>
    <t>A2</t>
  </si>
  <si>
    <t xml:space="preserve">A1.2. </t>
  </si>
  <si>
    <t xml:space="preserve">A1.1. </t>
  </si>
  <si>
    <t>A1</t>
  </si>
  <si>
    <t>I. FAZA</t>
  </si>
  <si>
    <t>A</t>
  </si>
  <si>
    <t>vrednost brez DDV</t>
  </si>
  <si>
    <t>cena/kos brez DDV</t>
  </si>
  <si>
    <t>EM</t>
  </si>
  <si>
    <t>količina</t>
  </si>
  <si>
    <t>Opis</t>
  </si>
  <si>
    <t>št.</t>
  </si>
  <si>
    <t>RADIATORSKO OGREVANJE SKUPAJ</t>
  </si>
  <si>
    <t>Pripravljalna dela, izpiranje cevovodov in tlačni preizkus ob prisotnosti nadzornega organa in izdelava poročila, zaključna dela, zagon in nastavitve delovanja, pospravljanje in prevoz odpadkov na deponijo, ostali drobni in vezni material, ki v popisu ni zajet, obračun kot pribitek na dobavo in montažo.</t>
  </si>
  <si>
    <t>SKUPAJ  (1 -4)</t>
  </si>
  <si>
    <r>
      <t>Aluminijasti radiatorji proizvod Aklimat tip MS ali enakovredni za nazivni tlak NP 6 in temperaturo vode do 110</t>
    </r>
    <r>
      <rPr>
        <vertAlign val="superscript"/>
        <sz val="11"/>
        <rFont val="Arial"/>
        <family val="2"/>
        <charset val="238"/>
      </rPr>
      <t>o</t>
    </r>
    <r>
      <rPr>
        <sz val="11"/>
        <rFont val="Arial"/>
        <family val="2"/>
        <charset val="238"/>
      </rPr>
      <t>C, vključno z radiatorskim ventilom in zapiralom, s čepi, odzračevalnimi ventili 3/8", tesnilnim materialom in zidnimi konzolami. Radiatorje se dobavi pleskanje s temperaturno odporno belo emajl barvo.
Vključno predelava obstoječih priključkov na priključno mero 1200mm z vsem potrebnim cevnim in spojnim materialom.</t>
    </r>
  </si>
  <si>
    <t>tip MS570 / 7 členov</t>
  </si>
  <si>
    <t>tip MS1200 / 12 členov</t>
  </si>
  <si>
    <t>Demontaža obstoječega radiatorja.</t>
  </si>
  <si>
    <t>Zapora in praznjenje cevovoda ogrevanja ter odstranitev dvižnih vodov od zunanjega jaška betonske kinete do razvoda pod stropom WC-ja.
Ocena stroškov (ur).</t>
  </si>
  <si>
    <t>A1.2.</t>
  </si>
  <si>
    <t>VODOINŠTALACIJA SKUPAJ</t>
  </si>
  <si>
    <t>Pripravljalna dela, zarisovanje, čiščenje cevne instalacije, tlačni preizkus vodoinstalacije in tesnostni preizkus kanalizacije, dezinfekcija, zaključna dela, pospravljanje in prevoz odpadkov na deponijo, ostali drobni in vezni material, ki v popisu ni zajet, obračun kot pribitek na dobavo in montažo.</t>
  </si>
  <si>
    <t>10.</t>
  </si>
  <si>
    <t>SKUPAJ (1 - 8)</t>
  </si>
  <si>
    <t>Dobava in montaža vgradnega seta za elektronsko krmiljenje z zapornim ventilom, priključkom za vodo, s priključkom za splakovalno cev, vključno z izdelavo zidne odprtine.  
Vključno krmilna elektronika IR v kompletu z okvirjem, transformatorjem, inox pokrivno ploščico, lovilcem smeti, magnetnim ventilom, skupaj s pritrdilnim materialom.</t>
  </si>
  <si>
    <t>Dobava in montaža kromiranega medeninastega odtočnega sifona za pisoar in ventila DN32 in vezno cevjo ter rozeto, pritrdilni material.</t>
  </si>
  <si>
    <r>
      <t xml:space="preserve">Ponudnikov predlog: </t>
    </r>
    <r>
      <rPr>
        <i/>
        <sz val="11"/>
        <rFont val="Arial"/>
        <family val="2"/>
        <charset val="238"/>
      </rPr>
      <t>Proizvod _________________________</t>
    </r>
  </si>
  <si>
    <t>ARMAL tip: ORIA 58-955-090-033 + 02-134-290</t>
  </si>
  <si>
    <r>
      <t>Projektantov predlog:</t>
    </r>
    <r>
      <rPr>
        <i/>
        <sz val="11"/>
        <rFont val="Arial"/>
        <family val="2"/>
        <charset val="238"/>
      </rPr>
      <t xml:space="preserve"> </t>
    </r>
  </si>
  <si>
    <t>Dobava in montaža: zidna tušna enoročna mešalna bateija, komplet s pršno glavo, gumi armirano opleteno vezno cevjo, držalomn za pršno glavo, kromiranima rozetama, ter drobnim pritrdilnim in tesnilnim materialom</t>
  </si>
  <si>
    <t>proizvod ARMAL tip ORIA 58-941-100-033</t>
  </si>
  <si>
    <t xml:space="preserve">Dobava in montaža: zidna enoročna mešalna bateija za umivalnik, komplet kromiranima rozetama, ter drobnim pritrdilnim in tesnilnim materialom. </t>
  </si>
  <si>
    <t>Demontaža in ponovna montaža korita iz inox pločevine, komplet z novima nosilnima stenskima konzolama, novim sifonom DN32, s čepom in drobnim pritrdilnim materialom</t>
  </si>
  <si>
    <t>Demontaža podometnih cevovodov sanitarne vode na območju izvedbe preboja v prizidek in začepitev ohranjenega covovoda.
Ocena stroškov (ur).</t>
  </si>
  <si>
    <t>Zapora in praznjenje cevovoda tople sanitarne vode in cirkulacijskega voda ter odstranitev dvižnih vodov od zunanjega jaška betonske kinete do razvoda pod stropom WC-ja.
Ocena stroškov (ur).</t>
  </si>
  <si>
    <t>Zapora in praznjenje cevovoda hladne sanitarne vode do vodomernega jaška.
Ocena stroškov (ur).</t>
  </si>
  <si>
    <t>A1.1.</t>
  </si>
  <si>
    <t>OGREVANJE SKUPAJ</t>
  </si>
  <si>
    <t>24.</t>
  </si>
  <si>
    <t>SKUPAJ  (1 -22)</t>
  </si>
  <si>
    <t>23.</t>
  </si>
  <si>
    <t>Regulacija sistema ogrevanja po opravljenem zagonu toplotne črpalke.</t>
  </si>
  <si>
    <t>22.</t>
  </si>
  <si>
    <t>Dobava in montaža: spojni, tesnilni in pritrdilni material, nosilni material, komplet z navojnimi palicami ter ostalim potrebnim materialom.</t>
  </si>
  <si>
    <t>21.</t>
  </si>
  <si>
    <t>Dobava in montaža: shema celotne strojnice, uokvirjena ter ustavljena v okvir ter pritrjena na zid, komplet s pritrdilnim materialom.</t>
  </si>
  <si>
    <t>20.</t>
  </si>
  <si>
    <t>Dobava in montaža: napisne tablice, ki označujejo smeri pretokov ter namembnost.</t>
  </si>
  <si>
    <t>19.</t>
  </si>
  <si>
    <t>Ustreza proizvod : Danfoss tip: RA 2920</t>
  </si>
  <si>
    <t>Termostatska glava Model z vgrajenim tipalom, skladna s  standardom EN 215-1.</t>
  </si>
  <si>
    <t>18.</t>
  </si>
  <si>
    <t>Ustreza proizvod : Danfoss tip: RA-N 15</t>
  </si>
  <si>
    <t>Radiatorski termostatski ventil za dvocevni ogrevalni sistem, skladen z EN 215, iz ponikljane medenine, potisni drog je iz kromovega jekla, v tesnilnem sistemu z zalogo maziva, opremljen z obročkom za omejevanje vrednosti kv, za pretočno območje kv = 0,04 - 0,73 m3/h, opremljen z zaščitnim pokrovom in nastavitvenim vijakom, komplet s tesnilnim materialom.</t>
  </si>
  <si>
    <t>17.</t>
  </si>
  <si>
    <r>
      <t>Aluminijasti radiatorji proizvod Aklimat tip MS 1200 ali enakovredni za nazivni tlak NP 6 in temperaturo vode do 110</t>
    </r>
    <r>
      <rPr>
        <vertAlign val="superscript"/>
        <sz val="11"/>
        <rFont val="Arial"/>
        <family val="2"/>
        <charset val="238"/>
      </rPr>
      <t>o</t>
    </r>
    <r>
      <rPr>
        <sz val="11"/>
        <rFont val="Arial"/>
        <family val="2"/>
        <charset val="238"/>
      </rPr>
      <t>C, vključno s čepi, odzračevalnimi ventili 3/8", tesnilnim materialom in zidnimi konzolami. Radiatorje se dobavi pleskanje s temperaturno odporno belo emajl barvo.</t>
    </r>
  </si>
  <si>
    <t>Dobava in montaža zaprte ekspanzijske posode membranskega tipa volumna 80 litrov. Ustreza izd. Pneumatex Statico tip: SD 80.3. Vključno varnostni ventil DN25/3bar izd. Pneumatex DSV 25-3,0 H, komplet spojni in tesnilni material.</t>
  </si>
  <si>
    <r>
      <t>Dobava in montaža priključnega seta za napajanje dveh ogrevalnih krogov z naslednjimi sestavnimi deli:
Iztok
• 1x regulirana črpalka 1,25 m</t>
    </r>
    <r>
      <rPr>
        <vertAlign val="superscript"/>
        <sz val="11"/>
        <rFont val="Arial"/>
        <family val="2"/>
        <charset val="238"/>
      </rPr>
      <t>3</t>
    </r>
    <r>
      <rPr>
        <sz val="11"/>
        <rFont val="Arial"/>
        <family val="2"/>
        <charset val="238"/>
      </rPr>
      <t>/h; 120kPa; DN25 (ustreza ALPHA2 L 15-40 130)
• 1x regulirana črpalka 1 m</t>
    </r>
    <r>
      <rPr>
        <vertAlign val="superscript"/>
        <sz val="11"/>
        <rFont val="Arial"/>
        <family val="2"/>
        <charset val="238"/>
      </rPr>
      <t>3</t>
    </r>
    <r>
      <rPr>
        <sz val="11"/>
        <rFont val="Arial"/>
        <family val="2"/>
        <charset val="238"/>
      </rPr>
      <t>/h; 50kPa; DN25 ( ustreza ALPHA2 L 15-40 130)
• 4x kroglični ventil DN25
• 1x termometer
• 1x manometer
• 2x spojna matica DN25 s tesnilom
• 1x holandec 1”
• 1x prelivni ventil
komplet s EPP izolacijskim ohišjem in ožičenjem.</t>
    </r>
  </si>
  <si>
    <t>Izdelava in montaža odzračevalnih lončkov vsebine V = 1 l, komplet  s krogličnim ventilom DN 10 ter pritrdilnim in tesnilnim materialom.</t>
  </si>
  <si>
    <t>DN 25 NP10</t>
  </si>
  <si>
    <t>11.</t>
  </si>
  <si>
    <t>Dobava in montaža nepovratnega ventila z navojnimi priključki komplet s tesnilnim materialom.</t>
  </si>
  <si>
    <t>Dobava in montaža lovilca nesnage, za temperaturo vode do 100°C, komplet navojnimi priključki, tesnilnim in vijačnim materialom.</t>
  </si>
  <si>
    <t>DN 20 NP10</t>
  </si>
  <si>
    <t>Dobava in vgradnja krogličnega ventila z navojnimi spoji, vijačnim pritrdilnim materialom, ter tesnilnim materialom</t>
  </si>
  <si>
    <r>
      <t>m</t>
    </r>
    <r>
      <rPr>
        <vertAlign val="superscript"/>
        <sz val="11"/>
        <rFont val="Arial"/>
        <family val="2"/>
        <charset val="238"/>
      </rPr>
      <t>2</t>
    </r>
  </si>
  <si>
    <t>Pleskanje površine cevi raznih dimenzij s temperaturno odporno belo barvo za barvne kovine (pocinkano pločevino) po predhodni razmastitvi z nitro redčilom.</t>
  </si>
  <si>
    <t>Ø15  ( TL- 15/9 S)</t>
  </si>
  <si>
    <t>Ø28  ( TL- 28/9 S)</t>
  </si>
  <si>
    <t>Dobava in montaža:
cevna izolacija izolacijo razvoda v strojnici iz ekspandiranega polietilena debeline 9mm, z dodatno polietilensko folijo za zaščito pred mehanskimi poškodbami in odpornostjo proti difuziji vodne pare, odporna na agresivne gradbene materiale za zaščito razvodov v tlaku, vključno s pripadajočimi spojkami in lepilnim trakom za spoje. Dobavljena v kolutih dolžine 10m. 
Ustreza proizvod Armacell tip: Tubolit S: 
Za zunanji premer cevi:</t>
  </si>
  <si>
    <t>Ø15x1,0</t>
  </si>
  <si>
    <t>Ø28x1,5</t>
  </si>
  <si>
    <r>
      <t>Dobava in montaža: 
bakrena (ravna) NP6 za ogrevalne razvode, v skladu z DIN EN 1057, DIN 1786/DVGW-GW 392, temperaturno območje uporabe -10</t>
    </r>
    <r>
      <rPr>
        <sz val="11"/>
        <rFont val="Calibri"/>
        <family val="2"/>
        <charset val="238"/>
      </rPr>
      <t>°</t>
    </r>
    <r>
      <rPr>
        <sz val="11"/>
        <rFont val="Arial"/>
        <family val="2"/>
        <charset val="238"/>
      </rPr>
      <t>C do +100</t>
    </r>
    <r>
      <rPr>
        <sz val="11"/>
        <rFont val="Calibri"/>
        <family val="2"/>
        <charset val="238"/>
      </rPr>
      <t>°</t>
    </r>
    <r>
      <rPr>
        <sz val="11"/>
        <rFont val="Arial"/>
        <family val="2"/>
        <charset val="238"/>
      </rPr>
      <t>C, skupaj z loki, varilnim, tesnilnim in pritrdilnim materialom in dodatkom za razrez.</t>
    </r>
  </si>
  <si>
    <t>Dobava in montaža multivalentnega akumulatorja toplote volumna 500 lit s  za priklop ogrevalne vode. Priključki po shemi.
Opremljen z:
- z antikorozijsko zaščito
- s toplotno izolacijo iz poliuretanske pene 50mm
- s temperaturo vtoka ogrevalne vode do 160˚C
- z obratovalnim nadtlakom do 25bar
- s termostati.</t>
  </si>
  <si>
    <t>Ogrevna moč pri parametrih:
Zunanja temperatura Te = 7°C
Prostorska temperatura Ti = 21°C
Qg = 20,0 kW</t>
  </si>
  <si>
    <r>
      <t>Dobava in montaža toplotne črpalke (TČ) zrak/voda kompaktne zunanje izvedbe za visokotemperaturno ogrevanje do 80°C</t>
    </r>
    <r>
      <rPr>
        <sz val="10"/>
        <rFont val="Arial"/>
        <family val="2"/>
        <charset val="238"/>
      </rPr>
      <t>, grelne moči 20kW, vljučno strešni podstavek, freonski cevovod dolžine 5m, notranja enota z izmenjevalem freon / voda stenske izvedbe in električna povezava do strojnice. Hladilno sredstvo R410A. Komplet z avtomatiko za krmiljenje po shemi.
Karakteristike:</t>
    </r>
  </si>
  <si>
    <t>A.2.2.</t>
  </si>
  <si>
    <t>SKUPAJ (1 - 22)</t>
  </si>
  <si>
    <t>Izvedba dezinfekcije vode, s strani pooblaščene institucije.</t>
  </si>
  <si>
    <t>Polnjenje sistema vodovoda ter tlačni preizkus.</t>
  </si>
  <si>
    <t>Dobava in montaža plastične odtočne garniture za enojno pomivalno korito z iztokom Ø50, s sifonom, z dodatnim priključkom za odtok pomivalnega stroja in vgrajeno povratno zaporo, komplet s tesnilnim materialom.</t>
  </si>
  <si>
    <t>ARMAL tip: ORIA 58-920-090-033</t>
  </si>
  <si>
    <t>Dobava in montaža: enoročna mešalna baterija za pomivalno korito, komplet z drobnim pritrdilnim in tesnilnim materialom</t>
  </si>
  <si>
    <t>baterija proizvod ARMAL/ tip: Oria Art. 58-910-090-033</t>
  </si>
  <si>
    <t>umivalnik proizvod Dolomite/tip: Virginia art. J2754</t>
  </si>
  <si>
    <t>Dobava in montaža kompletnega umivalnika velikosti 600x420,  sestoječ iz bele keramike, kromiranim medeninastim sifonom in vezno cevjo ter rozeto, pritrdilni material, stoječa enoročna mešalna baterija, dva podometna kotna ventila DN 15 s kapo in rozeto.</t>
  </si>
  <si>
    <t>umivalnik proizvod Dolomite/tip: Novella art. 3902</t>
  </si>
  <si>
    <t>Dobava in montaža kompletnega umivalnika velikosti 500x420,  sestoječ iz bele keramike, kromiranim medeninastim sifonom in vezno cevjo ter rozeto, pritrdilni material, stoječa enoročna mešalna baterija, dva podometna kotna ventila DN 15 s kapo in rozeto.</t>
  </si>
  <si>
    <t>Dobava in montaža: zidna pipa z zaporno ročico in nastavkom za gumi cev (pralni stroj, kavomat…), komplet z kromirano rozeto</t>
  </si>
  <si>
    <t>Dimenzije: DN15</t>
  </si>
  <si>
    <t>Dimenzije: DN25</t>
  </si>
  <si>
    <t>Dobava in montaža:  nepovratni ventil, komplet s tesnilnim materialom.</t>
  </si>
  <si>
    <t xml:space="preserve">Dobava in montaža ravnega ventila za regulacijo cirkulacijskega voda s teflonskim tesnjenjem dimenzije DN15, podometne izvedbe, NP 10 komplet s tesnilnim materialom.  </t>
  </si>
  <si>
    <t>13.</t>
  </si>
  <si>
    <t>DN15</t>
  </si>
  <si>
    <t>DN20</t>
  </si>
  <si>
    <t>DN25</t>
  </si>
  <si>
    <t>Dobava in montaža krogličnega ventila z navojnimi priključki za nazivni tlak NP 10, vključno s  tesnili ter tesnilnim materialom.</t>
  </si>
  <si>
    <r>
      <t xml:space="preserve">Ponudnikov predlog: </t>
    </r>
    <r>
      <rPr>
        <i/>
        <sz val="11"/>
        <rFont val="Arial"/>
        <family val="2"/>
        <charset val="238"/>
      </rPr>
      <t>_______________________________</t>
    </r>
  </si>
  <si>
    <t>proizvod / Geberit / tip: PE-Sortiment atr. 363.653.00.1/363.654.00.1</t>
  </si>
  <si>
    <t>Talni sifoni z nastavljivim vtokom in kromirano rešetko, dodatnim vtokom fi 50mm, iztokom 56/50mm, vtočnim lijakom iz PP ali PVC in vgradnjo zaščito.</t>
  </si>
  <si>
    <t>ø50</t>
  </si>
  <si>
    <t>Dobava in montaža polipropilenske odtočne cevi po DIN 19560 z vtično mufo, vključno s spojnim in tesnilnim materialom, koleni, odcepi, čistilnimi kosi in redukcijami.</t>
  </si>
  <si>
    <r>
      <t xml:space="preserve">Ponudnikov predlog: </t>
    </r>
    <r>
      <rPr>
        <i/>
        <sz val="11"/>
        <rFont val="Arial"/>
        <family val="2"/>
        <charset val="238"/>
      </rPr>
      <t>________________________________</t>
    </r>
  </si>
  <si>
    <t>proizvod / Grundfos / tip: BTU 15 T</t>
  </si>
  <si>
    <r>
      <t>Dobava in montaža enohutrostne obtočne črpalke za cirkulacijski vod (qv(dp=500mbar)=0,2 m</t>
    </r>
    <r>
      <rPr>
        <vertAlign val="superscript"/>
        <sz val="11"/>
        <rFont val="Arial"/>
        <family val="2"/>
        <charset val="238"/>
      </rPr>
      <t>3</t>
    </r>
    <r>
      <rPr>
        <sz val="11"/>
        <rFont val="Arial"/>
        <family val="2"/>
        <charset val="238"/>
      </rPr>
      <t>/h), PN10, za temperature do 95°C, skupaj s časovnim programatorjem, objemnim termostatom ter pritrdilnim in tesnilnim materialom. .</t>
    </r>
  </si>
  <si>
    <t>Dobava in montaža: varnostnega izpustnega ventila, navojnim priključkom DN20, s tlakom odpiranja 6 bar, komplet s tesnilnbim materialom.</t>
  </si>
  <si>
    <t>Pretočna zaprta ekspanzijska posoda membranskega tipa za sanitarno toplo vodo, Vkor = 10 litrov, tlak  v posodi p = 2,5 bara.</t>
  </si>
  <si>
    <t xml:space="preserve"> __________________________________________________</t>
  </si>
  <si>
    <r>
      <t xml:space="preserve">Ponudnikov predlog: </t>
    </r>
    <r>
      <rPr>
        <i/>
        <sz val="11"/>
        <rFont val="Arial"/>
        <family val="2"/>
        <charset val="238"/>
      </rPr>
      <t>Proizvod /tip:/______________________</t>
    </r>
  </si>
  <si>
    <r>
      <t>Projektantov predlog:</t>
    </r>
    <r>
      <rPr>
        <i/>
        <sz val="11"/>
        <rFont val="Arial"/>
        <family val="2"/>
        <charset val="238"/>
      </rPr>
      <t xml:space="preserve"> Proizvod ACV / Sun Tank S2 V 1000</t>
    </r>
  </si>
  <si>
    <r>
      <t>Dobava in montaža hranilnika sanitarne tople vode:
- z vakuumsko emajliranim rezervoarjem volumna 1000 litrov
- z antikorozijsko zaščito
- s toplotno izolacijo iz poliuretanske pene 50mm
- z dvema toplovodnima izmenjevalcema površine 3,8m</t>
    </r>
    <r>
      <rPr>
        <vertAlign val="superscript"/>
        <sz val="11"/>
        <rFont val="Arial"/>
        <family val="2"/>
        <charset val="238"/>
      </rPr>
      <t xml:space="preserve">2 </t>
    </r>
    <r>
      <rPr>
        <sz val="11"/>
        <rFont val="Arial"/>
        <family val="2"/>
        <charset val="238"/>
      </rPr>
      <t>in  
  2,2m2; 20 bar
- s temperaturo vtoka ogrevalne vode do 160˚C
- z obratovalnim nadtlakom na strani ogrevalne vode do 25bar
- z obratovalnim nadtlakom na strani sanitarne vode do 10bar
- s fleksibilnimi povezovalnimi cevkami in  kotnima ventiloma, 
- s termostati
- zaščita bojlerja z magnesijevo anodo</t>
    </r>
  </si>
  <si>
    <t>m'</t>
  </si>
  <si>
    <t>DN15; Ø18x2</t>
  </si>
  <si>
    <t>DN20; Ø26x3</t>
  </si>
  <si>
    <t>DN25; Ø32x3</t>
  </si>
  <si>
    <t>Dobava in montaža cevovoda iz večplastnih cevi iz polietilena in aluminija (PE-X/Al), za sanitarno hladno in toplo vodo kot na primer proizv. UNIPIPE, v izolaciji iz penaste gume deb. 9 mm, v palicah, spajanje s fitingi za zatiskanje, vključno s spojnimi elementi.</t>
  </si>
  <si>
    <t>A.2.1.</t>
  </si>
  <si>
    <t xml:space="preserve">SKUPAJ ELEKTRIČNA INŠTALACIJA </t>
  </si>
  <si>
    <t>Predelava in prevezava obstoječe priključne plošče na JR kandelabrih za priklop video nadzornih kamer, komplet priključne sponke, spajanje in predelava s prevezavo</t>
  </si>
  <si>
    <t>Merive izenačitve potencialov, ozemljitve kovinskih delov ter strelovodne inštalacije</t>
  </si>
  <si>
    <t>- pocinkani valjanec Fe/Zn 25x4mm položen v temelj objekta</t>
  </si>
  <si>
    <t>- merilni spoj z merilno sponko h=1,5m od tal, zaščitni profil</t>
  </si>
  <si>
    <t>- lovilna palica h=3m od tal z betonskim podstavkom</t>
  </si>
  <si>
    <t>- vodnik Al legura fi 8mm</t>
  </si>
  <si>
    <t>Izdelava strelovodne inštalacije, komplet priključni material, komplet slemenske, stenske in žlebne objemke za pritrditev strelovodnega vodnika:</t>
  </si>
  <si>
    <t>- P/F 16mm2 (rumeno zelene barve)</t>
  </si>
  <si>
    <t>- P/F 10mm2 (rumeno zelene barve)</t>
  </si>
  <si>
    <t>- P/F 6mm2 (rumeno zelene barve)</t>
  </si>
  <si>
    <t>Vodnik za izenačevanje potenciala in povezavo prevodnih delov, tudi ozemljitev novih oken, komplet objemke in pritrdilni material za odtočne cevi meterone, fekalne kanalizacije, vodovodne inštalacije, priklop na obstoječo GIP:</t>
  </si>
  <si>
    <t>Strošek prisotnosti preglednika električnih inštalacij (s pridobljeno nacionalno poklicno kvalifikacijo) v času gradnje objekta</t>
  </si>
  <si>
    <t>Električne meritve (do 30 tokokrogov, 1 razdelilec), meritve vseh tokokrogov, v merilnem listu morajo biti zajeti vsi tokokrogi razdelilca</t>
  </si>
  <si>
    <t>1kos</t>
  </si>
  <si>
    <t>- enopolna shema</t>
  </si>
  <si>
    <t>1kpl</t>
  </si>
  <si>
    <t>- PE in N zbiralka</t>
  </si>
  <si>
    <t>- komplet vrstne sponke, Cu povezovalne zbiralke L1,2,3</t>
  </si>
  <si>
    <t>- močnostni kontaktor 25A-3P, 230VAC</t>
  </si>
  <si>
    <t>- inštalacijski odklopnik C16A-3P</t>
  </si>
  <si>
    <t>- inštalacijski odklopnik C20A-1P</t>
  </si>
  <si>
    <t>5kos</t>
  </si>
  <si>
    <t>- inštalacijski odklopnik C16A-1P</t>
  </si>
  <si>
    <t>10kos</t>
  </si>
  <si>
    <t>- inštalacijski odklopnik C10A-1P</t>
  </si>
  <si>
    <t>- odvodniki prenapetosti razreda I+II</t>
  </si>
  <si>
    <t>- FID stikalo 63A/30mA - 4P</t>
  </si>
  <si>
    <t>Preureditev obstoječega elektro razdelilca R-G, nova razporeditev obstoječe stikalne tehnike, predelava, nove inštalacijske povezave, inštalacijski kanali, označbe, komplet prevezave v razdelilcu, komplet priključni in pritrdilni material, nova stikalna tehnika:</t>
  </si>
  <si>
    <t>Priklop novih elektro naprav, komplet priključni material</t>
  </si>
  <si>
    <t>- n/o IR senzor 360 stopinj, domet 12m</t>
  </si>
  <si>
    <t>- n/o IR senzor 180 stopinj, domet 12m</t>
  </si>
  <si>
    <t>- n/o dvojna vtičnica, 16A, L+N+PE</t>
  </si>
  <si>
    <t>- p/o enojna vtičnica, 16A, L+N+PE</t>
  </si>
  <si>
    <t>- p/o fiksna priključnica 230/400V, 16A</t>
  </si>
  <si>
    <t>- p/o navadno stikalo, 10A</t>
  </si>
  <si>
    <t>Dobava in montaža raznih stikalnih in priključnih elementov (tip gewiss top system, bele barve, komplet doza, slepi pokrovček, nosilec in okrasni okvir poljubne barve, pri nadometnih elementih komplet doza s pritrdilnim materialom:</t>
  </si>
  <si>
    <t>Izvedba preboja do fi 50mm, komplet tesnitev preboja po končanih elektromontažnih del</t>
  </si>
  <si>
    <t>- PVC kanal Quadro 110x60mm</t>
  </si>
  <si>
    <t>- PVC kanal Quadro 40x25mm</t>
  </si>
  <si>
    <t>- PVC kanal Quadro 17x17mm</t>
  </si>
  <si>
    <t>- pešel PVC cevi fi 40mm</t>
  </si>
  <si>
    <t>- pešel PVC cev fi 23mm</t>
  </si>
  <si>
    <t>- pešel PVC cev fi 16mm</t>
  </si>
  <si>
    <t>- RBC cevi fi 23mm</t>
  </si>
  <si>
    <t>- RBC cevi fi 16mm</t>
  </si>
  <si>
    <t>Polaganje plastičnih inštalacijskih cevi in PVC kanalov nadomet ter inštalacijskih cevi podomet v opečne in AB zidove/stene, komplet razvodne doze s pokrovi, izdelava utorov v stenah:</t>
  </si>
  <si>
    <t>- kabel UTP Cat5e</t>
  </si>
  <si>
    <t>- kabel NPI 5x2,5mm2</t>
  </si>
  <si>
    <t>- kabel NPI 3x2,5mm2</t>
  </si>
  <si>
    <t>- kabel NPI 3x1,5mm2</t>
  </si>
  <si>
    <t>- kabel NPI 2x1,5mm2</t>
  </si>
  <si>
    <t>Polaganje kablov in vodnikov v n/o inštalacijske cevi in PVC kanale:</t>
  </si>
  <si>
    <t>Dobava, montaža in priklop nadgradne svetilke za zasilno razsvetljavo z AKU 1h autonomije 1x11W kot npr.: OVA</t>
  </si>
  <si>
    <t>Dobava, montaža in priklop nadgradne stenske svetilke kot npr.: Disano 1285 Green 2x18W IP65</t>
  </si>
  <si>
    <t>Dobava, montaža in priklop nadgradne svetilke kot npr.: Thorn CLUB 1x38W TC-DD CP L WHI840, IP54</t>
  </si>
  <si>
    <t>E.</t>
  </si>
  <si>
    <t>SKUPNA REKAPITULCIJA - SKLOP 1</t>
  </si>
  <si>
    <t>1. FAZA</t>
  </si>
  <si>
    <t>OPIS POSTAVKE</t>
  </si>
  <si>
    <t xml:space="preserve">ZAP.ŠT. </t>
  </si>
  <si>
    <t>POPUST *</t>
  </si>
  <si>
    <t>Ponudbena vrednost brez DDV</t>
  </si>
  <si>
    <t>Davek na dodano vrednost (DDV)*</t>
  </si>
  <si>
    <t>H.</t>
  </si>
  <si>
    <t>J.</t>
  </si>
  <si>
    <t>* vpisati morebitni popust in stopnjo DDV</t>
  </si>
  <si>
    <t>TUJE STORITVE IN NEPREDVIDENA DELA</t>
  </si>
  <si>
    <t>SKUPAJ v EUR brez DDV</t>
  </si>
  <si>
    <t>Vrednost  v EUR brez DDV</t>
  </si>
  <si>
    <t xml:space="preserve">Zap. št. </t>
  </si>
  <si>
    <t>Opis postavke</t>
  </si>
  <si>
    <t>REKAPITULACIJA GRADBENO OBRTNIŠKIH DEL</t>
  </si>
  <si>
    <t>I. PRIZIDEK K VRATARNICI</t>
  </si>
  <si>
    <t>A/B</t>
  </si>
  <si>
    <t>II. OBSTOJREČI OBJEKT - VRATARNICA</t>
  </si>
  <si>
    <t>REKAPITULACIJA STROJNIH INSTALACIJI - 1. FAZA</t>
  </si>
  <si>
    <t>vodnainstalacija in ogrevanje skupaj- vratarnica</t>
  </si>
  <si>
    <t>vodoinstalacija in ogrevanje skupaj - prizidek</t>
  </si>
  <si>
    <t>ELEKTRIČNA INŠTALACIJA</t>
  </si>
  <si>
    <t>STROJNA INSTALACIJA</t>
  </si>
  <si>
    <t>REKAPITULACIJA ELEKTRIČNIH INSTALACIJI - 1. FAZA</t>
  </si>
  <si>
    <t>elektro instalacije skupaj</t>
  </si>
  <si>
    <t>gradbena dela skupaj</t>
  </si>
  <si>
    <t>obrtniška dela skupaj</t>
  </si>
  <si>
    <t>tuje storitve in nepredvidena dela skupaj</t>
  </si>
  <si>
    <t xml:space="preserve">Naprava prebojev v zidu iz opečnih modularnih blokov , vključno s prenosom odpadnega materiala iz objekta na gradbiščno deponijo ter odvozom na krajevno deponijo.
</t>
  </si>
  <si>
    <t>Izdelava komplet PID (projekt izvedenih del) projektne dokumentacije (4 izvodi +podatki v digitalni obliki), komplet s navodili za obratovanje in vzdrževanje</t>
  </si>
  <si>
    <t>SKLOP 1: prizidek k vratarnici</t>
  </si>
  <si>
    <t>OBJEKT: Kamionski terminal na MMP VRTOJBA  prizidek k vratarnici</t>
  </si>
  <si>
    <t>Dobava, montaža in priklop zunanje stropne svetilke 1x26W IP65 po izbiri investitorja</t>
  </si>
  <si>
    <t>Dobava in vgrajevanje betona C25/30 preseka od 0,12 do 0,20 m3/m2/m1 v armirane konstrukcije. Ponovna izvedba betona v širini cca 0,4m,nad traso priklopa nad kanalizacijo, z vsemi potrebnimi deli in armaturo</t>
  </si>
  <si>
    <t xml:space="preserve"> 3.9</t>
  </si>
  <si>
    <t>Vrata V1, dim. 106x230+55cm, vhod  Dobava in vgradnja zasteklenih enokrilnih vrat iz aluminija  z vgrajeno termoizolacijsko polnitvijo, vključno z okvirjem, ključavnico. Varnostno steklo,   po detajlu iz shem</t>
  </si>
  <si>
    <t>Vrata V2, dim. 120x215cm, kurilnica. Dobava in vgradnja enokrilnih vrat iz aluminija  z vgrajeno termoizolacijsko polnitvijo, vključno z okvirjem, ključavnico in z vgrajeno prezračevalno žaluzijo 600/200 mm v spodnjem delu krila,  po detajlu iz shem stavbnega pohištva</t>
  </si>
  <si>
    <t>Vrata V3, dim. 90x215cm - zasteklena vrata na prehodu v obstoječo vratarnico, varnostno steklo, po shemi oken in vrat, ALU profili, vključno z okvirjem, cilindrično ključavnico in kljuko  ter zaustavljačem</t>
  </si>
  <si>
    <t>Vse mere in število kosov za okna , vrata in stene je potrebno pred naročilom preveriti.</t>
  </si>
  <si>
    <t xml:space="preserve">2x slikanje sten in stropov z disperzijsko barvo Dobava materiala in končno slikanje 2X notranjih ometanih sten, AB stropov in mavčnokartonskih sten z disperzijskimi barvami za notranje površine ( kot npr. JUPOL BLACK) ,z event. izravnavo ter predhodno impregnacijo površin v beli barvi.. Na betonskih delih, ali kjer je to potrebno, je upoštevati še osnovno barvo ali emulzijo. Upoštevati vse zaščite delov, ki se ne pleskajo, čiščenje po končanih pleskarskih delih in ostala pomožna dela. Barvo izbere oz. po vzorcu potrdi projektant.   </t>
  </si>
  <si>
    <t>dobava miz dim 80/120cm za opremo jedilnice</t>
  </si>
  <si>
    <t>SPLOŠNO</t>
  </si>
  <si>
    <t>V ceni je potrebno zajeti vso zaščito delov objekta, ki se ne obdelujejo (slikajo, pleskajo…) ter vseh montažnih elementov (kotlički, posode za milo), odstraniti in varno shraniti je potrebno vso pomično opremo ter izvesti končno temeljito čiščenje vseh površin (sten in tal) s keramično oblogo ( morebitne poškodovane fuge med keramiko je potrebno sanirati in novo fugirati) in vseh notranjih vrat, ki se ne prenavljajo.</t>
  </si>
  <si>
    <t>Pisarna, vhodni prostor</t>
  </si>
  <si>
    <t>premik in ščitenje opreme (pohištvo, kavni avtomati)</t>
  </si>
  <si>
    <t>Dobava materiala in 2x slikanje sten  in stropov  z disperzijsko barvo (kot npr JUPOL BLOCK-na osnovi vodne disperzije akrilnih veziv izdelana barva namenjena obnovitvenemu barvanju vseh vrst notranjih zidnih in stropnih površin), v svetlem odtenku, s predhodnim čiščenjem in event. izravnavo  ter predhodno impregnacijo, kjer je to potrebno, Upoštevati vse zaščite delov, ki se ne pleskajo, čiščenje po končanih pleskarskih delih in ostala pomožna dela. Barvo potrdi projektant. op. v ceni zajeti tudi odstranitev slabega obstoječega opleska.</t>
  </si>
  <si>
    <t>čiščenje in dezinfekcija  inox umivalnikov in bide-ja ( v kolikor je potrebno demontaža in ponovna montaža) ter tuš kadi</t>
  </si>
  <si>
    <t>Dobava materiala in 2x slikanje sten (nad keramiko) in stropov  s kvalitetno disperzijsko barvo za notranje površine odporno tudi proti zidnim plesnim(kot npr JUPOL CITRO) -  v svetlem odtenku (bela - odtenek 1001), s predhodnim čiščenjem in event. izravnavo (kjer odstopa zaradi vlage) ter predhodno impregnacijo. Kjer je potrebno, je upoštevati še  emulzijo. Upoštevati vse zaščite delov, ki se ne pleskajo, čiščenje po končanih pleskarskih delih in ostala pomožna dela. Barvo potrdi projektant.  op. v ceni zajeti tudi odstranitev slabega obstoječega opleska.</t>
  </si>
  <si>
    <t>Struganje, kitanje in pleskanje lesenih vrat (vrata v tuš kabine)</t>
  </si>
  <si>
    <t>čiščenje in dezinfekcija  inox umivalnika in školjke ( v kolikor je potrebno demontaža in ponovna montaža) ter tuš kadi</t>
  </si>
  <si>
    <t>Dobava materiala in 2x slikanje sten (nad keramiko) in stropov  s kvalitetno disperzijsko barvo za notranje površine (kot npr JUPOL CITRO - odporno tudi proti zidnim plesnim) v svetlem odtenku (bela - odtenek 1001), s predhodnim čiščenjem in event. izravnavo (kjer odstopa zaradi vlage) ter predhodno impregnacijo. Kjer je potrebno, je upoštevati še  emulzijo. Upoštevati vse zaščite delov, ki se ne pleskajo, čiščenje po končanih pleskarskih delih in ostala pomožna dela. Barvo potrdi projektant.  op. v ceni zajeti tudi odstranitev slabega obstoječega opleska.</t>
  </si>
  <si>
    <t xml:space="preserve">čiščenje in dezinfekcija  inox umivalnikov (3), pisoarjev (4)in školjk (4) ( v kolikor je potrebno demontaža in ponovna montaža) </t>
  </si>
  <si>
    <t>odklop vode, demontaža korita in odstranitev opreme, s prenosom na deponijo</t>
  </si>
  <si>
    <t xml:space="preserve">Pranje površin z visokotlačnim čistilcem kompletne fasade tako, da se odstranijo vsi delci, umazanija in prah </t>
  </si>
  <si>
    <t xml:space="preserve">Dezinfekcija fasade:dezinfekcijo je potrebno izvesti 2-kratno premazovanje fasadnih površin z razredčenim sredstvon kot npr. ALGICIDOM (ALGICID:voda = 1:5); dela se izvaja po navodilih proizvajalca. </t>
  </si>
  <si>
    <t>OPOMBA: V ceni postavk mora biti upoštevano dolbljenje utorov (štemanje) v zidu iz opečnih modularnih blokov in AB konstrukciji (vodovod, odtoki), vključno s prenosom odpadnega materiala iz objekta na gradbiščno deponijo ter odvozom na trajno deponijo z plačilom takse.
V ceni postavk mora biti upoštevano krpanje utorov instalacij, komplet z materialom, z vsemi pomožnimi deli in prenosi.</t>
  </si>
  <si>
    <t>OPOMBA:
V ceni postavk mora biti upoštevano dolbljenje utorov (štemanje) v zidu iz opečnih modularnih blokov in AB konstrukciji ( vodovod, odtoki, elektro instalacije), vključno s prenosom odpadnega materiala iz objekta na gradbiščno deponijo ter odvozom na trajno deponijo z plačilom takse.
V ceni postavk mora biti upoštevano krpanje utorov instalacij, komplet z materialom, z vsemi pomožnimi deli in prenosi.</t>
  </si>
  <si>
    <t>OPOMBA: Postavke zajemajo dobava, montaža, preizkus, komplet sijalke, gradbena dela, komplet montažni in obešalni material.
V ceni postavk mora biti upoštevano dolbljenje utorov (štemanje) v zidu iz opečnih modularnih blokov in AB konstrukciji ( elektro instalacije), vključno s prenosom odpadnega materiala iz objekta na gradbiščno deponijo ter odvozom na trajno deponijo z plačilom takse.
V ceni postavk mora biti upoštevano krpanje utorov instalacij, komplet z materialom, z vsemi pomožnimi deli in prenosi.</t>
  </si>
</sst>
</file>

<file path=xl/styles.xml><?xml version="1.0" encoding="utf-8"?>
<styleSheet xmlns="http://schemas.openxmlformats.org/spreadsheetml/2006/main">
  <numFmts count="17">
    <numFmt numFmtId="44" formatCode="_-* #,##0.00\ &quot;€&quot;_-;\-* #,##0.00\ &quot;€&quot;_-;_-* &quot;-&quot;??\ &quot;€&quot;_-;_-@_-"/>
    <numFmt numFmtId="43" formatCode="_-* #,##0.00\ _€_-;\-* #,##0.00\ _€_-;_-* &quot;-&quot;??\ _€_-;_-@_-"/>
    <numFmt numFmtId="164" formatCode="_-* #,##0.00\ _S_I_T_-;\-* #,##0.00\ _S_I_T_-;_-* &quot;-&quot;??\ _S_I_T_-;_-@_-"/>
    <numFmt numFmtId="165" formatCode="&quot; &quot;#,##0.00&quot;     &quot;;&quot;-&quot;#,##0.00&quot;     &quot;;&quot; -&quot;00&quot;     &quot;;&quot; &quot;@&quot; &quot;"/>
    <numFmt numFmtId="166" formatCode="&quot; &quot;#,##0.00&quot; SIT &quot;;&quot;-&quot;#,##0.00&quot; SIT &quot;;&quot; -&quot;00&quot; SIT &quot;;&quot; &quot;@&quot; &quot;"/>
    <numFmt numFmtId="167" formatCode="&quot; &quot;#,##0.00&quot; &quot;[$€]&quot; &quot;;&quot;-&quot;#,##0.00&quot; &quot;[$€]&quot; &quot;;&quot; -&quot;00&quot; &quot;[$€]&quot; &quot;;&quot; &quot;@&quot; &quot;"/>
    <numFmt numFmtId="168" formatCode="&quot; $&quot;#,##0.00&quot; &quot;;&quot; $(&quot;#,##0.00&quot;)&quot;;&quot; $-&quot;00&quot; &quot;;&quot; &quot;@&quot; &quot;"/>
    <numFmt numFmtId="169" formatCode="&quot; $&quot;#,##0&quot; &quot;;&quot; $(&quot;#,##0&quot;)&quot;;&quot; $- &quot;;&quot; &quot;@&quot; &quot;"/>
    <numFmt numFmtId="170" formatCode="&quot; &quot;#,##0.00&quot; &quot;[$€-424]&quot; &quot;;&quot;-&quot;#,##0.00&quot; &quot;[$€-424]&quot; &quot;;&quot; -&quot;00&quot; &quot;[$€-424]&quot; &quot;;&quot; &quot;@&quot; &quot;"/>
    <numFmt numFmtId="171" formatCode="&quot; &quot;General"/>
    <numFmt numFmtId="172" formatCode="&quot; &quot;#,##0.00&quot;  SLT &quot;;&quot; &quot;#,##0.00&quot;- SLT &quot;;&quot; -&quot;00&quot;  SLT &quot;;&quot; &quot;@&quot; &quot;"/>
    <numFmt numFmtId="173" formatCode="&quot; &quot;#,##0.00&quot;      &quot;;&quot; &quot;#,##0.00&quot;-     &quot;;&quot; -&quot;00&quot;      &quot;;&quot; &quot;@&quot; &quot;"/>
    <numFmt numFmtId="174" formatCode="0.0"/>
    <numFmt numFmtId="175" formatCode="_(&quot;$&quot;* #,##0.00_);_(&quot;$&quot;* \(#,##0.00\);_(&quot;$&quot;* &quot;-&quot;??_);_(@_)"/>
    <numFmt numFmtId="176" formatCode="_-* #,##0.00\ [$€-1]_-;\-* #,##0.00\ [$€-1]_-;_-* &quot;-&quot;??\ [$€-1]_-;_-@_-"/>
    <numFmt numFmtId="177" formatCode="#,##0.00\ [$EUR]"/>
    <numFmt numFmtId="178" formatCode="#,##0.00\ _€"/>
  </numFmts>
  <fonts count="9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sz val="10"/>
      <name val="Arial"/>
      <family val="2"/>
      <charset val="238"/>
    </font>
    <font>
      <b/>
      <sz val="10"/>
      <name val="Arial"/>
      <family val="2"/>
      <charset val="238"/>
    </font>
    <font>
      <sz val="8"/>
      <name val="Arial"/>
      <family val="2"/>
      <charset val="238"/>
    </font>
    <font>
      <sz val="10"/>
      <name val="Century Gothic CE"/>
      <charset val="238"/>
    </font>
    <font>
      <sz val="10"/>
      <color rgb="FF000000"/>
      <name val="Arial CE"/>
      <charset val="238"/>
    </font>
    <font>
      <sz val="10"/>
      <color rgb="FF000000"/>
      <name val="SL Dutch"/>
      <charset val="238"/>
    </font>
    <font>
      <sz val="11"/>
      <color rgb="FF000000"/>
      <name val="Calibri"/>
      <family val="2"/>
      <charset val="238"/>
    </font>
    <font>
      <sz val="11"/>
      <color rgb="FFFFFFFF"/>
      <name val="Calibri"/>
      <family val="2"/>
      <charset val="238"/>
    </font>
    <font>
      <sz val="12"/>
      <color rgb="FF000000"/>
      <name val="Times New Roman"/>
      <family val="1"/>
      <charset val="238"/>
    </font>
    <font>
      <sz val="11"/>
      <color rgb="FF800080"/>
      <name val="Calibri"/>
      <family val="2"/>
      <charset val="238"/>
    </font>
    <font>
      <b/>
      <sz val="11"/>
      <color rgb="FFFF9900"/>
      <name val="Calibri"/>
      <family val="2"/>
      <charset val="238"/>
    </font>
    <font>
      <sz val="10"/>
      <color rgb="FFFFFFFF"/>
      <name val="Arial CE"/>
      <charset val="238"/>
    </font>
    <font>
      <b/>
      <sz val="11"/>
      <color rgb="FFFFFFFF"/>
      <name val="Calibri"/>
      <family val="2"/>
      <charset val="238"/>
    </font>
    <font>
      <sz val="11"/>
      <color rgb="FF008000"/>
      <name val="Calibri"/>
      <family val="2"/>
      <charset val="238"/>
    </font>
    <font>
      <i/>
      <sz val="11"/>
      <color rgb="FF808080"/>
      <name val="Calibri"/>
      <family val="2"/>
      <charset val="238"/>
    </font>
    <font>
      <b/>
      <sz val="15"/>
      <color rgb="FF003366"/>
      <name val="Calibri"/>
      <family val="2"/>
      <charset val="238"/>
    </font>
    <font>
      <b/>
      <sz val="13"/>
      <color rgb="FF003366"/>
      <name val="Calibri"/>
      <family val="2"/>
      <charset val="238"/>
    </font>
    <font>
      <b/>
      <sz val="11"/>
      <color rgb="FF003366"/>
      <name val="Calibri"/>
      <family val="2"/>
      <charset val="238"/>
    </font>
    <font>
      <sz val="11"/>
      <color rgb="FF333399"/>
      <name val="Calibri"/>
      <family val="2"/>
      <charset val="238"/>
    </font>
    <font>
      <b/>
      <sz val="11"/>
      <color rgb="FF333333"/>
      <name val="Calibri"/>
      <family val="2"/>
      <charset val="238"/>
    </font>
    <font>
      <sz val="11"/>
      <color rgb="FFFF9900"/>
      <name val="Calibri"/>
      <family val="2"/>
      <charset val="238"/>
    </font>
    <font>
      <b/>
      <sz val="18"/>
      <color rgb="FF003366"/>
      <name val="Cambria"/>
      <family val="1"/>
      <charset val="238"/>
    </font>
    <font>
      <sz val="10"/>
      <color rgb="FF000000"/>
      <name val="Arial"/>
      <family val="2"/>
      <charset val="238"/>
    </font>
    <font>
      <sz val="10"/>
      <color rgb="FF000000"/>
      <name val="Times New Roman"/>
      <family val="1"/>
      <charset val="238"/>
    </font>
    <font>
      <sz val="10"/>
      <color rgb="FF000000"/>
      <name val="Century Gothic CE"/>
      <charset val="238"/>
    </font>
    <font>
      <sz val="11"/>
      <color rgb="FF993300"/>
      <name val="Calibri"/>
      <family val="2"/>
      <charset val="238"/>
    </font>
    <font>
      <sz val="10"/>
      <color rgb="FF000000"/>
      <name val="Courier"/>
      <family val="3"/>
    </font>
    <font>
      <sz val="11"/>
      <color rgb="FFFF0000"/>
      <name val="Calibri"/>
      <family val="2"/>
      <charset val="238"/>
    </font>
    <font>
      <sz val="10"/>
      <color rgb="FF000000"/>
      <name val="Helv"/>
      <charset val="238"/>
    </font>
    <font>
      <b/>
      <sz val="11"/>
      <color rgb="FF000000"/>
      <name val="Calibri"/>
      <family val="2"/>
      <charset val="238"/>
    </font>
    <font>
      <b/>
      <sz val="9"/>
      <color rgb="FF000000"/>
      <name val="Century Gothic CE"/>
      <charset val="238"/>
    </font>
    <font>
      <sz val="10"/>
      <name val="Arial CE"/>
      <charset val="238"/>
    </font>
    <font>
      <sz val="10"/>
      <name val="Helv"/>
      <charset val="204"/>
    </font>
    <font>
      <b/>
      <sz val="9"/>
      <name val="Century Gothic CE"/>
      <charset val="238"/>
    </font>
    <font>
      <sz val="9"/>
      <name val="Century Gothic CE"/>
      <charset val="238"/>
    </font>
    <font>
      <b/>
      <sz val="10"/>
      <name val="Century Gothic CE"/>
      <charset val="238"/>
    </font>
    <font>
      <b/>
      <sz val="10"/>
      <color rgb="FF000000"/>
      <name val="Century Gothic CE"/>
      <charset val="238"/>
    </font>
    <font>
      <sz val="9"/>
      <color rgb="FF0070C0"/>
      <name val="Century Gothic CE"/>
      <charset val="238"/>
    </font>
    <font>
      <sz val="10"/>
      <name val="Arial"/>
      <family val="2"/>
      <charset val="238"/>
    </font>
    <font>
      <b/>
      <sz val="9"/>
      <name val="Arial"/>
      <family val="2"/>
      <charset val="238"/>
    </font>
    <font>
      <sz val="9"/>
      <name val="Arial"/>
      <family val="2"/>
      <charset val="238"/>
    </font>
    <font>
      <sz val="9"/>
      <color indexed="10"/>
      <name val="Arial"/>
      <family val="2"/>
      <charset val="238"/>
    </font>
    <font>
      <i/>
      <sz val="9"/>
      <name val="Century Gothic CE"/>
      <charset val="238"/>
    </font>
    <font>
      <b/>
      <i/>
      <sz val="9"/>
      <name val="Century Gothic CE"/>
      <charset val="238"/>
    </font>
    <font>
      <b/>
      <i/>
      <vertAlign val="subscript"/>
      <sz val="9"/>
      <name val="Century Gothic CE"/>
      <charset val="238"/>
    </font>
    <font>
      <b/>
      <i/>
      <vertAlign val="superscript"/>
      <sz val="9"/>
      <name val="Century Gothic CE"/>
      <charset val="238"/>
    </font>
    <font>
      <i/>
      <sz val="9"/>
      <name val="Arial"/>
      <family val="2"/>
      <charset val="238"/>
    </font>
    <font>
      <b/>
      <i/>
      <sz val="9"/>
      <name val="Arial"/>
      <family val="2"/>
      <charset val="238"/>
    </font>
    <font>
      <b/>
      <i/>
      <vertAlign val="subscript"/>
      <sz val="9"/>
      <name val="Arial"/>
      <family val="2"/>
      <charset val="238"/>
    </font>
    <font>
      <b/>
      <i/>
      <vertAlign val="superscript"/>
      <sz val="9"/>
      <name val="Arial"/>
      <family val="2"/>
      <charset val="238"/>
    </font>
    <font>
      <sz val="10"/>
      <name val="Arial"/>
      <family val="2"/>
      <charset val="238"/>
    </font>
    <font>
      <sz val="11"/>
      <color indexed="8"/>
      <name val="Calibri"/>
      <family val="2"/>
      <charset val="238"/>
    </font>
    <font>
      <sz val="11"/>
      <color indexed="8"/>
      <name val="Calibri"/>
      <family val="2"/>
    </font>
    <font>
      <sz val="11"/>
      <color theme="1"/>
      <name val="Calibri"/>
      <family val="2"/>
      <scheme val="minor"/>
    </font>
    <font>
      <sz val="11"/>
      <name val="Arial"/>
      <family val="2"/>
      <charset val="238"/>
    </font>
    <font>
      <sz val="9"/>
      <color rgb="FFFF0000"/>
      <name val="Century Gothic CE"/>
      <charset val="238"/>
    </font>
    <font>
      <sz val="10"/>
      <color indexed="12"/>
      <name val="Arial"/>
      <family val="2"/>
      <charset val="238"/>
    </font>
    <font>
      <sz val="10"/>
      <color theme="4" tint="-0.249977111117893"/>
      <name val="Arial"/>
      <family val="2"/>
      <charset val="238"/>
    </font>
    <font>
      <b/>
      <u/>
      <sz val="10"/>
      <color rgb="FF000000"/>
      <name val="Arial"/>
      <family val="2"/>
      <charset val="238"/>
    </font>
    <font>
      <b/>
      <sz val="10"/>
      <color rgb="FF000000"/>
      <name val="Arial"/>
      <family val="2"/>
      <charset val="238"/>
    </font>
    <font>
      <vertAlign val="subscript"/>
      <sz val="9"/>
      <name val="Arial"/>
      <family val="2"/>
      <charset val="238"/>
    </font>
    <font>
      <b/>
      <sz val="8"/>
      <color rgb="FF000000"/>
      <name val="Arial"/>
      <family val="2"/>
      <charset val="238"/>
    </font>
    <font>
      <i/>
      <u/>
      <sz val="8"/>
      <name val="Arial"/>
      <family val="2"/>
      <charset val="238"/>
    </font>
    <font>
      <b/>
      <sz val="8"/>
      <name val="Arial"/>
      <family val="2"/>
      <charset val="238"/>
    </font>
    <font>
      <sz val="9"/>
      <color indexed="12"/>
      <name val="Century Gothic CE"/>
      <charset val="238"/>
    </font>
    <font>
      <b/>
      <sz val="9"/>
      <color indexed="12"/>
      <name val="Century Gothic CE"/>
      <charset val="238"/>
    </font>
    <font>
      <sz val="8"/>
      <name val="Century Gothic CE"/>
      <charset val="238"/>
    </font>
    <font>
      <sz val="11"/>
      <name val="Arial"/>
      <family val="2"/>
      <charset val="238"/>
    </font>
    <font>
      <b/>
      <sz val="11"/>
      <name val="Arial"/>
      <family val="2"/>
      <charset val="238"/>
    </font>
    <font>
      <b/>
      <sz val="15"/>
      <name val="Arial"/>
      <family val="2"/>
      <charset val="238"/>
    </font>
    <font>
      <sz val="11"/>
      <name val="Arial"/>
      <family val="2"/>
    </font>
    <font>
      <sz val="11"/>
      <color indexed="8"/>
      <name val="Arial"/>
      <family val="2"/>
    </font>
    <font>
      <vertAlign val="superscript"/>
      <sz val="11"/>
      <name val="Arial"/>
      <family val="2"/>
      <charset val="238"/>
    </font>
    <font>
      <b/>
      <sz val="12"/>
      <name val="Arial"/>
      <family val="2"/>
      <charset val="238"/>
    </font>
    <font>
      <b/>
      <i/>
      <sz val="11"/>
      <name val="Arial"/>
      <family val="2"/>
      <charset val="238"/>
    </font>
    <font>
      <i/>
      <sz val="11"/>
      <name val="Arial"/>
      <family val="2"/>
      <charset val="238"/>
    </font>
    <font>
      <sz val="15"/>
      <name val="Arial"/>
      <family val="2"/>
      <charset val="238"/>
    </font>
    <font>
      <sz val="11"/>
      <name val="Calibri"/>
      <family val="2"/>
      <charset val="238"/>
    </font>
    <font>
      <sz val="10"/>
      <color theme="1"/>
      <name val="Arial Narrow"/>
      <family val="2"/>
      <charset val="238"/>
    </font>
    <font>
      <sz val="10"/>
      <color indexed="8"/>
      <name val="Calibri"/>
      <family val="2"/>
      <charset val="238"/>
    </font>
    <font>
      <sz val="10"/>
      <color indexed="8"/>
      <name val="Arial Narrow"/>
      <family val="2"/>
      <charset val="238"/>
    </font>
    <font>
      <b/>
      <sz val="11"/>
      <color indexed="8"/>
      <name val="Arial Narrow"/>
      <family val="2"/>
      <charset val="238"/>
    </font>
    <font>
      <sz val="10"/>
      <color indexed="8"/>
      <name val="Arial"/>
      <family val="2"/>
      <charset val="238"/>
    </font>
    <font>
      <b/>
      <sz val="11"/>
      <color indexed="8"/>
      <name val="Arial"/>
      <family val="2"/>
      <charset val="238"/>
    </font>
    <font>
      <sz val="10"/>
      <color theme="1"/>
      <name val="Arial"/>
      <family val="2"/>
      <charset val="238"/>
    </font>
    <font>
      <b/>
      <sz val="14"/>
      <color indexed="8"/>
      <name val="Arial"/>
      <family val="2"/>
      <charset val="238"/>
    </font>
    <font>
      <sz val="11"/>
      <color theme="1"/>
      <name val="Arial"/>
      <family val="2"/>
      <charset val="238"/>
    </font>
    <font>
      <b/>
      <sz val="10"/>
      <color theme="1"/>
      <name val="Arial"/>
      <family val="2"/>
      <charset val="238"/>
    </font>
    <font>
      <b/>
      <sz val="10"/>
      <color indexed="8"/>
      <name val="Arial"/>
      <family val="2"/>
      <charset val="238"/>
    </font>
    <font>
      <sz val="10"/>
      <name val="Arial Narrow"/>
      <family val="2"/>
      <charset val="238"/>
    </font>
  </fonts>
  <fills count="30">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indexed="42"/>
        <bgColor indexed="64"/>
      </patternFill>
    </fill>
    <fill>
      <patternFill patternType="solid">
        <fgColor indexed="43"/>
        <bgColor indexed="64"/>
      </patternFill>
    </fill>
    <fill>
      <patternFill patternType="solid">
        <fgColor theme="0" tint="-0.249977111117893"/>
        <bgColor indexed="64"/>
      </patternFill>
    </fill>
    <fill>
      <patternFill patternType="solid">
        <fgColor rgb="FFCCFFCC"/>
        <bgColor indexed="64"/>
      </patternFill>
    </fill>
    <fill>
      <patternFill patternType="solid">
        <fgColor theme="0"/>
        <bgColor indexed="64"/>
      </patternFill>
    </fill>
    <fill>
      <patternFill patternType="solid">
        <fgColor rgb="FFFF0000"/>
        <bgColor indexed="64"/>
      </patternFill>
    </fill>
  </fills>
  <borders count="46">
    <border>
      <left/>
      <right/>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right/>
      <top style="thin">
        <color rgb="FF333399"/>
      </top>
      <bottom style="double">
        <color rgb="FF333399"/>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16">
    <xf numFmtId="0" fontId="0" fillId="0" borderId="0"/>
    <xf numFmtId="0" fontId="8" fillId="0" borderId="0"/>
    <xf numFmtId="0" fontId="9" fillId="0" borderId="0"/>
    <xf numFmtId="165" fontId="9" fillId="0" borderId="0" applyFont="0" applyFill="0" applyBorder="0" applyAlignment="0" applyProtection="0"/>
    <xf numFmtId="166" fontId="9" fillId="0" borderId="0" applyFont="0" applyFill="0" applyBorder="0" applyAlignment="0" applyProtection="0"/>
    <xf numFmtId="0" fontId="10" fillId="0" borderId="0" applyNumberFormat="0" applyBorder="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0" borderId="0" applyNumberFormat="0" applyBorder="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20" borderId="8" applyNumberFormat="0" applyAlignment="0" applyProtection="0"/>
    <xf numFmtId="0" fontId="15" fillId="20" borderId="8" applyNumberFormat="0" applyAlignment="0" applyProtection="0"/>
    <xf numFmtId="0" fontId="9" fillId="17" borderId="0" applyNumberFormat="0" applyFont="0" applyBorder="0" applyAlignment="0" applyProtection="0"/>
    <xf numFmtId="0" fontId="16" fillId="0" borderId="0" applyNumberFormat="0" applyFill="0" applyBorder="0" applyAlignment="0" applyProtection="0"/>
    <xf numFmtId="0" fontId="17" fillId="21" borderId="9" applyNumberFormat="0" applyAlignment="0" applyProtection="0"/>
    <xf numFmtId="0" fontId="17" fillId="21" borderId="9" applyNumberFormat="0" applyAlignment="0" applyProtection="0"/>
    <xf numFmtId="167" fontId="9" fillId="0" borderId="0" applyFont="0" applyFill="0" applyBorder="0" applyAlignment="0" applyProtection="0"/>
    <xf numFmtId="168" fontId="9" fillId="0" borderId="0" applyFont="0" applyFill="0" applyBorder="0" applyAlignment="0" applyProtection="0"/>
    <xf numFmtId="167" fontId="9" fillId="0" borderId="0" applyFont="0" applyFill="0" applyBorder="0" applyAlignment="0" applyProtection="0"/>
    <xf numFmtId="169" fontId="9" fillId="0" borderId="0" applyFont="0" applyFill="0" applyBorder="0" applyAlignment="0" applyProtection="0"/>
    <xf numFmtId="168" fontId="9" fillId="0" borderId="0" applyFont="0" applyFill="0" applyBorder="0" applyAlignment="0" applyProtection="0"/>
    <xf numFmtId="0" fontId="18" fillId="4" borderId="0" applyNumberFormat="0" applyBorder="0" applyAlignment="0" applyProtection="0"/>
    <xf numFmtId="170" fontId="9"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20" fillId="0" borderId="10"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7" borderId="8" applyNumberFormat="0" applyAlignment="0" applyProtection="0"/>
    <xf numFmtId="0" fontId="23" fillId="7" borderId="8" applyNumberFormat="0" applyAlignment="0" applyProtection="0"/>
    <xf numFmtId="0" fontId="24" fillId="20" borderId="13" applyNumberFormat="0" applyAlignment="0" applyProtection="0"/>
    <xf numFmtId="0" fontId="25" fillId="0" borderId="14" applyNumberFormat="0" applyFill="0" applyAlignment="0" applyProtection="0"/>
    <xf numFmtId="0" fontId="25" fillId="0" borderId="14"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0" fontId="26" fillId="0" borderId="0" applyNumberFormat="0" applyFill="0" applyBorder="0" applyAlignment="0" applyProtection="0"/>
    <xf numFmtId="0" fontId="9" fillId="0" borderId="0" applyNumberFormat="0" applyFont="0" applyBorder="0" applyProtection="0"/>
    <xf numFmtId="0" fontId="11" fillId="0" borderId="0" applyNumberFormat="0" applyBorder="0" applyProtection="0"/>
    <xf numFmtId="0" fontId="27" fillId="0" borderId="0" applyNumberFormat="0" applyBorder="0" applyProtection="0"/>
    <xf numFmtId="0" fontId="28" fillId="0" borderId="0" applyNumberFormat="0" applyBorder="0" applyProtection="0"/>
    <xf numFmtId="0" fontId="11" fillId="0" borderId="0" applyNumberFormat="0" applyBorder="0" applyProtection="0"/>
    <xf numFmtId="0" fontId="29" fillId="0" borderId="0" applyNumberFormat="0" applyBorder="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7" fillId="0" borderId="0" applyNumberFormat="0" applyFill="0" applyBorder="0" applyAlignment="0" applyProtection="0"/>
    <xf numFmtId="0" fontId="27" fillId="0" borderId="0" applyNumberFormat="0" applyBorder="0" applyProtection="0"/>
    <xf numFmtId="171" fontId="31" fillId="0" borderId="0" applyBorder="0" applyProtection="0"/>
    <xf numFmtId="171" fontId="31" fillId="0" borderId="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9" fillId="23" borderId="15" applyNumberFormat="0" applyFont="0" applyAlignment="0" applyProtection="0"/>
    <xf numFmtId="0" fontId="11" fillId="23" borderId="15" applyNumberFormat="0" applyAlignment="0" applyProtection="0"/>
    <xf numFmtId="9" fontId="9" fillId="0" borderId="0" applyFont="0" applyFill="0" applyBorder="0" applyAlignment="0" applyProtection="0"/>
    <xf numFmtId="0" fontId="10" fillId="0" borderId="0" applyNumberFormat="0" applyBorder="0" applyProtection="0"/>
    <xf numFmtId="0" fontId="9" fillId="23" borderId="15" applyNumberFormat="0" applyFont="0" applyAlignment="0" applyProtection="0"/>
    <xf numFmtId="0" fontId="32" fillId="0" borderId="0" applyNumberFormat="0" applyFill="0" applyBorder="0" applyAlignment="0" applyProtection="0"/>
    <xf numFmtId="0" fontId="24" fillId="20" borderId="13" applyNumberFormat="0" applyAlignment="0" applyProtection="0"/>
    <xf numFmtId="0" fontId="24" fillId="20" borderId="13" applyNumberFormat="0" applyAlignment="0" applyProtection="0"/>
    <xf numFmtId="0" fontId="19" fillId="0" borderId="0" applyNumberFormat="0" applyFill="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5" fillId="0" borderId="14" applyNumberFormat="0" applyFill="0" applyAlignment="0" applyProtection="0"/>
    <xf numFmtId="0" fontId="17" fillId="21" borderId="9" applyNumberFormat="0" applyAlignment="0" applyProtection="0"/>
    <xf numFmtId="0" fontId="15" fillId="20" borderId="8" applyNumberFormat="0" applyAlignment="0" applyProtection="0"/>
    <xf numFmtId="0" fontId="14" fillId="3" borderId="0" applyNumberFormat="0" applyBorder="0" applyAlignment="0" applyProtection="0"/>
    <xf numFmtId="0" fontId="9" fillId="0" borderId="0" applyNumberFormat="0" applyFont="0" applyBorder="0" applyProtection="0"/>
    <xf numFmtId="0" fontId="33" fillId="0" borderId="0" applyNumberFormat="0" applyBorder="0" applyProtection="0"/>
    <xf numFmtId="0" fontId="9" fillId="0" borderId="0" applyNumberFormat="0" applyFont="0" applyBorder="0" applyProtection="0"/>
    <xf numFmtId="0" fontId="26" fillId="0" borderId="0" applyNumberFormat="0" applyFill="0" applyBorder="0" applyAlignment="0" applyProtection="0"/>
    <xf numFmtId="0" fontId="26" fillId="0" borderId="0" applyNumberFormat="0" applyFill="0" applyBorder="0" applyAlignment="0" applyProtection="0"/>
    <xf numFmtId="0" fontId="34" fillId="0" borderId="16" applyNumberFormat="0" applyFill="0" applyAlignment="0" applyProtection="0"/>
    <xf numFmtId="0" fontId="34" fillId="0" borderId="16" applyNumberFormat="0" applyFill="0" applyAlignment="0" applyProtection="0"/>
    <xf numFmtId="166" fontId="9" fillId="0" borderId="0" applyFont="0" applyFill="0" applyBorder="0" applyAlignment="0" applyProtection="0"/>
    <xf numFmtId="172" fontId="9" fillId="0" borderId="0" applyFont="0" applyFill="0" applyBorder="0" applyAlignment="0" applyProtection="0"/>
    <xf numFmtId="166" fontId="9" fillId="0" borderId="0" applyFont="0" applyFill="0" applyBorder="0" applyAlignment="0" applyProtection="0"/>
    <xf numFmtId="168" fontId="9" fillId="0" borderId="0" applyFont="0" applyFill="0" applyBorder="0" applyAlignment="0" applyProtection="0"/>
    <xf numFmtId="17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23" fillId="7" borderId="8" applyNumberFormat="0" applyAlignment="0" applyProtection="0"/>
    <xf numFmtId="0" fontId="34" fillId="0" borderId="16"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6" fillId="0" borderId="0"/>
    <xf numFmtId="0" fontId="37" fillId="0" borderId="0"/>
    <xf numFmtId="164" fontId="36" fillId="0" borderId="0" applyFont="0" applyFill="0" applyBorder="0" applyAlignment="0" applyProtection="0"/>
    <xf numFmtId="43" fontId="43" fillId="0" borderId="0" applyFont="0" applyFill="0" applyBorder="0" applyAlignment="0" applyProtection="0"/>
    <xf numFmtId="0" fontId="36" fillId="0" borderId="0"/>
    <xf numFmtId="0" fontId="36" fillId="0" borderId="0"/>
    <xf numFmtId="0" fontId="5" fillId="0" borderId="0"/>
    <xf numFmtId="0" fontId="3" fillId="0" borderId="0"/>
    <xf numFmtId="44" fontId="56" fillId="0" borderId="0" applyFont="0" applyFill="0" applyBorder="0" applyAlignment="0" applyProtection="0"/>
    <xf numFmtId="0" fontId="55" fillId="0" borderId="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7" fillId="0" borderId="0" applyFont="0" applyFill="0" applyBorder="0" applyAlignment="0" applyProtection="0"/>
    <xf numFmtId="175" fontId="57" fillId="0" borderId="0" applyFont="0" applyFill="0" applyBorder="0" applyAlignment="0" applyProtection="0"/>
    <xf numFmtId="175" fontId="57"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7"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175" fontId="5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 fillId="0" borderId="0" applyNumberForma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6" fillId="0" borderId="0" applyFont="0" applyFill="0" applyBorder="0" applyAlignment="0" applyProtection="0"/>
    <xf numFmtId="0" fontId="5" fillId="0" borderId="0"/>
    <xf numFmtId="0" fontId="59" fillId="0" borderId="0"/>
    <xf numFmtId="0" fontId="59" fillId="0" borderId="0"/>
    <xf numFmtId="0" fontId="72" fillId="0" borderId="0"/>
    <xf numFmtId="0" fontId="2" fillId="0" borderId="0"/>
    <xf numFmtId="43" fontId="5" fillId="0" borderId="0" applyFont="0" applyFill="0" applyBorder="0" applyAlignment="0" applyProtection="0"/>
    <xf numFmtId="0" fontId="1" fillId="0" borderId="0"/>
    <xf numFmtId="0" fontId="59" fillId="0" borderId="0"/>
    <xf numFmtId="0" fontId="1" fillId="0" borderId="0"/>
  </cellStyleXfs>
  <cellXfs count="674">
    <xf numFmtId="0" fontId="0" fillId="0" borderId="0" xfId="0"/>
    <xf numFmtId="0" fontId="6" fillId="0" borderId="0" xfId="0" applyFont="1"/>
    <xf numFmtId="44" fontId="6" fillId="0" borderId="0" xfId="0" applyNumberFormat="1" applyFont="1"/>
    <xf numFmtId="4" fontId="6" fillId="0" borderId="0" xfId="0" applyNumberFormat="1" applyFont="1"/>
    <xf numFmtId="0" fontId="6" fillId="0" borderId="0" xfId="0" applyFont="1" applyBorder="1"/>
    <xf numFmtId="0" fontId="5" fillId="0" borderId="0" xfId="0" applyFont="1"/>
    <xf numFmtId="44" fontId="5" fillId="0" borderId="0" xfId="0" applyNumberFormat="1" applyFont="1"/>
    <xf numFmtId="0" fontId="6" fillId="0" borderId="0" xfId="0" applyFont="1" applyFill="1" applyBorder="1" applyAlignment="1"/>
    <xf numFmtId="4" fontId="35" fillId="0" borderId="0" xfId="115" applyNumberFormat="1" applyFont="1" applyFill="1" applyAlignment="1" applyProtection="1">
      <alignment horizontal="right"/>
    </xf>
    <xf numFmtId="49" fontId="38" fillId="0" borderId="0" xfId="1" applyNumberFormat="1" applyFont="1" applyAlignment="1">
      <alignment horizontal="center"/>
    </xf>
    <xf numFmtId="0" fontId="38" fillId="0" borderId="0" xfId="1" applyFont="1" applyAlignment="1">
      <alignment wrapText="1"/>
    </xf>
    <xf numFmtId="0" fontId="38" fillId="0" borderId="0" xfId="1" applyFont="1" applyAlignment="1">
      <alignment horizontal="center"/>
    </xf>
    <xf numFmtId="2" fontId="38" fillId="0" borderId="0" xfId="1" applyNumberFormat="1" applyFont="1" applyAlignment="1">
      <alignment horizontal="right"/>
    </xf>
    <xf numFmtId="4" fontId="38" fillId="0" borderId="0" xfId="1" applyNumberFormat="1" applyFont="1" applyAlignment="1">
      <alignment horizontal="right"/>
    </xf>
    <xf numFmtId="49" fontId="38" fillId="0" borderId="0" xfId="1" applyNumberFormat="1" applyFont="1" applyFill="1" applyAlignment="1">
      <alignment horizontal="center" vertical="top"/>
    </xf>
    <xf numFmtId="2" fontId="38" fillId="0" borderId="0" xfId="1" applyNumberFormat="1" applyFont="1" applyFill="1" applyAlignment="1">
      <alignment horizontal="right"/>
    </xf>
    <xf numFmtId="49" fontId="39" fillId="0" borderId="0" xfId="1" applyNumberFormat="1" applyFont="1" applyFill="1" applyAlignment="1">
      <alignment horizontal="center" vertical="top"/>
    </xf>
    <xf numFmtId="0" fontId="39" fillId="0" borderId="0" xfId="1" applyFont="1" applyFill="1" applyAlignment="1">
      <alignment vertical="top" wrapText="1"/>
    </xf>
    <xf numFmtId="0" fontId="39" fillId="0" borderId="0" xfId="1" applyFont="1" applyFill="1" applyAlignment="1">
      <alignment horizontal="center"/>
    </xf>
    <xf numFmtId="2" fontId="39" fillId="0" borderId="0" xfId="1" applyNumberFormat="1" applyFont="1" applyFill="1" applyAlignment="1">
      <alignment horizontal="right"/>
    </xf>
    <xf numFmtId="4" fontId="39" fillId="0" borderId="0" xfId="1" applyNumberFormat="1" applyFont="1" applyFill="1" applyAlignment="1">
      <alignment horizontal="right"/>
    </xf>
    <xf numFmtId="2" fontId="39" fillId="0" borderId="0" xfId="1" applyNumberFormat="1" applyFont="1" applyAlignment="1">
      <alignment horizontal="right"/>
    </xf>
    <xf numFmtId="0" fontId="39" fillId="0" borderId="0" xfId="1" applyFont="1" applyAlignment="1">
      <alignment vertical="top" wrapText="1"/>
    </xf>
    <xf numFmtId="4" fontId="38" fillId="0" borderId="0" xfId="1" applyNumberFormat="1" applyFont="1" applyFill="1" applyAlignment="1">
      <alignment vertical="top" wrapText="1"/>
    </xf>
    <xf numFmtId="4" fontId="38" fillId="0" borderId="0" xfId="1" applyNumberFormat="1" applyFont="1" applyFill="1" applyAlignment="1">
      <alignment horizontal="center"/>
    </xf>
    <xf numFmtId="4" fontId="39" fillId="0" borderId="0" xfId="169" applyNumberFormat="1" applyFont="1" applyFill="1" applyAlignment="1">
      <alignment horizontal="center"/>
    </xf>
    <xf numFmtId="2" fontId="39" fillId="0" borderId="0" xfId="169" applyNumberFormat="1" applyFont="1" applyAlignment="1">
      <alignment horizontal="right"/>
    </xf>
    <xf numFmtId="4" fontId="39" fillId="0" borderId="0" xfId="169" applyNumberFormat="1" applyFont="1" applyFill="1" applyAlignment="1">
      <alignment horizontal="justify" vertical="justify" wrapText="1"/>
    </xf>
    <xf numFmtId="0" fontId="39" fillId="0" borderId="0" xfId="1" applyFont="1" applyAlignment="1">
      <alignment horizontal="center"/>
    </xf>
    <xf numFmtId="2" fontId="39" fillId="0" borderId="0" xfId="169" applyNumberFormat="1" applyFont="1" applyFill="1" applyAlignment="1">
      <alignment horizontal="right"/>
    </xf>
    <xf numFmtId="0" fontId="39" fillId="0" borderId="0" xfId="169" applyFont="1" applyFill="1" applyAlignment="1">
      <alignment vertical="top" wrapText="1"/>
    </xf>
    <xf numFmtId="49" fontId="39" fillId="0" borderId="0" xfId="169" applyNumberFormat="1" applyFont="1" applyFill="1" applyAlignment="1">
      <alignment horizontal="center" vertical="top"/>
    </xf>
    <xf numFmtId="0" fontId="39" fillId="0" borderId="0" xfId="169" applyFont="1" applyFill="1" applyAlignment="1">
      <alignment horizontal="center"/>
    </xf>
    <xf numFmtId="4" fontId="39" fillId="0" borderId="0" xfId="169" applyNumberFormat="1" applyFont="1" applyFill="1" applyAlignment="1">
      <alignment horizontal="right"/>
    </xf>
    <xf numFmtId="49" fontId="38" fillId="0" borderId="0" xfId="1" applyNumberFormat="1" applyFont="1" applyFill="1" applyBorder="1" applyAlignment="1">
      <alignment horizontal="center" vertical="top"/>
    </xf>
    <xf numFmtId="4" fontId="38" fillId="0" borderId="0" xfId="1" applyNumberFormat="1" applyFont="1" applyFill="1" applyBorder="1" applyAlignment="1">
      <alignment vertical="top" wrapText="1"/>
    </xf>
    <xf numFmtId="0" fontId="38" fillId="0" borderId="0" xfId="1" applyFont="1" applyFill="1" applyBorder="1" applyAlignment="1">
      <alignment horizontal="center"/>
    </xf>
    <xf numFmtId="2" fontId="38" fillId="0" borderId="0" xfId="1" applyNumberFormat="1" applyFont="1" applyFill="1" applyBorder="1" applyAlignment="1">
      <alignment horizontal="right"/>
    </xf>
    <xf numFmtId="0" fontId="39" fillId="0" borderId="0" xfId="169" applyFont="1"/>
    <xf numFmtId="0" fontId="39" fillId="0" borderId="0" xfId="1" applyFont="1" applyFill="1" applyBorder="1" applyAlignment="1">
      <alignment vertical="top" wrapText="1"/>
    </xf>
    <xf numFmtId="0" fontId="39" fillId="0" borderId="0" xfId="1" applyFont="1" applyFill="1" applyBorder="1" applyAlignment="1">
      <alignment horizontal="center"/>
    </xf>
    <xf numFmtId="2" fontId="39" fillId="0" borderId="0" xfId="1" applyNumberFormat="1" applyFont="1" applyFill="1" applyBorder="1" applyAlignment="1">
      <alignment horizontal="right"/>
    </xf>
    <xf numFmtId="49" fontId="39" fillId="0" borderId="0" xfId="1" applyNumberFormat="1" applyFont="1" applyFill="1" applyBorder="1" applyAlignment="1">
      <alignment horizontal="center" vertical="top"/>
    </xf>
    <xf numFmtId="0" fontId="38" fillId="0" borderId="0" xfId="1" applyFont="1" applyAlignment="1"/>
    <xf numFmtId="49" fontId="39" fillId="0" borderId="0" xfId="1" applyNumberFormat="1" applyFont="1" applyAlignment="1">
      <alignment horizontal="center" vertical="top"/>
    </xf>
    <xf numFmtId="49" fontId="40" fillId="0" borderId="0" xfId="0" applyNumberFormat="1" applyFont="1" applyAlignment="1">
      <alignment vertical="top"/>
    </xf>
    <xf numFmtId="0" fontId="40" fillId="0" borderId="0" xfId="0" applyFont="1" applyAlignment="1">
      <alignment horizontal="justify" vertical="top" wrapText="1"/>
    </xf>
    <xf numFmtId="2" fontId="40" fillId="0" borderId="0" xfId="0" applyNumberFormat="1" applyFont="1" applyAlignment="1">
      <alignment horizontal="right"/>
    </xf>
    <xf numFmtId="0" fontId="40" fillId="0" borderId="0" xfId="0" applyFont="1" applyAlignment="1">
      <alignment horizontal="center"/>
    </xf>
    <xf numFmtId="4" fontId="40" fillId="0" borderId="0" xfId="0" applyNumberFormat="1" applyFont="1" applyAlignment="1">
      <alignment horizontal="right"/>
    </xf>
    <xf numFmtId="0" fontId="40" fillId="0" borderId="0" xfId="0" applyFont="1"/>
    <xf numFmtId="49" fontId="8" fillId="0" borderId="0" xfId="0" applyNumberFormat="1" applyFont="1" applyAlignment="1">
      <alignment vertical="top"/>
    </xf>
    <xf numFmtId="0" fontId="8" fillId="0" borderId="0" xfId="0" applyFont="1" applyAlignment="1">
      <alignment horizontal="justify" vertical="top" wrapText="1"/>
    </xf>
    <xf numFmtId="2" fontId="8" fillId="0" borderId="0" xfId="0" applyNumberFormat="1" applyFont="1" applyAlignment="1">
      <alignment horizontal="right"/>
    </xf>
    <xf numFmtId="0" fontId="8" fillId="0" borderId="0" xfId="0" applyFont="1" applyAlignment="1">
      <alignment horizontal="center"/>
    </xf>
    <xf numFmtId="4" fontId="8" fillId="0" borderId="0" xfId="0" applyNumberFormat="1" applyFont="1" applyAlignment="1">
      <alignment horizontal="right"/>
    </xf>
    <xf numFmtId="0" fontId="8" fillId="0" borderId="0" xfId="0" applyFont="1"/>
    <xf numFmtId="0" fontId="40" fillId="0" borderId="0" xfId="0" applyFont="1" applyAlignment="1">
      <alignment horizontal="center" vertical="top"/>
    </xf>
    <xf numFmtId="0" fontId="40" fillId="0" borderId="0" xfId="0" applyFont="1" applyAlignment="1">
      <alignment wrapText="1"/>
    </xf>
    <xf numFmtId="0" fontId="8" fillId="0" borderId="0" xfId="0" applyFont="1" applyAlignment="1">
      <alignment wrapText="1"/>
    </xf>
    <xf numFmtId="0" fontId="8" fillId="0" borderId="0" xfId="0" applyFont="1" applyAlignment="1">
      <alignment horizontal="center" vertical="top"/>
    </xf>
    <xf numFmtId="0" fontId="39" fillId="0" borderId="0" xfId="0" applyFont="1" applyAlignment="1">
      <alignment vertical="top" wrapText="1"/>
    </xf>
    <xf numFmtId="0" fontId="39" fillId="0" borderId="0" xfId="0" applyFont="1" applyAlignment="1">
      <alignment horizontal="center"/>
    </xf>
    <xf numFmtId="4" fontId="39" fillId="0" borderId="0" xfId="0" applyNumberFormat="1" applyFont="1" applyAlignment="1">
      <alignment horizontal="right"/>
    </xf>
    <xf numFmtId="0" fontId="39" fillId="0" borderId="0" xfId="0" applyFont="1"/>
    <xf numFmtId="4" fontId="39" fillId="0" borderId="0" xfId="1" applyNumberFormat="1" applyFont="1" applyFill="1" applyAlignment="1">
      <alignment vertical="top" wrapText="1"/>
    </xf>
    <xf numFmtId="4" fontId="39" fillId="0" borderId="0" xfId="1" applyNumberFormat="1" applyFont="1" applyFill="1" applyAlignment="1">
      <alignment horizontal="center"/>
    </xf>
    <xf numFmtId="0" fontId="39" fillId="0" borderId="0" xfId="0" applyFont="1" applyAlignment="1">
      <alignment horizontal="center" vertical="top"/>
    </xf>
    <xf numFmtId="0" fontId="39" fillId="0" borderId="0" xfId="0" applyFont="1" applyAlignment="1">
      <alignment wrapText="1"/>
    </xf>
    <xf numFmtId="4" fontId="41" fillId="0" borderId="0" xfId="115" applyNumberFormat="1" applyFont="1" applyFill="1" applyAlignment="1" applyProtection="1">
      <alignment horizontal="right"/>
    </xf>
    <xf numFmtId="49" fontId="39" fillId="0" borderId="0" xfId="0" applyNumberFormat="1" applyFont="1" applyAlignment="1">
      <alignment vertical="top"/>
    </xf>
    <xf numFmtId="0" fontId="39" fillId="0" borderId="0" xfId="0" applyFont="1" applyAlignment="1">
      <alignment horizontal="justify" vertical="top" wrapText="1"/>
    </xf>
    <xf numFmtId="2" fontId="39" fillId="0" borderId="0" xfId="0" applyNumberFormat="1" applyFont="1" applyAlignment="1">
      <alignment horizontal="right"/>
    </xf>
    <xf numFmtId="4" fontId="39" fillId="0" borderId="0" xfId="1" quotePrefix="1" applyNumberFormat="1" applyFont="1" applyFill="1" applyAlignment="1">
      <alignment vertical="top" wrapText="1"/>
    </xf>
    <xf numFmtId="49" fontId="38" fillId="0" borderId="6" xfId="1" applyNumberFormat="1" applyFont="1" applyFill="1" applyBorder="1" applyAlignment="1">
      <alignment horizontal="center" vertical="top"/>
    </xf>
    <xf numFmtId="16" fontId="38" fillId="0" borderId="5" xfId="1" applyNumberFormat="1" applyFont="1" applyFill="1" applyBorder="1" applyAlignment="1">
      <alignment vertical="top" wrapText="1"/>
    </xf>
    <xf numFmtId="0" fontId="38" fillId="0" borderId="5" xfId="1" applyFont="1" applyFill="1" applyBorder="1" applyAlignment="1">
      <alignment horizontal="center"/>
    </xf>
    <xf numFmtId="2" fontId="38" fillId="0" borderId="5" xfId="1" applyNumberFormat="1" applyFont="1" applyFill="1" applyBorder="1" applyAlignment="1">
      <alignment horizontal="right"/>
    </xf>
    <xf numFmtId="4" fontId="38" fillId="0" borderId="5" xfId="1" applyNumberFormat="1" applyFont="1" applyFill="1" applyBorder="1" applyAlignment="1">
      <alignment horizontal="right"/>
    </xf>
    <xf numFmtId="4" fontId="38" fillId="0" borderId="18" xfId="1" applyNumberFormat="1" applyFont="1" applyFill="1" applyBorder="1" applyAlignment="1">
      <alignment horizontal="right"/>
    </xf>
    <xf numFmtId="4" fontId="38" fillId="0" borderId="5" xfId="1" applyNumberFormat="1" applyFont="1" applyFill="1" applyBorder="1" applyAlignment="1">
      <alignment vertical="top" wrapText="1"/>
    </xf>
    <xf numFmtId="4" fontId="38" fillId="0" borderId="5" xfId="1" applyNumberFormat="1" applyFont="1" applyFill="1" applyBorder="1" applyAlignment="1">
      <alignment horizontal="center"/>
    </xf>
    <xf numFmtId="2" fontId="8" fillId="0" borderId="5" xfId="0" applyNumberFormat="1" applyFont="1" applyBorder="1" applyAlignment="1">
      <alignment horizontal="right"/>
    </xf>
    <xf numFmtId="0" fontId="38" fillId="0" borderId="6" xfId="169" applyFont="1" applyBorder="1" applyAlignment="1">
      <alignment horizontal="center"/>
    </xf>
    <xf numFmtId="0" fontId="38" fillId="0" borderId="5" xfId="169" applyFont="1" applyBorder="1" applyAlignment="1">
      <alignment wrapText="1"/>
    </xf>
    <xf numFmtId="0" fontId="38" fillId="0" borderId="5" xfId="169" applyFont="1" applyBorder="1" applyAlignment="1"/>
    <xf numFmtId="2" fontId="38" fillId="0" borderId="5" xfId="171" applyNumberFormat="1" applyFont="1" applyBorder="1" applyAlignment="1">
      <alignment horizontal="right"/>
    </xf>
    <xf numFmtId="0" fontId="38" fillId="0" borderId="6" xfId="0" applyFont="1" applyBorder="1" applyAlignment="1">
      <alignment horizontal="center" vertical="top"/>
    </xf>
    <xf numFmtId="0" fontId="38" fillId="0" borderId="5" xfId="0" applyFont="1" applyBorder="1" applyAlignment="1">
      <alignment wrapText="1"/>
    </xf>
    <xf numFmtId="0" fontId="38" fillId="0" borderId="5" xfId="0" applyFont="1" applyBorder="1" applyAlignment="1">
      <alignment horizontal="center"/>
    </xf>
    <xf numFmtId="4" fontId="38" fillId="0" borderId="5" xfId="0" applyNumberFormat="1" applyFont="1" applyBorder="1" applyAlignment="1">
      <alignment horizontal="right"/>
    </xf>
    <xf numFmtId="49" fontId="38" fillId="0" borderId="6" xfId="1" applyNumberFormat="1" applyFont="1" applyBorder="1" applyAlignment="1">
      <alignment horizontal="center"/>
    </xf>
    <xf numFmtId="0" fontId="38" fillId="0" borderId="5" xfId="1" applyFont="1" applyBorder="1" applyAlignment="1"/>
    <xf numFmtId="0" fontId="39" fillId="0" borderId="5" xfId="1" applyFont="1" applyFill="1" applyBorder="1" applyAlignment="1">
      <alignment horizontal="center"/>
    </xf>
    <xf numFmtId="2" fontId="39" fillId="0" borderId="5" xfId="1" applyNumberFormat="1" applyFont="1" applyFill="1" applyBorder="1" applyAlignment="1">
      <alignment horizontal="right"/>
    </xf>
    <xf numFmtId="0" fontId="38" fillId="0" borderId="5" xfId="1" applyFont="1" applyFill="1" applyBorder="1" applyAlignment="1">
      <alignment vertical="top" wrapText="1"/>
    </xf>
    <xf numFmtId="0" fontId="8" fillId="0" borderId="0" xfId="0" applyFont="1" applyBorder="1"/>
    <xf numFmtId="0" fontId="39" fillId="0" borderId="0" xfId="0" applyFont="1" applyBorder="1" applyAlignment="1">
      <alignment horizontal="center"/>
    </xf>
    <xf numFmtId="49" fontId="39" fillId="0" borderId="0" xfId="0" applyNumberFormat="1" applyFont="1" applyFill="1" applyBorder="1" applyAlignment="1">
      <alignment horizontal="center" vertical="center"/>
    </xf>
    <xf numFmtId="0" fontId="39" fillId="0" borderId="0" xfId="0" applyFont="1" applyBorder="1" applyAlignment="1">
      <alignment vertical="top" wrapText="1"/>
    </xf>
    <xf numFmtId="2" fontId="39" fillId="0" borderId="0" xfId="110" applyNumberFormat="1" applyFont="1" applyBorder="1" applyAlignment="1"/>
    <xf numFmtId="49" fontId="39" fillId="0" borderId="0" xfId="0" applyNumberFormat="1" applyFont="1" applyFill="1" applyAlignment="1" applyProtection="1">
      <alignment horizontal="right" vertical="top"/>
      <protection locked="0"/>
    </xf>
    <xf numFmtId="0" fontId="39" fillId="0" borderId="0" xfId="0" applyFont="1" applyFill="1" applyProtection="1">
      <protection locked="0"/>
    </xf>
    <xf numFmtId="0" fontId="39" fillId="0" borderId="0" xfId="0" applyFont="1" applyFill="1" applyAlignment="1" applyProtection="1">
      <alignment horizontal="left" wrapText="1"/>
      <protection locked="0"/>
    </xf>
    <xf numFmtId="174" fontId="39" fillId="0" borderId="0" xfId="0" applyNumberFormat="1" applyFont="1" applyFill="1" applyAlignment="1" applyProtection="1">
      <alignment horizontal="left"/>
      <protection locked="0"/>
    </xf>
    <xf numFmtId="4" fontId="39" fillId="0" borderId="0" xfId="173" applyNumberFormat="1" applyFont="1" applyFill="1" applyAlignment="1" applyProtection="1">
      <alignment horizontal="right" wrapText="1"/>
      <protection locked="0"/>
    </xf>
    <xf numFmtId="0" fontId="39" fillId="0" borderId="0" xfId="174" applyFont="1" applyProtection="1">
      <protection locked="0"/>
    </xf>
    <xf numFmtId="0" fontId="39" fillId="0" borderId="0" xfId="0" applyFont="1" applyFill="1" applyAlignment="1" applyProtection="1">
      <alignment vertical="top" wrapText="1"/>
      <protection locked="0"/>
    </xf>
    <xf numFmtId="0" fontId="39" fillId="0" borderId="0" xfId="0" quotePrefix="1" applyFont="1" applyFill="1" applyAlignment="1" applyProtection="1">
      <alignment vertical="top" wrapText="1"/>
      <protection locked="0"/>
    </xf>
    <xf numFmtId="0" fontId="39" fillId="0" borderId="0" xfId="174" applyFont="1" applyAlignment="1" applyProtection="1">
      <alignment vertical="top"/>
      <protection locked="0"/>
    </xf>
    <xf numFmtId="0" fontId="39" fillId="0" borderId="0" xfId="0" quotePrefix="1" applyFont="1" applyAlignment="1">
      <alignment wrapText="1"/>
    </xf>
    <xf numFmtId="4" fontId="6" fillId="0" borderId="0" xfId="175" applyNumberFormat="1" applyFont="1" applyAlignment="1">
      <alignment horizontal="right"/>
    </xf>
    <xf numFmtId="2" fontId="38" fillId="0" borderId="0" xfId="0" applyNumberFormat="1" applyFont="1" applyAlignment="1">
      <alignment horizontal="right"/>
    </xf>
    <xf numFmtId="0" fontId="38" fillId="0" borderId="0" xfId="0" applyFont="1" applyAlignment="1">
      <alignment horizontal="center"/>
    </xf>
    <xf numFmtId="4" fontId="38" fillId="0" borderId="0" xfId="0" applyNumberFormat="1" applyFont="1" applyAlignment="1">
      <alignment horizontal="right"/>
    </xf>
    <xf numFmtId="0" fontId="38" fillId="0" borderId="0" xfId="0" applyFont="1"/>
    <xf numFmtId="0" fontId="44" fillId="0" borderId="0" xfId="175" applyFont="1" applyAlignment="1">
      <alignment wrapText="1"/>
    </xf>
    <xf numFmtId="0" fontId="44" fillId="0" borderId="0" xfId="175" applyFont="1" applyAlignment="1">
      <alignment horizontal="center"/>
    </xf>
    <xf numFmtId="4" fontId="44" fillId="0" borderId="0" xfId="175" applyNumberFormat="1" applyFont="1" applyAlignment="1">
      <alignment horizontal="right"/>
    </xf>
    <xf numFmtId="0" fontId="42" fillId="0" borderId="0" xfId="0" applyFont="1"/>
    <xf numFmtId="49" fontId="38" fillId="0" borderId="6" xfId="1" applyNumberFormat="1" applyFont="1" applyFill="1" applyBorder="1" applyAlignment="1">
      <alignment horizontal="center" vertical="center"/>
    </xf>
    <xf numFmtId="16" fontId="38" fillId="0" borderId="5" xfId="1" applyNumberFormat="1" applyFont="1" applyFill="1" applyBorder="1" applyAlignment="1">
      <alignment vertical="center" wrapText="1"/>
    </xf>
    <xf numFmtId="0" fontId="38" fillId="0" borderId="5" xfId="1" applyFont="1" applyFill="1" applyBorder="1" applyAlignment="1">
      <alignment horizontal="center" vertical="center"/>
    </xf>
    <xf numFmtId="2" fontId="38" fillId="0" borderId="5" xfId="1" applyNumberFormat="1" applyFont="1" applyFill="1" applyBorder="1" applyAlignment="1">
      <alignment horizontal="right" vertical="center"/>
    </xf>
    <xf numFmtId="0" fontId="8" fillId="0" borderId="0" xfId="0" applyFont="1" applyAlignment="1">
      <alignment vertical="center"/>
    </xf>
    <xf numFmtId="16" fontId="39" fillId="0" borderId="0" xfId="0" applyNumberFormat="1" applyFont="1" applyBorder="1" applyAlignment="1">
      <alignment horizontal="center" vertical="top"/>
    </xf>
    <xf numFmtId="4" fontId="39" fillId="0" borderId="0" xfId="0" applyNumberFormat="1" applyFont="1" applyBorder="1" applyAlignment="1">
      <alignment horizontal="center"/>
    </xf>
    <xf numFmtId="2" fontId="39" fillId="0" borderId="0" xfId="0" applyNumberFormat="1" applyFont="1" applyBorder="1" applyAlignment="1">
      <alignment horizontal="right"/>
    </xf>
    <xf numFmtId="0" fontId="38" fillId="0" borderId="0" xfId="1" applyFont="1" applyFill="1" applyBorder="1" applyAlignment="1">
      <alignment vertical="top" wrapText="1"/>
    </xf>
    <xf numFmtId="4" fontId="5" fillId="0" borderId="0" xfId="175" applyNumberFormat="1" applyFont="1" applyAlignment="1">
      <alignment horizontal="right"/>
    </xf>
    <xf numFmtId="49" fontId="38" fillId="0" borderId="6" xfId="1" applyNumberFormat="1" applyFont="1" applyFill="1" applyBorder="1" applyAlignment="1">
      <alignment horizontal="center"/>
    </xf>
    <xf numFmtId="0" fontId="38" fillId="0" borderId="5" xfId="1" applyFont="1" applyFill="1" applyBorder="1" applyAlignment="1"/>
    <xf numFmtId="0" fontId="8" fillId="0" borderId="0" xfId="0" applyFont="1" applyFill="1"/>
    <xf numFmtId="49" fontId="38" fillId="0" borderId="0" xfId="1" applyNumberFormat="1" applyFont="1" applyFill="1" applyAlignment="1">
      <alignment horizontal="center"/>
    </xf>
    <xf numFmtId="0" fontId="38" fillId="0" borderId="0" xfId="1" applyFont="1" applyFill="1" applyAlignment="1"/>
    <xf numFmtId="0" fontId="39" fillId="0" borderId="0" xfId="0" applyFont="1" applyFill="1" applyAlignment="1">
      <alignment horizontal="center" vertical="top"/>
    </xf>
    <xf numFmtId="0" fontId="39" fillId="0" borderId="0" xfId="0" applyFont="1" applyFill="1" applyAlignment="1">
      <alignment wrapText="1"/>
    </xf>
    <xf numFmtId="0" fontId="39" fillId="0" borderId="0" xfId="0" applyFont="1" applyFill="1" applyBorder="1" applyAlignment="1">
      <alignment horizontal="center"/>
    </xf>
    <xf numFmtId="2" fontId="39" fillId="0" borderId="0" xfId="0" applyNumberFormat="1" applyFont="1" applyFill="1" applyBorder="1" applyAlignment="1"/>
    <xf numFmtId="0" fontId="39" fillId="0" borderId="0" xfId="0" applyFont="1" applyFill="1" applyBorder="1"/>
    <xf numFmtId="0" fontId="39" fillId="0" borderId="0" xfId="0" applyFont="1" applyFill="1" applyBorder="1" applyAlignment="1">
      <alignment vertical="top" wrapText="1"/>
    </xf>
    <xf numFmtId="2" fontId="39" fillId="0" borderId="0" xfId="110" applyNumberFormat="1" applyFont="1" applyFill="1" applyBorder="1" applyAlignment="1"/>
    <xf numFmtId="4" fontId="40" fillId="0" borderId="0" xfId="115" applyNumberFormat="1" applyFont="1" applyFill="1" applyAlignment="1" applyProtection="1">
      <alignment horizontal="right"/>
    </xf>
    <xf numFmtId="4" fontId="8" fillId="0" borderId="0" xfId="115" applyNumberFormat="1" applyFont="1" applyFill="1" applyAlignment="1" applyProtection="1">
      <alignment horizontal="right"/>
    </xf>
    <xf numFmtId="4" fontId="38" fillId="0" borderId="0" xfId="115" applyNumberFormat="1" applyFont="1" applyFill="1" applyAlignment="1" applyProtection="1">
      <alignment horizontal="right"/>
    </xf>
    <xf numFmtId="49" fontId="39" fillId="0" borderId="0" xfId="1" applyNumberFormat="1" applyFont="1" applyFill="1" applyAlignment="1">
      <alignment horizontal="left" vertical="top"/>
    </xf>
    <xf numFmtId="4" fontId="39" fillId="0" borderId="0" xfId="1" applyNumberFormat="1" applyFont="1" applyFill="1" applyAlignment="1">
      <alignment horizontal="left" vertical="top" wrapText="1"/>
    </xf>
    <xf numFmtId="4" fontId="39" fillId="0" borderId="0" xfId="1" applyNumberFormat="1" applyFont="1" applyFill="1" applyAlignment="1">
      <alignment horizontal="left"/>
    </xf>
    <xf numFmtId="2" fontId="39" fillId="0" borderId="0" xfId="1" applyNumberFormat="1" applyFont="1" applyFill="1" applyAlignment="1">
      <alignment horizontal="left"/>
    </xf>
    <xf numFmtId="0" fontId="8" fillId="0" borderId="0" xfId="0" applyFont="1" applyAlignment="1">
      <alignment horizontal="left"/>
    </xf>
    <xf numFmtId="0" fontId="39" fillId="0" borderId="0" xfId="1" quotePrefix="1" applyFont="1" applyFill="1" applyAlignment="1">
      <alignment vertical="top" wrapText="1"/>
    </xf>
    <xf numFmtId="0" fontId="39" fillId="0" borderId="0" xfId="1" applyFont="1" applyFill="1" applyAlignment="1">
      <alignment horizontal="left" vertical="top" wrapText="1"/>
    </xf>
    <xf numFmtId="4" fontId="39" fillId="0" borderId="0" xfId="172" applyNumberFormat="1" applyFont="1" applyFill="1" applyProtection="1">
      <protection locked="0"/>
    </xf>
    <xf numFmtId="49" fontId="39" fillId="0" borderId="0" xfId="115" applyNumberFormat="1" applyFont="1" applyFill="1" applyAlignment="1" applyProtection="1">
      <alignment horizontal="center" vertical="top"/>
    </xf>
    <xf numFmtId="0" fontId="39" fillId="0" borderId="0" xfId="115" applyFont="1" applyFill="1" applyAlignment="1" applyProtection="1">
      <alignment vertical="top" wrapText="1"/>
    </xf>
    <xf numFmtId="0" fontId="39" fillId="0" borderId="0" xfId="115" applyFont="1" applyFill="1" applyAlignment="1" applyProtection="1">
      <alignment horizontal="center"/>
    </xf>
    <xf numFmtId="2" fontId="39" fillId="0" borderId="0" xfId="115" applyNumberFormat="1" applyFont="1" applyFill="1" applyAlignment="1" applyProtection="1">
      <alignment horizontal="right"/>
    </xf>
    <xf numFmtId="4" fontId="29" fillId="0" borderId="0" xfId="115" applyNumberFormat="1" applyFont="1" applyFill="1" applyAlignment="1" applyProtection="1">
      <alignment horizontal="right"/>
    </xf>
    <xf numFmtId="0" fontId="60" fillId="0" borderId="0" xfId="169" applyFont="1" applyFill="1" applyAlignment="1">
      <alignment vertical="top" wrapText="1"/>
    </xf>
    <xf numFmtId="0" fontId="5" fillId="0" borderId="0" xfId="0" applyFont="1" applyBorder="1" applyAlignment="1">
      <alignment vertical="top" wrapText="1"/>
    </xf>
    <xf numFmtId="4" fontId="5" fillId="0" borderId="0" xfId="0" applyNumberFormat="1" applyFont="1" applyBorder="1" applyAlignment="1">
      <alignment horizontal="center"/>
    </xf>
    <xf numFmtId="2" fontId="5" fillId="0" borderId="0" xfId="0" applyNumberFormat="1" applyFont="1" applyFill="1" applyBorder="1" applyAlignment="1"/>
    <xf numFmtId="0" fontId="0" fillId="0" borderId="0" xfId="0" applyFont="1" applyBorder="1" applyAlignment="1">
      <alignment horizontal="justify" vertical="top" wrapText="1"/>
    </xf>
    <xf numFmtId="4" fontId="61" fillId="0" borderId="0" xfId="0" applyNumberFormat="1" applyFont="1" applyBorder="1" applyAlignment="1">
      <alignment horizontal="center"/>
    </xf>
    <xf numFmtId="2" fontId="61" fillId="0" borderId="0" xfId="0" applyNumberFormat="1" applyFont="1" applyFill="1" applyBorder="1" applyAlignment="1"/>
    <xf numFmtId="0" fontId="61" fillId="0" borderId="0" xfId="0" applyFont="1" applyBorder="1" applyAlignment="1">
      <alignment vertical="top" wrapText="1"/>
    </xf>
    <xf numFmtId="0" fontId="0" fillId="0" borderId="0" xfId="0" applyFont="1" applyBorder="1" applyAlignment="1">
      <alignment horizontal="center"/>
    </xf>
    <xf numFmtId="2" fontId="0" fillId="0" borderId="0" xfId="0" applyNumberFormat="1" applyFont="1" applyBorder="1" applyAlignment="1"/>
    <xf numFmtId="0" fontId="62" fillId="0" borderId="0" xfId="0" applyFont="1" applyBorder="1" applyAlignment="1">
      <alignment vertical="top" wrapText="1"/>
    </xf>
    <xf numFmtId="4" fontId="62" fillId="0" borderId="0" xfId="0" applyNumberFormat="1" applyFont="1" applyBorder="1" applyAlignment="1">
      <alignment horizontal="center"/>
    </xf>
    <xf numFmtId="2" fontId="62" fillId="0" borderId="0" xfId="0" applyNumberFormat="1" applyFont="1" applyFill="1" applyBorder="1" applyAlignment="1"/>
    <xf numFmtId="49" fontId="63" fillId="0" borderId="0" xfId="0" applyNumberFormat="1" applyFont="1" applyBorder="1" applyAlignment="1">
      <alignment horizontal="left" vertical="top"/>
    </xf>
    <xf numFmtId="0" fontId="0" fillId="0" borderId="0" xfId="0" applyFont="1" applyBorder="1" applyAlignment="1">
      <alignment horizontal="left" vertical="top" wrapText="1"/>
    </xf>
    <xf numFmtId="49" fontId="64" fillId="0" borderId="0" xfId="0" applyNumberFormat="1" applyFont="1" applyBorder="1" applyAlignment="1">
      <alignment horizontal="left" vertical="top"/>
    </xf>
    <xf numFmtId="0" fontId="0" fillId="0" borderId="0" xfId="0" applyFont="1" applyBorder="1" applyAlignment="1">
      <alignment horizontal="left"/>
    </xf>
    <xf numFmtId="0" fontId="45" fillId="0" borderId="0" xfId="0" applyFont="1" applyBorder="1" applyAlignment="1">
      <alignment vertical="top" wrapText="1"/>
    </xf>
    <xf numFmtId="49" fontId="66"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2" fontId="4" fillId="0" borderId="0" xfId="0" applyNumberFormat="1" applyFont="1" applyBorder="1" applyAlignment="1">
      <alignment wrapText="1"/>
    </xf>
    <xf numFmtId="0" fontId="67" fillId="0" borderId="0" xfId="173" applyFont="1" applyFill="1" applyBorder="1" applyAlignment="1">
      <alignment horizontal="left" vertical="top" wrapText="1"/>
    </xf>
    <xf numFmtId="0" fontId="4" fillId="0" borderId="0" xfId="173" applyFont="1" applyFill="1" applyBorder="1" applyAlignment="1">
      <alignment horizontal="left" wrapText="1"/>
    </xf>
    <xf numFmtId="2" fontId="4" fillId="0" borderId="0" xfId="173" applyNumberFormat="1" applyFont="1" applyFill="1" applyBorder="1" applyAlignment="1">
      <alignment wrapText="1"/>
    </xf>
    <xf numFmtId="0" fontId="4" fillId="0" borderId="0" xfId="173" applyFont="1" applyFill="1" applyBorder="1" applyAlignment="1">
      <alignment vertical="top" wrapText="1"/>
    </xf>
    <xf numFmtId="0" fontId="67" fillId="0" borderId="0" xfId="173" applyFont="1" applyFill="1" applyBorder="1" applyAlignment="1">
      <alignment horizontal="left" vertical="top"/>
    </xf>
    <xf numFmtId="0" fontId="4" fillId="0" borderId="0" xfId="173" applyFont="1" applyFill="1" applyBorder="1" applyAlignment="1">
      <alignment horizontal="left"/>
    </xf>
    <xf numFmtId="2" fontId="4" fillId="0" borderId="0" xfId="173" applyNumberFormat="1" applyFont="1" applyFill="1" applyBorder="1" applyAlignment="1"/>
    <xf numFmtId="0" fontId="4" fillId="0" borderId="0" xfId="173" applyFont="1" applyFill="1" applyBorder="1" applyAlignment="1">
      <alignment horizontal="left" vertical="top"/>
    </xf>
    <xf numFmtId="0" fontId="68" fillId="0" borderId="0" xfId="173" applyFont="1" applyFill="1" applyBorder="1" applyAlignment="1">
      <alignment horizontal="left" vertical="top" wrapText="1"/>
    </xf>
    <xf numFmtId="0" fontId="4" fillId="0" borderId="0" xfId="173" quotePrefix="1" applyFont="1" applyFill="1" applyBorder="1" applyAlignment="1">
      <alignment vertical="top" wrapText="1"/>
    </xf>
    <xf numFmtId="49" fontId="69" fillId="0" borderId="0" xfId="1" applyNumberFormat="1" applyFont="1" applyFill="1" applyAlignment="1">
      <alignment horizontal="center" vertical="top"/>
    </xf>
    <xf numFmtId="4" fontId="69" fillId="0" borderId="0" xfId="169" applyNumberFormat="1" applyFont="1" applyFill="1" applyAlignment="1">
      <alignment horizontal="justify" vertical="justify" wrapText="1"/>
    </xf>
    <xf numFmtId="0" fontId="69" fillId="0" borderId="0" xfId="1" applyFont="1" applyAlignment="1">
      <alignment horizontal="center"/>
    </xf>
    <xf numFmtId="2" fontId="69" fillId="0" borderId="0" xfId="169" applyNumberFormat="1" applyFont="1" applyFill="1" applyAlignment="1">
      <alignment horizontal="right"/>
    </xf>
    <xf numFmtId="49" fontId="70" fillId="0" borderId="0" xfId="1" applyNumberFormat="1" applyFont="1" applyFill="1" applyAlignment="1">
      <alignment horizontal="center" vertical="top"/>
    </xf>
    <xf numFmtId="0" fontId="59" fillId="0" borderId="0" xfId="410" applyFont="1"/>
    <xf numFmtId="0" fontId="59" fillId="0" borderId="0" xfId="410" applyFont="1" applyBorder="1"/>
    <xf numFmtId="0" fontId="59" fillId="0" borderId="0" xfId="410" applyFont="1" applyAlignment="1">
      <alignment horizontal="center"/>
    </xf>
    <xf numFmtId="0" fontId="59" fillId="0" borderId="0" xfId="410" applyFont="1" applyAlignment="1"/>
    <xf numFmtId="0" fontId="73" fillId="0" borderId="0" xfId="410" applyFont="1" applyAlignment="1">
      <alignment horizontal="center"/>
    </xf>
    <xf numFmtId="0" fontId="73" fillId="0" borderId="0" xfId="410" applyFont="1" applyBorder="1" applyAlignment="1">
      <alignment horizontal="center" shrinkToFit="1"/>
    </xf>
    <xf numFmtId="0" fontId="73" fillId="0" borderId="21" xfId="410" applyFont="1" applyBorder="1" applyAlignment="1">
      <alignment horizontal="center" shrinkToFit="1"/>
    </xf>
    <xf numFmtId="0" fontId="59" fillId="0" borderId="0" xfId="410" applyFont="1" applyAlignment="1">
      <alignment wrapText="1"/>
    </xf>
    <xf numFmtId="4" fontId="59" fillId="0" borderId="0" xfId="410" applyNumberFormat="1" applyFont="1"/>
    <xf numFmtId="4" fontId="59" fillId="0" borderId="0" xfId="410" applyNumberFormat="1" applyFont="1" applyAlignment="1">
      <alignment horizontal="center"/>
    </xf>
    <xf numFmtId="0" fontId="73" fillId="25" borderId="0" xfId="410" applyFont="1" applyFill="1" applyBorder="1" applyAlignment="1">
      <alignment horizontal="justify" vertical="top" shrinkToFit="1"/>
    </xf>
    <xf numFmtId="0" fontId="73" fillId="25" borderId="22" xfId="410" applyFont="1" applyFill="1" applyBorder="1" applyAlignment="1">
      <alignment horizontal="center" shrinkToFit="1"/>
    </xf>
    <xf numFmtId="0" fontId="73" fillId="25" borderId="22" xfId="410" applyFont="1" applyFill="1" applyBorder="1" applyAlignment="1">
      <alignment horizontal="justify" vertical="center" shrinkToFit="1"/>
    </xf>
    <xf numFmtId="0" fontId="59" fillId="0" borderId="0" xfId="410" applyFont="1" applyBorder="1" applyAlignment="1">
      <alignment horizontal="justify" vertical="top" shrinkToFit="1"/>
    </xf>
    <xf numFmtId="4" fontId="59" fillId="0" borderId="0" xfId="410" applyNumberFormat="1" applyFont="1" applyBorder="1" applyAlignment="1">
      <alignment horizontal="justify" vertical="top" shrinkToFit="1"/>
    </xf>
    <xf numFmtId="4" fontId="59" fillId="0" borderId="0" xfId="410" applyNumberFormat="1" applyFont="1" applyBorder="1" applyAlignment="1">
      <alignment horizontal="center" shrinkToFit="1"/>
    </xf>
    <xf numFmtId="0" fontId="75" fillId="0" borderId="0" xfId="410" applyFont="1" applyAlignment="1">
      <alignment horizontal="center"/>
    </xf>
    <xf numFmtId="0" fontId="75" fillId="0" borderId="0" xfId="410" applyFont="1" applyAlignment="1">
      <alignment vertical="top"/>
    </xf>
    <xf numFmtId="49" fontId="73" fillId="0" borderId="0" xfId="410" applyNumberFormat="1" applyFont="1" applyAlignment="1">
      <alignment horizontal="center" vertical="top" shrinkToFit="1"/>
    </xf>
    <xf numFmtId="0" fontId="73" fillId="0" borderId="0" xfId="410" applyFont="1" applyFill="1" applyBorder="1" applyAlignment="1">
      <alignment horizontal="justify" vertical="top" shrinkToFit="1"/>
    </xf>
    <xf numFmtId="0" fontId="59" fillId="0" borderId="0" xfId="410" applyFont="1" applyBorder="1" applyAlignment="1">
      <alignment horizontal="center" shrinkToFit="1"/>
    </xf>
    <xf numFmtId="0" fontId="59" fillId="0" borderId="0" xfId="410" applyFont="1" applyAlignment="1">
      <alignment horizontal="justify"/>
    </xf>
    <xf numFmtId="49" fontId="73" fillId="0" borderId="0" xfId="410" applyNumberFormat="1" applyFont="1" applyBorder="1" applyAlignment="1">
      <alignment horizontal="center" vertical="top" shrinkToFit="1"/>
    </xf>
    <xf numFmtId="0" fontId="59" fillId="0" borderId="0" xfId="410" applyFont="1" applyAlignment="1">
      <alignment horizontal="center" shrinkToFit="1"/>
    </xf>
    <xf numFmtId="0" fontId="59" fillId="0" borderId="0" xfId="410" applyFont="1" applyAlignment="1">
      <alignment horizontal="justify" wrapText="1"/>
    </xf>
    <xf numFmtId="0" fontId="76" fillId="0" borderId="0" xfId="410" applyFont="1" applyAlignment="1">
      <alignment horizontal="center" wrapText="1"/>
    </xf>
    <xf numFmtId="0" fontId="76" fillId="0" borderId="0" xfId="410" applyFont="1" applyAlignment="1">
      <alignment horizontal="center" vertical="top" wrapText="1"/>
    </xf>
    <xf numFmtId="0" fontId="59" fillId="0" borderId="0" xfId="410" applyFont="1" applyAlignment="1">
      <alignment horizontal="justify" vertical="top" wrapText="1"/>
    </xf>
    <xf numFmtId="4" fontId="73" fillId="0" borderId="0" xfId="410" applyNumberFormat="1" applyFont="1" applyFill="1" applyBorder="1" applyAlignment="1">
      <alignment horizontal="justify" vertical="top" shrinkToFit="1"/>
    </xf>
    <xf numFmtId="4" fontId="73" fillId="0" borderId="0" xfId="410" applyNumberFormat="1" applyFont="1" applyFill="1" applyBorder="1" applyAlignment="1">
      <alignment horizontal="center" shrinkToFit="1"/>
    </xf>
    <xf numFmtId="0" fontId="73" fillId="0" borderId="0" xfId="410" applyFont="1" applyFill="1" applyBorder="1" applyAlignment="1">
      <alignment horizontal="center" shrinkToFit="1"/>
    </xf>
    <xf numFmtId="0" fontId="73" fillId="0" borderId="0" xfId="410" applyFont="1" applyFill="1" applyBorder="1" applyAlignment="1">
      <alignment horizontal="justify" shrinkToFit="1"/>
    </xf>
    <xf numFmtId="0" fontId="74" fillId="24" borderId="19" xfId="410" applyFont="1" applyFill="1" applyBorder="1" applyAlignment="1"/>
    <xf numFmtId="0" fontId="78" fillId="24" borderId="19" xfId="410" applyFont="1" applyFill="1" applyBorder="1" applyAlignment="1">
      <alignment horizontal="center"/>
    </xf>
    <xf numFmtId="0" fontId="59" fillId="0" borderId="0" xfId="410" applyFont="1" applyAlignment="1">
      <alignment horizontal="justify" shrinkToFit="1"/>
    </xf>
    <xf numFmtId="0" fontId="73" fillId="25" borderId="22" xfId="410" applyFont="1" applyFill="1" applyBorder="1" applyAlignment="1">
      <alignment horizontal="left" vertical="center" shrinkToFit="1"/>
    </xf>
    <xf numFmtId="49" fontId="73" fillId="25" borderId="22" xfId="410" applyNumberFormat="1" applyFont="1" applyFill="1" applyBorder="1" applyAlignment="1">
      <alignment horizontal="center" vertical="center" shrinkToFit="1"/>
    </xf>
    <xf numFmtId="0" fontId="75" fillId="0" borderId="0" xfId="410" applyFont="1" applyAlignment="1">
      <alignment vertical="top" wrapText="1"/>
    </xf>
    <xf numFmtId="0" fontId="79" fillId="0" borderId="0" xfId="410" applyFont="1" applyAlignment="1">
      <alignment horizontal="left" shrinkToFit="1"/>
    </xf>
    <xf numFmtId="0" fontId="73" fillId="0" borderId="0" xfId="410" applyFont="1" applyAlignment="1">
      <alignment horizontal="center" vertical="top" shrinkToFit="1"/>
    </xf>
    <xf numFmtId="0" fontId="80" fillId="0" borderId="0" xfId="410" applyFont="1" applyAlignment="1">
      <alignment horizontal="justify"/>
    </xf>
    <xf numFmtId="0" fontId="79" fillId="0" borderId="0" xfId="410" applyFont="1" applyAlignment="1">
      <alignment horizontal="justify"/>
    </xf>
    <xf numFmtId="0" fontId="75" fillId="0" borderId="0" xfId="410" applyFont="1" applyAlignment="1">
      <alignment horizontal="justify" vertical="center" wrapText="1"/>
    </xf>
    <xf numFmtId="0" fontId="81" fillId="24" borderId="19" xfId="410" applyFont="1" applyFill="1" applyBorder="1" applyAlignment="1">
      <alignment shrinkToFit="1"/>
    </xf>
    <xf numFmtId="0" fontId="81" fillId="24" borderId="19" xfId="410" applyFont="1" applyFill="1" applyBorder="1" applyAlignment="1">
      <alignment horizontal="center" shrinkToFit="1"/>
    </xf>
    <xf numFmtId="0" fontId="59" fillId="0" borderId="0" xfId="410" applyFont="1" applyAlignment="1">
      <alignment vertical="top" wrapText="1"/>
    </xf>
    <xf numFmtId="0" fontId="59" fillId="0" borderId="0" xfId="410" applyFont="1" applyBorder="1" applyAlignment="1">
      <alignment horizontal="justify" vertical="top" wrapText="1" shrinkToFit="1"/>
    </xf>
    <xf numFmtId="0" fontId="59" fillId="0" borderId="0" xfId="410" applyFont="1" applyAlignment="1">
      <alignment horizontal="justify" wrapText="1" shrinkToFit="1"/>
    </xf>
    <xf numFmtId="49" fontId="59" fillId="0" borderId="0" xfId="410" applyNumberFormat="1" applyFont="1" applyAlignment="1">
      <alignment horizontal="justify" vertical="top" wrapText="1"/>
    </xf>
    <xf numFmtId="0" fontId="59" fillId="0" borderId="0" xfId="410" applyFont="1" applyAlignment="1">
      <alignment horizontal="left" vertical="top" wrapText="1"/>
    </xf>
    <xf numFmtId="0" fontId="59" fillId="0" borderId="0" xfId="409" applyFont="1" applyFill="1" applyAlignment="1">
      <alignment horizontal="justify" vertical="top" wrapText="1"/>
    </xf>
    <xf numFmtId="0" fontId="73" fillId="0" borderId="0" xfId="410" applyFont="1" applyBorder="1" applyAlignment="1">
      <alignment horizontal="center" vertical="top" shrinkToFit="1"/>
    </xf>
    <xf numFmtId="0" fontId="75" fillId="0" borderId="0" xfId="410" applyFont="1" applyAlignment="1">
      <alignment horizontal="justify" vertical="top" wrapText="1"/>
    </xf>
    <xf numFmtId="0" fontId="73" fillId="0" borderId="0" xfId="410" applyFont="1" applyAlignment="1">
      <alignment horizontal="center" shrinkToFit="1"/>
    </xf>
    <xf numFmtId="0" fontId="59" fillId="0" borderId="0" xfId="410" applyFont="1" applyAlignment="1">
      <alignment horizontal="justify" vertical="top"/>
    </xf>
    <xf numFmtId="0" fontId="80" fillId="0" borderId="0" xfId="410" applyFont="1" applyAlignment="1">
      <alignment horizontal="left"/>
    </xf>
    <xf numFmtId="49" fontId="73" fillId="0" borderId="0" xfId="410" applyNumberFormat="1" applyFont="1" applyAlignment="1">
      <alignment horizontal="center" shrinkToFit="1"/>
    </xf>
    <xf numFmtId="0" fontId="59" fillId="0" borderId="0" xfId="410" applyFont="1" applyAlignment="1">
      <alignment horizontal="left" wrapText="1"/>
    </xf>
    <xf numFmtId="49" fontId="80" fillId="0" borderId="0" xfId="410" applyNumberFormat="1" applyFont="1" applyAlignment="1">
      <alignment horizontal="justify" wrapText="1"/>
    </xf>
    <xf numFmtId="0" fontId="59" fillId="0" borderId="0" xfId="410" applyFont="1" applyBorder="1" applyAlignment="1">
      <alignment horizontal="justify" wrapText="1"/>
    </xf>
    <xf numFmtId="49" fontId="79" fillId="0" borderId="0" xfId="410" applyNumberFormat="1" applyFont="1" applyAlignment="1">
      <alignment horizontal="justify"/>
    </xf>
    <xf numFmtId="0" fontId="2" fillId="0" borderId="0" xfId="411"/>
    <xf numFmtId="176" fontId="2" fillId="0" borderId="0" xfId="411" applyNumberFormat="1" applyAlignment="1">
      <alignment horizontal="right" vertical="top"/>
    </xf>
    <xf numFmtId="0" fontId="2" fillId="0" borderId="0" xfId="411" applyAlignment="1">
      <alignment horizontal="right" vertical="top"/>
    </xf>
    <xf numFmtId="0" fontId="83" fillId="0" borderId="0" xfId="411" applyFont="1" applyAlignment="1">
      <alignment horizontal="center" vertical="top"/>
    </xf>
    <xf numFmtId="176" fontId="84" fillId="0" borderId="0" xfId="411" applyNumberFormat="1" applyFont="1" applyAlignment="1">
      <alignment horizontal="right" vertical="top"/>
    </xf>
    <xf numFmtId="0" fontId="84" fillId="0" borderId="0" xfId="411" applyFont="1" applyAlignment="1">
      <alignment horizontal="right" vertical="top"/>
    </xf>
    <xf numFmtId="0" fontId="84" fillId="0" borderId="0" xfId="411" applyFont="1"/>
    <xf numFmtId="0" fontId="85" fillId="0" borderId="0" xfId="411" applyFont="1" applyAlignment="1">
      <alignment horizontal="center" vertical="top"/>
    </xf>
    <xf numFmtId="176" fontId="85" fillId="0" borderId="0" xfId="411" applyNumberFormat="1" applyFont="1" applyAlignment="1">
      <alignment horizontal="right" vertical="top"/>
    </xf>
    <xf numFmtId="0" fontId="85" fillId="0" borderId="0" xfId="411" applyFont="1" applyAlignment="1">
      <alignment horizontal="right" vertical="top"/>
    </xf>
    <xf numFmtId="0" fontId="85" fillId="0" borderId="0" xfId="411" applyFont="1"/>
    <xf numFmtId="176" fontId="86" fillId="0" borderId="0" xfId="411" applyNumberFormat="1" applyFont="1" applyAlignment="1">
      <alignment horizontal="right" vertical="top"/>
    </xf>
    <xf numFmtId="0" fontId="86" fillId="0" borderId="0" xfId="411" applyFont="1" applyAlignment="1">
      <alignment horizontal="right" vertical="top"/>
    </xf>
    <xf numFmtId="0" fontId="85" fillId="0" borderId="0" xfId="411" applyFont="1" applyAlignment="1">
      <alignment vertical="top"/>
    </xf>
    <xf numFmtId="0" fontId="85" fillId="0" borderId="0" xfId="411" applyFont="1" applyAlignment="1">
      <alignment vertical="top" wrapText="1"/>
    </xf>
    <xf numFmtId="0" fontId="2" fillId="0" borderId="0" xfId="411" applyAlignment="1">
      <alignment vertical="top"/>
    </xf>
    <xf numFmtId="0" fontId="85" fillId="0" borderId="0" xfId="411" quotePrefix="1" applyFont="1" applyAlignment="1">
      <alignment vertical="top"/>
    </xf>
    <xf numFmtId="0" fontId="85" fillId="0" borderId="0" xfId="411" quotePrefix="1" applyFont="1" applyAlignment="1">
      <alignment vertical="top" wrapText="1"/>
    </xf>
    <xf numFmtId="0" fontId="2" fillId="0" borderId="0" xfId="411" applyBorder="1" applyAlignment="1">
      <alignment vertical="top"/>
    </xf>
    <xf numFmtId="0" fontId="86" fillId="0" borderId="0" xfId="411" applyFont="1" applyBorder="1" applyAlignment="1">
      <alignment horizontal="right" vertical="top"/>
    </xf>
    <xf numFmtId="0" fontId="86" fillId="0" borderId="0" xfId="411" applyFont="1" applyBorder="1" applyAlignment="1">
      <alignment vertical="top"/>
    </xf>
    <xf numFmtId="0" fontId="85" fillId="0" borderId="0" xfId="411" applyFont="1" applyBorder="1" applyAlignment="1">
      <alignment horizontal="center" vertical="top"/>
    </xf>
    <xf numFmtId="0" fontId="85" fillId="0" borderId="0" xfId="411" applyFont="1" applyAlignment="1">
      <alignment horizontal="center" vertical="top" wrapText="1"/>
    </xf>
    <xf numFmtId="0" fontId="85" fillId="0" borderId="20" xfId="411" applyFont="1" applyBorder="1" applyAlignment="1">
      <alignment horizontal="right" vertical="top" wrapText="1"/>
    </xf>
    <xf numFmtId="0" fontId="85" fillId="0" borderId="20" xfId="411" applyFont="1" applyBorder="1" applyAlignment="1">
      <alignment horizontal="left" vertical="top" wrapText="1"/>
    </xf>
    <xf numFmtId="0" fontId="85" fillId="0" borderId="20" xfId="411" applyFont="1" applyBorder="1" applyAlignment="1">
      <alignment horizontal="center" vertical="top" wrapText="1"/>
    </xf>
    <xf numFmtId="0" fontId="85" fillId="0" borderId="0" xfId="411" applyFont="1" applyAlignment="1">
      <alignment horizontal="right" vertical="top" wrapText="1"/>
    </xf>
    <xf numFmtId="0" fontId="85" fillId="0" borderId="0" xfId="411" applyFont="1" applyAlignment="1">
      <alignment horizontal="left" vertical="top" wrapText="1"/>
    </xf>
    <xf numFmtId="0" fontId="85" fillId="0" borderId="0" xfId="411" quotePrefix="1" applyFont="1" applyAlignment="1">
      <alignment horizontal="left" vertical="top" wrapText="1"/>
    </xf>
    <xf numFmtId="0" fontId="86" fillId="0" borderId="0" xfId="411" applyFont="1" applyFill="1"/>
    <xf numFmtId="0" fontId="85" fillId="0" borderId="0" xfId="411" applyFont="1" applyFill="1"/>
    <xf numFmtId="0" fontId="84" fillId="0" borderId="0" xfId="411" applyFont="1" applyFill="1"/>
    <xf numFmtId="177" fontId="6" fillId="0" borderId="0" xfId="0" applyNumberFormat="1" applyFont="1"/>
    <xf numFmtId="0" fontId="5" fillId="0" borderId="0" xfId="0" applyFont="1" applyBorder="1"/>
    <xf numFmtId="49" fontId="40" fillId="0" borderId="23" xfId="0" applyNumberFormat="1" applyFont="1" applyBorder="1" applyAlignment="1">
      <alignment vertical="top"/>
    </xf>
    <xf numFmtId="0" fontId="40" fillId="0" borderId="23" xfId="0" applyFont="1" applyBorder="1" applyAlignment="1">
      <alignment horizontal="justify" vertical="top" wrapText="1"/>
    </xf>
    <xf numFmtId="2" fontId="40" fillId="0" borderId="23" xfId="0" applyNumberFormat="1" applyFont="1" applyBorder="1" applyAlignment="1">
      <alignment horizontal="right"/>
    </xf>
    <xf numFmtId="49" fontId="8" fillId="0" borderId="23" xfId="0" applyNumberFormat="1" applyFont="1" applyBorder="1" applyAlignment="1">
      <alignment vertical="top"/>
    </xf>
    <xf numFmtId="0" fontId="8" fillId="0" borderId="23" xfId="0" applyFont="1" applyBorder="1" applyAlignment="1">
      <alignment horizontal="justify" vertical="top" wrapText="1"/>
    </xf>
    <xf numFmtId="177" fontId="8" fillId="0" borderId="23" xfId="0" applyNumberFormat="1" applyFont="1" applyBorder="1" applyAlignment="1">
      <alignment horizontal="right"/>
    </xf>
    <xf numFmtId="0" fontId="8" fillId="0" borderId="23" xfId="0" applyFont="1" applyBorder="1" applyAlignment="1">
      <alignment horizontal="right" vertical="top"/>
    </xf>
    <xf numFmtId="0" fontId="8" fillId="0" borderId="23" xfId="0" applyFont="1" applyBorder="1" applyAlignment="1">
      <alignment wrapText="1"/>
    </xf>
    <xf numFmtId="0" fontId="5" fillId="0" borderId="23" xfId="175" applyFont="1" applyBorder="1" applyAlignment="1">
      <alignment wrapText="1"/>
    </xf>
    <xf numFmtId="177" fontId="5" fillId="0" borderId="23" xfId="175" applyNumberFormat="1" applyFont="1" applyBorder="1" applyAlignment="1">
      <alignment horizontal="right"/>
    </xf>
    <xf numFmtId="0" fontId="5" fillId="0" borderId="23" xfId="0" applyFont="1" applyBorder="1"/>
    <xf numFmtId="177" fontId="5" fillId="0" borderId="23" xfId="0" applyNumberFormat="1" applyFont="1" applyBorder="1"/>
    <xf numFmtId="0" fontId="5" fillId="0" borderId="23" xfId="0" applyFont="1" applyFill="1" applyBorder="1" applyAlignment="1"/>
    <xf numFmtId="177" fontId="6" fillId="0" borderId="23" xfId="0" applyNumberFormat="1" applyFont="1" applyBorder="1"/>
    <xf numFmtId="0" fontId="6" fillId="0" borderId="23" xfId="0" applyFont="1" applyFill="1" applyBorder="1" applyAlignment="1"/>
    <xf numFmtId="10" fontId="6" fillId="26" borderId="23" xfId="0" applyNumberFormat="1" applyFont="1" applyFill="1" applyBorder="1" applyAlignment="1"/>
    <xf numFmtId="49" fontId="8" fillId="0" borderId="23" xfId="0" applyNumberFormat="1" applyFont="1" applyBorder="1" applyAlignment="1">
      <alignment horizontal="center" vertical="top"/>
    </xf>
    <xf numFmtId="0" fontId="8" fillId="0" borderId="23" xfId="0" applyFont="1" applyBorder="1" applyAlignment="1">
      <alignment horizontal="center" vertical="top"/>
    </xf>
    <xf numFmtId="0" fontId="5" fillId="0" borderId="23" xfId="0" applyFont="1" applyBorder="1" applyAlignment="1">
      <alignment horizontal="center"/>
    </xf>
    <xf numFmtId="0" fontId="6" fillId="0" borderId="23" xfId="0" applyFont="1" applyBorder="1" applyAlignment="1">
      <alignment horizontal="center"/>
    </xf>
    <xf numFmtId="0" fontId="6" fillId="0" borderId="0" xfId="0" applyFont="1" applyAlignment="1">
      <alignment horizontal="center"/>
    </xf>
    <xf numFmtId="4" fontId="5" fillId="26" borderId="0" xfId="0" applyNumberFormat="1" applyFont="1" applyFill="1"/>
    <xf numFmtId="49" fontId="38" fillId="26" borderId="17" xfId="1" applyNumberFormat="1" applyFont="1" applyFill="1" applyBorder="1" applyAlignment="1">
      <alignment horizontal="center" vertical="top"/>
    </xf>
    <xf numFmtId="4" fontId="38" fillId="26" borderId="17" xfId="1" applyNumberFormat="1" applyFont="1" applyFill="1" applyBorder="1" applyAlignment="1">
      <alignment vertical="top" wrapText="1"/>
    </xf>
    <xf numFmtId="0" fontId="38" fillId="26" borderId="17" xfId="1" applyFont="1" applyFill="1" applyBorder="1" applyAlignment="1">
      <alignment horizontal="center"/>
    </xf>
    <xf numFmtId="2" fontId="38" fillId="26" borderId="17" xfId="1" applyNumberFormat="1" applyFont="1" applyFill="1" applyBorder="1" applyAlignment="1">
      <alignment horizontal="right"/>
    </xf>
    <xf numFmtId="49" fontId="40" fillId="27" borderId="2" xfId="1" applyNumberFormat="1" applyFont="1" applyFill="1" applyBorder="1" applyAlignment="1">
      <alignment horizontal="center"/>
    </xf>
    <xf numFmtId="0" fontId="40" fillId="27" borderId="3" xfId="1" applyFont="1" applyFill="1" applyBorder="1" applyAlignment="1">
      <alignment wrapText="1"/>
    </xf>
    <xf numFmtId="0" fontId="40" fillId="27" borderId="3" xfId="1" applyFont="1" applyFill="1" applyBorder="1" applyAlignment="1">
      <alignment horizontal="center"/>
    </xf>
    <xf numFmtId="2" fontId="40" fillId="27" borderId="3" xfId="1" applyNumberFormat="1" applyFont="1" applyFill="1" applyBorder="1" applyAlignment="1">
      <alignment horizontal="right"/>
    </xf>
    <xf numFmtId="4" fontId="40" fillId="27" borderId="3" xfId="1" applyNumberFormat="1" applyFont="1" applyFill="1" applyBorder="1" applyAlignment="1">
      <alignment horizontal="right"/>
    </xf>
    <xf numFmtId="4" fontId="40" fillId="27" borderId="4" xfId="1" applyNumberFormat="1" applyFont="1" applyFill="1" applyBorder="1" applyAlignment="1">
      <alignment horizontal="right"/>
    </xf>
    <xf numFmtId="49" fontId="38" fillId="27" borderId="2" xfId="1" applyNumberFormat="1" applyFont="1" applyFill="1" applyBorder="1" applyAlignment="1">
      <alignment horizontal="center"/>
    </xf>
    <xf numFmtId="0" fontId="38" fillId="27" borderId="3" xfId="1" applyFont="1" applyFill="1" applyBorder="1" applyAlignment="1">
      <alignment wrapText="1"/>
    </xf>
    <xf numFmtId="0" fontId="38" fillId="27" borderId="3" xfId="1" applyFont="1" applyFill="1" applyBorder="1" applyAlignment="1">
      <alignment horizontal="center"/>
    </xf>
    <xf numFmtId="2" fontId="38" fillId="27" borderId="3" xfId="1" applyNumberFormat="1" applyFont="1" applyFill="1" applyBorder="1" applyAlignment="1">
      <alignment horizontal="right"/>
    </xf>
    <xf numFmtId="177" fontId="6" fillId="0" borderId="23" xfId="0" applyNumberFormat="1" applyFont="1" applyFill="1" applyBorder="1"/>
    <xf numFmtId="0" fontId="6" fillId="0" borderId="0" xfId="410" applyFont="1" applyBorder="1" applyAlignment="1">
      <alignment horizontal="center" shrinkToFit="1"/>
    </xf>
    <xf numFmtId="0" fontId="6" fillId="0" borderId="0" xfId="410" applyFont="1" applyBorder="1" applyAlignment="1">
      <alignment horizontal="left" shrinkToFit="1"/>
    </xf>
    <xf numFmtId="0" fontId="6" fillId="0" borderId="0" xfId="0" applyFont="1" applyAlignment="1">
      <alignment horizontal="center" vertical="top"/>
    </xf>
    <xf numFmtId="0" fontId="6" fillId="0" borderId="0" xfId="0" applyFont="1" applyAlignment="1">
      <alignment wrapText="1"/>
    </xf>
    <xf numFmtId="4" fontId="6" fillId="0" borderId="0" xfId="0" applyNumberFormat="1" applyFont="1" applyAlignment="1">
      <alignment horizontal="right"/>
    </xf>
    <xf numFmtId="4" fontId="5" fillId="0" borderId="0" xfId="0" applyNumberFormat="1" applyFont="1" applyAlignment="1">
      <alignment horizontal="right"/>
    </xf>
    <xf numFmtId="49" fontId="40" fillId="27" borderId="23" xfId="1" applyNumberFormat="1" applyFont="1" applyFill="1" applyBorder="1" applyAlignment="1">
      <alignment horizontal="center"/>
    </xf>
    <xf numFmtId="49" fontId="8" fillId="0" borderId="23" xfId="1" applyNumberFormat="1" applyFont="1" applyFill="1" applyBorder="1" applyAlignment="1">
      <alignment horizontal="center" vertical="top"/>
    </xf>
    <xf numFmtId="4" fontId="8" fillId="0" borderId="23" xfId="1" applyNumberFormat="1" applyFont="1" applyFill="1" applyBorder="1" applyAlignment="1">
      <alignment horizontal="right"/>
    </xf>
    <xf numFmtId="4" fontId="8" fillId="0" borderId="23" xfId="0" applyNumberFormat="1" applyFont="1" applyBorder="1" applyAlignment="1">
      <alignment horizontal="right"/>
    </xf>
    <xf numFmtId="0" fontId="40" fillId="0" borderId="23" xfId="0" applyFont="1" applyBorder="1" applyAlignment="1">
      <alignment horizontal="center" vertical="top"/>
    </xf>
    <xf numFmtId="4" fontId="40" fillId="0" borderId="23" xfId="0" applyNumberFormat="1" applyFont="1" applyBorder="1" applyAlignment="1">
      <alignment horizontal="right"/>
    </xf>
    <xf numFmtId="4" fontId="8" fillId="0" borderId="23" xfId="0" applyNumberFormat="1" applyFont="1" applyBorder="1"/>
    <xf numFmtId="4" fontId="40" fillId="27" borderId="23" xfId="0" applyNumberFormat="1" applyFont="1" applyFill="1" applyBorder="1" applyAlignment="1">
      <alignment horizontal="right"/>
    </xf>
    <xf numFmtId="4" fontId="40" fillId="28" borderId="23" xfId="0" applyNumberFormat="1" applyFont="1" applyFill="1" applyBorder="1" applyAlignment="1">
      <alignment horizontal="right"/>
    </xf>
    <xf numFmtId="4" fontId="40" fillId="28" borderId="0" xfId="0" applyNumberFormat="1" applyFont="1" applyFill="1" applyAlignment="1">
      <alignment horizontal="right"/>
    </xf>
    <xf numFmtId="0" fontId="40" fillId="28" borderId="0" xfId="0" applyFont="1" applyFill="1"/>
    <xf numFmtId="49" fontId="40" fillId="27" borderId="24" xfId="1" applyNumberFormat="1" applyFont="1" applyFill="1" applyBorder="1" applyAlignment="1">
      <alignment horizontal="center"/>
    </xf>
    <xf numFmtId="0" fontId="40" fillId="0" borderId="2" xfId="0" applyFont="1" applyBorder="1" applyAlignment="1">
      <alignment horizontal="center" vertical="top" wrapText="1"/>
    </xf>
    <xf numFmtId="4" fontId="40" fillId="0" borderId="4" xfId="0" applyNumberFormat="1" applyFont="1" applyBorder="1" applyAlignment="1">
      <alignment horizontal="right" vertical="top" wrapText="1"/>
    </xf>
    <xf numFmtId="49" fontId="40" fillId="0" borderId="27" xfId="1" applyNumberFormat="1" applyFont="1" applyBorder="1" applyAlignment="1">
      <alignment horizontal="center"/>
    </xf>
    <xf numFmtId="4" fontId="40" fillId="0" borderId="27" xfId="0" applyNumberFormat="1" applyFont="1" applyBorder="1" applyAlignment="1">
      <alignment horizontal="right"/>
    </xf>
    <xf numFmtId="49" fontId="40" fillId="26" borderId="30" xfId="1" applyNumberFormat="1" applyFont="1" applyFill="1" applyBorder="1" applyAlignment="1">
      <alignment horizontal="center"/>
    </xf>
    <xf numFmtId="4" fontId="40" fillId="26" borderId="33" xfId="0" applyNumberFormat="1" applyFont="1" applyFill="1" applyBorder="1" applyAlignment="1">
      <alignment horizontal="right"/>
    </xf>
    <xf numFmtId="49" fontId="6" fillId="0" borderId="0" xfId="0" applyNumberFormat="1" applyFont="1" applyAlignment="1">
      <alignment vertical="top"/>
    </xf>
    <xf numFmtId="0" fontId="6" fillId="0" borderId="0" xfId="0" applyFont="1" applyAlignment="1">
      <alignment horizontal="justify" vertical="top" wrapText="1"/>
    </xf>
    <xf numFmtId="49" fontId="5" fillId="0" borderId="0" xfId="0" applyNumberFormat="1" applyFont="1" applyAlignment="1">
      <alignment vertical="top"/>
    </xf>
    <xf numFmtId="0" fontId="5" fillId="0" borderId="0" xfId="0" applyFont="1" applyAlignment="1">
      <alignment horizontal="justify" vertical="top" wrapText="1"/>
    </xf>
    <xf numFmtId="0" fontId="40" fillId="0" borderId="37" xfId="0" applyFont="1" applyBorder="1" applyAlignment="1">
      <alignment horizontal="center" vertical="top" wrapText="1"/>
    </xf>
    <xf numFmtId="4" fontId="40" fillId="0" borderId="39" xfId="0" applyNumberFormat="1" applyFont="1" applyBorder="1" applyAlignment="1">
      <alignment horizontal="right" vertical="top" wrapText="1"/>
    </xf>
    <xf numFmtId="0" fontId="6" fillId="0" borderId="23" xfId="410" applyFont="1" applyBorder="1" applyAlignment="1">
      <alignment horizontal="center" shrinkToFit="1"/>
    </xf>
    <xf numFmtId="0" fontId="6" fillId="27" borderId="23" xfId="410" applyFont="1" applyFill="1" applyBorder="1" applyAlignment="1">
      <alignment horizontal="center" shrinkToFit="1"/>
    </xf>
    <xf numFmtId="0" fontId="6" fillId="28" borderId="23" xfId="410" applyFont="1" applyFill="1" applyBorder="1" applyAlignment="1">
      <alignment horizontal="center" vertical="center"/>
    </xf>
    <xf numFmtId="0" fontId="6" fillId="28" borderId="6" xfId="410" applyFont="1" applyFill="1" applyBorder="1" applyAlignment="1">
      <alignment horizontal="left" vertical="center"/>
    </xf>
    <xf numFmtId="0" fontId="6" fillId="28" borderId="5" xfId="410" applyFont="1" applyFill="1" applyBorder="1" applyAlignment="1">
      <alignment horizontal="left" vertical="center"/>
    </xf>
    <xf numFmtId="4" fontId="5" fillId="28" borderId="23" xfId="410" applyNumberFormat="1" applyFont="1" applyFill="1" applyBorder="1" applyAlignment="1">
      <alignment horizontal="center" wrapText="1"/>
    </xf>
    <xf numFmtId="0" fontId="6" fillId="0" borderId="0" xfId="410" applyFont="1" applyFill="1" applyBorder="1" applyAlignment="1">
      <alignment horizontal="center" vertical="center"/>
    </xf>
    <xf numFmtId="0" fontId="6" fillId="0" borderId="0" xfId="410" applyFont="1" applyFill="1" applyBorder="1" applyAlignment="1">
      <alignment vertical="center"/>
    </xf>
    <xf numFmtId="0" fontId="5" fillId="0" borderId="0" xfId="410" applyFont="1" applyFill="1" applyBorder="1" applyAlignment="1">
      <alignment horizontal="left" wrapText="1"/>
    </xf>
    <xf numFmtId="4" fontId="5" fillId="0" borderId="0" xfId="410" applyNumberFormat="1" applyFont="1" applyFill="1" applyBorder="1" applyAlignment="1">
      <alignment horizontal="right" wrapText="1"/>
    </xf>
    <xf numFmtId="0" fontId="59" fillId="0" borderId="0" xfId="410" applyFont="1" applyFill="1"/>
    <xf numFmtId="0" fontId="73" fillId="0" borderId="0" xfId="410" applyFont="1" applyFill="1" applyAlignment="1">
      <alignment horizontal="center"/>
    </xf>
    <xf numFmtId="0" fontId="59" fillId="0" borderId="0" xfId="410" applyFont="1" applyFill="1" applyAlignment="1"/>
    <xf numFmtId="0" fontId="59" fillId="0" borderId="0" xfId="410" applyFont="1" applyFill="1" applyAlignment="1">
      <alignment horizontal="center"/>
    </xf>
    <xf numFmtId="0" fontId="6" fillId="28" borderId="40" xfId="410" applyFont="1" applyFill="1" applyBorder="1" applyAlignment="1">
      <alignment horizontal="center" vertical="center"/>
    </xf>
    <xf numFmtId="0" fontId="6" fillId="28" borderId="41" xfId="410" applyFont="1" applyFill="1" applyBorder="1" applyAlignment="1">
      <alignment horizontal="left" vertical="center"/>
    </xf>
    <xf numFmtId="0" fontId="6" fillId="28" borderId="0" xfId="410" applyFont="1" applyFill="1" applyBorder="1" applyAlignment="1">
      <alignment horizontal="left" vertical="center"/>
    </xf>
    <xf numFmtId="0" fontId="6" fillId="28" borderId="40" xfId="410" applyFont="1" applyFill="1" applyBorder="1" applyAlignment="1">
      <alignment horizontal="left" vertical="center"/>
    </xf>
    <xf numFmtId="4" fontId="40" fillId="26" borderId="42" xfId="0" applyNumberFormat="1" applyFont="1" applyFill="1" applyBorder="1" applyAlignment="1">
      <alignment horizontal="center"/>
    </xf>
    <xf numFmtId="49" fontId="40" fillId="26" borderId="43" xfId="1" applyNumberFormat="1" applyFont="1" applyFill="1" applyBorder="1" applyAlignment="1">
      <alignment horizontal="center"/>
    </xf>
    <xf numFmtId="4" fontId="6" fillId="28" borderId="27" xfId="410" applyNumberFormat="1" applyFont="1" applyFill="1" applyBorder="1" applyAlignment="1">
      <alignment horizontal="center" wrapText="1"/>
    </xf>
    <xf numFmtId="4" fontId="6" fillId="28" borderId="23" xfId="410" applyNumberFormat="1" applyFont="1" applyFill="1" applyBorder="1" applyAlignment="1">
      <alignment horizontal="center" wrapText="1"/>
    </xf>
    <xf numFmtId="4" fontId="6" fillId="28" borderId="18" xfId="410" applyNumberFormat="1" applyFont="1" applyFill="1" applyBorder="1" applyAlignment="1">
      <alignment horizontal="center" wrapText="1"/>
    </xf>
    <xf numFmtId="0" fontId="6" fillId="0" borderId="23" xfId="0" applyFont="1" applyBorder="1" applyAlignment="1">
      <alignment horizontal="center" vertical="top" wrapText="1"/>
    </xf>
    <xf numFmtId="4" fontId="6" fillId="0" borderId="23" xfId="0" applyNumberFormat="1" applyFont="1" applyBorder="1" applyAlignment="1">
      <alignment horizontal="right" vertical="top" wrapText="1"/>
    </xf>
    <xf numFmtId="49" fontId="6" fillId="27" borderId="23" xfId="1" applyNumberFormat="1" applyFont="1" applyFill="1" applyBorder="1" applyAlignment="1">
      <alignment horizontal="center"/>
    </xf>
    <xf numFmtId="0" fontId="87" fillId="0" borderId="23" xfId="411" applyFont="1" applyBorder="1" applyAlignment="1">
      <alignment horizontal="center" vertical="top"/>
    </xf>
    <xf numFmtId="49" fontId="5" fillId="0" borderId="27" xfId="1" applyNumberFormat="1" applyFont="1" applyFill="1" applyBorder="1" applyAlignment="1">
      <alignment horizontal="center" vertical="top"/>
    </xf>
    <xf numFmtId="4" fontId="5" fillId="0" borderId="27" xfId="1" applyNumberFormat="1" applyFont="1" applyFill="1" applyBorder="1" applyAlignment="1">
      <alignment horizontal="right"/>
    </xf>
    <xf numFmtId="49" fontId="6" fillId="26" borderId="30" xfId="1" applyNumberFormat="1" applyFont="1" applyFill="1" applyBorder="1" applyAlignment="1">
      <alignment horizontal="center"/>
    </xf>
    <xf numFmtId="0" fontId="44" fillId="0" borderId="0" xfId="0" applyFont="1" applyAlignment="1">
      <alignment horizontal="center" vertical="top"/>
    </xf>
    <xf numFmtId="0" fontId="89" fillId="0" borderId="0" xfId="411" applyFont="1" applyAlignment="1">
      <alignment horizontal="center" vertical="top"/>
    </xf>
    <xf numFmtId="0" fontId="90" fillId="0" borderId="0" xfId="411" applyFont="1"/>
    <xf numFmtId="0" fontId="91" fillId="0" borderId="0" xfId="411" applyFont="1" applyAlignment="1">
      <alignment horizontal="right" vertical="top"/>
    </xf>
    <xf numFmtId="176" fontId="91" fillId="0" borderId="0" xfId="411" applyNumberFormat="1" applyFont="1" applyAlignment="1">
      <alignment horizontal="right" vertical="top"/>
    </xf>
    <xf numFmtId="0" fontId="92" fillId="27" borderId="2" xfId="411" applyFont="1" applyFill="1" applyBorder="1" applyAlignment="1">
      <alignment horizontal="center" vertical="top"/>
    </xf>
    <xf numFmtId="176" fontId="89" fillId="27" borderId="4" xfId="411" applyNumberFormat="1" applyFont="1" applyFill="1" applyBorder="1" applyAlignment="1">
      <alignment horizontal="right" vertical="top"/>
    </xf>
    <xf numFmtId="0" fontId="85" fillId="26" borderId="17" xfId="411" applyFont="1" applyFill="1" applyBorder="1" applyAlignment="1">
      <alignment horizontal="center" vertical="top" wrapText="1"/>
    </xf>
    <xf numFmtId="0" fontId="86" fillId="26" borderId="17" xfId="411" applyFont="1" applyFill="1" applyBorder="1" applyAlignment="1">
      <alignment vertical="top" wrapText="1"/>
    </xf>
    <xf numFmtId="0" fontId="86" fillId="26" borderId="17" xfId="411" applyFont="1" applyFill="1" applyBorder="1" applyAlignment="1">
      <alignment horizontal="right" vertical="top" wrapText="1"/>
    </xf>
    <xf numFmtId="176" fontId="88" fillId="0" borderId="23" xfId="411" applyNumberFormat="1" applyFont="1" applyBorder="1" applyAlignment="1">
      <alignment horizontal="right" vertical="top"/>
    </xf>
    <xf numFmtId="4" fontId="6" fillId="26" borderId="33" xfId="0" applyNumberFormat="1" applyFont="1" applyFill="1" applyBorder="1" applyAlignment="1">
      <alignment horizontal="center"/>
    </xf>
    <xf numFmtId="49" fontId="78" fillId="0" borderId="0" xfId="0" applyNumberFormat="1" applyFont="1" applyAlignment="1">
      <alignment horizontal="center" vertical="top"/>
    </xf>
    <xf numFmtId="0" fontId="78" fillId="0" borderId="0" xfId="0" applyFont="1" applyAlignment="1">
      <alignment horizontal="justify" vertical="top" wrapText="1"/>
    </xf>
    <xf numFmtId="0" fontId="78" fillId="0" borderId="0" xfId="410" applyFont="1" applyBorder="1" applyAlignment="1">
      <alignment horizontal="center" shrinkToFit="1"/>
    </xf>
    <xf numFmtId="0" fontId="78" fillId="0" borderId="0" xfId="410" applyFont="1" applyBorder="1" applyAlignment="1">
      <alignment horizontal="left" shrinkToFit="1"/>
    </xf>
    <xf numFmtId="49" fontId="78" fillId="0" borderId="0" xfId="0" applyNumberFormat="1" applyFont="1" applyAlignment="1">
      <alignment vertical="top"/>
    </xf>
    <xf numFmtId="0" fontId="38" fillId="26" borderId="17" xfId="1" applyNumberFormat="1" applyFont="1" applyFill="1" applyBorder="1" applyAlignment="1">
      <alignment horizontal="center" vertical="top"/>
    </xf>
    <xf numFmtId="49" fontId="39" fillId="29" borderId="0" xfId="1" applyNumberFormat="1" applyFont="1" applyFill="1" applyAlignment="1">
      <alignment horizontal="center" vertical="top"/>
    </xf>
    <xf numFmtId="0" fontId="39" fillId="29" borderId="0" xfId="1" applyFont="1" applyFill="1" applyAlignment="1">
      <alignment vertical="top" wrapText="1"/>
    </xf>
    <xf numFmtId="0" fontId="39" fillId="29" borderId="0" xfId="1" applyFont="1" applyFill="1" applyAlignment="1">
      <alignment horizontal="center"/>
    </xf>
    <xf numFmtId="2" fontId="39" fillId="29" borderId="0" xfId="1" applyNumberFormat="1" applyFont="1" applyFill="1" applyAlignment="1">
      <alignment horizontal="right"/>
    </xf>
    <xf numFmtId="4" fontId="39" fillId="29" borderId="0" xfId="1" applyNumberFormat="1" applyFont="1" applyFill="1" applyAlignment="1">
      <alignment horizontal="right"/>
    </xf>
    <xf numFmtId="0" fontId="8" fillId="29" borderId="0" xfId="0" applyFont="1" applyFill="1"/>
    <xf numFmtId="0" fontId="73" fillId="0" borderId="0" xfId="410" applyFont="1" applyBorder="1" applyAlignment="1">
      <alignment horizontal="left" wrapText="1" shrinkToFit="1"/>
    </xf>
    <xf numFmtId="0" fontId="39" fillId="29" borderId="0" xfId="0" applyFont="1" applyFill="1" applyAlignment="1">
      <alignment horizontal="justify" vertical="top" wrapText="1"/>
    </xf>
    <xf numFmtId="2" fontId="39" fillId="29" borderId="0" xfId="0" applyNumberFormat="1" applyFont="1" applyFill="1" applyAlignment="1">
      <alignment horizontal="right"/>
    </xf>
    <xf numFmtId="49" fontId="39" fillId="29" borderId="0" xfId="0" applyNumberFormat="1" applyFont="1" applyFill="1" applyAlignment="1">
      <alignment vertical="top"/>
    </xf>
    <xf numFmtId="0" fontId="39" fillId="29" borderId="0" xfId="0" applyFont="1" applyFill="1"/>
    <xf numFmtId="0" fontId="39" fillId="29" borderId="0" xfId="0" applyFont="1" applyFill="1" applyAlignment="1">
      <alignment vertical="top" wrapText="1"/>
    </xf>
    <xf numFmtId="2" fontId="39" fillId="29" borderId="0" xfId="169" applyNumberFormat="1" applyFont="1" applyFill="1" applyAlignment="1">
      <alignment horizontal="right"/>
    </xf>
    <xf numFmtId="49" fontId="40" fillId="0" borderId="0" xfId="1" applyNumberFormat="1" applyFont="1" applyFill="1" applyBorder="1" applyAlignment="1">
      <alignment horizontal="center"/>
    </xf>
    <xf numFmtId="0" fontId="40" fillId="0" borderId="0" xfId="1" applyFont="1" applyFill="1" applyBorder="1" applyAlignment="1">
      <alignment wrapText="1"/>
    </xf>
    <xf numFmtId="0" fontId="40" fillId="0" borderId="0" xfId="1" applyFont="1" applyFill="1" applyBorder="1" applyAlignment="1">
      <alignment horizontal="center"/>
    </xf>
    <xf numFmtId="2" fontId="40" fillId="0" borderId="0" xfId="1" applyNumberFormat="1" applyFont="1" applyFill="1" applyBorder="1" applyAlignment="1">
      <alignment horizontal="right"/>
    </xf>
    <xf numFmtId="4" fontId="40" fillId="0" borderId="0" xfId="1" applyNumberFormat="1" applyFont="1" applyFill="1" applyBorder="1" applyAlignment="1">
      <alignment horizontal="right"/>
    </xf>
    <xf numFmtId="4" fontId="8" fillId="0" borderId="0" xfId="0" applyNumberFormat="1" applyFont="1" applyFill="1" applyAlignment="1">
      <alignment horizontal="right"/>
    </xf>
    <xf numFmtId="0" fontId="8" fillId="0" borderId="0" xfId="1" applyFont="1" applyFill="1" applyBorder="1" applyAlignment="1">
      <alignment wrapText="1"/>
    </xf>
    <xf numFmtId="176" fontId="2" fillId="0" borderId="0" xfId="411" applyNumberFormat="1"/>
    <xf numFmtId="0" fontId="40" fillId="27" borderId="0" xfId="0" applyFont="1" applyFill="1" applyAlignment="1">
      <alignment horizontal="justify" vertical="top" wrapText="1"/>
    </xf>
    <xf numFmtId="0" fontId="39" fillId="28" borderId="0" xfId="1" applyFont="1" applyFill="1" applyAlignment="1">
      <alignment vertical="top" wrapText="1"/>
    </xf>
    <xf numFmtId="0" fontId="39" fillId="28" borderId="0" xfId="1" applyFont="1" applyFill="1" applyAlignment="1">
      <alignment horizontal="center"/>
    </xf>
    <xf numFmtId="2" fontId="39" fillId="28" borderId="0" xfId="1" applyNumberFormat="1" applyFont="1" applyFill="1" applyAlignment="1">
      <alignment horizontal="right"/>
    </xf>
    <xf numFmtId="4" fontId="39" fillId="0" borderId="0" xfId="1" applyNumberFormat="1" applyFont="1" applyFill="1" applyAlignment="1" applyProtection="1">
      <alignment horizontal="right"/>
      <protection locked="0"/>
    </xf>
    <xf numFmtId="4" fontId="39" fillId="29" borderId="0" xfId="1" applyNumberFormat="1" applyFont="1" applyFill="1" applyAlignment="1" applyProtection="1">
      <alignment horizontal="right"/>
      <protection locked="0"/>
    </xf>
    <xf numFmtId="4" fontId="39" fillId="28" borderId="0" xfId="1" applyNumberFormat="1" applyFont="1" applyFill="1" applyAlignment="1" applyProtection="1">
      <alignment horizontal="right"/>
      <protection locked="0"/>
    </xf>
    <xf numFmtId="4" fontId="39" fillId="0" borderId="0" xfId="0" applyNumberFormat="1" applyFont="1" applyFill="1" applyAlignment="1" applyProtection="1">
      <alignment horizontal="right"/>
      <protection locked="0"/>
    </xf>
    <xf numFmtId="4" fontId="38" fillId="26" borderId="17" xfId="1" applyNumberFormat="1" applyFont="1" applyFill="1" applyBorder="1" applyAlignment="1" applyProtection="1">
      <alignment horizontal="right"/>
      <protection locked="0"/>
    </xf>
    <xf numFmtId="4" fontId="38" fillId="0" borderId="0" xfId="1" applyNumberFormat="1" applyFont="1" applyFill="1" applyAlignment="1" applyProtection="1">
      <alignment horizontal="right"/>
      <protection locked="0"/>
    </xf>
    <xf numFmtId="4" fontId="39" fillId="0" borderId="5" xfId="1" applyNumberFormat="1" applyFont="1" applyFill="1" applyBorder="1" applyAlignment="1" applyProtection="1">
      <alignment horizontal="right"/>
      <protection locked="0"/>
    </xf>
    <xf numFmtId="4" fontId="39" fillId="0" borderId="18" xfId="1" applyNumberFormat="1" applyFont="1" applyFill="1" applyBorder="1" applyAlignment="1" applyProtection="1">
      <alignment horizontal="right"/>
      <protection locked="0"/>
    </xf>
    <xf numFmtId="4" fontId="39" fillId="0" borderId="0" xfId="169" applyNumberFormat="1" applyFont="1" applyFill="1" applyAlignment="1" applyProtection="1">
      <alignment horizontal="right"/>
      <protection locked="0"/>
    </xf>
    <xf numFmtId="4" fontId="38" fillId="0" borderId="0" xfId="1" applyNumberFormat="1" applyFont="1" applyFill="1" applyBorder="1" applyAlignment="1" applyProtection="1">
      <alignment horizontal="right"/>
      <protection locked="0"/>
    </xf>
    <xf numFmtId="4" fontId="39" fillId="0" borderId="0" xfId="1" applyNumberFormat="1" applyFont="1" applyFill="1" applyAlignment="1" applyProtection="1">
      <alignment horizontal="left"/>
      <protection locked="0"/>
    </xf>
    <xf numFmtId="4" fontId="69" fillId="0" borderId="0" xfId="1" applyNumberFormat="1" applyFont="1" applyFill="1" applyAlignment="1" applyProtection="1">
      <alignment horizontal="right"/>
      <protection locked="0"/>
    </xf>
    <xf numFmtId="4" fontId="60" fillId="0" borderId="0" xfId="1" applyNumberFormat="1" applyFont="1" applyFill="1" applyAlignment="1" applyProtection="1">
      <alignment horizontal="right"/>
      <protection locked="0"/>
    </xf>
    <xf numFmtId="4" fontId="39" fillId="29" borderId="0" xfId="0" applyNumberFormat="1" applyFont="1" applyFill="1" applyAlignment="1" applyProtection="1">
      <alignment horizontal="right"/>
      <protection locked="0"/>
    </xf>
    <xf numFmtId="4" fontId="39" fillId="0" borderId="0" xfId="0" applyNumberFormat="1" applyFont="1" applyAlignment="1" applyProtection="1">
      <alignment horizontal="right"/>
      <protection locked="0"/>
    </xf>
    <xf numFmtId="164" fontId="38" fillId="0" borderId="5" xfId="171" applyNumberFormat="1" applyFont="1" applyBorder="1" applyAlignment="1" applyProtection="1">
      <alignment horizontal="right"/>
      <protection locked="0"/>
    </xf>
    <xf numFmtId="4" fontId="38" fillId="0" borderId="18" xfId="171" applyNumberFormat="1" applyFont="1" applyBorder="1" applyAlignment="1" applyProtection="1">
      <alignment horizontal="right"/>
      <protection locked="0"/>
    </xf>
    <xf numFmtId="4" fontId="38" fillId="27" borderId="3" xfId="1" applyNumberFormat="1" applyFont="1" applyFill="1" applyBorder="1" applyAlignment="1" applyProtection="1">
      <alignment horizontal="right"/>
      <protection locked="0"/>
    </xf>
    <xf numFmtId="4" fontId="38" fillId="27" borderId="4" xfId="1" applyNumberFormat="1" applyFont="1" applyFill="1" applyBorder="1" applyAlignment="1" applyProtection="1">
      <alignment horizontal="right"/>
      <protection locked="0"/>
    </xf>
    <xf numFmtId="4" fontId="38" fillId="0" borderId="5" xfId="0" applyNumberFormat="1" applyFont="1" applyBorder="1" applyAlignment="1" applyProtection="1">
      <alignment horizontal="right"/>
      <protection locked="0"/>
    </xf>
    <xf numFmtId="4" fontId="38" fillId="0" borderId="18" xfId="0" applyNumberFormat="1" applyFont="1" applyBorder="1" applyAlignment="1" applyProtection="1">
      <alignment horizontal="right"/>
      <protection locked="0"/>
    </xf>
    <xf numFmtId="4" fontId="39" fillId="0" borderId="0" xfId="0" applyNumberFormat="1" applyFont="1" applyFill="1" applyBorder="1" applyAlignment="1" applyProtection="1">
      <alignment horizontal="right"/>
      <protection locked="0"/>
    </xf>
    <xf numFmtId="4" fontId="39" fillId="0" borderId="0" xfId="0" applyNumberFormat="1" applyFont="1" applyBorder="1" applyAlignment="1" applyProtection="1">
      <alignment horizontal="right"/>
      <protection locked="0"/>
    </xf>
    <xf numFmtId="4" fontId="38" fillId="0" borderId="5" xfId="1" applyNumberFormat="1" applyFont="1" applyFill="1" applyBorder="1" applyAlignment="1" applyProtection="1">
      <alignment horizontal="right" vertical="center"/>
      <protection locked="0"/>
    </xf>
    <xf numFmtId="4" fontId="38" fillId="0" borderId="18" xfId="1" applyNumberFormat="1" applyFont="1" applyFill="1" applyBorder="1" applyAlignment="1" applyProtection="1">
      <alignment horizontal="right" vertical="center"/>
      <protection locked="0"/>
    </xf>
    <xf numFmtId="4" fontId="39" fillId="0" borderId="0" xfId="1" applyNumberFormat="1" applyFont="1" applyFill="1" applyBorder="1" applyAlignment="1" applyProtection="1">
      <alignment horizontal="right"/>
      <protection locked="0"/>
    </xf>
    <xf numFmtId="4" fontId="8" fillId="0" borderId="0" xfId="0" applyNumberFormat="1" applyFont="1" applyAlignment="1" applyProtection="1">
      <alignment horizontal="right"/>
      <protection locked="0"/>
    </xf>
    <xf numFmtId="4" fontId="38" fillId="0" borderId="5" xfId="1" applyNumberFormat="1" applyFont="1" applyFill="1" applyBorder="1" applyAlignment="1" applyProtection="1">
      <alignment horizontal="right"/>
      <protection locked="0"/>
    </xf>
    <xf numFmtId="4" fontId="38" fillId="0" borderId="18" xfId="1" applyNumberFormat="1" applyFont="1" applyFill="1" applyBorder="1" applyAlignment="1" applyProtection="1">
      <alignment horizontal="right"/>
      <protection locked="0"/>
    </xf>
    <xf numFmtId="0" fontId="8" fillId="0" borderId="0" xfId="0" applyFont="1" applyProtection="1">
      <protection locked="0"/>
    </xf>
    <xf numFmtId="4" fontId="0" fillId="0" borderId="0" xfId="0" applyNumberFormat="1" applyFont="1" applyBorder="1" applyAlignment="1" applyProtection="1">
      <alignment horizontal="left"/>
      <protection locked="0"/>
    </xf>
    <xf numFmtId="4" fontId="0" fillId="0" borderId="0" xfId="0" applyNumberFormat="1" applyFont="1" applyBorder="1" applyAlignment="1" applyProtection="1">
      <alignment horizontal="right"/>
      <protection locked="0"/>
    </xf>
    <xf numFmtId="4" fontId="5" fillId="0" borderId="0" xfId="173" applyNumberFormat="1" applyFont="1" applyFill="1" applyBorder="1" applyAlignment="1" applyProtection="1">
      <alignment horizontal="left"/>
      <protection locked="0"/>
    </xf>
    <xf numFmtId="4" fontId="5" fillId="0" borderId="0" xfId="173" applyNumberFormat="1" applyFont="1" applyFill="1" applyBorder="1" applyAlignment="1" applyProtection="1">
      <alignment horizontal="right"/>
      <protection locked="0"/>
    </xf>
    <xf numFmtId="4" fontId="45" fillId="0" borderId="0" xfId="173" applyNumberFormat="1" applyFont="1" applyFill="1" applyBorder="1" applyAlignment="1" applyProtection="1">
      <alignment horizontal="left"/>
      <protection locked="0"/>
    </xf>
    <xf numFmtId="4" fontId="45" fillId="0" borderId="0" xfId="173" applyNumberFormat="1" applyFont="1" applyFill="1" applyBorder="1" applyAlignment="1" applyProtection="1">
      <alignment horizontal="right"/>
      <protection locked="0"/>
    </xf>
    <xf numFmtId="4" fontId="6" fillId="0" borderId="0" xfId="173" applyNumberFormat="1" applyFont="1" applyFill="1" applyBorder="1" applyAlignment="1" applyProtection="1">
      <alignment horizontal="left"/>
      <protection locked="0"/>
    </xf>
    <xf numFmtId="4" fontId="6" fillId="0" borderId="0" xfId="173" applyNumberFormat="1" applyFont="1" applyFill="1" applyBorder="1" applyAlignment="1" applyProtection="1">
      <alignment horizontal="right"/>
      <protection locked="0"/>
    </xf>
    <xf numFmtId="4" fontId="5" fillId="0" borderId="0" xfId="173" applyNumberFormat="1" applyFont="1" applyFill="1" applyBorder="1" applyAlignment="1" applyProtection="1">
      <alignment vertical="top" wrapText="1"/>
      <protection locked="0"/>
    </xf>
    <xf numFmtId="4" fontId="5" fillId="0" borderId="0" xfId="0" applyNumberFormat="1" applyFont="1" applyBorder="1" applyAlignment="1" applyProtection="1">
      <alignment horizontal="right"/>
      <protection locked="0"/>
    </xf>
    <xf numFmtId="2" fontId="39" fillId="0" borderId="0" xfId="1" applyNumberFormat="1" applyFont="1" applyFill="1" applyBorder="1" applyAlignment="1" applyProtection="1">
      <alignment horizontal="right"/>
      <protection locked="0"/>
    </xf>
    <xf numFmtId="4" fontId="62" fillId="0" borderId="0" xfId="0" applyNumberFormat="1" applyFont="1" applyBorder="1" applyAlignment="1" applyProtection="1">
      <alignment horizontal="right"/>
      <protection locked="0"/>
    </xf>
    <xf numFmtId="0" fontId="39" fillId="0" borderId="0" xfId="0" applyFont="1" applyProtection="1">
      <protection locked="0"/>
    </xf>
    <xf numFmtId="4" fontId="39" fillId="0" borderId="0" xfId="1" applyNumberFormat="1" applyFont="1" applyAlignment="1" applyProtection="1">
      <alignment horizontal="right"/>
      <protection locked="0"/>
    </xf>
    <xf numFmtId="4" fontId="39" fillId="0" borderId="0" xfId="115" applyNumberFormat="1" applyFont="1" applyFill="1" applyAlignment="1" applyProtection="1">
      <alignment horizontal="right"/>
      <protection locked="0"/>
    </xf>
    <xf numFmtId="4" fontId="40" fillId="27" borderId="3" xfId="1" applyNumberFormat="1" applyFont="1" applyFill="1" applyBorder="1" applyAlignment="1" applyProtection="1">
      <alignment horizontal="right"/>
      <protection locked="0"/>
    </xf>
    <xf numFmtId="4" fontId="40" fillId="27" borderId="4" xfId="1" applyNumberFormat="1" applyFont="1" applyFill="1" applyBorder="1" applyAlignment="1" applyProtection="1">
      <alignment horizontal="right"/>
      <protection locked="0"/>
    </xf>
    <xf numFmtId="2" fontId="59" fillId="0" borderId="20" xfId="410" applyNumberFormat="1" applyFont="1" applyBorder="1" applyAlignment="1" applyProtection="1">
      <alignment horizontal="center" shrinkToFit="1"/>
      <protection locked="0"/>
    </xf>
    <xf numFmtId="0" fontId="59" fillId="0" borderId="0" xfId="410" applyFont="1" applyBorder="1" applyAlignment="1" applyProtection="1">
      <alignment horizontal="justify" vertical="top" shrinkToFit="1"/>
      <protection locked="0"/>
    </xf>
    <xf numFmtId="2" fontId="59" fillId="0" borderId="0" xfId="410" applyNumberFormat="1" applyFont="1" applyBorder="1" applyAlignment="1" applyProtection="1">
      <alignment horizontal="center" shrinkToFit="1"/>
      <protection locked="0"/>
    </xf>
    <xf numFmtId="4" fontId="59" fillId="0" borderId="0" xfId="410" applyNumberFormat="1" applyFont="1" applyBorder="1" applyAlignment="1" applyProtection="1">
      <alignment horizontal="center" shrinkToFit="1"/>
      <protection locked="0"/>
    </xf>
    <xf numFmtId="4" fontId="59" fillId="0" borderId="20" xfId="410" applyNumberFormat="1" applyFont="1" applyBorder="1" applyAlignment="1" applyProtection="1">
      <alignment horizontal="center" shrinkToFit="1"/>
      <protection locked="0"/>
    </xf>
    <xf numFmtId="4" fontId="59" fillId="0" borderId="0" xfId="410" applyNumberFormat="1" applyFont="1" applyBorder="1" applyAlignment="1" applyProtection="1">
      <alignment horizontal="justify" vertical="top" shrinkToFit="1"/>
      <protection locked="0"/>
    </xf>
    <xf numFmtId="4" fontId="73" fillId="25" borderId="22" xfId="410" applyNumberFormat="1" applyFont="1" applyFill="1" applyBorder="1" applyAlignment="1" applyProtection="1">
      <alignment horizontal="center" shrinkToFit="1"/>
      <protection locked="0"/>
    </xf>
    <xf numFmtId="0" fontId="73" fillId="25" borderId="0" xfId="410" applyFont="1" applyFill="1" applyBorder="1" applyAlignment="1" applyProtection="1">
      <alignment horizontal="justify" vertical="top" shrinkToFit="1"/>
      <protection locked="0"/>
    </xf>
    <xf numFmtId="4" fontId="73" fillId="0" borderId="20" xfId="410" applyNumberFormat="1" applyFont="1" applyFill="1" applyBorder="1" applyAlignment="1" applyProtection="1">
      <alignment horizontal="center" shrinkToFit="1"/>
      <protection locked="0"/>
    </xf>
    <xf numFmtId="0" fontId="73" fillId="0" borderId="0" xfId="410" applyFont="1" applyFill="1" applyBorder="1" applyAlignment="1" applyProtection="1">
      <alignment horizontal="justify" vertical="top" shrinkToFit="1"/>
      <protection locked="0"/>
    </xf>
    <xf numFmtId="4" fontId="73" fillId="0" borderId="0" xfId="410" applyNumberFormat="1" applyFont="1" applyFill="1" applyBorder="1" applyAlignment="1" applyProtection="1">
      <alignment horizontal="center" shrinkToFit="1"/>
      <protection locked="0"/>
    </xf>
    <xf numFmtId="4" fontId="73" fillId="0" borderId="0" xfId="410" applyNumberFormat="1" applyFont="1" applyFill="1" applyBorder="1" applyAlignment="1" applyProtection="1">
      <alignment horizontal="justify" vertical="top" shrinkToFit="1"/>
      <protection locked="0"/>
    </xf>
    <xf numFmtId="4" fontId="74" fillId="24" borderId="19" xfId="410" applyNumberFormat="1" applyFont="1" applyFill="1" applyBorder="1" applyAlignment="1" applyProtection="1">
      <alignment horizontal="center"/>
      <protection locked="0"/>
    </xf>
    <xf numFmtId="0" fontId="74" fillId="24" borderId="19" xfId="410" applyFont="1" applyFill="1" applyBorder="1" applyAlignment="1" applyProtection="1">
      <protection locked="0"/>
    </xf>
    <xf numFmtId="4" fontId="74" fillId="24" borderId="19" xfId="410" applyNumberFormat="1" applyFont="1" applyFill="1" applyBorder="1" applyAlignment="1" applyProtection="1">
      <protection locked="0"/>
    </xf>
    <xf numFmtId="4" fontId="59" fillId="0" borderId="0" xfId="410" applyNumberFormat="1" applyFont="1" applyAlignment="1" applyProtection="1">
      <alignment horizontal="center"/>
      <protection locked="0"/>
    </xf>
    <xf numFmtId="0" fontId="59" fillId="0" borderId="0" xfId="410" applyFont="1" applyBorder="1" applyProtection="1">
      <protection locked="0"/>
    </xf>
    <xf numFmtId="4" fontId="59" fillId="0" borderId="0" xfId="410" applyNumberFormat="1" applyFont="1" applyProtection="1">
      <protection locked="0"/>
    </xf>
    <xf numFmtId="0" fontId="59" fillId="0" borderId="0" xfId="410" applyFont="1" applyProtection="1">
      <protection locked="0"/>
    </xf>
    <xf numFmtId="4" fontId="59" fillId="0" borderId="0" xfId="410" applyNumberFormat="1" applyFont="1" applyAlignment="1" applyProtection="1">
      <alignment horizontal="center" shrinkToFit="1"/>
      <protection locked="0"/>
    </xf>
    <xf numFmtId="4" fontId="59" fillId="0" borderId="0" xfId="410" applyNumberFormat="1" applyFont="1" applyAlignment="1" applyProtection="1">
      <alignment horizontal="justify" vertical="top" shrinkToFit="1"/>
      <protection locked="0"/>
    </xf>
    <xf numFmtId="0" fontId="59" fillId="0" borderId="0" xfId="410" applyFont="1" applyAlignment="1" applyProtection="1">
      <alignment horizontal="center" shrinkToFit="1"/>
      <protection locked="0"/>
    </xf>
    <xf numFmtId="176" fontId="85" fillId="0" borderId="0" xfId="411" applyNumberFormat="1" applyFont="1" applyAlignment="1" applyProtection="1">
      <alignment horizontal="right" vertical="top"/>
      <protection locked="0"/>
    </xf>
    <xf numFmtId="176" fontId="85" fillId="0" borderId="0" xfId="411" applyNumberFormat="1" applyFont="1" applyAlignment="1" applyProtection="1">
      <alignment horizontal="right" vertical="top" wrapText="1"/>
      <protection locked="0"/>
    </xf>
    <xf numFmtId="44" fontId="85" fillId="0" borderId="0" xfId="177" applyFont="1" applyAlignment="1" applyProtection="1">
      <alignment horizontal="right" vertical="top"/>
      <protection locked="0"/>
    </xf>
    <xf numFmtId="44" fontId="85" fillId="0" borderId="0" xfId="411" applyNumberFormat="1" applyFont="1" applyAlignment="1" applyProtection="1">
      <alignment horizontal="right" vertical="top"/>
      <protection locked="0"/>
    </xf>
    <xf numFmtId="176" fontId="85" fillId="0" borderId="20" xfId="411" applyNumberFormat="1" applyFont="1" applyBorder="1" applyAlignment="1" applyProtection="1">
      <alignment horizontal="right" vertical="top" wrapText="1"/>
      <protection locked="0"/>
    </xf>
    <xf numFmtId="176" fontId="86" fillId="26" borderId="17" xfId="411" applyNumberFormat="1" applyFont="1" applyFill="1" applyBorder="1" applyAlignment="1" applyProtection="1">
      <alignment horizontal="right" vertical="top" wrapText="1"/>
      <protection locked="0"/>
    </xf>
    <xf numFmtId="0" fontId="39" fillId="29" borderId="0" xfId="1" applyFont="1" applyFill="1" applyBorder="1" applyAlignment="1">
      <alignment vertical="top" wrapText="1"/>
    </xf>
    <xf numFmtId="0" fontId="39" fillId="29" borderId="0" xfId="1" applyFont="1" applyFill="1" applyBorder="1" applyAlignment="1">
      <alignment horizontal="center"/>
    </xf>
    <xf numFmtId="2" fontId="39" fillId="29" borderId="0" xfId="1" applyNumberFormat="1" applyFont="1" applyFill="1" applyBorder="1" applyAlignment="1">
      <alignment horizontal="right"/>
    </xf>
    <xf numFmtId="0" fontId="94" fillId="0" borderId="0" xfId="411" applyFont="1" applyAlignment="1">
      <alignment horizontal="right" vertical="top"/>
    </xf>
    <xf numFmtId="178" fontId="44" fillId="0" borderId="18" xfId="175" applyNumberFormat="1" applyFont="1" applyBorder="1" applyAlignment="1">
      <alignment horizontal="right"/>
    </xf>
    <xf numFmtId="178" fontId="40" fillId="0" borderId="23" xfId="175" applyNumberFormat="1" applyFont="1" applyBorder="1" applyAlignment="1">
      <alignment horizontal="right" vertical="top" wrapText="1"/>
    </xf>
    <xf numFmtId="0" fontId="39" fillId="0" borderId="0" xfId="0" applyFont="1" applyFill="1"/>
    <xf numFmtId="178" fontId="45" fillId="0" borderId="5" xfId="175" applyNumberFormat="1" applyFont="1" applyFill="1" applyBorder="1" applyAlignment="1">
      <alignment horizontal="right"/>
    </xf>
    <xf numFmtId="178" fontId="45" fillId="0" borderId="0" xfId="175" applyNumberFormat="1" applyFont="1" applyFill="1" applyAlignment="1">
      <alignment horizontal="right"/>
    </xf>
    <xf numFmtId="178" fontId="44" fillId="0" borderId="5" xfId="175" applyNumberFormat="1" applyFont="1" applyBorder="1" applyAlignment="1">
      <alignment horizontal="right"/>
    </xf>
    <xf numFmtId="178" fontId="39" fillId="0" borderId="0" xfId="0" applyNumberFormat="1" applyFont="1" applyAlignment="1">
      <alignment horizontal="right"/>
    </xf>
    <xf numFmtId="178" fontId="39" fillId="0" borderId="0" xfId="175" applyNumberFormat="1" applyFont="1"/>
    <xf numFmtId="178" fontId="45" fillId="0" borderId="0" xfId="175" applyNumberFormat="1" applyFont="1" applyAlignment="1">
      <alignment horizontal="right"/>
    </xf>
    <xf numFmtId="178" fontId="40" fillId="26" borderId="33" xfId="175" applyNumberFormat="1" applyFont="1" applyFill="1" applyBorder="1" applyAlignment="1">
      <alignment horizontal="right"/>
    </xf>
    <xf numFmtId="178" fontId="8" fillId="0" borderId="27" xfId="1" applyNumberFormat="1" applyFont="1" applyFill="1" applyBorder="1" applyAlignment="1">
      <alignment horizontal="right"/>
    </xf>
    <xf numFmtId="178" fontId="40" fillId="27" borderId="23" xfId="1" applyNumberFormat="1" applyFont="1" applyFill="1" applyBorder="1" applyAlignment="1">
      <alignment horizontal="right"/>
    </xf>
    <xf numFmtId="178" fontId="44" fillId="0" borderId="0" xfId="175" applyNumberFormat="1" applyFont="1" applyAlignment="1">
      <alignment horizontal="right"/>
    </xf>
    <xf numFmtId="178" fontId="8" fillId="0" borderId="0" xfId="175" applyNumberFormat="1" applyFont="1" applyAlignment="1">
      <alignment horizontal="right"/>
    </xf>
    <xf numFmtId="178" fontId="5" fillId="0" borderId="0" xfId="175" applyNumberFormat="1"/>
    <xf numFmtId="178" fontId="38" fillId="0" borderId="0" xfId="175" applyNumberFormat="1" applyFont="1" applyAlignment="1">
      <alignment horizontal="right"/>
    </xf>
    <xf numFmtId="178" fontId="40" fillId="0" borderId="0" xfId="1" applyNumberFormat="1" applyFont="1" applyFill="1" applyBorder="1" applyAlignment="1">
      <alignment horizontal="right"/>
    </xf>
    <xf numFmtId="178" fontId="44" fillId="26" borderId="17" xfId="175" applyNumberFormat="1" applyFont="1" applyFill="1" applyBorder="1" applyAlignment="1">
      <alignment horizontal="right"/>
    </xf>
    <xf numFmtId="178" fontId="40" fillId="0" borderId="0" xfId="175" applyNumberFormat="1" applyFont="1" applyAlignment="1">
      <alignment horizontal="right"/>
    </xf>
    <xf numFmtId="178" fontId="40" fillId="27" borderId="4" xfId="1" applyNumberFormat="1" applyFont="1" applyFill="1" applyBorder="1" applyAlignment="1">
      <alignment horizontal="right"/>
    </xf>
    <xf numFmtId="4" fontId="35" fillId="0" borderId="0" xfId="115" applyNumberFormat="1" applyFont="1" applyFill="1" applyAlignment="1" applyProtection="1">
      <alignment horizontal="right"/>
    </xf>
    <xf numFmtId="0" fontId="5" fillId="0" borderId="0" xfId="175"/>
    <xf numFmtId="4" fontId="35" fillId="0" borderId="0" xfId="115" applyNumberFormat="1" applyFont="1" applyFill="1" applyAlignment="1" applyProtection="1">
      <alignment horizontal="right"/>
    </xf>
    <xf numFmtId="0" fontId="39" fillId="0" borderId="0" xfId="1" applyFont="1" applyFill="1" applyAlignment="1">
      <alignment vertical="top" wrapText="1"/>
    </xf>
    <xf numFmtId="0" fontId="40" fillId="0" borderId="0" xfId="175" applyFont="1" applyAlignment="1">
      <alignment horizontal="center"/>
    </xf>
    <xf numFmtId="4" fontId="40" fillId="0" borderId="0" xfId="175" applyNumberFormat="1" applyFont="1" applyAlignment="1">
      <alignment horizontal="right"/>
    </xf>
    <xf numFmtId="2" fontId="8" fillId="0" borderId="0" xfId="175" applyNumberFormat="1" applyFont="1" applyAlignment="1">
      <alignment horizontal="right"/>
    </xf>
    <xf numFmtId="0" fontId="8" fillId="0" borderId="0" xfId="175" applyFont="1" applyAlignment="1">
      <alignment horizontal="center"/>
    </xf>
    <xf numFmtId="4" fontId="8" fillId="0" borderId="0" xfId="175" applyNumberFormat="1" applyFont="1" applyAlignment="1">
      <alignment horizontal="right"/>
    </xf>
    <xf numFmtId="0" fontId="8" fillId="0" borderId="0" xfId="175" applyFont="1"/>
    <xf numFmtId="4" fontId="39" fillId="0" borderId="0" xfId="175" applyNumberFormat="1" applyFont="1" applyAlignment="1">
      <alignment horizontal="right"/>
    </xf>
    <xf numFmtId="0" fontId="39" fillId="0" borderId="0" xfId="175" applyFont="1"/>
    <xf numFmtId="0" fontId="39" fillId="0" borderId="0" xfId="175" applyFont="1" applyAlignment="1">
      <alignment wrapText="1"/>
    </xf>
    <xf numFmtId="0" fontId="6" fillId="0" borderId="0" xfId="175" applyFont="1" applyAlignment="1">
      <alignment wrapText="1"/>
    </xf>
    <xf numFmtId="2" fontId="38" fillId="0" borderId="0" xfId="175" applyNumberFormat="1" applyFont="1" applyAlignment="1">
      <alignment horizontal="right"/>
    </xf>
    <xf numFmtId="0" fontId="38" fillId="0" borderId="0" xfId="175" applyFont="1" applyAlignment="1">
      <alignment horizontal="center"/>
    </xf>
    <xf numFmtId="4" fontId="38" fillId="0" borderId="0" xfId="175" applyNumberFormat="1" applyFont="1" applyAlignment="1">
      <alignment horizontal="right"/>
    </xf>
    <xf numFmtId="0" fontId="38" fillId="0" borderId="0" xfId="175" applyFont="1"/>
    <xf numFmtId="0" fontId="38" fillId="0" borderId="0" xfId="175" applyFont="1" applyAlignment="1">
      <alignment horizontal="center" vertical="top"/>
    </xf>
    <xf numFmtId="0" fontId="44" fillId="0" borderId="0" xfId="175" applyFont="1" applyAlignment="1">
      <alignment wrapText="1"/>
    </xf>
    <xf numFmtId="0" fontId="44" fillId="0" borderId="0" xfId="175" applyFont="1" applyAlignment="1">
      <alignment horizontal="center"/>
    </xf>
    <xf numFmtId="4" fontId="44" fillId="0" borderId="0" xfId="175" applyNumberFormat="1" applyFont="1" applyAlignment="1">
      <alignment horizontal="right"/>
    </xf>
    <xf numFmtId="0" fontId="45" fillId="0" borderId="0" xfId="175" applyFont="1" applyAlignment="1">
      <alignment horizontal="center" vertical="top"/>
    </xf>
    <xf numFmtId="0" fontId="45" fillId="0" borderId="0" xfId="175" applyFont="1" applyAlignment="1">
      <alignment wrapText="1"/>
    </xf>
    <xf numFmtId="0" fontId="45" fillId="0" borderId="0" xfId="175" applyFont="1" applyAlignment="1">
      <alignment horizontal="center"/>
    </xf>
    <xf numFmtId="4" fontId="45" fillId="0" borderId="0" xfId="175" applyNumberFormat="1" applyFont="1" applyAlignment="1">
      <alignment horizontal="right"/>
    </xf>
    <xf numFmtId="0" fontId="44" fillId="0" borderId="0" xfId="175" applyFont="1" applyAlignment="1">
      <alignment horizontal="center" vertical="top"/>
    </xf>
    <xf numFmtId="0" fontId="39" fillId="0" borderId="0" xfId="175" applyFont="1" applyAlignment="1">
      <alignment wrapText="1"/>
    </xf>
    <xf numFmtId="0" fontId="45" fillId="0" borderId="0" xfId="175" quotePrefix="1" applyFont="1" applyAlignment="1">
      <alignment horizontal="left" wrapText="1"/>
    </xf>
    <xf numFmtId="4" fontId="45" fillId="0" borderId="0" xfId="175" applyNumberFormat="1" applyFont="1" applyFill="1" applyAlignment="1">
      <alignment horizontal="right"/>
    </xf>
    <xf numFmtId="0" fontId="46" fillId="0" borderId="0" xfId="175" applyFont="1" applyAlignment="1">
      <alignment wrapText="1"/>
    </xf>
    <xf numFmtId="0" fontId="44" fillId="0" borderId="5" xfId="175" applyFont="1" applyBorder="1" applyAlignment="1">
      <alignment wrapText="1"/>
    </xf>
    <xf numFmtId="0" fontId="44" fillId="0" borderId="5" xfId="175" applyFont="1" applyBorder="1" applyAlignment="1">
      <alignment horizontal="center"/>
    </xf>
    <xf numFmtId="4" fontId="40" fillId="0" borderId="0" xfId="115" applyNumberFormat="1" applyFont="1" applyFill="1" applyAlignment="1" applyProtection="1">
      <alignment horizontal="right"/>
    </xf>
    <xf numFmtId="4" fontId="8" fillId="0" borderId="0" xfId="115" applyNumberFormat="1" applyFont="1" applyFill="1" applyAlignment="1" applyProtection="1">
      <alignment horizontal="right"/>
    </xf>
    <xf numFmtId="0" fontId="44" fillId="26" borderId="17" xfId="175" applyFont="1" applyFill="1" applyBorder="1" applyAlignment="1">
      <alignment wrapText="1"/>
    </xf>
    <xf numFmtId="0" fontId="44" fillId="26" borderId="17" xfId="175" applyFont="1" applyFill="1" applyBorder="1" applyAlignment="1">
      <alignment horizontal="center"/>
    </xf>
    <xf numFmtId="4" fontId="44" fillId="26" borderId="17" xfId="175" applyNumberFormat="1" applyFont="1" applyFill="1" applyBorder="1" applyAlignment="1">
      <alignment horizontal="right"/>
    </xf>
    <xf numFmtId="49" fontId="40" fillId="27" borderId="2" xfId="1" applyNumberFormat="1" applyFont="1" applyFill="1" applyBorder="1" applyAlignment="1">
      <alignment horizontal="center"/>
    </xf>
    <xf numFmtId="0" fontId="40" fillId="27" borderId="3" xfId="1" applyFont="1" applyFill="1" applyBorder="1" applyAlignment="1">
      <alignment wrapText="1"/>
    </xf>
    <xf numFmtId="0" fontId="40" fillId="27" borderId="3" xfId="1" applyFont="1" applyFill="1" applyBorder="1" applyAlignment="1">
      <alignment horizontal="center"/>
    </xf>
    <xf numFmtId="2" fontId="40" fillId="27" borderId="3" xfId="1" applyNumberFormat="1" applyFont="1" applyFill="1" applyBorder="1" applyAlignment="1">
      <alignment horizontal="right"/>
    </xf>
    <xf numFmtId="4" fontId="40" fillId="27" borderId="3" xfId="1" applyNumberFormat="1" applyFont="1" applyFill="1" applyBorder="1" applyAlignment="1">
      <alignment horizontal="right"/>
    </xf>
    <xf numFmtId="0" fontId="44" fillId="0" borderId="6" xfId="175" applyFont="1" applyBorder="1" applyAlignment="1">
      <alignment horizontal="center" vertical="top"/>
    </xf>
    <xf numFmtId="0" fontId="45" fillId="0" borderId="5" xfId="175" applyFont="1" applyBorder="1" applyAlignment="1">
      <alignment horizontal="center"/>
    </xf>
    <xf numFmtId="0" fontId="45" fillId="0" borderId="20" xfId="175" applyFont="1" applyBorder="1" applyAlignment="1">
      <alignment horizontal="center" vertical="top"/>
    </xf>
    <xf numFmtId="0" fontId="45" fillId="26" borderId="1" xfId="175" applyFont="1" applyFill="1" applyBorder="1" applyAlignment="1">
      <alignment horizontal="center" vertical="top"/>
    </xf>
    <xf numFmtId="0" fontId="44" fillId="26" borderId="1" xfId="175" applyFont="1" applyFill="1" applyBorder="1" applyAlignment="1">
      <alignment horizontal="center" vertical="top"/>
    </xf>
    <xf numFmtId="0" fontId="6" fillId="0" borderId="0" xfId="175" applyFont="1" applyAlignment="1">
      <alignment horizontal="center" vertical="top"/>
    </xf>
    <xf numFmtId="0" fontId="6" fillId="0" borderId="0" xfId="175" applyFont="1" applyAlignment="1">
      <alignment wrapText="1"/>
    </xf>
    <xf numFmtId="49" fontId="40" fillId="27" borderId="23" xfId="1" applyNumberFormat="1" applyFont="1" applyFill="1" applyBorder="1" applyAlignment="1">
      <alignment horizontal="center"/>
    </xf>
    <xf numFmtId="0" fontId="40" fillId="27" borderId="6" xfId="1" applyFont="1" applyFill="1" applyBorder="1" applyAlignment="1">
      <alignment wrapText="1"/>
    </xf>
    <xf numFmtId="0" fontId="40" fillId="27" borderId="5" xfId="1" applyFont="1" applyFill="1" applyBorder="1" applyAlignment="1">
      <alignment wrapText="1"/>
    </xf>
    <xf numFmtId="0" fontId="40" fillId="27" borderId="18" xfId="1" applyFont="1" applyFill="1" applyBorder="1" applyAlignment="1">
      <alignment wrapText="1"/>
    </xf>
    <xf numFmtId="49" fontId="40" fillId="26" borderId="30" xfId="1" applyNumberFormat="1" applyFont="1" applyFill="1" applyBorder="1" applyAlignment="1">
      <alignment horizontal="center"/>
    </xf>
    <xf numFmtId="49" fontId="6" fillId="0" borderId="0" xfId="175" applyNumberFormat="1" applyFont="1" applyAlignment="1">
      <alignment vertical="top"/>
    </xf>
    <xf numFmtId="0" fontId="6" fillId="0" borderId="0" xfId="175" applyFont="1" applyAlignment="1">
      <alignment horizontal="justify" vertical="top" wrapText="1"/>
    </xf>
    <xf numFmtId="49" fontId="5" fillId="0" borderId="0" xfId="175" applyNumberFormat="1" applyFont="1" applyAlignment="1">
      <alignment vertical="top"/>
    </xf>
    <xf numFmtId="0" fontId="5" fillId="0" borderId="0" xfId="175" applyFont="1" applyAlignment="1">
      <alignment horizontal="justify" vertical="top" wrapText="1"/>
    </xf>
    <xf numFmtId="0" fontId="40" fillId="0" borderId="23" xfId="175" applyFont="1" applyBorder="1" applyAlignment="1">
      <alignment horizontal="center" vertical="top" wrapText="1"/>
    </xf>
    <xf numFmtId="49" fontId="8" fillId="0" borderId="27" xfId="1" applyNumberFormat="1" applyFont="1" applyFill="1" applyBorder="1" applyAlignment="1">
      <alignment horizontal="center" vertical="top"/>
    </xf>
    <xf numFmtId="0" fontId="78" fillId="0" borderId="0" xfId="175" applyFont="1" applyAlignment="1">
      <alignment horizontal="justify" vertical="top" wrapText="1"/>
    </xf>
    <xf numFmtId="49" fontId="78" fillId="0" borderId="0" xfId="175" applyNumberFormat="1" applyFont="1" applyAlignment="1">
      <alignment vertical="top"/>
    </xf>
    <xf numFmtId="0" fontId="45" fillId="0" borderId="0" xfId="175" applyFont="1" applyAlignment="1">
      <alignment horizontal="left" wrapText="1"/>
    </xf>
    <xf numFmtId="49" fontId="40" fillId="0" borderId="0" xfId="1" applyNumberFormat="1" applyFont="1" applyFill="1" applyBorder="1" applyAlignment="1">
      <alignment horizontal="center"/>
    </xf>
    <xf numFmtId="0" fontId="40" fillId="0" borderId="0" xfId="1" applyFont="1" applyFill="1" applyBorder="1" applyAlignment="1">
      <alignment wrapText="1"/>
    </xf>
    <xf numFmtId="0" fontId="40" fillId="0" borderId="0" xfId="1" applyFont="1" applyFill="1" applyBorder="1" applyAlignment="1">
      <alignment horizontal="center"/>
    </xf>
    <xf numFmtId="2" fontId="40" fillId="0" borderId="0" xfId="1" applyNumberFormat="1" applyFont="1" applyFill="1" applyBorder="1" applyAlignment="1">
      <alignment horizontal="right"/>
    </xf>
    <xf numFmtId="4" fontId="40" fillId="0" borderId="0" xfId="1" applyNumberFormat="1" applyFont="1" applyFill="1" applyBorder="1" applyAlignment="1">
      <alignment horizontal="right"/>
    </xf>
    <xf numFmtId="178" fontId="45" fillId="0" borderId="0" xfId="175" applyNumberFormat="1" applyFont="1" applyAlignment="1" applyProtection="1">
      <alignment horizontal="right"/>
      <protection locked="0"/>
    </xf>
    <xf numFmtId="178" fontId="44" fillId="26" borderId="17" xfId="175" applyNumberFormat="1" applyFont="1" applyFill="1" applyBorder="1" applyAlignment="1" applyProtection="1">
      <alignment horizontal="right"/>
      <protection locked="0"/>
    </xf>
    <xf numFmtId="178" fontId="44" fillId="0" borderId="5" xfId="175" applyNumberFormat="1" applyFont="1" applyBorder="1" applyAlignment="1" applyProtection="1">
      <alignment horizontal="right"/>
      <protection locked="0"/>
    </xf>
    <xf numFmtId="178" fontId="44" fillId="0" borderId="18" xfId="175" applyNumberFormat="1" applyFont="1" applyBorder="1" applyAlignment="1" applyProtection="1">
      <alignment horizontal="right"/>
      <protection locked="0"/>
    </xf>
    <xf numFmtId="178" fontId="39" fillId="0" borderId="0" xfId="175" applyNumberFormat="1" applyFont="1" applyProtection="1">
      <protection locked="0"/>
    </xf>
    <xf numFmtId="178" fontId="44" fillId="0" borderId="0" xfId="175" applyNumberFormat="1" applyFont="1" applyAlignment="1" applyProtection="1">
      <alignment horizontal="right"/>
      <protection locked="0"/>
    </xf>
    <xf numFmtId="178" fontId="45" fillId="0" borderId="5" xfId="175" applyNumberFormat="1" applyFont="1" applyBorder="1" applyAlignment="1" applyProtection="1">
      <alignment horizontal="right"/>
      <protection locked="0"/>
    </xf>
    <xf numFmtId="178" fontId="45" fillId="0" borderId="18" xfId="175" applyNumberFormat="1" applyFont="1" applyBorder="1" applyAlignment="1" applyProtection="1">
      <alignment horizontal="right"/>
      <protection locked="0"/>
    </xf>
    <xf numFmtId="4" fontId="45" fillId="0" borderId="0" xfId="175" applyNumberFormat="1" applyFont="1" applyAlignment="1" applyProtection="1">
      <alignment horizontal="right"/>
      <protection locked="0"/>
    </xf>
    <xf numFmtId="4" fontId="44" fillId="26" borderId="17" xfId="175" applyNumberFormat="1" applyFont="1" applyFill="1" applyBorder="1" applyAlignment="1" applyProtection="1">
      <alignment horizontal="right"/>
      <protection locked="0"/>
    </xf>
    <xf numFmtId="176" fontId="86" fillId="0" borderId="0" xfId="411" applyNumberFormat="1" applyFont="1" applyBorder="1" applyAlignment="1" applyProtection="1">
      <alignment horizontal="right" vertical="top"/>
      <protection locked="0"/>
    </xf>
    <xf numFmtId="0" fontId="8" fillId="0" borderId="6" xfId="0" applyFont="1" applyBorder="1" applyAlignment="1">
      <alignment horizontal="left" wrapText="1"/>
    </xf>
    <xf numFmtId="0" fontId="8" fillId="0" borderId="5" xfId="0" applyFont="1" applyBorder="1" applyAlignment="1">
      <alignment horizontal="left" wrapText="1"/>
    </xf>
    <xf numFmtId="0" fontId="8" fillId="0" borderId="18" xfId="0" applyFont="1" applyBorder="1" applyAlignment="1">
      <alignment horizontal="left" wrapText="1"/>
    </xf>
    <xf numFmtId="16" fontId="8" fillId="0" borderId="6" xfId="1" applyNumberFormat="1" applyFont="1" applyFill="1" applyBorder="1" applyAlignment="1">
      <alignment horizontal="left" vertical="top" wrapText="1"/>
    </xf>
    <xf numFmtId="16" fontId="8" fillId="0" borderId="5" xfId="1" applyNumberFormat="1" applyFont="1" applyFill="1" applyBorder="1" applyAlignment="1">
      <alignment horizontal="left" vertical="top" wrapText="1"/>
    </xf>
    <xf numFmtId="16" fontId="8" fillId="0" borderId="18" xfId="1" applyNumberFormat="1" applyFont="1" applyFill="1" applyBorder="1" applyAlignment="1">
      <alignment horizontal="left" vertical="top" wrapText="1"/>
    </xf>
    <xf numFmtId="4" fontId="8" fillId="0" borderId="6" xfId="1" applyNumberFormat="1" applyFont="1" applyFill="1" applyBorder="1" applyAlignment="1">
      <alignment horizontal="left" vertical="top" wrapText="1"/>
    </xf>
    <xf numFmtId="4" fontId="8" fillId="0" borderId="5" xfId="1" applyNumberFormat="1" applyFont="1" applyFill="1" applyBorder="1" applyAlignment="1">
      <alignment horizontal="left" vertical="top" wrapText="1"/>
    </xf>
    <xf numFmtId="4" fontId="8" fillId="0" borderId="18" xfId="1" applyNumberFormat="1" applyFont="1" applyFill="1" applyBorder="1" applyAlignment="1">
      <alignment horizontal="left" vertical="top" wrapText="1"/>
    </xf>
    <xf numFmtId="0" fontId="40" fillId="0" borderId="6" xfId="0" applyFont="1" applyBorder="1" applyAlignment="1">
      <alignment horizontal="left" wrapText="1"/>
    </xf>
    <xf numFmtId="0" fontId="40" fillId="0" borderId="5" xfId="0" applyFont="1" applyBorder="1" applyAlignment="1">
      <alignment horizontal="left" wrapText="1"/>
    </xf>
    <xf numFmtId="0" fontId="40" fillId="0" borderId="18" xfId="0" applyFont="1" applyBorder="1" applyAlignment="1">
      <alignment horizontal="left" wrapText="1"/>
    </xf>
    <xf numFmtId="0" fontId="40" fillId="0" borderId="2" xfId="0" applyFont="1" applyBorder="1" applyAlignment="1">
      <alignment horizontal="left" vertical="top" wrapText="1"/>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28" xfId="1" applyFont="1" applyBorder="1" applyAlignment="1">
      <alignment horizontal="center" wrapText="1"/>
    </xf>
    <xf numFmtId="0" fontId="40" fillId="0" borderId="7" xfId="1" applyFont="1" applyBorder="1" applyAlignment="1">
      <alignment horizontal="center" wrapText="1"/>
    </xf>
    <xf numFmtId="0" fontId="40" fillId="0" borderId="29" xfId="1" applyFont="1" applyBorder="1" applyAlignment="1">
      <alignment horizontal="center" wrapText="1"/>
    </xf>
    <xf numFmtId="0" fontId="40" fillId="26" borderId="31" xfId="1" applyFont="1" applyFill="1" applyBorder="1" applyAlignment="1">
      <alignment horizontal="left" wrapText="1"/>
    </xf>
    <xf numFmtId="0" fontId="40" fillId="26" borderId="3" xfId="1" applyFont="1" applyFill="1" applyBorder="1" applyAlignment="1">
      <alignment horizontal="left" wrapText="1"/>
    </xf>
    <xf numFmtId="0" fontId="40" fillId="26" borderId="32" xfId="1" applyFont="1" applyFill="1" applyBorder="1" applyAlignment="1">
      <alignment horizontal="left" wrapText="1"/>
    </xf>
    <xf numFmtId="0" fontId="40" fillId="27" borderId="6" xfId="1" applyFont="1" applyFill="1" applyBorder="1" applyAlignment="1">
      <alignment horizontal="left" wrapText="1"/>
    </xf>
    <xf numFmtId="0" fontId="40" fillId="27" borderId="5" xfId="1" applyFont="1" applyFill="1" applyBorder="1" applyAlignment="1">
      <alignment horizontal="left" wrapText="1"/>
    </xf>
    <xf numFmtId="0" fontId="40" fillId="27" borderId="18" xfId="1" applyFont="1" applyFill="1" applyBorder="1" applyAlignment="1">
      <alignment horizontal="left" wrapText="1"/>
    </xf>
    <xf numFmtId="0" fontId="40" fillId="27" borderId="25" xfId="1" applyFont="1" applyFill="1" applyBorder="1" applyAlignment="1">
      <alignment horizontal="left" wrapText="1"/>
    </xf>
    <xf numFmtId="0" fontId="40" fillId="27" borderId="20" xfId="1" applyFont="1" applyFill="1" applyBorder="1" applyAlignment="1">
      <alignment horizontal="left" wrapText="1"/>
    </xf>
    <xf numFmtId="0" fontId="40" fillId="27" borderId="26" xfId="1" applyFont="1" applyFill="1" applyBorder="1" applyAlignment="1">
      <alignment horizontal="left" wrapText="1"/>
    </xf>
    <xf numFmtId="0" fontId="40" fillId="0" borderId="6" xfId="1" applyFont="1" applyBorder="1" applyAlignment="1">
      <alignment horizontal="left" wrapText="1"/>
    </xf>
    <xf numFmtId="0" fontId="40" fillId="0" borderId="5" xfId="1" applyFont="1" applyBorder="1" applyAlignment="1">
      <alignment horizontal="left" wrapText="1"/>
    </xf>
    <xf numFmtId="0" fontId="40" fillId="0" borderId="18" xfId="1" applyFont="1" applyBorder="1" applyAlignment="1">
      <alignment horizontal="left" wrapText="1"/>
    </xf>
    <xf numFmtId="0" fontId="40" fillId="0" borderId="23" xfId="175" applyFont="1" applyBorder="1" applyAlignment="1">
      <alignment horizontal="left" vertical="top" wrapText="1"/>
    </xf>
    <xf numFmtId="16" fontId="8" fillId="0" borderId="34" xfId="1" applyNumberFormat="1" applyFont="1" applyFill="1" applyBorder="1" applyAlignment="1">
      <alignment horizontal="center" vertical="top" wrapText="1"/>
    </xf>
    <xf numFmtId="16" fontId="8" fillId="0" borderId="35" xfId="1" applyNumberFormat="1" applyFont="1" applyFill="1" applyBorder="1" applyAlignment="1">
      <alignment horizontal="center" vertical="top" wrapText="1"/>
    </xf>
    <xf numFmtId="16" fontId="8" fillId="0" borderId="36" xfId="1" applyNumberFormat="1" applyFont="1" applyFill="1" applyBorder="1" applyAlignment="1">
      <alignment horizontal="center" vertical="top" wrapText="1"/>
    </xf>
    <xf numFmtId="0" fontId="40" fillId="0" borderId="37" xfId="0" applyFont="1" applyBorder="1" applyAlignment="1">
      <alignment horizontal="left" vertical="top" wrapText="1"/>
    </xf>
    <xf numFmtId="0" fontId="40" fillId="0" borderId="38" xfId="0" applyFont="1" applyBorder="1" applyAlignment="1">
      <alignment horizontal="left" vertical="top" wrapText="1"/>
    </xf>
    <xf numFmtId="0" fontId="40" fillId="0" borderId="39" xfId="0" applyFont="1" applyBorder="1" applyAlignment="1">
      <alignment horizontal="left" vertical="top" wrapText="1"/>
    </xf>
    <xf numFmtId="0" fontId="6" fillId="27" borderId="6" xfId="410" applyFont="1" applyFill="1" applyBorder="1" applyAlignment="1">
      <alignment horizontal="left" shrinkToFit="1"/>
    </xf>
    <xf numFmtId="0" fontId="6" fillId="27" borderId="5" xfId="410" applyFont="1" applyFill="1" applyBorder="1" applyAlignment="1">
      <alignment horizontal="left" shrinkToFit="1"/>
    </xf>
    <xf numFmtId="0" fontId="6" fillId="27" borderId="18" xfId="410" applyFont="1" applyFill="1" applyBorder="1" applyAlignment="1">
      <alignment horizontal="left" shrinkToFit="1"/>
    </xf>
    <xf numFmtId="0" fontId="6" fillId="28" borderId="6" xfId="410" applyFont="1" applyFill="1" applyBorder="1" applyAlignment="1">
      <alignment horizontal="left" vertical="center"/>
    </xf>
    <xf numFmtId="0" fontId="6" fillId="28" borderId="5" xfId="410" applyFont="1" applyFill="1" applyBorder="1" applyAlignment="1">
      <alignment horizontal="left" vertical="center"/>
    </xf>
    <xf numFmtId="0" fontId="6" fillId="28" borderId="18" xfId="410" applyFont="1" applyFill="1" applyBorder="1" applyAlignment="1">
      <alignment horizontal="left" vertical="center"/>
    </xf>
    <xf numFmtId="0" fontId="78" fillId="0" borderId="6" xfId="410" applyFont="1" applyBorder="1" applyAlignment="1">
      <alignment horizontal="center" shrinkToFit="1"/>
    </xf>
    <xf numFmtId="0" fontId="78" fillId="0" borderId="5" xfId="410" applyFont="1" applyBorder="1" applyAlignment="1">
      <alignment horizontal="center" shrinkToFit="1"/>
    </xf>
    <xf numFmtId="0" fontId="78" fillId="0" borderId="18" xfId="410" applyFont="1" applyBorder="1" applyAlignment="1">
      <alignment horizontal="center" shrinkToFit="1"/>
    </xf>
    <xf numFmtId="0" fontId="40" fillId="26" borderId="44" xfId="1" applyFont="1" applyFill="1" applyBorder="1" applyAlignment="1">
      <alignment horizontal="left" wrapText="1"/>
    </xf>
    <xf numFmtId="0" fontId="40" fillId="26" borderId="22" xfId="1" applyFont="1" applyFill="1" applyBorder="1" applyAlignment="1">
      <alignment horizontal="left" wrapText="1"/>
    </xf>
    <xf numFmtId="0" fontId="40" fillId="26" borderId="45" xfId="1" applyFont="1" applyFill="1" applyBorder="1" applyAlignment="1">
      <alignment horizontal="left" wrapText="1"/>
    </xf>
    <xf numFmtId="0" fontId="6" fillId="28" borderId="6" xfId="410" applyFont="1" applyFill="1" applyBorder="1" applyAlignment="1">
      <alignment horizontal="center" vertical="center"/>
    </xf>
    <xf numFmtId="0" fontId="6" fillId="28" borderId="5" xfId="410" applyFont="1" applyFill="1" applyBorder="1" applyAlignment="1">
      <alignment horizontal="center" vertical="center"/>
    </xf>
    <xf numFmtId="0" fontId="6" fillId="28" borderId="18" xfId="410" applyFont="1" applyFill="1" applyBorder="1" applyAlignment="1">
      <alignment horizontal="center" vertical="center"/>
    </xf>
    <xf numFmtId="0" fontId="93" fillId="27" borderId="3" xfId="411" applyFont="1" applyFill="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16" fontId="5" fillId="0" borderId="34" xfId="1" applyNumberFormat="1" applyFont="1" applyFill="1" applyBorder="1" applyAlignment="1">
      <alignment horizontal="center" vertical="top" wrapText="1"/>
    </xf>
    <xf numFmtId="16" fontId="5" fillId="0" borderId="35" xfId="1" applyNumberFormat="1" applyFont="1" applyFill="1" applyBorder="1" applyAlignment="1">
      <alignment horizontal="center" vertical="top" wrapText="1"/>
    </xf>
    <xf numFmtId="16" fontId="5" fillId="0" borderId="36" xfId="1" applyNumberFormat="1" applyFont="1" applyFill="1" applyBorder="1" applyAlignment="1">
      <alignment horizontal="center" vertical="top" wrapText="1"/>
    </xf>
    <xf numFmtId="0" fontId="6" fillId="26" borderId="31" xfId="1" applyFont="1" applyFill="1" applyBorder="1" applyAlignment="1">
      <alignment horizontal="left" wrapText="1"/>
    </xf>
    <xf numFmtId="0" fontId="6" fillId="26" borderId="3" xfId="1" applyFont="1" applyFill="1" applyBorder="1" applyAlignment="1">
      <alignment horizontal="left" wrapText="1"/>
    </xf>
    <xf numFmtId="0" fontId="6" fillId="26" borderId="32" xfId="1" applyFont="1" applyFill="1" applyBorder="1" applyAlignment="1">
      <alignment horizontal="left" wrapText="1"/>
    </xf>
    <xf numFmtId="0" fontId="88" fillId="0" borderId="6" xfId="411" applyFont="1" applyBorder="1" applyAlignment="1">
      <alignment horizontal="left" vertical="top"/>
    </xf>
    <xf numFmtId="0" fontId="88" fillId="0" borderId="5" xfId="411" applyFont="1" applyBorder="1" applyAlignment="1">
      <alignment horizontal="left" vertical="top"/>
    </xf>
    <xf numFmtId="0" fontId="6" fillId="27" borderId="6" xfId="1" applyFont="1" applyFill="1" applyBorder="1" applyAlignment="1">
      <alignment horizontal="left" wrapText="1"/>
    </xf>
    <xf numFmtId="0" fontId="6" fillId="27" borderId="5" xfId="1" applyFont="1" applyFill="1" applyBorder="1" applyAlignment="1">
      <alignment horizontal="left" wrapText="1"/>
    </xf>
    <xf numFmtId="0" fontId="6" fillId="27" borderId="18" xfId="1" applyFont="1" applyFill="1" applyBorder="1" applyAlignment="1">
      <alignment horizontal="left" wrapText="1"/>
    </xf>
  </cellXfs>
  <cellStyles count="416">
    <cellStyle name="_List1" xfId="60"/>
    <cellStyle name="20 % – Poudarek1 2" xfId="6"/>
    <cellStyle name="20 % – Poudarek2 2" xfId="7"/>
    <cellStyle name="20 % – Poudarek3 2" xfId="8"/>
    <cellStyle name="20 % – Poudarek4 2" xfId="9"/>
    <cellStyle name="20 % – Poudarek5 2" xfId="10"/>
    <cellStyle name="20 % – Poudarek6 2" xfId="11"/>
    <cellStyle name="20% - Accent1" xfId="12"/>
    <cellStyle name="20% - Accent1 2" xfId="13"/>
    <cellStyle name="20% - Accent2" xfId="14"/>
    <cellStyle name="20% - Accent2 2" xfId="15"/>
    <cellStyle name="20% - Accent3" xfId="16"/>
    <cellStyle name="20% - Accent3 2" xfId="17"/>
    <cellStyle name="20% - Accent4" xfId="18"/>
    <cellStyle name="20% - Accent4 2" xfId="19"/>
    <cellStyle name="20% - Accent5" xfId="20"/>
    <cellStyle name="20% - Accent5 2" xfId="21"/>
    <cellStyle name="20% - Accent6" xfId="22"/>
    <cellStyle name="20% - Accent6 2" xfId="23"/>
    <cellStyle name="40 % – Poudarek1 2" xfId="24"/>
    <cellStyle name="40 % – Poudarek2 2" xfId="25"/>
    <cellStyle name="40 % – Poudarek3 2" xfId="26"/>
    <cellStyle name="40 % – Poudarek4 2" xfId="27"/>
    <cellStyle name="40 % – Poudarek5 2" xfId="28"/>
    <cellStyle name="40 % – Poudarek6 2" xfId="29"/>
    <cellStyle name="40% - Accent1" xfId="30"/>
    <cellStyle name="40% - Accent1 2" xfId="31"/>
    <cellStyle name="40% - Accent2" xfId="32"/>
    <cellStyle name="40% - Accent2 2" xfId="33"/>
    <cellStyle name="40% - Accent3" xfId="34"/>
    <cellStyle name="40% - Accent3 2" xfId="35"/>
    <cellStyle name="40% - Accent4" xfId="36"/>
    <cellStyle name="40% - Accent4 2" xfId="37"/>
    <cellStyle name="40% - Accent5" xfId="38"/>
    <cellStyle name="40% - Accent5 2" xfId="39"/>
    <cellStyle name="40% - Accent6" xfId="40"/>
    <cellStyle name="40% - Accent6 2" xfId="41"/>
    <cellStyle name="60 % – Poudarek1 2" xfId="42"/>
    <cellStyle name="60 % – Poudarek2 2" xfId="43"/>
    <cellStyle name="60 % – Poudarek3 2" xfId="44"/>
    <cellStyle name="60 % – Poudarek4 2" xfId="45"/>
    <cellStyle name="60 % – Poudarek5 2" xfId="46"/>
    <cellStyle name="60 % – Poudarek6 2" xfId="47"/>
    <cellStyle name="60% - Accent1" xfId="48"/>
    <cellStyle name="60% - Accent1 2" xfId="49"/>
    <cellStyle name="60% - Accent2" xfId="50"/>
    <cellStyle name="60% - Accent2 2" xfId="51"/>
    <cellStyle name="60% - Accent3" xfId="52"/>
    <cellStyle name="60% - Accent3 2" xfId="53"/>
    <cellStyle name="60% - Accent4" xfId="54"/>
    <cellStyle name="60% - Accent4 2" xfId="55"/>
    <cellStyle name="60% - Accent5" xfId="56"/>
    <cellStyle name="60% - Accent5 2" xfId="57"/>
    <cellStyle name="60% - Accent6" xfId="58"/>
    <cellStyle name="60% - Accent6 2" xfId="59"/>
    <cellStyle name="Accent1" xfId="61"/>
    <cellStyle name="Accent1 2" xfId="62"/>
    <cellStyle name="Accent2" xfId="63"/>
    <cellStyle name="Accent2 2" xfId="64"/>
    <cellStyle name="Accent3" xfId="65"/>
    <cellStyle name="Accent3 2" xfId="66"/>
    <cellStyle name="Accent4" xfId="67"/>
    <cellStyle name="Accent4 2" xfId="68"/>
    <cellStyle name="Accent5" xfId="69"/>
    <cellStyle name="Accent5 2" xfId="70"/>
    <cellStyle name="Accent6" xfId="71"/>
    <cellStyle name="Accent6 2" xfId="72"/>
    <cellStyle name="Bad" xfId="73"/>
    <cellStyle name="Bad 2" xfId="74"/>
    <cellStyle name="Calculation" xfId="75"/>
    <cellStyle name="Calculation 2" xfId="76"/>
    <cellStyle name="cf1" xfId="77"/>
    <cellStyle name="cf2" xfId="78"/>
    <cellStyle name="Check Cell" xfId="79"/>
    <cellStyle name="Check Cell 2" xfId="80"/>
    <cellStyle name="Currency 2" xfId="81"/>
    <cellStyle name="Currency 2 10" xfId="179"/>
    <cellStyle name="Currency 2 10 2" xfId="180"/>
    <cellStyle name="Currency 2 10 3" xfId="181"/>
    <cellStyle name="Currency 2 10 4" xfId="182"/>
    <cellStyle name="Currency 2 10 5" xfId="183"/>
    <cellStyle name="Currency 2 11" xfId="184"/>
    <cellStyle name="Currency 2 11 2" xfId="185"/>
    <cellStyle name="Currency 2 11 3" xfId="186"/>
    <cellStyle name="Currency 2 11 4" xfId="187"/>
    <cellStyle name="Currency 2 11 5" xfId="188"/>
    <cellStyle name="Currency 2 12" xfId="189"/>
    <cellStyle name="Currency 2 12 2" xfId="190"/>
    <cellStyle name="Currency 2 12 3" xfId="191"/>
    <cellStyle name="Currency 2 12 4" xfId="192"/>
    <cellStyle name="Currency 2 12 5" xfId="193"/>
    <cellStyle name="Currency 2 13" xfId="194"/>
    <cellStyle name="Currency 2 13 2" xfId="195"/>
    <cellStyle name="Currency 2 13 3" xfId="196"/>
    <cellStyle name="Currency 2 13 4" xfId="197"/>
    <cellStyle name="Currency 2 13 5" xfId="198"/>
    <cellStyle name="Currency 2 14" xfId="199"/>
    <cellStyle name="Currency 2 14 2" xfId="200"/>
    <cellStyle name="Currency 2 14 3" xfId="201"/>
    <cellStyle name="Currency 2 14 4" xfId="202"/>
    <cellStyle name="Currency 2 14 5" xfId="203"/>
    <cellStyle name="Currency 2 15" xfId="204"/>
    <cellStyle name="Currency 2 15 2" xfId="205"/>
    <cellStyle name="Currency 2 15 3" xfId="206"/>
    <cellStyle name="Currency 2 15 4" xfId="207"/>
    <cellStyle name="Currency 2 15 5" xfId="208"/>
    <cellStyle name="Currency 2 16" xfId="209"/>
    <cellStyle name="Currency 2 16 2" xfId="210"/>
    <cellStyle name="Currency 2 16 3" xfId="211"/>
    <cellStyle name="Currency 2 16 4" xfId="212"/>
    <cellStyle name="Currency 2 16 5" xfId="213"/>
    <cellStyle name="Currency 2 17" xfId="214"/>
    <cellStyle name="Currency 2 17 2" xfId="215"/>
    <cellStyle name="Currency 2 17 3" xfId="216"/>
    <cellStyle name="Currency 2 17 4" xfId="217"/>
    <cellStyle name="Currency 2 17 5" xfId="218"/>
    <cellStyle name="Currency 2 18" xfId="219"/>
    <cellStyle name="Currency 2 19" xfId="220"/>
    <cellStyle name="Currency 2 2" xfId="82"/>
    <cellStyle name="Currency 2 2 2" xfId="221"/>
    <cellStyle name="Currency 2 2 3" xfId="222"/>
    <cellStyle name="Currency 2 2 4" xfId="223"/>
    <cellStyle name="Currency 2 2 5" xfId="224"/>
    <cellStyle name="Currency 2 20" xfId="225"/>
    <cellStyle name="Currency 2 21" xfId="226"/>
    <cellStyle name="Currency 2 22" xfId="227"/>
    <cellStyle name="Currency 2 23" xfId="228"/>
    <cellStyle name="Currency 2 24" xfId="229"/>
    <cellStyle name="Currency 2 25" xfId="230"/>
    <cellStyle name="Currency 2 26" xfId="231"/>
    <cellStyle name="Currency 2 27" xfId="232"/>
    <cellStyle name="Currency 2 28" xfId="233"/>
    <cellStyle name="Currency 2 29" xfId="234"/>
    <cellStyle name="Currency 2 3" xfId="235"/>
    <cellStyle name="Currency 2 3 2" xfId="236"/>
    <cellStyle name="Currency 2 3 3" xfId="237"/>
    <cellStyle name="Currency 2 3 4" xfId="238"/>
    <cellStyle name="Currency 2 3 5" xfId="239"/>
    <cellStyle name="Currency 2 4" xfId="240"/>
    <cellStyle name="Currency 2 4 2" xfId="241"/>
    <cellStyle name="Currency 2 4 3" xfId="242"/>
    <cellStyle name="Currency 2 4 4" xfId="243"/>
    <cellStyle name="Currency 2 4 5" xfId="244"/>
    <cellStyle name="Currency 2 5" xfId="245"/>
    <cellStyle name="Currency 2 5 2" xfId="246"/>
    <cellStyle name="Currency 2 5 3" xfId="247"/>
    <cellStyle name="Currency 2 5 4" xfId="248"/>
    <cellStyle name="Currency 2 5 5" xfId="249"/>
    <cellStyle name="Currency 2 6" xfId="250"/>
    <cellStyle name="Currency 2 6 2" xfId="251"/>
    <cellStyle name="Currency 2 6 3" xfId="252"/>
    <cellStyle name="Currency 2 6 4" xfId="253"/>
    <cellStyle name="Currency 2 6 5" xfId="254"/>
    <cellStyle name="Currency 2 7" xfId="255"/>
    <cellStyle name="Currency 2 7 2" xfId="256"/>
    <cellStyle name="Currency 2 7 3" xfId="257"/>
    <cellStyle name="Currency 2 7 4" xfId="258"/>
    <cellStyle name="Currency 2 7 5" xfId="259"/>
    <cellStyle name="Currency 2 8" xfId="260"/>
    <cellStyle name="Currency 2 8 2" xfId="261"/>
    <cellStyle name="Currency 2 8 3" xfId="262"/>
    <cellStyle name="Currency 2 8 4" xfId="263"/>
    <cellStyle name="Currency 2 8 5" xfId="264"/>
    <cellStyle name="Currency 2 9" xfId="265"/>
    <cellStyle name="Currency 2 9 2" xfId="266"/>
    <cellStyle name="Currency 2 9 3" xfId="267"/>
    <cellStyle name="Currency 2 9 4" xfId="268"/>
    <cellStyle name="Currency 2 9 5" xfId="269"/>
    <cellStyle name="Currency 28" xfId="406"/>
    <cellStyle name="Currency 3" xfId="83"/>
    <cellStyle name="Denar [0]_V3 plin" xfId="84"/>
    <cellStyle name="Denar_V3 plin" xfId="85"/>
    <cellStyle name="Dobro 2" xfId="86"/>
    <cellStyle name="Euro" xfId="87"/>
    <cellStyle name="Explanatory Text" xfId="88"/>
    <cellStyle name="Explanatory Text 2" xfId="89"/>
    <cellStyle name="Good" xfId="90"/>
    <cellStyle name="Good 2" xfId="91"/>
    <cellStyle name="Heading 1" xfId="92"/>
    <cellStyle name="Heading 1 2" xfId="93"/>
    <cellStyle name="Heading 2" xfId="94"/>
    <cellStyle name="Heading 2 2" xfId="95"/>
    <cellStyle name="Heading 3" xfId="96"/>
    <cellStyle name="Heading 3 2" xfId="97"/>
    <cellStyle name="Heading 4" xfId="98"/>
    <cellStyle name="Heading 4 2" xfId="99"/>
    <cellStyle name="Input" xfId="100"/>
    <cellStyle name="Input 2" xfId="101"/>
    <cellStyle name="Izhod 2" xfId="102"/>
    <cellStyle name="Linked Cell" xfId="103"/>
    <cellStyle name="Linked Cell 2" xfId="104"/>
    <cellStyle name="Naslov 1 2" xfId="105"/>
    <cellStyle name="Naslov 2 2" xfId="106"/>
    <cellStyle name="Naslov 3 2" xfId="107"/>
    <cellStyle name="Naslov 4 2" xfId="108"/>
    <cellStyle name="Naslov 5" xfId="109"/>
    <cellStyle name="Navadno" xfId="0" builtinId="0"/>
    <cellStyle name="Navadno 10" xfId="408"/>
    <cellStyle name="Navadno 11" xfId="410"/>
    <cellStyle name="Navadno 11 2" xfId="414"/>
    <cellStyle name="Navadno 12" xfId="411"/>
    <cellStyle name="Navadno 12 2" xfId="415"/>
    <cellStyle name="Navadno 2" xfId="110"/>
    <cellStyle name="Navadno 3" xfId="111"/>
    <cellStyle name="Navadno 4" xfId="112"/>
    <cellStyle name="Navadno 5" xfId="113"/>
    <cellStyle name="Navadno 6" xfId="114"/>
    <cellStyle name="Navadno 7" xfId="2"/>
    <cellStyle name="Navadno 8" xfId="175"/>
    <cellStyle name="Navadno 9" xfId="176"/>
    <cellStyle name="Navadno 9 2" xfId="413"/>
    <cellStyle name="Navadno_List1" xfId="173"/>
    <cellStyle name="Navadno_OPIS" xfId="169"/>
    <cellStyle name="Navadno_POPIS DEL IN PREDIZMERE VIK NOVA GORICA MRZLEK" xfId="174"/>
    <cellStyle name="Navadno_POPIS DEL-DORNBERK-1.faza-razpis" xfId="1"/>
    <cellStyle name="Navadno_POPIS DEL-DORNBERK-1.faza-razpis 2" xfId="115"/>
    <cellStyle name="Neutral" xfId="116"/>
    <cellStyle name="Neutral 2" xfId="117"/>
    <cellStyle name="Nevtralno 2" xfId="118"/>
    <cellStyle name="normal" xfId="119"/>
    <cellStyle name="Normal 11" xfId="121"/>
    <cellStyle name="Normal 12" xfId="122"/>
    <cellStyle name="Normal 15" xfId="178"/>
    <cellStyle name="Normal 15 2" xfId="407"/>
    <cellStyle name="Normal 18" xfId="123"/>
    <cellStyle name="Normal 2" xfId="124"/>
    <cellStyle name="Normal 2 10" xfId="270"/>
    <cellStyle name="Normal 2 11" xfId="271"/>
    <cellStyle name="Normal 2 12" xfId="272"/>
    <cellStyle name="Normal 2 13" xfId="273"/>
    <cellStyle name="Normal 2 14" xfId="274"/>
    <cellStyle name="Normal 2 15" xfId="275"/>
    <cellStyle name="Normal 2 16" xfId="276"/>
    <cellStyle name="Normal 2 17" xfId="277"/>
    <cellStyle name="Normal 2 18" xfId="278"/>
    <cellStyle name="Normal 2 19" xfId="279"/>
    <cellStyle name="Normal 2 2" xfId="125"/>
    <cellStyle name="Normal 2 2 2" xfId="126"/>
    <cellStyle name="Normal 2 20" xfId="280"/>
    <cellStyle name="Normal 2 21" xfId="281"/>
    <cellStyle name="Normal 2 22" xfId="282"/>
    <cellStyle name="normal 2 23" xfId="283"/>
    <cellStyle name="normal 2 24" xfId="284"/>
    <cellStyle name="normal 2 25" xfId="285"/>
    <cellStyle name="normal 2 26" xfId="286"/>
    <cellStyle name="normal 2 27" xfId="287"/>
    <cellStyle name="normal 2 28" xfId="288"/>
    <cellStyle name="normal 2 29" xfId="289"/>
    <cellStyle name="Normal 2 3" xfId="127"/>
    <cellStyle name="normal 2 30" xfId="290"/>
    <cellStyle name="normal 2 31" xfId="291"/>
    <cellStyle name="normal 2 32" xfId="292"/>
    <cellStyle name="Normal 2 33" xfId="293"/>
    <cellStyle name="Normal 2 34" xfId="294"/>
    <cellStyle name="Normal 2 35" xfId="295"/>
    <cellStyle name="Normal 2 36" xfId="296"/>
    <cellStyle name="Normal 2 37" xfId="297"/>
    <cellStyle name="Normal 2 38" xfId="298"/>
    <cellStyle name="Normal 2 39" xfId="299"/>
    <cellStyle name="Normal 2 4" xfId="300"/>
    <cellStyle name="Normal 2 40" xfId="301"/>
    <cellStyle name="Normal 2 41" xfId="302"/>
    <cellStyle name="Normal 2 42" xfId="303"/>
    <cellStyle name="Normal 2 43" xfId="304"/>
    <cellStyle name="Normal 2 44" xfId="305"/>
    <cellStyle name="Normal 2 45" xfId="306"/>
    <cellStyle name="Normal 2 46" xfId="307"/>
    <cellStyle name="Normal 2 47" xfId="308"/>
    <cellStyle name="Normal 2 48" xfId="309"/>
    <cellStyle name="Normal 2 49" xfId="310"/>
    <cellStyle name="Normal 2 5" xfId="311"/>
    <cellStyle name="Normal 2 50" xfId="312"/>
    <cellStyle name="Normal 2 51" xfId="313"/>
    <cellStyle name="Normal 2 52" xfId="314"/>
    <cellStyle name="Normal 2 53" xfId="315"/>
    <cellStyle name="Normal 2 54" xfId="316"/>
    <cellStyle name="Normal 2 55" xfId="317"/>
    <cellStyle name="Normal 2 56" xfId="318"/>
    <cellStyle name="normal 2 57" xfId="319"/>
    <cellStyle name="Normal 2 6" xfId="320"/>
    <cellStyle name="Normal 2 7" xfId="321"/>
    <cellStyle name="Normal 2 8" xfId="322"/>
    <cellStyle name="Normal 2 9" xfId="323"/>
    <cellStyle name="Normal 3" xfId="128"/>
    <cellStyle name="Normal 3 10" xfId="324"/>
    <cellStyle name="Normal 3 11" xfId="325"/>
    <cellStyle name="Normal 3 12" xfId="326"/>
    <cellStyle name="Normal 3 13" xfId="327"/>
    <cellStyle name="Normal 3 14" xfId="328"/>
    <cellStyle name="Normal 3 15" xfId="329"/>
    <cellStyle name="Normal 3 16" xfId="330"/>
    <cellStyle name="Normal 3 17" xfId="331"/>
    <cellStyle name="Normal 3 18" xfId="332"/>
    <cellStyle name="Normal 3 19" xfId="333"/>
    <cellStyle name="Normal 3 2" xfId="129"/>
    <cellStyle name="Normal 3 20" xfId="334"/>
    <cellStyle name="Normal 3 21" xfId="335"/>
    <cellStyle name="Normal 3 22" xfId="336"/>
    <cellStyle name="Normal 3 23" xfId="337"/>
    <cellStyle name="Normal 3 24" xfId="338"/>
    <cellStyle name="Normal 3 25" xfId="339"/>
    <cellStyle name="Normal 3 26" xfId="340"/>
    <cellStyle name="Normal 3 27" xfId="341"/>
    <cellStyle name="Normal 3 28" xfId="342"/>
    <cellStyle name="Normal 3 29" xfId="343"/>
    <cellStyle name="Normal 3 3" xfId="344"/>
    <cellStyle name="Normal 3 30" xfId="345"/>
    <cellStyle name="Normal 3 31" xfId="346"/>
    <cellStyle name="Normal 3 32" xfId="347"/>
    <cellStyle name="Normal 3 33" xfId="348"/>
    <cellStyle name="Normal 3 34" xfId="349"/>
    <cellStyle name="Normal 3 35" xfId="350"/>
    <cellStyle name="Normal 3 36" xfId="351"/>
    <cellStyle name="Normal 3 37" xfId="352"/>
    <cellStyle name="Normal 3 38" xfId="353"/>
    <cellStyle name="Normal 3 39" xfId="354"/>
    <cellStyle name="Normal 3 4" xfId="355"/>
    <cellStyle name="Normal 3 40" xfId="356"/>
    <cellStyle name="Normal 3 41" xfId="357"/>
    <cellStyle name="Normal 3 42" xfId="358"/>
    <cellStyle name="Normal 3 43" xfId="359"/>
    <cellStyle name="Normal 3 44" xfId="360"/>
    <cellStyle name="Normal 3 45" xfId="361"/>
    <cellStyle name="Normal 3 46" xfId="362"/>
    <cellStyle name="Normal 3 47" xfId="363"/>
    <cellStyle name="Normal 3 48" xfId="364"/>
    <cellStyle name="Normal 3 5" xfId="365"/>
    <cellStyle name="Normal 3 6" xfId="366"/>
    <cellStyle name="Normal 3 7" xfId="367"/>
    <cellStyle name="Normal 3 8" xfId="368"/>
    <cellStyle name="Normal 3 9" xfId="369"/>
    <cellStyle name="Normal 4" xfId="130"/>
    <cellStyle name="Normal 4 10" xfId="370"/>
    <cellStyle name="Normal 4 11" xfId="371"/>
    <cellStyle name="Normal 4 12" xfId="372"/>
    <cellStyle name="Normal 4 13" xfId="373"/>
    <cellStyle name="Normal 4 14" xfId="374"/>
    <cellStyle name="Normal 4 15" xfId="375"/>
    <cellStyle name="Normal 4 16" xfId="376"/>
    <cellStyle name="Normal 4 17" xfId="377"/>
    <cellStyle name="Normal 4 18" xfId="378"/>
    <cellStyle name="Normal 4 19" xfId="379"/>
    <cellStyle name="Normal 4 2" xfId="131"/>
    <cellStyle name="Normal 4 20" xfId="380"/>
    <cellStyle name="Normal 4 21" xfId="381"/>
    <cellStyle name="Normal 4 22" xfId="382"/>
    <cellStyle name="Normal 4 23" xfId="383"/>
    <cellStyle name="Normal 4 24" xfId="384"/>
    <cellStyle name="Normal 4 25" xfId="385"/>
    <cellStyle name="Normal 4 26" xfId="386"/>
    <cellStyle name="Normal 4 3" xfId="387"/>
    <cellStyle name="Normal 4 4" xfId="388"/>
    <cellStyle name="Normal 4 5" xfId="389"/>
    <cellStyle name="Normal 4 6" xfId="390"/>
    <cellStyle name="Normal 4 7" xfId="391"/>
    <cellStyle name="Normal 4 8" xfId="392"/>
    <cellStyle name="Normal 4 9" xfId="393"/>
    <cellStyle name="Normal 5 2" xfId="394"/>
    <cellStyle name="Normal 5 3" xfId="395"/>
    <cellStyle name="Normal 5 4" xfId="396"/>
    <cellStyle name="Normal 6" xfId="409"/>
    <cellStyle name="Normal 6 2" xfId="397"/>
    <cellStyle name="Normal 6 3" xfId="398"/>
    <cellStyle name="Normal 6 4" xfId="399"/>
    <cellStyle name="Normal 7 2" xfId="400"/>
    <cellStyle name="Normal 7 3" xfId="401"/>
    <cellStyle name="Normal 7 4" xfId="402"/>
    <cellStyle name="Normal 8 2" xfId="403"/>
    <cellStyle name="Normal 8 3" xfId="404"/>
    <cellStyle name="Normal 8 4" xfId="405"/>
    <cellStyle name="Normal_03-001 ADRIA-STR.INST" xfId="120"/>
    <cellStyle name="Note" xfId="132"/>
    <cellStyle name="Note 2" xfId="133"/>
    <cellStyle name="Odstotek 2" xfId="134"/>
    <cellStyle name="oft Excel]_x000a_Comment=The open=/f lines load custom functions into the Paste Function list._x000a_Maximized=3_x000a_Basics=1_x000a_A" xfId="135"/>
    <cellStyle name="Opomba 2" xfId="136"/>
    <cellStyle name="Opozorilo 2" xfId="137"/>
    <cellStyle name="Output" xfId="138"/>
    <cellStyle name="Output 2" xfId="139"/>
    <cellStyle name="Pojasnjevalno besedilo 2" xfId="140"/>
    <cellStyle name="Poudarek1 2" xfId="141"/>
    <cellStyle name="Poudarek2 2" xfId="142"/>
    <cellStyle name="Poudarek3 2" xfId="143"/>
    <cellStyle name="Poudarek4 2" xfId="144"/>
    <cellStyle name="Poudarek5 2" xfId="145"/>
    <cellStyle name="Poudarek6 2" xfId="146"/>
    <cellStyle name="Povezana celica 2" xfId="147"/>
    <cellStyle name="Preveri celico 2" xfId="148"/>
    <cellStyle name="Računanje 2" xfId="149"/>
    <cellStyle name="Slabo 2" xfId="150"/>
    <cellStyle name="Slog 1" xfId="151"/>
    <cellStyle name="Slog 1 2" xfId="152"/>
    <cellStyle name="Slog 1_OPIS" xfId="170"/>
    <cellStyle name="Style 1" xfId="153"/>
    <cellStyle name="ţđBęţ_x000a_ÝţUX•" xfId="5"/>
    <cellStyle name="Title" xfId="154"/>
    <cellStyle name="Title 2" xfId="155"/>
    <cellStyle name="Total" xfId="156"/>
    <cellStyle name="Total 2" xfId="157"/>
    <cellStyle name="Valuta 2" xfId="158"/>
    <cellStyle name="Valuta 3" xfId="159"/>
    <cellStyle name="Valuta 4" xfId="160"/>
    <cellStyle name="Valuta 5" xfId="161"/>
    <cellStyle name="Valuta 6" xfId="4"/>
    <cellStyle name="Valuta 7" xfId="177"/>
    <cellStyle name="Vejica" xfId="172" builtinId="3"/>
    <cellStyle name="Vejica 2" xfId="162"/>
    <cellStyle name="Vejica 3" xfId="163"/>
    <cellStyle name="Vejica 4" xfId="164"/>
    <cellStyle name="Vejica 5" xfId="3"/>
    <cellStyle name="Vejica 6" xfId="412"/>
    <cellStyle name="Vejica_OPIS" xfId="171"/>
    <cellStyle name="Vnos 2" xfId="165"/>
    <cellStyle name="Vsota 2" xfId="166"/>
    <cellStyle name="Warning Text" xfId="167"/>
    <cellStyle name="Warning Text 2" xfId="168"/>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List1">
    <tabColor rgb="FFFF0000"/>
  </sheetPr>
  <dimension ref="A2:M32"/>
  <sheetViews>
    <sheetView tabSelected="1" view="pageBreakPreview" zoomScaleNormal="100" zoomScaleSheetLayoutView="100" workbookViewId="0">
      <selection activeCell="C33" sqref="C33"/>
    </sheetView>
  </sheetViews>
  <sheetFormatPr defaultColWidth="9.140625" defaultRowHeight="12.75"/>
  <cols>
    <col min="1" max="1" width="9.7109375" style="1" customWidth="1"/>
    <col min="2" max="2" width="50" style="3" customWidth="1"/>
    <col min="3" max="3" width="9.42578125" style="3" customWidth="1"/>
    <col min="4" max="4" width="15.7109375" style="3" customWidth="1"/>
    <col min="5" max="5" width="14.5703125" style="3" bestFit="1" customWidth="1"/>
    <col min="6" max="6" width="9.140625" style="1"/>
    <col min="7" max="7" width="9.28515625" style="1" bestFit="1" customWidth="1"/>
    <col min="8" max="8" width="9.140625" style="1"/>
    <col min="9" max="9" width="2" style="1" bestFit="1" customWidth="1"/>
    <col min="10" max="10" width="18.42578125" style="1" bestFit="1" customWidth="1"/>
    <col min="11" max="11" width="14.5703125" style="1" bestFit="1" customWidth="1"/>
    <col min="12" max="12" width="9.140625" style="1"/>
    <col min="13" max="13" width="12.85546875" style="1" bestFit="1" customWidth="1"/>
    <col min="14" max="14" width="9.28515625" style="1" bestFit="1" customWidth="1"/>
    <col min="15" max="16384" width="9.140625" style="1"/>
  </cols>
  <sheetData>
    <row r="2" spans="1:9">
      <c r="B2" s="3" t="s">
        <v>570</v>
      </c>
    </row>
    <row r="4" spans="1:9">
      <c r="B4" s="3" t="s">
        <v>571</v>
      </c>
    </row>
    <row r="6" spans="1:9" s="50" customFormat="1">
      <c r="A6" s="45"/>
      <c r="B6" s="425" t="s">
        <v>539</v>
      </c>
      <c r="C6" s="46"/>
      <c r="D6" s="47"/>
      <c r="E6" s="48"/>
      <c r="F6" s="49"/>
      <c r="G6" s="49"/>
    </row>
    <row r="7" spans="1:9" s="50" customFormat="1">
      <c r="A7" s="45"/>
      <c r="B7" s="46" t="s">
        <v>540</v>
      </c>
      <c r="C7" s="46"/>
      <c r="D7" s="47"/>
      <c r="E7" s="48"/>
      <c r="F7" s="49"/>
      <c r="G7" s="49"/>
    </row>
    <row r="8" spans="1:9" s="56" customFormat="1">
      <c r="A8" s="51"/>
      <c r="B8" s="52"/>
      <c r="C8" s="52"/>
      <c r="D8" s="53"/>
      <c r="E8" s="54"/>
      <c r="F8" s="55"/>
      <c r="G8" s="55"/>
    </row>
    <row r="9" spans="1:9" s="56" customFormat="1">
      <c r="A9" s="289" t="s">
        <v>542</v>
      </c>
      <c r="B9" s="290" t="s">
        <v>541</v>
      </c>
      <c r="C9" s="290"/>
      <c r="D9" s="291"/>
      <c r="E9" s="54"/>
      <c r="F9" s="55"/>
      <c r="G9" s="55"/>
    </row>
    <row r="10" spans="1:9" s="56" customFormat="1">
      <c r="A10" s="292"/>
      <c r="B10" s="293"/>
      <c r="C10" s="293"/>
      <c r="D10" s="294"/>
      <c r="E10" s="54"/>
      <c r="F10" s="55"/>
      <c r="G10" s="55"/>
    </row>
    <row r="11" spans="1:9" s="50" customFormat="1">
      <c r="A11" s="305" t="s">
        <v>253</v>
      </c>
      <c r="B11" s="293" t="s">
        <v>252</v>
      </c>
      <c r="C11" s="293"/>
      <c r="D11" s="294"/>
      <c r="E11" s="48"/>
      <c r="F11" s="49"/>
      <c r="G11" s="49"/>
    </row>
    <row r="12" spans="1:9" s="56" customFormat="1">
      <c r="A12" s="292"/>
      <c r="B12" s="293"/>
      <c r="C12" s="293"/>
      <c r="D12" s="294"/>
      <c r="E12" s="54"/>
      <c r="F12" s="55"/>
      <c r="G12" s="55"/>
    </row>
    <row r="13" spans="1:9" s="56" customFormat="1">
      <c r="A13" s="295" t="s">
        <v>93</v>
      </c>
      <c r="B13" s="296" t="s">
        <v>87</v>
      </c>
      <c r="C13" s="296"/>
      <c r="D13" s="294">
        <f>'A.B. prizidek k vratarnici'!F34</f>
        <v>0</v>
      </c>
      <c r="E13" s="55"/>
      <c r="F13" s="55"/>
      <c r="G13" s="55"/>
      <c r="H13" s="55"/>
      <c r="I13" s="55"/>
    </row>
    <row r="14" spans="1:9" s="56" customFormat="1">
      <c r="A14" s="295"/>
      <c r="B14" s="296"/>
      <c r="C14" s="296"/>
      <c r="D14" s="294"/>
      <c r="E14" s="55"/>
      <c r="F14" s="55"/>
      <c r="G14" s="55"/>
      <c r="H14" s="55"/>
      <c r="I14" s="55"/>
    </row>
    <row r="15" spans="1:9" s="56" customFormat="1">
      <c r="A15" s="295" t="s">
        <v>180</v>
      </c>
      <c r="B15" s="297" t="s">
        <v>94</v>
      </c>
      <c r="C15" s="297"/>
      <c r="D15" s="298">
        <f>'A.B. obstoj. objekt- vratarnica'!F12</f>
        <v>0</v>
      </c>
      <c r="E15" s="129"/>
      <c r="F15" s="129"/>
      <c r="G15" s="129"/>
      <c r="H15" s="157"/>
      <c r="I15" s="55"/>
    </row>
    <row r="16" spans="1:9" s="5" customFormat="1">
      <c r="A16" s="299"/>
      <c r="B16" s="299"/>
      <c r="C16" s="299"/>
      <c r="D16" s="300"/>
      <c r="F16" s="288"/>
    </row>
    <row r="17" spans="1:13" s="50" customFormat="1">
      <c r="A17" s="306" t="str">
        <f>'C. rekapitulacija-strojne'!A3</f>
        <v>C.</v>
      </c>
      <c r="B17" s="297" t="str">
        <f>'C. rekapitulacija-strojne'!B3</f>
        <v>STROJNA INSTALACIJA</v>
      </c>
      <c r="C17" s="297"/>
      <c r="D17" s="298">
        <f>'C. rekapitulacija-strojne'!F19</f>
        <v>0</v>
      </c>
      <c r="E17" s="111"/>
      <c r="F17" s="111"/>
      <c r="G17" s="111"/>
      <c r="H17" s="69"/>
      <c r="I17" s="49"/>
    </row>
    <row r="18" spans="1:13">
      <c r="A18" s="307"/>
      <c r="B18" s="301"/>
      <c r="C18" s="301"/>
      <c r="D18" s="300"/>
      <c r="E18" s="1"/>
      <c r="I18" s="2"/>
    </row>
    <row r="19" spans="1:13" s="50" customFormat="1">
      <c r="A19" s="305" t="str">
        <f>' D. električna instalacija'!A3</f>
        <v>D.</v>
      </c>
      <c r="B19" s="297" t="str">
        <f>' D. električna instalacija'!B3</f>
        <v>ELEKTRIČNA INŠTALACIJA</v>
      </c>
      <c r="C19" s="297"/>
      <c r="D19" s="298">
        <f>' D. električna instalacija'!F13</f>
        <v>0</v>
      </c>
      <c r="E19" s="111"/>
      <c r="F19" s="111"/>
      <c r="G19" s="111"/>
      <c r="H19" s="69"/>
      <c r="I19" s="49"/>
    </row>
    <row r="20" spans="1:13" s="50" customFormat="1">
      <c r="A20" s="306"/>
      <c r="B20" s="297"/>
      <c r="C20" s="297"/>
      <c r="D20" s="298"/>
      <c r="E20" s="111"/>
      <c r="F20" s="111"/>
      <c r="G20" s="111"/>
      <c r="H20" s="69"/>
      <c r="I20" s="49"/>
    </row>
    <row r="21" spans="1:13">
      <c r="A21" s="308" t="s">
        <v>538</v>
      </c>
      <c r="B21" s="303" t="s">
        <v>11</v>
      </c>
      <c r="C21" s="303"/>
      <c r="D21" s="325">
        <f>SUM(D11:D20)</f>
        <v>0</v>
      </c>
      <c r="E21" s="5"/>
      <c r="F21" s="6"/>
      <c r="G21" s="5"/>
      <c r="M21" s="2"/>
    </row>
    <row r="22" spans="1:13">
      <c r="A22" s="308"/>
      <c r="B22" s="303"/>
      <c r="C22" s="303"/>
      <c r="D22" s="302"/>
      <c r="E22" s="5"/>
      <c r="F22" s="6"/>
      <c r="G22" s="5"/>
      <c r="M22" s="2"/>
    </row>
    <row r="23" spans="1:13">
      <c r="A23" s="308" t="s">
        <v>216</v>
      </c>
      <c r="B23" s="303" t="s">
        <v>543</v>
      </c>
      <c r="C23" s="304">
        <v>0</v>
      </c>
      <c r="D23" s="302">
        <f>C23*D21</f>
        <v>0</v>
      </c>
      <c r="E23" s="5"/>
      <c r="F23" s="6"/>
      <c r="G23" s="5"/>
      <c r="M23" s="2"/>
    </row>
    <row r="24" spans="1:13">
      <c r="A24" s="308"/>
      <c r="B24" s="303"/>
      <c r="C24" s="303"/>
      <c r="D24" s="302"/>
      <c r="E24" s="5"/>
      <c r="F24" s="6"/>
      <c r="G24" s="5"/>
      <c r="M24" s="2"/>
    </row>
    <row r="25" spans="1:13">
      <c r="A25" s="308" t="s">
        <v>546</v>
      </c>
      <c r="B25" s="303" t="s">
        <v>544</v>
      </c>
      <c r="C25" s="303"/>
      <c r="D25" s="302">
        <f>D21-D23</f>
        <v>0</v>
      </c>
      <c r="E25" s="5"/>
      <c r="F25" s="6"/>
      <c r="G25" s="5"/>
      <c r="M25" s="2"/>
    </row>
    <row r="26" spans="1:13">
      <c r="A26" s="309"/>
      <c r="B26" s="7"/>
      <c r="C26" s="7"/>
      <c r="D26" s="287"/>
      <c r="E26" s="5"/>
      <c r="F26" s="6"/>
      <c r="G26" s="5"/>
      <c r="M26" s="2"/>
    </row>
    <row r="27" spans="1:13">
      <c r="A27" s="309"/>
      <c r="B27" s="7"/>
      <c r="C27" s="7"/>
      <c r="D27" s="287"/>
      <c r="E27" s="5"/>
      <c r="F27" s="6"/>
      <c r="G27" s="5"/>
      <c r="M27" s="2"/>
    </row>
    <row r="28" spans="1:13">
      <c r="A28" s="308" t="s">
        <v>93</v>
      </c>
      <c r="B28" s="303" t="s">
        <v>545</v>
      </c>
      <c r="C28" s="304">
        <v>0.22</v>
      </c>
      <c r="D28" s="302">
        <f>D25*C28</f>
        <v>0</v>
      </c>
      <c r="E28" s="5"/>
      <c r="F28" s="6"/>
      <c r="G28" s="5"/>
      <c r="M28" s="2"/>
    </row>
    <row r="29" spans="1:13">
      <c r="A29" s="308"/>
      <c r="B29" s="303"/>
      <c r="C29" s="303"/>
      <c r="D29" s="302"/>
      <c r="E29" s="5"/>
      <c r="F29" s="6"/>
      <c r="G29" s="5"/>
      <c r="M29" s="2"/>
    </row>
    <row r="30" spans="1:13">
      <c r="A30" s="308" t="s">
        <v>547</v>
      </c>
      <c r="B30" s="303" t="s">
        <v>11</v>
      </c>
      <c r="C30" s="303"/>
      <c r="D30" s="302">
        <f>D28+D25</f>
        <v>0</v>
      </c>
      <c r="E30" s="1"/>
      <c r="G30" s="4"/>
      <c r="H30" s="4"/>
      <c r="I30" s="4"/>
      <c r="J30" s="4"/>
      <c r="M30" s="2"/>
    </row>
    <row r="32" spans="1:13">
      <c r="B32" s="310" t="s">
        <v>548</v>
      </c>
    </row>
  </sheetData>
  <sheetProtection selectLockedCells="1"/>
  <phoneticPr fontId="7" type="noConversion"/>
  <printOptions horizontalCentered="1"/>
  <pageMargins left="0.98425196850393704" right="0.39370078740157483" top="0.98425196850393704" bottom="0.59055118110236227" header="0.39370078740157483" footer="0.39370078740157483"/>
  <pageSetup paperSize="9" scale="90" orientation="portrait" r:id="rId1"/>
  <headerFooter>
    <oddFooter>&amp;R&amp;P od &amp;N</oddFooter>
  </headerFooter>
</worksheet>
</file>

<file path=xl/worksheets/sheet2.xml><?xml version="1.0" encoding="utf-8"?>
<worksheet xmlns="http://schemas.openxmlformats.org/spreadsheetml/2006/main" xmlns:r="http://schemas.openxmlformats.org/officeDocument/2006/relationships">
  <sheetPr codeName="List2">
    <tabColor rgb="FF92D050"/>
  </sheetPr>
  <dimension ref="A1:I420"/>
  <sheetViews>
    <sheetView topLeftCell="A129" zoomScale="85" zoomScaleNormal="85" zoomScaleSheetLayoutView="115" workbookViewId="0">
      <selection activeCell="E149" sqref="E149"/>
    </sheetView>
  </sheetViews>
  <sheetFormatPr defaultColWidth="9.140625" defaultRowHeight="12.75"/>
  <cols>
    <col min="1" max="1" width="5.42578125" style="51" customWidth="1"/>
    <col min="2" max="2" width="44.5703125" style="52" customWidth="1"/>
    <col min="3" max="3" width="7.85546875" style="53" customWidth="1"/>
    <col min="4" max="4" width="8.28515625" style="54" customWidth="1"/>
    <col min="5" max="5" width="11.140625" style="55" customWidth="1"/>
    <col min="6" max="6" width="13.7109375" style="55" customWidth="1"/>
    <col min="7" max="7" width="9.140625" style="56"/>
    <col min="8" max="8" width="11.7109375" style="56" customWidth="1"/>
    <col min="9" max="16384" width="9.140625" style="56"/>
  </cols>
  <sheetData>
    <row r="1" spans="1:8" s="50" customFormat="1">
      <c r="A1" s="350" t="s">
        <v>86</v>
      </c>
      <c r="B1" s="351"/>
      <c r="C1" s="47"/>
      <c r="D1" s="48"/>
      <c r="E1" s="49"/>
      <c r="F1" s="49"/>
    </row>
    <row r="2" spans="1:8">
      <c r="A2" s="352"/>
      <c r="B2" s="353"/>
    </row>
    <row r="3" spans="1:8" ht="15.75">
      <c r="A3" s="402" t="s">
        <v>556</v>
      </c>
      <c r="B3" s="399" t="s">
        <v>252</v>
      </c>
    </row>
    <row r="4" spans="1:8">
      <c r="A4" s="352"/>
      <c r="B4" s="353"/>
    </row>
    <row r="5" spans="1:8">
      <c r="A5" s="328"/>
      <c r="B5" s="329" t="s">
        <v>555</v>
      </c>
      <c r="C5" s="48"/>
      <c r="D5" s="49"/>
      <c r="E5" s="49"/>
      <c r="F5" s="49"/>
      <c r="G5" s="55"/>
      <c r="H5" s="55"/>
    </row>
    <row r="6" spans="1:8">
      <c r="A6" s="328"/>
      <c r="B6" s="329"/>
      <c r="C6" s="48"/>
      <c r="D6" s="49"/>
      <c r="E6" s="49"/>
      <c r="F6" s="49"/>
      <c r="G6" s="55"/>
      <c r="H6" s="55"/>
    </row>
    <row r="7" spans="1:8" ht="12.75" customHeight="1">
      <c r="A7" s="328"/>
      <c r="B7" s="329" t="s">
        <v>554</v>
      </c>
      <c r="C7" s="48"/>
      <c r="D7" s="49"/>
      <c r="E7" s="49"/>
      <c r="F7" s="49"/>
      <c r="G7" s="55"/>
      <c r="H7" s="55"/>
    </row>
    <row r="8" spans="1:8" ht="13.5" thickBot="1">
      <c r="A8" s="57"/>
      <c r="B8" s="58"/>
      <c r="C8" s="48"/>
      <c r="D8" s="49"/>
      <c r="E8" s="49"/>
      <c r="F8" s="49"/>
      <c r="G8" s="55"/>
      <c r="H8" s="55"/>
    </row>
    <row r="9" spans="1:8" ht="28.5" customHeight="1" thickBot="1">
      <c r="A9" s="344" t="s">
        <v>552</v>
      </c>
      <c r="B9" s="620" t="s">
        <v>553</v>
      </c>
      <c r="C9" s="621"/>
      <c r="D9" s="621"/>
      <c r="E9" s="622"/>
      <c r="F9" s="345" t="s">
        <v>551</v>
      </c>
      <c r="G9" s="55"/>
      <c r="H9" s="55"/>
    </row>
    <row r="10" spans="1:8" s="50" customFormat="1">
      <c r="A10" s="343" t="s">
        <v>33</v>
      </c>
      <c r="B10" s="632" t="s">
        <v>25</v>
      </c>
      <c r="C10" s="633"/>
      <c r="D10" s="633"/>
      <c r="E10" s="633"/>
      <c r="F10" s="634"/>
      <c r="G10" s="142"/>
      <c r="H10" s="49"/>
    </row>
    <row r="11" spans="1:8">
      <c r="A11" s="333" t="s">
        <v>32</v>
      </c>
      <c r="B11" s="611" t="s">
        <v>27</v>
      </c>
      <c r="C11" s="612"/>
      <c r="D11" s="612"/>
      <c r="E11" s="613"/>
      <c r="F11" s="334">
        <f>+F65</f>
        <v>0</v>
      </c>
      <c r="G11" s="143"/>
      <c r="H11" s="55"/>
    </row>
    <row r="12" spans="1:8">
      <c r="A12" s="333" t="s">
        <v>36</v>
      </c>
      <c r="B12" s="614" t="s">
        <v>28</v>
      </c>
      <c r="C12" s="615"/>
      <c r="D12" s="615"/>
      <c r="E12" s="616"/>
      <c r="F12" s="334">
        <f>+F84</f>
        <v>0</v>
      </c>
    </row>
    <row r="13" spans="1:8">
      <c r="A13" s="306" t="s">
        <v>35</v>
      </c>
      <c r="B13" s="608" t="s">
        <v>37</v>
      </c>
      <c r="C13" s="609"/>
      <c r="D13" s="609"/>
      <c r="E13" s="610"/>
      <c r="F13" s="335">
        <f>+F107</f>
        <v>0</v>
      </c>
      <c r="G13" s="55"/>
      <c r="H13" s="55"/>
    </row>
    <row r="14" spans="1:8">
      <c r="A14" s="306" t="s">
        <v>38</v>
      </c>
      <c r="B14" s="608" t="s">
        <v>39</v>
      </c>
      <c r="C14" s="609"/>
      <c r="D14" s="609"/>
      <c r="E14" s="610"/>
      <c r="F14" s="335">
        <f>+F155</f>
        <v>0</v>
      </c>
      <c r="G14" s="55"/>
      <c r="H14" s="55"/>
    </row>
    <row r="15" spans="1:8">
      <c r="A15" s="306" t="s">
        <v>34</v>
      </c>
      <c r="B15" s="608" t="s">
        <v>40</v>
      </c>
      <c r="C15" s="609"/>
      <c r="D15" s="609"/>
      <c r="E15" s="610"/>
      <c r="F15" s="335">
        <f>+F190</f>
        <v>0</v>
      </c>
      <c r="G15" s="55"/>
      <c r="H15" s="55"/>
    </row>
    <row r="16" spans="1:8">
      <c r="A16" s="306" t="s">
        <v>42</v>
      </c>
      <c r="B16" s="608" t="s">
        <v>66</v>
      </c>
      <c r="C16" s="609"/>
      <c r="D16" s="609"/>
      <c r="E16" s="610"/>
      <c r="F16" s="335">
        <f>+F223</f>
        <v>0</v>
      </c>
      <c r="G16" s="55"/>
      <c r="H16" s="55"/>
    </row>
    <row r="17" spans="1:8" s="50" customFormat="1">
      <c r="A17" s="336"/>
      <c r="B17" s="617" t="s">
        <v>565</v>
      </c>
      <c r="C17" s="618"/>
      <c r="D17" s="618"/>
      <c r="E17" s="619"/>
      <c r="F17" s="337">
        <f>SUM(F11:F16)</f>
        <v>0</v>
      </c>
      <c r="G17" s="49"/>
      <c r="H17" s="49"/>
    </row>
    <row r="18" spans="1:8">
      <c r="A18" s="306"/>
      <c r="B18" s="608"/>
      <c r="C18" s="609"/>
      <c r="D18" s="609"/>
      <c r="E18" s="610"/>
      <c r="F18" s="335"/>
      <c r="G18" s="55"/>
      <c r="H18" s="55"/>
    </row>
    <row r="19" spans="1:8">
      <c r="A19" s="332" t="s">
        <v>43</v>
      </c>
      <c r="B19" s="629" t="s">
        <v>46</v>
      </c>
      <c r="C19" s="630"/>
      <c r="D19" s="630"/>
      <c r="E19" s="630"/>
      <c r="F19" s="631"/>
      <c r="G19" s="55"/>
      <c r="H19" s="55"/>
    </row>
    <row r="20" spans="1:8">
      <c r="A20" s="306" t="s">
        <v>32</v>
      </c>
      <c r="B20" s="608" t="s">
        <v>139</v>
      </c>
      <c r="C20" s="609"/>
      <c r="D20" s="609"/>
      <c r="E20" s="610"/>
      <c r="F20" s="335">
        <f>+F251</f>
        <v>0</v>
      </c>
      <c r="G20" s="55"/>
      <c r="H20" s="55"/>
    </row>
    <row r="21" spans="1:8">
      <c r="A21" s="306" t="s">
        <v>36</v>
      </c>
      <c r="B21" s="608" t="s">
        <v>44</v>
      </c>
      <c r="C21" s="609"/>
      <c r="D21" s="609"/>
      <c r="E21" s="610"/>
      <c r="F21" s="335">
        <f>+F288</f>
        <v>0</v>
      </c>
      <c r="G21" s="55"/>
      <c r="H21" s="55"/>
    </row>
    <row r="22" spans="1:8">
      <c r="A22" s="306" t="s">
        <v>35</v>
      </c>
      <c r="B22" s="608" t="s">
        <v>81</v>
      </c>
      <c r="C22" s="609"/>
      <c r="D22" s="609"/>
      <c r="E22" s="610"/>
      <c r="F22" s="335">
        <f>+F301</f>
        <v>0</v>
      </c>
      <c r="G22" s="55"/>
      <c r="H22" s="55"/>
    </row>
    <row r="23" spans="1:8">
      <c r="A23" s="306" t="s">
        <v>38</v>
      </c>
      <c r="B23" s="608" t="s">
        <v>211</v>
      </c>
      <c r="C23" s="609"/>
      <c r="D23" s="609"/>
      <c r="E23" s="610"/>
      <c r="F23" s="335">
        <f>+F313</f>
        <v>0</v>
      </c>
      <c r="G23" s="55"/>
      <c r="H23" s="55"/>
    </row>
    <row r="24" spans="1:8">
      <c r="A24" s="306" t="s">
        <v>34</v>
      </c>
      <c r="B24" s="608" t="s">
        <v>48</v>
      </c>
      <c r="C24" s="609"/>
      <c r="D24" s="609"/>
      <c r="E24" s="610"/>
      <c r="F24" s="335">
        <f>+F320</f>
        <v>0</v>
      </c>
      <c r="G24" s="55"/>
      <c r="H24" s="55"/>
    </row>
    <row r="25" spans="1:8">
      <c r="A25" s="306" t="s">
        <v>41</v>
      </c>
      <c r="B25" s="608" t="s">
        <v>47</v>
      </c>
      <c r="C25" s="609"/>
      <c r="D25" s="609"/>
      <c r="E25" s="610"/>
      <c r="F25" s="335">
        <f>+F327</f>
        <v>0</v>
      </c>
      <c r="G25" s="55"/>
      <c r="H25" s="55"/>
    </row>
    <row r="26" spans="1:8">
      <c r="A26" s="306" t="s">
        <v>42</v>
      </c>
      <c r="B26" s="608" t="s">
        <v>296</v>
      </c>
      <c r="C26" s="609"/>
      <c r="D26" s="609"/>
      <c r="E26" s="610"/>
      <c r="F26" s="335">
        <f>F384</f>
        <v>0</v>
      </c>
      <c r="G26" s="55"/>
      <c r="H26" s="55"/>
    </row>
    <row r="27" spans="1:8">
      <c r="A27" s="306" t="s">
        <v>88</v>
      </c>
      <c r="B27" s="608" t="s">
        <v>160</v>
      </c>
      <c r="C27" s="609"/>
      <c r="D27" s="609"/>
      <c r="E27" s="610"/>
      <c r="F27" s="335">
        <f>+F393</f>
        <v>0</v>
      </c>
      <c r="G27" s="55"/>
      <c r="H27" s="55"/>
    </row>
    <row r="28" spans="1:8">
      <c r="A28" s="306" t="s">
        <v>89</v>
      </c>
      <c r="B28" s="608" t="s">
        <v>310</v>
      </c>
      <c r="C28" s="609"/>
      <c r="D28" s="609"/>
      <c r="E28" s="610"/>
      <c r="F28" s="338">
        <f>F406</f>
        <v>0</v>
      </c>
      <c r="G28" s="55"/>
      <c r="H28" s="55"/>
    </row>
    <row r="29" spans="1:8" s="50" customFormat="1">
      <c r="A29" s="336"/>
      <c r="B29" s="635" t="s">
        <v>566</v>
      </c>
      <c r="C29" s="636"/>
      <c r="D29" s="636"/>
      <c r="E29" s="637"/>
      <c r="F29" s="337">
        <f>SUM(F20:F28)</f>
        <v>0</v>
      </c>
      <c r="G29" s="49"/>
      <c r="H29" s="49"/>
    </row>
    <row r="30" spans="1:8">
      <c r="A30" s="306"/>
      <c r="B30" s="608"/>
      <c r="C30" s="609"/>
      <c r="D30" s="609"/>
      <c r="E30" s="610"/>
      <c r="F30" s="335"/>
      <c r="G30" s="55"/>
      <c r="H30" s="55"/>
    </row>
    <row r="31" spans="1:8" s="50" customFormat="1">
      <c r="A31" s="339" t="str">
        <f>A411</f>
        <v>C.</v>
      </c>
      <c r="B31" s="629" t="str">
        <f>B411</f>
        <v>TUJE STORITVE IN NEPREDVIDENA DELA</v>
      </c>
      <c r="C31" s="630"/>
      <c r="D31" s="630"/>
      <c r="E31" s="630"/>
      <c r="F31" s="631"/>
      <c r="G31" s="49"/>
      <c r="H31" s="49"/>
    </row>
    <row r="32" spans="1:8" s="342" customFormat="1">
      <c r="A32" s="340"/>
      <c r="B32" s="617" t="s">
        <v>567</v>
      </c>
      <c r="C32" s="618"/>
      <c r="D32" s="618"/>
      <c r="E32" s="619"/>
      <c r="F32" s="340">
        <f>+F419</f>
        <v>0</v>
      </c>
      <c r="G32" s="341"/>
      <c r="H32" s="341"/>
    </row>
    <row r="33" spans="1:8" s="50" customFormat="1" ht="13.5" thickBot="1">
      <c r="A33" s="346"/>
      <c r="B33" s="623"/>
      <c r="C33" s="624"/>
      <c r="D33" s="624"/>
      <c r="E33" s="625"/>
      <c r="F33" s="347"/>
      <c r="G33" s="49"/>
      <c r="H33" s="49"/>
    </row>
    <row r="34" spans="1:8" s="50" customFormat="1" ht="13.5" thickBot="1">
      <c r="A34" s="348"/>
      <c r="B34" s="626" t="s">
        <v>550</v>
      </c>
      <c r="C34" s="627"/>
      <c r="D34" s="627"/>
      <c r="E34" s="628"/>
      <c r="F34" s="349">
        <f>+F17+F29+F32</f>
        <v>0</v>
      </c>
      <c r="G34" s="49"/>
      <c r="H34" s="49"/>
    </row>
    <row r="35" spans="1:8" s="50" customFormat="1">
      <c r="A35" s="57"/>
      <c r="B35" s="58"/>
      <c r="C35" s="48"/>
      <c r="D35" s="49"/>
      <c r="E35" s="49"/>
      <c r="F35" s="49"/>
      <c r="G35" s="49"/>
      <c r="H35" s="49"/>
    </row>
    <row r="36" spans="1:8" ht="13.5" thickBot="1">
      <c r="A36" s="60"/>
      <c r="B36" s="59"/>
      <c r="C36" s="54"/>
      <c r="D36" s="55"/>
      <c r="G36" s="55"/>
      <c r="H36" s="55"/>
    </row>
    <row r="37" spans="1:8" ht="13.5" thickBot="1">
      <c r="A37" s="315" t="s">
        <v>33</v>
      </c>
      <c r="B37" s="316" t="s">
        <v>25</v>
      </c>
      <c r="C37" s="317"/>
      <c r="D37" s="318"/>
      <c r="E37" s="319"/>
      <c r="F37" s="320"/>
      <c r="G37" s="142"/>
      <c r="H37" s="55"/>
    </row>
    <row r="38" spans="1:8" s="132" customFormat="1">
      <c r="A38" s="417"/>
      <c r="B38" s="418"/>
      <c r="C38" s="419"/>
      <c r="D38" s="420"/>
      <c r="E38" s="421"/>
      <c r="F38" s="421"/>
      <c r="G38" s="142"/>
      <c r="H38" s="422"/>
    </row>
    <row r="39" spans="1:8" s="132" customFormat="1" ht="131.25" customHeight="1">
      <c r="A39" s="417"/>
      <c r="B39" s="423" t="s">
        <v>596</v>
      </c>
      <c r="C39" s="419"/>
      <c r="D39" s="420"/>
      <c r="E39" s="421"/>
      <c r="F39" s="421"/>
      <c r="G39" s="142"/>
      <c r="H39" s="422"/>
    </row>
    <row r="40" spans="1:8">
      <c r="A40" s="9"/>
      <c r="B40" s="10"/>
      <c r="C40" s="11"/>
      <c r="D40" s="12"/>
      <c r="E40" s="13"/>
      <c r="F40" s="13"/>
      <c r="G40" s="144"/>
      <c r="H40" s="55"/>
    </row>
    <row r="41" spans="1:8">
      <c r="A41" s="74" t="s">
        <v>32</v>
      </c>
      <c r="B41" s="75" t="s">
        <v>27</v>
      </c>
      <c r="C41" s="76"/>
      <c r="D41" s="77"/>
      <c r="E41" s="78"/>
      <c r="F41" s="79"/>
      <c r="G41" s="144"/>
      <c r="H41" s="55"/>
    </row>
    <row r="42" spans="1:8">
      <c r="A42" s="16"/>
      <c r="B42" s="17"/>
      <c r="C42" s="18"/>
      <c r="D42" s="19"/>
      <c r="E42" s="20"/>
      <c r="F42" s="20"/>
      <c r="G42" s="55"/>
      <c r="H42" s="55"/>
    </row>
    <row r="43" spans="1:8">
      <c r="A43" s="16" t="s">
        <v>16</v>
      </c>
      <c r="B43" s="17" t="s">
        <v>80</v>
      </c>
      <c r="C43" s="18" t="s">
        <v>0</v>
      </c>
      <c r="D43" s="21">
        <v>1</v>
      </c>
      <c r="E43" s="429">
        <v>0</v>
      </c>
      <c r="F43" s="429">
        <f>+E43*D43</f>
        <v>0</v>
      </c>
    </row>
    <row r="44" spans="1:8">
      <c r="A44" s="16"/>
      <c r="B44" s="17"/>
      <c r="C44" s="18"/>
      <c r="D44" s="19"/>
      <c r="E44" s="429"/>
      <c r="F44" s="429"/>
    </row>
    <row r="45" spans="1:8">
      <c r="A45" s="16" t="s">
        <v>17</v>
      </c>
      <c r="B45" s="17" t="s">
        <v>49</v>
      </c>
      <c r="C45" s="18" t="s">
        <v>0</v>
      </c>
      <c r="D45" s="21">
        <v>8</v>
      </c>
      <c r="E45" s="429">
        <v>0</v>
      </c>
      <c r="F45" s="429">
        <f>+E45*D45</f>
        <v>0</v>
      </c>
    </row>
    <row r="46" spans="1:8">
      <c r="A46" s="16"/>
      <c r="B46" s="17"/>
      <c r="C46" s="18"/>
      <c r="D46" s="19"/>
      <c r="E46" s="429"/>
      <c r="F46" s="429"/>
    </row>
    <row r="47" spans="1:8">
      <c r="A47" s="16" t="s">
        <v>14</v>
      </c>
      <c r="B47" s="17" t="s">
        <v>50</v>
      </c>
      <c r="C47" s="18" t="s">
        <v>0</v>
      </c>
      <c r="D47" s="19">
        <v>1</v>
      </c>
      <c r="E47" s="429">
        <v>0</v>
      </c>
      <c r="F47" s="429">
        <f>+E47*D47</f>
        <v>0</v>
      </c>
    </row>
    <row r="48" spans="1:8">
      <c r="A48" s="16"/>
      <c r="B48" s="17"/>
      <c r="C48" s="18"/>
      <c r="D48" s="19"/>
      <c r="E48" s="429"/>
      <c r="F48" s="429"/>
    </row>
    <row r="49" spans="1:6" s="409" customFormat="1" ht="36" hidden="1">
      <c r="A49" s="404" t="s">
        <v>15</v>
      </c>
      <c r="B49" s="405" t="s">
        <v>115</v>
      </c>
      <c r="C49" s="406" t="s">
        <v>0</v>
      </c>
      <c r="D49" s="407">
        <v>1</v>
      </c>
      <c r="E49" s="430">
        <v>0</v>
      </c>
      <c r="F49" s="430">
        <f>+E49*D49</f>
        <v>0</v>
      </c>
    </row>
    <row r="50" spans="1:6" hidden="1">
      <c r="A50" s="16"/>
      <c r="B50" s="17"/>
      <c r="C50" s="18"/>
      <c r="D50" s="19"/>
      <c r="E50" s="429"/>
      <c r="F50" s="429"/>
    </row>
    <row r="51" spans="1:6" s="409" customFormat="1" ht="28.5" hidden="1" customHeight="1">
      <c r="A51" s="404" t="s">
        <v>12</v>
      </c>
      <c r="B51" s="405" t="s">
        <v>109</v>
      </c>
      <c r="C51" s="406" t="s">
        <v>0</v>
      </c>
      <c r="D51" s="407">
        <v>1</v>
      </c>
      <c r="E51" s="430">
        <v>0</v>
      </c>
      <c r="F51" s="430">
        <f>+E51*D51</f>
        <v>0</v>
      </c>
    </row>
    <row r="52" spans="1:6">
      <c r="A52" s="16"/>
      <c r="B52" s="17"/>
      <c r="C52" s="18"/>
      <c r="D52" s="19"/>
      <c r="E52" s="429"/>
      <c r="F52" s="429"/>
    </row>
    <row r="53" spans="1:6" ht="36">
      <c r="A53" s="16" t="s">
        <v>13</v>
      </c>
      <c r="B53" s="426" t="s">
        <v>260</v>
      </c>
      <c r="C53" s="427" t="s">
        <v>53</v>
      </c>
      <c r="D53" s="428">
        <v>30</v>
      </c>
      <c r="E53" s="431">
        <v>0</v>
      </c>
      <c r="F53" s="431">
        <f>+D53*E53</f>
        <v>0</v>
      </c>
    </row>
    <row r="54" spans="1:6">
      <c r="A54" s="16"/>
      <c r="B54" s="426"/>
      <c r="C54" s="427"/>
      <c r="D54" s="428"/>
      <c r="E54" s="431"/>
      <c r="F54" s="431"/>
    </row>
    <row r="55" spans="1:6" ht="60">
      <c r="A55" s="16" t="s">
        <v>19</v>
      </c>
      <c r="B55" s="426" t="s">
        <v>308</v>
      </c>
      <c r="C55" s="427" t="s">
        <v>53</v>
      </c>
      <c r="D55" s="428">
        <v>30</v>
      </c>
      <c r="E55" s="431">
        <v>0</v>
      </c>
      <c r="F55" s="431">
        <f>E55*D55</f>
        <v>0</v>
      </c>
    </row>
    <row r="56" spans="1:6">
      <c r="A56" s="16"/>
      <c r="B56" s="426"/>
      <c r="C56" s="427"/>
      <c r="D56" s="428"/>
      <c r="E56" s="431"/>
      <c r="F56" s="431"/>
    </row>
    <row r="57" spans="1:6" ht="24" customHeight="1">
      <c r="A57" s="16" t="s">
        <v>20</v>
      </c>
      <c r="B57" s="426" t="s">
        <v>110</v>
      </c>
      <c r="C57" s="427" t="s">
        <v>0</v>
      </c>
      <c r="D57" s="428">
        <v>2</v>
      </c>
      <c r="E57" s="431">
        <v>0</v>
      </c>
      <c r="F57" s="431">
        <f>+E57*D57</f>
        <v>0</v>
      </c>
    </row>
    <row r="58" spans="1:6">
      <c r="A58" s="16"/>
      <c r="B58" s="426"/>
      <c r="C58" s="427"/>
      <c r="D58" s="428"/>
      <c r="E58" s="431"/>
      <c r="F58" s="431"/>
    </row>
    <row r="59" spans="1:6" ht="24">
      <c r="A59" s="16" t="s">
        <v>24</v>
      </c>
      <c r="B59" s="426" t="s">
        <v>111</v>
      </c>
      <c r="C59" s="427" t="s">
        <v>29</v>
      </c>
      <c r="D59" s="428">
        <v>5</v>
      </c>
      <c r="E59" s="431">
        <v>0</v>
      </c>
      <c r="F59" s="431">
        <f>+E59*D59</f>
        <v>0</v>
      </c>
    </row>
    <row r="60" spans="1:6">
      <c r="A60" s="16"/>
      <c r="B60" s="426"/>
      <c r="C60" s="427"/>
      <c r="D60" s="428"/>
      <c r="E60" s="431"/>
      <c r="F60" s="431"/>
    </row>
    <row r="61" spans="1:6" ht="48">
      <c r="A61" s="16" t="s">
        <v>26</v>
      </c>
      <c r="B61" s="17" t="s">
        <v>112</v>
      </c>
      <c r="C61" s="18" t="s">
        <v>53</v>
      </c>
      <c r="D61" s="19">
        <v>5</v>
      </c>
      <c r="E61" s="429">
        <v>0</v>
      </c>
      <c r="F61" s="429">
        <f>+E61*D61</f>
        <v>0</v>
      </c>
    </row>
    <row r="62" spans="1:6">
      <c r="A62" s="16"/>
      <c r="B62" s="17"/>
      <c r="C62" s="18"/>
      <c r="D62" s="19"/>
      <c r="E62" s="429"/>
      <c r="F62" s="429"/>
    </row>
    <row r="63" spans="1:6" ht="60">
      <c r="A63" s="16" t="s">
        <v>261</v>
      </c>
      <c r="B63" s="61" t="s">
        <v>316</v>
      </c>
      <c r="C63" s="62" t="s">
        <v>0</v>
      </c>
      <c r="D63" s="63">
        <v>1</v>
      </c>
      <c r="E63" s="432">
        <v>0</v>
      </c>
      <c r="F63" s="429">
        <f>+E63*D63</f>
        <v>0</v>
      </c>
    </row>
    <row r="64" spans="1:6">
      <c r="A64" s="16"/>
      <c r="B64" s="61"/>
      <c r="C64" s="62"/>
      <c r="D64" s="63"/>
      <c r="E64" s="432"/>
      <c r="F64" s="429"/>
    </row>
    <row r="65" spans="1:8" ht="13.5" thickBot="1">
      <c r="A65" s="311"/>
      <c r="B65" s="312" t="s">
        <v>52</v>
      </c>
      <c r="C65" s="313"/>
      <c r="D65" s="314"/>
      <c r="E65" s="433"/>
      <c r="F65" s="433">
        <f>SUM(F41:F64)</f>
        <v>0</v>
      </c>
      <c r="H65" s="56">
        <v>1766</v>
      </c>
    </row>
    <row r="66" spans="1:8" ht="13.5" thickTop="1">
      <c r="A66" s="14"/>
      <c r="B66" s="23"/>
      <c r="C66" s="24"/>
      <c r="D66" s="15"/>
      <c r="E66" s="434"/>
      <c r="F66" s="434"/>
    </row>
    <row r="67" spans="1:8">
      <c r="A67" s="14"/>
      <c r="B67" s="23"/>
      <c r="C67" s="24"/>
      <c r="D67" s="15"/>
      <c r="E67" s="434"/>
      <c r="F67" s="429"/>
    </row>
    <row r="68" spans="1:8">
      <c r="A68" s="74" t="s">
        <v>36</v>
      </c>
      <c r="B68" s="80" t="s">
        <v>28</v>
      </c>
      <c r="C68" s="81"/>
      <c r="D68" s="77"/>
      <c r="E68" s="435"/>
      <c r="F68" s="436"/>
    </row>
    <row r="69" spans="1:8">
      <c r="A69" s="14"/>
      <c r="B69" s="23"/>
      <c r="C69" s="24"/>
      <c r="D69" s="15"/>
      <c r="E69" s="429"/>
      <c r="F69" s="429"/>
    </row>
    <row r="70" spans="1:8" ht="24">
      <c r="A70" s="16" t="s">
        <v>1</v>
      </c>
      <c r="B70" s="17" t="s">
        <v>82</v>
      </c>
      <c r="C70" s="25" t="s">
        <v>53</v>
      </c>
      <c r="D70" s="26">
        <v>68.5</v>
      </c>
      <c r="E70" s="429">
        <v>0</v>
      </c>
      <c r="F70" s="429">
        <f>+E70*D70</f>
        <v>0</v>
      </c>
    </row>
    <row r="71" spans="1:8">
      <c r="A71" s="14"/>
      <c r="B71" s="27"/>
      <c r="C71" s="28"/>
      <c r="D71" s="29"/>
      <c r="E71" s="429"/>
      <c r="F71" s="429"/>
    </row>
    <row r="72" spans="1:8" ht="36" customHeight="1">
      <c r="A72" s="16" t="s">
        <v>18</v>
      </c>
      <c r="B72" s="17" t="s">
        <v>256</v>
      </c>
      <c r="C72" s="28" t="s">
        <v>51</v>
      </c>
      <c r="D72" s="29">
        <v>25.1</v>
      </c>
      <c r="E72" s="429">
        <v>0</v>
      </c>
      <c r="F72" s="429">
        <f>+E72*D72</f>
        <v>0</v>
      </c>
    </row>
    <row r="73" spans="1:8">
      <c r="A73" s="14"/>
      <c r="B73" s="27"/>
      <c r="C73" s="28"/>
      <c r="D73" s="29"/>
      <c r="E73" s="429"/>
      <c r="F73" s="429"/>
    </row>
    <row r="74" spans="1:8" ht="24">
      <c r="A74" s="16" t="s">
        <v>2</v>
      </c>
      <c r="B74" s="17" t="s">
        <v>317</v>
      </c>
      <c r="C74" s="25" t="s">
        <v>53</v>
      </c>
      <c r="D74" s="29">
        <v>63</v>
      </c>
      <c r="E74" s="429">
        <v>0</v>
      </c>
      <c r="F74" s="429">
        <f>+E74*D74</f>
        <v>0</v>
      </c>
    </row>
    <row r="75" spans="1:8">
      <c r="A75" s="14"/>
      <c r="B75" s="27"/>
      <c r="C75" s="28"/>
      <c r="D75" s="29"/>
      <c r="E75" s="429"/>
      <c r="F75" s="429"/>
    </row>
    <row r="76" spans="1:8" ht="36">
      <c r="A76" s="16" t="s">
        <v>23</v>
      </c>
      <c r="B76" s="17" t="s">
        <v>319</v>
      </c>
      <c r="C76" s="18" t="s">
        <v>51</v>
      </c>
      <c r="D76" s="29">
        <v>8.5</v>
      </c>
      <c r="E76" s="429">
        <v>0</v>
      </c>
      <c r="F76" s="429">
        <f>+E76*D76</f>
        <v>0</v>
      </c>
    </row>
    <row r="77" spans="1:8">
      <c r="A77" s="14"/>
      <c r="B77" s="17"/>
      <c r="C77" s="18"/>
      <c r="D77" s="19"/>
      <c r="E77" s="429"/>
      <c r="F77" s="429"/>
    </row>
    <row r="78" spans="1:8" ht="36">
      <c r="A78" s="16" t="s">
        <v>3</v>
      </c>
      <c r="B78" s="17" t="s">
        <v>318</v>
      </c>
      <c r="C78" s="18" t="s">
        <v>51</v>
      </c>
      <c r="D78" s="19">
        <v>13.8</v>
      </c>
      <c r="E78" s="429">
        <v>0</v>
      </c>
      <c r="F78" s="429">
        <f>+E78*D78</f>
        <v>0</v>
      </c>
    </row>
    <row r="79" spans="1:8">
      <c r="A79" s="16"/>
      <c r="B79" s="17"/>
      <c r="C79" s="18"/>
      <c r="D79" s="19"/>
      <c r="E79" s="429"/>
      <c r="F79" s="429"/>
    </row>
    <row r="80" spans="1:8" ht="24">
      <c r="A80" s="16" t="s">
        <v>348</v>
      </c>
      <c r="B80" s="17" t="s">
        <v>163</v>
      </c>
      <c r="C80" s="18" t="s">
        <v>53</v>
      </c>
      <c r="D80" s="26">
        <v>20</v>
      </c>
      <c r="E80" s="429">
        <v>0</v>
      </c>
      <c r="F80" s="429">
        <f>+E80*D80</f>
        <v>0</v>
      </c>
    </row>
    <row r="81" spans="1:6">
      <c r="A81" s="14"/>
      <c r="B81" s="17"/>
      <c r="C81" s="18"/>
      <c r="D81" s="19"/>
      <c r="E81" s="429"/>
      <c r="F81" s="429"/>
    </row>
    <row r="82" spans="1:6" ht="24">
      <c r="A82" s="16" t="s">
        <v>349</v>
      </c>
      <c r="B82" s="30" t="s">
        <v>114</v>
      </c>
      <c r="C82" s="18" t="s">
        <v>51</v>
      </c>
      <c r="D82" s="19">
        <v>19</v>
      </c>
      <c r="E82" s="429">
        <v>0</v>
      </c>
      <c r="F82" s="429">
        <f>+E82*D82</f>
        <v>0</v>
      </c>
    </row>
    <row r="83" spans="1:6">
      <c r="A83" s="31"/>
      <c r="B83" s="30"/>
      <c r="C83" s="32"/>
      <c r="D83" s="29"/>
      <c r="E83" s="437"/>
      <c r="F83" s="437"/>
    </row>
    <row r="84" spans="1:6" ht="13.5" thickBot="1">
      <c r="A84" s="311"/>
      <c r="B84" s="312" t="s">
        <v>54</v>
      </c>
      <c r="C84" s="313"/>
      <c r="D84" s="314"/>
      <c r="E84" s="433"/>
      <c r="F84" s="433">
        <f>SUM(F69:F83)</f>
        <v>0</v>
      </c>
    </row>
    <row r="85" spans="1:6" ht="13.5" thickTop="1">
      <c r="A85" s="34"/>
      <c r="B85" s="35"/>
      <c r="C85" s="36"/>
      <c r="D85" s="37"/>
      <c r="E85" s="438"/>
      <c r="F85" s="438"/>
    </row>
    <row r="86" spans="1:6">
      <c r="A86" s="34"/>
      <c r="B86" s="35"/>
      <c r="C86" s="36"/>
      <c r="D86" s="37"/>
      <c r="E86" s="438"/>
      <c r="F86" s="438"/>
    </row>
    <row r="87" spans="1:6">
      <c r="A87" s="74" t="s">
        <v>35</v>
      </c>
      <c r="B87" s="80" t="s">
        <v>37</v>
      </c>
      <c r="C87" s="82"/>
      <c r="D87" s="77"/>
      <c r="E87" s="435"/>
      <c r="F87" s="436"/>
    </row>
    <row r="88" spans="1:6" s="149" customFormat="1">
      <c r="A88" s="145"/>
      <c r="B88" s="146"/>
      <c r="C88" s="147"/>
      <c r="D88" s="148"/>
      <c r="E88" s="439"/>
      <c r="F88" s="439"/>
    </row>
    <row r="89" spans="1:6" ht="36">
      <c r="A89" s="16" t="s">
        <v>55</v>
      </c>
      <c r="B89" s="17" t="s">
        <v>320</v>
      </c>
      <c r="C89" s="25" t="s">
        <v>51</v>
      </c>
      <c r="D89" s="26">
        <v>5.8</v>
      </c>
      <c r="E89" s="429">
        <v>0</v>
      </c>
      <c r="F89" s="429">
        <f>+E89*D89</f>
        <v>0</v>
      </c>
    </row>
    <row r="90" spans="1:6">
      <c r="A90" s="14"/>
      <c r="B90" s="23"/>
      <c r="C90" s="24"/>
      <c r="D90" s="15"/>
      <c r="E90" s="429"/>
      <c r="F90" s="429"/>
    </row>
    <row r="91" spans="1:6" ht="24">
      <c r="A91" s="16" t="s">
        <v>184</v>
      </c>
      <c r="B91" s="17" t="s">
        <v>321</v>
      </c>
      <c r="C91" s="28" t="s">
        <v>51</v>
      </c>
      <c r="D91" s="26">
        <v>12.5</v>
      </c>
      <c r="E91" s="429">
        <v>0</v>
      </c>
      <c r="F91" s="429">
        <f>+E91*D91</f>
        <v>0</v>
      </c>
    </row>
    <row r="92" spans="1:6">
      <c r="A92" s="14"/>
      <c r="B92" s="23"/>
      <c r="C92" s="24"/>
      <c r="D92" s="15"/>
      <c r="E92" s="429"/>
      <c r="F92" s="429"/>
    </row>
    <row r="93" spans="1:6" ht="36">
      <c r="A93" s="16" t="s">
        <v>185</v>
      </c>
      <c r="B93" s="17" t="s">
        <v>323</v>
      </c>
      <c r="C93" s="28" t="s">
        <v>51</v>
      </c>
      <c r="D93" s="26">
        <v>11.5</v>
      </c>
      <c r="E93" s="429">
        <v>0</v>
      </c>
      <c r="F93" s="429">
        <f>+E93*D93</f>
        <v>0</v>
      </c>
    </row>
    <row r="94" spans="1:6">
      <c r="A94" s="14"/>
      <c r="B94" s="27"/>
      <c r="C94" s="28"/>
      <c r="D94" s="29"/>
      <c r="E94" s="429"/>
      <c r="F94" s="429"/>
    </row>
    <row r="95" spans="1:6" ht="36">
      <c r="A95" s="16" t="s">
        <v>322</v>
      </c>
      <c r="B95" s="17" t="s">
        <v>164</v>
      </c>
      <c r="C95" s="28" t="s">
        <v>51</v>
      </c>
      <c r="D95" s="26">
        <v>10.5</v>
      </c>
      <c r="E95" s="429">
        <v>0</v>
      </c>
      <c r="F95" s="429">
        <f>+E95*D95</f>
        <v>0</v>
      </c>
    </row>
    <row r="96" spans="1:6">
      <c r="A96" s="189"/>
      <c r="B96" s="190"/>
      <c r="C96" s="191"/>
      <c r="D96" s="192"/>
      <c r="E96" s="440"/>
      <c r="F96" s="440"/>
    </row>
    <row r="97" spans="1:6" s="409" customFormat="1" ht="24" hidden="1">
      <c r="A97" s="404" t="s">
        <v>56</v>
      </c>
      <c r="B97" s="405" t="s">
        <v>324</v>
      </c>
      <c r="C97" s="406" t="s">
        <v>53</v>
      </c>
      <c r="D97" s="408">
        <v>46.9</v>
      </c>
      <c r="E97" s="430">
        <v>0</v>
      </c>
      <c r="F97" s="430">
        <f>+E97*D97</f>
        <v>0</v>
      </c>
    </row>
    <row r="98" spans="1:6">
      <c r="A98" s="14"/>
      <c r="B98" s="27"/>
      <c r="C98" s="28"/>
      <c r="D98" s="29"/>
      <c r="E98" s="429"/>
      <c r="F98" s="429"/>
    </row>
    <row r="99" spans="1:6" ht="24">
      <c r="A99" s="16" t="s">
        <v>186</v>
      </c>
      <c r="B99" s="17" t="s">
        <v>57</v>
      </c>
      <c r="C99" s="18" t="s">
        <v>30</v>
      </c>
      <c r="D99" s="20">
        <v>650</v>
      </c>
      <c r="E99" s="429">
        <v>0</v>
      </c>
      <c r="F99" s="429">
        <f>+E99*D99</f>
        <v>0</v>
      </c>
    </row>
    <row r="100" spans="1:6">
      <c r="A100" s="14"/>
      <c r="B100" s="17"/>
      <c r="C100" s="18"/>
      <c r="D100" s="20"/>
      <c r="E100" s="429"/>
      <c r="F100" s="429"/>
    </row>
    <row r="101" spans="1:6" ht="24">
      <c r="A101" s="16" t="s">
        <v>59</v>
      </c>
      <c r="B101" s="17" t="s">
        <v>58</v>
      </c>
      <c r="C101" s="18" t="s">
        <v>30</v>
      </c>
      <c r="D101" s="20">
        <v>750</v>
      </c>
      <c r="E101" s="429">
        <v>0</v>
      </c>
      <c r="F101" s="429">
        <f>+E101*D101</f>
        <v>0</v>
      </c>
    </row>
    <row r="102" spans="1:6">
      <c r="A102" s="14"/>
      <c r="B102" s="17"/>
      <c r="C102" s="18"/>
      <c r="D102" s="20"/>
      <c r="E102" s="429"/>
      <c r="F102" s="429"/>
    </row>
    <row r="103" spans="1:6" ht="24">
      <c r="A103" s="16" t="s">
        <v>325</v>
      </c>
      <c r="B103" s="17" t="s">
        <v>60</v>
      </c>
      <c r="C103" s="18" t="s">
        <v>30</v>
      </c>
      <c r="D103" s="33">
        <v>1500</v>
      </c>
      <c r="E103" s="429">
        <v>0</v>
      </c>
      <c r="F103" s="429">
        <f>+E103*D103</f>
        <v>0</v>
      </c>
    </row>
    <row r="104" spans="1:6">
      <c r="A104" s="16"/>
      <c r="B104" s="17"/>
      <c r="C104" s="18"/>
      <c r="D104" s="33"/>
      <c r="E104" s="429"/>
      <c r="F104" s="429"/>
    </row>
    <row r="105" spans="1:6" ht="48">
      <c r="A105" s="16" t="s">
        <v>574</v>
      </c>
      <c r="B105" s="17" t="s">
        <v>573</v>
      </c>
      <c r="C105" s="18" t="s">
        <v>51</v>
      </c>
      <c r="D105" s="33">
        <v>0.4</v>
      </c>
      <c r="E105" s="429">
        <v>0</v>
      </c>
      <c r="F105" s="429">
        <f t="shared" ref="F105" si="0">+E105*D105</f>
        <v>0</v>
      </c>
    </row>
    <row r="106" spans="1:6">
      <c r="A106" s="31"/>
      <c r="B106" s="30"/>
      <c r="C106" s="32"/>
      <c r="D106" s="29"/>
      <c r="E106" s="437"/>
      <c r="F106" s="437"/>
    </row>
    <row r="107" spans="1:6" ht="13.5" thickBot="1">
      <c r="A107" s="311"/>
      <c r="B107" s="312" t="s">
        <v>61</v>
      </c>
      <c r="C107" s="313"/>
      <c r="D107" s="314"/>
      <c r="E107" s="433"/>
      <c r="F107" s="433">
        <f>SUM(F87:F106)</f>
        <v>0</v>
      </c>
    </row>
    <row r="108" spans="1:6" ht="13.5" thickTop="1">
      <c r="A108" s="34"/>
      <c r="B108" s="35"/>
      <c r="C108" s="36"/>
      <c r="D108" s="37"/>
      <c r="E108" s="438"/>
      <c r="F108" s="438"/>
    </row>
    <row r="109" spans="1:6">
      <c r="A109" s="14"/>
      <c r="B109" s="23"/>
      <c r="C109" s="24"/>
      <c r="D109" s="15"/>
      <c r="E109" s="434"/>
      <c r="F109" s="434"/>
    </row>
    <row r="110" spans="1:6">
      <c r="A110" s="74" t="s">
        <v>38</v>
      </c>
      <c r="B110" s="80" t="s">
        <v>39</v>
      </c>
      <c r="C110" s="81"/>
      <c r="D110" s="77"/>
      <c r="E110" s="435"/>
      <c r="F110" s="436"/>
    </row>
    <row r="111" spans="1:6">
      <c r="A111" s="14"/>
      <c r="B111" s="23"/>
      <c r="C111" s="24"/>
      <c r="D111" s="15"/>
      <c r="E111" s="429"/>
      <c r="F111" s="429"/>
    </row>
    <row r="112" spans="1:6" ht="36">
      <c r="A112" s="16" t="s">
        <v>62</v>
      </c>
      <c r="B112" s="17" t="s">
        <v>83</v>
      </c>
      <c r="C112" s="25" t="s">
        <v>53</v>
      </c>
      <c r="D112" s="26">
        <v>51</v>
      </c>
      <c r="E112" s="429">
        <v>0</v>
      </c>
      <c r="F112" s="429">
        <f>+E112*D112</f>
        <v>0</v>
      </c>
    </row>
    <row r="113" spans="1:7">
      <c r="A113" s="16"/>
      <c r="B113" s="65"/>
      <c r="C113" s="66"/>
      <c r="D113" s="19"/>
      <c r="E113" s="429"/>
      <c r="F113" s="429"/>
    </row>
    <row r="114" spans="1:7" ht="60">
      <c r="A114" s="16" t="s">
        <v>77</v>
      </c>
      <c r="B114" s="17" t="s">
        <v>234</v>
      </c>
      <c r="C114" s="25" t="s">
        <v>63</v>
      </c>
      <c r="D114" s="26">
        <v>31.5</v>
      </c>
      <c r="E114" s="429">
        <v>0</v>
      </c>
      <c r="F114" s="429">
        <f>+E114*D114</f>
        <v>0</v>
      </c>
    </row>
    <row r="115" spans="1:7">
      <c r="A115" s="14"/>
      <c r="B115" s="23"/>
      <c r="C115" s="24"/>
      <c r="D115" s="15"/>
      <c r="E115" s="429"/>
      <c r="F115" s="429"/>
    </row>
    <row r="116" spans="1:7" ht="36">
      <c r="A116" s="16" t="s">
        <v>74</v>
      </c>
      <c r="B116" s="17" t="s">
        <v>326</v>
      </c>
      <c r="C116" s="28" t="s">
        <v>51</v>
      </c>
      <c r="D116" s="26">
        <v>22.5</v>
      </c>
      <c r="E116" s="429">
        <v>0</v>
      </c>
      <c r="F116" s="429">
        <f>+E116*D116</f>
        <v>0</v>
      </c>
    </row>
    <row r="117" spans="1:7">
      <c r="A117" s="16"/>
      <c r="B117" s="150"/>
      <c r="C117" s="28"/>
      <c r="D117" s="26"/>
      <c r="E117" s="429"/>
      <c r="F117" s="429"/>
    </row>
    <row r="118" spans="1:7" ht="36">
      <c r="A118" s="16" t="s">
        <v>72</v>
      </c>
      <c r="B118" s="17" t="s">
        <v>327</v>
      </c>
      <c r="C118" s="18" t="s">
        <v>53</v>
      </c>
      <c r="D118" s="26">
        <v>6.6</v>
      </c>
      <c r="E118" s="429">
        <v>0</v>
      </c>
      <c r="F118" s="429">
        <f>+E118*D118</f>
        <v>0</v>
      </c>
    </row>
    <row r="119" spans="1:7">
      <c r="B119" s="17"/>
      <c r="C119" s="18"/>
      <c r="D119" s="19"/>
      <c r="E119" s="429"/>
      <c r="F119" s="429"/>
    </row>
    <row r="120" spans="1:7" s="64" customFormat="1" ht="48">
      <c r="A120" s="16" t="s">
        <v>75</v>
      </c>
      <c r="B120" s="61" t="s">
        <v>233</v>
      </c>
      <c r="C120" s="62" t="s">
        <v>53</v>
      </c>
      <c r="D120" s="63">
        <v>10.8</v>
      </c>
      <c r="E120" s="432">
        <v>0</v>
      </c>
      <c r="F120" s="429">
        <f>+D120*E120</f>
        <v>0</v>
      </c>
      <c r="G120" s="63"/>
    </row>
    <row r="121" spans="1:7" s="64" customFormat="1" ht="12">
      <c r="A121" s="16"/>
      <c r="B121" s="61"/>
      <c r="C121" s="62"/>
      <c r="D121" s="63"/>
      <c r="E121" s="432"/>
      <c r="F121" s="429"/>
      <c r="G121" s="63"/>
    </row>
    <row r="122" spans="1:7" s="64" customFormat="1" ht="48">
      <c r="A122" s="16" t="s">
        <v>6</v>
      </c>
      <c r="B122" s="61" t="s">
        <v>181</v>
      </c>
      <c r="C122" s="62" t="s">
        <v>53</v>
      </c>
      <c r="D122" s="63">
        <v>7.5</v>
      </c>
      <c r="E122" s="432">
        <v>0</v>
      </c>
      <c r="F122" s="429">
        <f>+D122*E122</f>
        <v>0</v>
      </c>
      <c r="G122" s="63"/>
    </row>
    <row r="123" spans="1:7" s="64" customFormat="1" ht="12">
      <c r="A123" s="16"/>
      <c r="B123" s="61"/>
      <c r="C123" s="62"/>
      <c r="D123" s="63"/>
      <c r="E123" s="432"/>
      <c r="F123" s="429"/>
      <c r="G123" s="63"/>
    </row>
    <row r="124" spans="1:7" s="64" customFormat="1" ht="48">
      <c r="A124" s="16" t="s">
        <v>76</v>
      </c>
      <c r="B124" s="61" t="s">
        <v>328</v>
      </c>
      <c r="C124" s="62" t="s">
        <v>53</v>
      </c>
      <c r="D124" s="63">
        <v>145</v>
      </c>
      <c r="E124" s="432">
        <v>0</v>
      </c>
      <c r="F124" s="429">
        <f>+D124*E124</f>
        <v>0</v>
      </c>
      <c r="G124" s="63"/>
    </row>
    <row r="125" spans="1:7">
      <c r="A125" s="38"/>
      <c r="B125" s="27"/>
      <c r="C125" s="28"/>
      <c r="D125" s="29"/>
      <c r="E125" s="429"/>
      <c r="F125" s="429"/>
    </row>
    <row r="126" spans="1:7" ht="48" customHeight="1">
      <c r="A126" s="16" t="s">
        <v>7</v>
      </c>
      <c r="B126" s="17" t="s">
        <v>240</v>
      </c>
      <c r="C126" s="18" t="s">
        <v>53</v>
      </c>
      <c r="D126" s="29">
        <v>49.3</v>
      </c>
      <c r="E126" s="429">
        <v>0</v>
      </c>
      <c r="F126" s="429">
        <f>+D126*E126</f>
        <v>0</v>
      </c>
    </row>
    <row r="127" spans="1:7">
      <c r="A127" s="38"/>
      <c r="B127" s="17"/>
      <c r="C127" s="18"/>
      <c r="D127" s="19"/>
      <c r="E127" s="429"/>
      <c r="F127" s="429"/>
    </row>
    <row r="128" spans="1:7" ht="86.45" customHeight="1">
      <c r="A128" s="16" t="s">
        <v>8</v>
      </c>
      <c r="B128" s="61" t="s">
        <v>329</v>
      </c>
      <c r="C128" s="18" t="s">
        <v>53</v>
      </c>
      <c r="D128" s="19">
        <v>35.6</v>
      </c>
      <c r="E128" s="429">
        <v>0</v>
      </c>
      <c r="F128" s="429">
        <f>+D128*E128</f>
        <v>0</v>
      </c>
    </row>
    <row r="129" spans="1:6">
      <c r="A129" s="38"/>
      <c r="B129" s="17"/>
      <c r="C129" s="18"/>
      <c r="D129" s="19"/>
      <c r="E129" s="441"/>
      <c r="F129" s="429"/>
    </row>
    <row r="130" spans="1:6" s="409" customFormat="1" ht="48" hidden="1" customHeight="1">
      <c r="A130" s="404" t="s">
        <v>9</v>
      </c>
      <c r="B130" s="411" t="s">
        <v>254</v>
      </c>
      <c r="C130" s="412"/>
      <c r="D130" s="407"/>
      <c r="E130" s="442"/>
      <c r="F130" s="442"/>
    </row>
    <row r="131" spans="1:6" s="414" customFormat="1" ht="12" hidden="1">
      <c r="A131" s="413"/>
      <c r="B131" s="411" t="s">
        <v>144</v>
      </c>
      <c r="C131" s="412" t="s">
        <v>63</v>
      </c>
      <c r="D131" s="407">
        <v>6</v>
      </c>
      <c r="E131" s="442">
        <v>0</v>
      </c>
      <c r="F131" s="442">
        <f>+D131*E131</f>
        <v>0</v>
      </c>
    </row>
    <row r="132" spans="1:6" s="409" customFormat="1" hidden="1">
      <c r="A132" s="413"/>
      <c r="B132" s="411" t="s">
        <v>145</v>
      </c>
      <c r="C132" s="412" t="s">
        <v>63</v>
      </c>
      <c r="D132" s="407">
        <v>10</v>
      </c>
      <c r="E132" s="442">
        <v>0</v>
      </c>
      <c r="F132" s="430">
        <f>+D132*E132</f>
        <v>0</v>
      </c>
    </row>
    <row r="133" spans="1:6" s="409" customFormat="1" hidden="1">
      <c r="A133" s="413"/>
      <c r="B133" s="411" t="s">
        <v>146</v>
      </c>
      <c r="C133" s="412" t="s">
        <v>63</v>
      </c>
      <c r="D133" s="407">
        <v>20</v>
      </c>
      <c r="E133" s="442">
        <v>0</v>
      </c>
      <c r="F133" s="430">
        <f>+D133*E133</f>
        <v>0</v>
      </c>
    </row>
    <row r="134" spans="1:6" s="409" customFormat="1" hidden="1">
      <c r="A134" s="413"/>
      <c r="B134" s="411"/>
      <c r="C134" s="412"/>
      <c r="D134" s="407"/>
      <c r="E134" s="442"/>
      <c r="F134" s="442"/>
    </row>
    <row r="135" spans="1:6" s="409" customFormat="1" ht="24" hidden="1">
      <c r="A135" s="413" t="s">
        <v>330</v>
      </c>
      <c r="B135" s="415" t="s">
        <v>147</v>
      </c>
      <c r="C135" s="412"/>
      <c r="D135" s="407"/>
      <c r="E135" s="442"/>
      <c r="F135" s="442"/>
    </row>
    <row r="136" spans="1:6" s="409" customFormat="1" hidden="1">
      <c r="A136" s="413"/>
      <c r="B136" s="411" t="s">
        <v>144</v>
      </c>
      <c r="C136" s="412" t="s">
        <v>63</v>
      </c>
      <c r="D136" s="407">
        <v>6</v>
      </c>
      <c r="E136" s="442">
        <v>0</v>
      </c>
      <c r="F136" s="430">
        <f>+D136*E136</f>
        <v>0</v>
      </c>
    </row>
    <row r="137" spans="1:6" s="409" customFormat="1" hidden="1">
      <c r="A137" s="413"/>
      <c r="B137" s="411" t="s">
        <v>145</v>
      </c>
      <c r="C137" s="412" t="s">
        <v>63</v>
      </c>
      <c r="D137" s="407">
        <v>10</v>
      </c>
      <c r="E137" s="442">
        <v>0</v>
      </c>
      <c r="F137" s="430">
        <f>+D137*E137</f>
        <v>0</v>
      </c>
    </row>
    <row r="138" spans="1:6" s="409" customFormat="1" hidden="1">
      <c r="A138" s="413"/>
      <c r="B138" s="411" t="s">
        <v>146</v>
      </c>
      <c r="C138" s="412" t="s">
        <v>63</v>
      </c>
      <c r="D138" s="407">
        <v>20</v>
      </c>
      <c r="E138" s="442">
        <v>0</v>
      </c>
      <c r="F138" s="430">
        <f>+D138*E138</f>
        <v>0</v>
      </c>
    </row>
    <row r="139" spans="1:6">
      <c r="A139" s="70"/>
      <c r="B139" s="71"/>
      <c r="C139" s="72"/>
      <c r="D139" s="19"/>
      <c r="E139" s="443"/>
      <c r="F139" s="443"/>
    </row>
    <row r="140" spans="1:6" ht="34.9" customHeight="1">
      <c r="A140" s="70" t="s">
        <v>331</v>
      </c>
      <c r="B140" s="17" t="s">
        <v>568</v>
      </c>
      <c r="C140" s="18"/>
      <c r="D140" s="19"/>
      <c r="E140" s="429"/>
      <c r="F140" s="429"/>
    </row>
    <row r="141" spans="1:6">
      <c r="A141" s="38"/>
      <c r="B141" s="17" t="s">
        <v>148</v>
      </c>
      <c r="C141" s="18" t="s">
        <v>0</v>
      </c>
      <c r="D141" s="19">
        <v>4</v>
      </c>
      <c r="E141" s="429">
        <v>0</v>
      </c>
      <c r="F141" s="429">
        <f>+D141*E141</f>
        <v>0</v>
      </c>
    </row>
    <row r="142" spans="1:6">
      <c r="A142" s="38"/>
      <c r="B142" s="17"/>
      <c r="C142" s="18"/>
      <c r="D142" s="19"/>
      <c r="E142" s="429"/>
      <c r="F142" s="429"/>
    </row>
    <row r="143" spans="1:6" ht="36">
      <c r="A143" s="70" t="s">
        <v>332</v>
      </c>
      <c r="B143" s="17" t="s">
        <v>214</v>
      </c>
      <c r="C143" s="18" t="s">
        <v>0</v>
      </c>
      <c r="D143" s="19">
        <v>1</v>
      </c>
      <c r="E143" s="429">
        <v>0</v>
      </c>
      <c r="F143" s="429">
        <f>+D143*E143</f>
        <v>0</v>
      </c>
    </row>
    <row r="144" spans="1:6">
      <c r="A144" s="38"/>
      <c r="B144" s="17"/>
      <c r="C144" s="18"/>
      <c r="D144" s="19"/>
      <c r="E144" s="429"/>
      <c r="F144" s="429"/>
    </row>
    <row r="145" spans="1:6" ht="72">
      <c r="A145" s="70" t="s">
        <v>165</v>
      </c>
      <c r="B145" s="17" t="s">
        <v>355</v>
      </c>
      <c r="C145" s="18" t="s">
        <v>0</v>
      </c>
      <c r="D145" s="19">
        <v>1</v>
      </c>
      <c r="E145" s="429">
        <v>0</v>
      </c>
      <c r="F145" s="429">
        <f>+D145*E145</f>
        <v>0</v>
      </c>
    </row>
    <row r="146" spans="1:6">
      <c r="A146" s="38"/>
      <c r="B146" s="17"/>
      <c r="C146" s="18"/>
      <c r="D146" s="19"/>
      <c r="E146" s="429"/>
      <c r="F146" s="429"/>
    </row>
    <row r="147" spans="1:6" ht="36">
      <c r="A147" s="70" t="s">
        <v>166</v>
      </c>
      <c r="B147" s="17" t="s">
        <v>215</v>
      </c>
      <c r="C147" s="18" t="s">
        <v>0</v>
      </c>
      <c r="D147" s="19">
        <v>1</v>
      </c>
      <c r="E147" s="429">
        <v>0</v>
      </c>
      <c r="F147" s="429">
        <f>+D147*E147</f>
        <v>0</v>
      </c>
    </row>
    <row r="148" spans="1:6">
      <c r="A148" s="38"/>
      <c r="B148" s="17"/>
      <c r="C148" s="18"/>
      <c r="D148" s="19"/>
      <c r="E148" s="429"/>
      <c r="F148" s="429"/>
    </row>
    <row r="149" spans="1:6" ht="24">
      <c r="A149" s="70" t="s">
        <v>143</v>
      </c>
      <c r="B149" s="17" t="s">
        <v>223</v>
      </c>
      <c r="C149" s="18" t="s">
        <v>53</v>
      </c>
      <c r="D149" s="19">
        <v>45</v>
      </c>
      <c r="E149" s="429">
        <v>0</v>
      </c>
      <c r="F149" s="429">
        <f>+D149*E149</f>
        <v>0</v>
      </c>
    </row>
    <row r="150" spans="1:6">
      <c r="A150" s="38"/>
      <c r="B150" s="17"/>
      <c r="C150" s="18"/>
      <c r="D150" s="19"/>
      <c r="E150" s="429"/>
      <c r="F150" s="429"/>
    </row>
    <row r="151" spans="1:6" s="409" customFormat="1" hidden="1">
      <c r="A151" s="413" t="s">
        <v>213</v>
      </c>
      <c r="B151" s="405" t="s">
        <v>225</v>
      </c>
      <c r="C151" s="406"/>
      <c r="D151" s="407"/>
      <c r="E151" s="430"/>
      <c r="F151" s="430"/>
    </row>
    <row r="152" spans="1:6" s="409" customFormat="1" ht="13.9" hidden="1" customHeight="1">
      <c r="A152" s="413"/>
      <c r="B152" s="405" t="s">
        <v>226</v>
      </c>
      <c r="C152" s="406" t="s">
        <v>228</v>
      </c>
      <c r="D152" s="407">
        <v>20</v>
      </c>
      <c r="E152" s="430">
        <v>0</v>
      </c>
      <c r="F152" s="430">
        <f t="shared" ref="F152:F153" si="1">+D152*E152</f>
        <v>0</v>
      </c>
    </row>
    <row r="153" spans="1:6" s="409" customFormat="1" hidden="1">
      <c r="A153" s="413"/>
      <c r="B153" s="405" t="s">
        <v>227</v>
      </c>
      <c r="C153" s="406" t="s">
        <v>228</v>
      </c>
      <c r="D153" s="407">
        <v>20</v>
      </c>
      <c r="E153" s="430">
        <v>0</v>
      </c>
      <c r="F153" s="430">
        <f t="shared" si="1"/>
        <v>0</v>
      </c>
    </row>
    <row r="154" spans="1:6">
      <c r="A154" s="38"/>
      <c r="B154" s="17"/>
      <c r="C154" s="18"/>
      <c r="D154" s="19"/>
      <c r="E154" s="429"/>
      <c r="F154" s="429"/>
    </row>
    <row r="155" spans="1:6" ht="13.5" thickBot="1">
      <c r="A155" s="311"/>
      <c r="B155" s="312" t="s">
        <v>64</v>
      </c>
      <c r="C155" s="313"/>
      <c r="D155" s="314"/>
      <c r="E155" s="433"/>
      <c r="F155" s="433">
        <f>SUM(F112:F154)</f>
        <v>0</v>
      </c>
    </row>
    <row r="156" spans="1:6" ht="13.5" thickTop="1">
      <c r="A156" s="42"/>
      <c r="B156" s="39"/>
      <c r="C156" s="40"/>
      <c r="D156" s="41"/>
      <c r="E156" s="429"/>
      <c r="F156" s="429"/>
    </row>
    <row r="157" spans="1:6">
      <c r="A157" s="14"/>
      <c r="B157" s="23"/>
      <c r="C157" s="24"/>
      <c r="D157" s="15"/>
      <c r="E157" s="434"/>
      <c r="F157" s="429"/>
    </row>
    <row r="158" spans="1:6">
      <c r="A158" s="74" t="s">
        <v>34</v>
      </c>
      <c r="B158" s="80" t="s">
        <v>40</v>
      </c>
      <c r="C158" s="81"/>
      <c r="D158" s="77"/>
      <c r="E158" s="435"/>
      <c r="F158" s="436"/>
    </row>
    <row r="159" spans="1:6">
      <c r="A159" s="14"/>
      <c r="B159" s="23"/>
      <c r="C159" s="24"/>
      <c r="D159" s="15"/>
      <c r="E159" s="429"/>
      <c r="F159" s="429"/>
    </row>
    <row r="160" spans="1:6">
      <c r="A160" s="16"/>
      <c r="B160" s="65" t="s">
        <v>129</v>
      </c>
      <c r="C160" s="66"/>
      <c r="D160" s="19"/>
      <c r="E160" s="429"/>
      <c r="F160" s="429"/>
    </row>
    <row r="161" spans="1:6">
      <c r="A161" s="16"/>
      <c r="B161" s="65" t="s">
        <v>149</v>
      </c>
      <c r="C161" s="66"/>
      <c r="D161" s="19"/>
      <c r="E161" s="429"/>
      <c r="F161" s="429"/>
    </row>
    <row r="162" spans="1:6">
      <c r="A162" s="16"/>
      <c r="B162" s="73" t="s">
        <v>154</v>
      </c>
      <c r="C162" s="66"/>
      <c r="D162" s="19"/>
      <c r="E162" s="429"/>
      <c r="F162" s="429"/>
    </row>
    <row r="163" spans="1:6" ht="24">
      <c r="A163" s="16"/>
      <c r="B163" s="73" t="s">
        <v>153</v>
      </c>
      <c r="C163" s="66"/>
      <c r="D163" s="19"/>
      <c r="E163" s="429"/>
      <c r="F163" s="429"/>
    </row>
    <row r="164" spans="1:6">
      <c r="A164" s="16"/>
      <c r="B164" s="73" t="s">
        <v>152</v>
      </c>
      <c r="C164" s="66"/>
      <c r="D164" s="19"/>
      <c r="E164" s="429"/>
      <c r="F164" s="429"/>
    </row>
    <row r="165" spans="1:6">
      <c r="A165" s="16"/>
      <c r="B165" s="73" t="s">
        <v>150</v>
      </c>
      <c r="C165" s="66"/>
      <c r="D165" s="19"/>
      <c r="E165" s="429"/>
      <c r="F165" s="429"/>
    </row>
    <row r="166" spans="1:6">
      <c r="A166" s="16"/>
      <c r="B166" s="73" t="s">
        <v>151</v>
      </c>
      <c r="C166" s="66"/>
      <c r="D166" s="19"/>
      <c r="E166" s="429"/>
      <c r="F166" s="429"/>
    </row>
    <row r="167" spans="1:6">
      <c r="A167" s="14"/>
      <c r="B167" s="23"/>
      <c r="C167" s="24"/>
      <c r="D167" s="15"/>
      <c r="E167" s="429"/>
      <c r="F167" s="429"/>
    </row>
    <row r="168" spans="1:6" ht="24.6" customHeight="1">
      <c r="A168" s="16" t="s">
        <v>10</v>
      </c>
      <c r="B168" s="17" t="s">
        <v>138</v>
      </c>
      <c r="C168" s="25" t="s">
        <v>63</v>
      </c>
      <c r="D168" s="26">
        <v>70</v>
      </c>
      <c r="E168" s="429">
        <v>0</v>
      </c>
      <c r="F168" s="429">
        <f>+E168*D168</f>
        <v>0</v>
      </c>
    </row>
    <row r="169" spans="1:6">
      <c r="A169" s="14"/>
      <c r="B169" s="27"/>
      <c r="C169" s="28"/>
      <c r="D169" s="29"/>
      <c r="E169" s="429"/>
      <c r="F169" s="429"/>
    </row>
    <row r="170" spans="1:6" ht="24">
      <c r="A170" s="16" t="s">
        <v>71</v>
      </c>
      <c r="B170" s="17" t="s">
        <v>333</v>
      </c>
      <c r="C170" s="28" t="s">
        <v>53</v>
      </c>
      <c r="D170" s="26">
        <v>55</v>
      </c>
      <c r="E170" s="429">
        <v>0</v>
      </c>
      <c r="F170" s="429">
        <f>+E170*D170</f>
        <v>0</v>
      </c>
    </row>
    <row r="171" spans="1:6">
      <c r="A171" s="14"/>
      <c r="B171" s="27"/>
      <c r="C171" s="28"/>
      <c r="D171" s="29"/>
      <c r="E171" s="429"/>
      <c r="F171" s="429"/>
    </row>
    <row r="172" spans="1:6" ht="24">
      <c r="A172" s="16" t="s">
        <v>204</v>
      </c>
      <c r="B172" s="17" t="s">
        <v>210</v>
      </c>
      <c r="C172" s="28" t="s">
        <v>63</v>
      </c>
      <c r="D172" s="26">
        <v>152</v>
      </c>
      <c r="E172" s="429">
        <v>0</v>
      </c>
      <c r="F172" s="429">
        <f>+E172*D172</f>
        <v>0</v>
      </c>
    </row>
    <row r="173" spans="1:6">
      <c r="A173" s="14"/>
      <c r="B173" s="27"/>
      <c r="C173" s="28"/>
      <c r="D173" s="29"/>
      <c r="E173" s="429"/>
      <c r="F173" s="429"/>
    </row>
    <row r="174" spans="1:6" ht="36">
      <c r="A174" s="16" t="s">
        <v>21</v>
      </c>
      <c r="B174" s="17" t="s">
        <v>334</v>
      </c>
      <c r="C174" s="28" t="s">
        <v>53</v>
      </c>
      <c r="D174" s="26">
        <v>36</v>
      </c>
      <c r="E174" s="429">
        <v>0</v>
      </c>
      <c r="F174" s="429">
        <f>+E174*D174</f>
        <v>0</v>
      </c>
    </row>
    <row r="175" spans="1:6">
      <c r="A175" s="193"/>
      <c r="B175" s="190"/>
      <c r="C175" s="191"/>
      <c r="D175" s="192"/>
      <c r="E175" s="440"/>
      <c r="F175" s="429"/>
    </row>
    <row r="176" spans="1:6" ht="36">
      <c r="A176" s="16" t="s">
        <v>22</v>
      </c>
      <c r="B176" s="17" t="s">
        <v>335</v>
      </c>
      <c r="C176" s="28" t="s">
        <v>53</v>
      </c>
      <c r="D176" s="26">
        <v>6</v>
      </c>
      <c r="E176" s="429">
        <v>0</v>
      </c>
      <c r="F176" s="429">
        <f>+E176*D176</f>
        <v>0</v>
      </c>
    </row>
    <row r="177" spans="1:6">
      <c r="A177" s="14"/>
      <c r="B177" s="27"/>
      <c r="C177" s="28"/>
      <c r="D177" s="29"/>
      <c r="E177" s="429"/>
      <c r="F177" s="429"/>
    </row>
    <row r="178" spans="1:6" ht="36">
      <c r="A178" s="16" t="s">
        <v>205</v>
      </c>
      <c r="B178" s="17" t="s">
        <v>336</v>
      </c>
      <c r="C178" s="28" t="s">
        <v>53</v>
      </c>
      <c r="D178" s="26">
        <v>2.7</v>
      </c>
      <c r="E178" s="429">
        <v>0</v>
      </c>
      <c r="F178" s="429">
        <f>+E178*D178</f>
        <v>0</v>
      </c>
    </row>
    <row r="179" spans="1:6">
      <c r="A179" s="14"/>
      <c r="B179" s="27"/>
      <c r="C179" s="28"/>
      <c r="D179" s="29"/>
      <c r="E179" s="429"/>
      <c r="F179" s="429"/>
    </row>
    <row r="180" spans="1:6" ht="36">
      <c r="A180" s="16" t="s">
        <v>337</v>
      </c>
      <c r="B180" s="17" t="s">
        <v>338</v>
      </c>
      <c r="C180" s="18" t="s">
        <v>53</v>
      </c>
      <c r="D180" s="29">
        <v>34.6</v>
      </c>
      <c r="E180" s="429">
        <v>0</v>
      </c>
      <c r="F180" s="429">
        <f>+E180*D180</f>
        <v>0</v>
      </c>
    </row>
    <row r="181" spans="1:6">
      <c r="A181" s="16"/>
      <c r="B181" s="17"/>
      <c r="C181" s="18"/>
      <c r="D181" s="29"/>
      <c r="E181" s="429"/>
      <c r="F181" s="429"/>
    </row>
    <row r="182" spans="1:6" ht="36">
      <c r="A182" s="16" t="s">
        <v>206</v>
      </c>
      <c r="B182" s="17" t="s">
        <v>339</v>
      </c>
      <c r="C182" s="18" t="s">
        <v>53</v>
      </c>
      <c r="D182" s="29">
        <v>10.5</v>
      </c>
      <c r="E182" s="429">
        <v>0</v>
      </c>
      <c r="F182" s="429">
        <f>+E182*D182</f>
        <v>0</v>
      </c>
    </row>
    <row r="183" spans="1:6">
      <c r="A183" s="193"/>
      <c r="B183" s="17"/>
      <c r="C183" s="18"/>
      <c r="D183" s="29"/>
      <c r="E183" s="429"/>
      <c r="F183" s="429"/>
    </row>
    <row r="184" spans="1:6" ht="24">
      <c r="A184" s="16" t="s">
        <v>212</v>
      </c>
      <c r="B184" s="17" t="s">
        <v>340</v>
      </c>
      <c r="C184" s="18" t="s">
        <v>53</v>
      </c>
      <c r="D184" s="29">
        <f>31.3*0.5*2</f>
        <v>31.3</v>
      </c>
      <c r="E184" s="429">
        <v>0</v>
      </c>
      <c r="F184" s="429">
        <f>+E184*D184</f>
        <v>0</v>
      </c>
    </row>
    <row r="185" spans="1:6">
      <c r="A185" s="14"/>
      <c r="B185" s="17"/>
      <c r="C185" s="18"/>
      <c r="D185" s="19"/>
      <c r="E185" s="429"/>
      <c r="F185" s="429"/>
    </row>
    <row r="186" spans="1:6" s="409" customFormat="1" ht="24" hidden="1">
      <c r="A186" s="404" t="s">
        <v>341</v>
      </c>
      <c r="B186" s="405" t="s">
        <v>156</v>
      </c>
      <c r="C186" s="406" t="s">
        <v>53</v>
      </c>
      <c r="D186" s="416">
        <v>35</v>
      </c>
      <c r="E186" s="430">
        <v>0</v>
      </c>
      <c r="F186" s="430">
        <f>+E186*D186</f>
        <v>0</v>
      </c>
    </row>
    <row r="187" spans="1:6" hidden="1">
      <c r="A187" s="14"/>
      <c r="B187" s="17"/>
      <c r="C187" s="18"/>
      <c r="D187" s="19"/>
      <c r="E187" s="429"/>
      <c r="F187" s="429"/>
    </row>
    <row r="188" spans="1:6" s="409" customFormat="1" hidden="1">
      <c r="A188" s="404" t="s">
        <v>342</v>
      </c>
      <c r="B188" s="405" t="s">
        <v>155</v>
      </c>
      <c r="C188" s="406" t="s">
        <v>53</v>
      </c>
      <c r="D188" s="416">
        <v>165</v>
      </c>
      <c r="E188" s="430">
        <v>0</v>
      </c>
      <c r="F188" s="430">
        <f>+E188*D188</f>
        <v>0</v>
      </c>
    </row>
    <row r="189" spans="1:6">
      <c r="A189" s="31"/>
      <c r="B189" s="30"/>
      <c r="C189" s="32"/>
      <c r="D189" s="29"/>
      <c r="E189" s="437"/>
      <c r="F189" s="437"/>
    </row>
    <row r="190" spans="1:6" ht="13.5" thickBot="1">
      <c r="A190" s="311"/>
      <c r="B190" s="312" t="s">
        <v>65</v>
      </c>
      <c r="C190" s="313"/>
      <c r="D190" s="314"/>
      <c r="E190" s="433"/>
      <c r="F190" s="433">
        <f>SUM(F168:F189)</f>
        <v>0</v>
      </c>
    </row>
    <row r="191" spans="1:6" ht="13.5" thickTop="1">
      <c r="A191" s="42"/>
      <c r="B191" s="39"/>
      <c r="C191" s="40"/>
      <c r="D191" s="41"/>
      <c r="E191" s="429"/>
      <c r="F191" s="429"/>
    </row>
    <row r="192" spans="1:6">
      <c r="A192" s="42"/>
      <c r="B192" s="39"/>
      <c r="C192" s="40"/>
      <c r="D192" s="41"/>
      <c r="E192" s="429"/>
      <c r="F192" s="429"/>
    </row>
    <row r="193" spans="1:6">
      <c r="A193" s="83" t="s">
        <v>42</v>
      </c>
      <c r="B193" s="84" t="s">
        <v>66</v>
      </c>
      <c r="C193" s="85"/>
      <c r="D193" s="86"/>
      <c r="E193" s="444"/>
      <c r="F193" s="445"/>
    </row>
    <row r="194" spans="1:6">
      <c r="A194" s="42"/>
      <c r="B194" s="39"/>
      <c r="C194" s="40"/>
      <c r="D194" s="41"/>
      <c r="E194" s="429"/>
      <c r="F194" s="429"/>
    </row>
    <row r="195" spans="1:6" s="409" customFormat="1" hidden="1">
      <c r="A195" s="404" t="s">
        <v>117</v>
      </c>
      <c r="B195" s="504" t="s">
        <v>118</v>
      </c>
      <c r="C195" s="505" t="s">
        <v>63</v>
      </c>
      <c r="D195" s="506">
        <v>20</v>
      </c>
      <c r="E195" s="430">
        <v>0</v>
      </c>
      <c r="F195" s="430">
        <f>+E195*D195</f>
        <v>0</v>
      </c>
    </row>
    <row r="196" spans="1:6">
      <c r="A196" s="42"/>
      <c r="B196" s="39"/>
      <c r="C196" s="40"/>
      <c r="D196" s="41"/>
      <c r="E196" s="429"/>
      <c r="F196" s="429"/>
    </row>
    <row r="197" spans="1:6">
      <c r="A197" s="16" t="s">
        <v>119</v>
      </c>
      <c r="B197" s="39" t="s">
        <v>120</v>
      </c>
      <c r="C197" s="40" t="s">
        <v>0</v>
      </c>
      <c r="D197" s="41">
        <v>6</v>
      </c>
      <c r="E197" s="429">
        <v>0</v>
      </c>
      <c r="F197" s="429">
        <f>+E197*D197</f>
        <v>0</v>
      </c>
    </row>
    <row r="198" spans="1:6">
      <c r="A198" s="14"/>
      <c r="B198" s="17"/>
      <c r="C198" s="18"/>
      <c r="D198" s="19"/>
      <c r="E198" s="429"/>
      <c r="F198" s="429"/>
    </row>
    <row r="199" spans="1:6" ht="45.75" customHeight="1">
      <c r="A199" s="16" t="s">
        <v>121</v>
      </c>
      <c r="B199" s="17" t="s">
        <v>113</v>
      </c>
      <c r="C199" s="18" t="s">
        <v>51</v>
      </c>
      <c r="D199" s="26">
        <v>14</v>
      </c>
      <c r="E199" s="429">
        <v>0</v>
      </c>
      <c r="F199" s="429">
        <f>+E199*D199</f>
        <v>0</v>
      </c>
    </row>
    <row r="200" spans="1:6">
      <c r="A200" s="14"/>
      <c r="B200" s="151"/>
      <c r="C200" s="18"/>
      <c r="D200" s="19"/>
      <c r="E200" s="429"/>
      <c r="F200" s="429"/>
    </row>
    <row r="201" spans="1:6">
      <c r="A201" s="16" t="s">
        <v>122</v>
      </c>
      <c r="B201" s="17" t="s">
        <v>126</v>
      </c>
      <c r="C201" s="18" t="s">
        <v>53</v>
      </c>
      <c r="D201" s="26">
        <v>6.5</v>
      </c>
      <c r="E201" s="429">
        <v>0</v>
      </c>
      <c r="F201" s="429">
        <f>+E201*D201</f>
        <v>0</v>
      </c>
    </row>
    <row r="202" spans="1:6">
      <c r="A202" s="14"/>
      <c r="B202" s="17"/>
      <c r="C202" s="18"/>
      <c r="D202" s="19"/>
      <c r="E202" s="429"/>
      <c r="F202" s="429"/>
    </row>
    <row r="203" spans="1:6" ht="32.25" customHeight="1">
      <c r="A203" s="16" t="s">
        <v>123</v>
      </c>
      <c r="B203" s="17" t="s">
        <v>124</v>
      </c>
      <c r="C203" s="18" t="s">
        <v>51</v>
      </c>
      <c r="D203" s="26">
        <v>11.55</v>
      </c>
      <c r="E203" s="429">
        <v>0</v>
      </c>
      <c r="F203" s="429">
        <f>+E203*D203</f>
        <v>0</v>
      </c>
    </row>
    <row r="204" spans="1:6">
      <c r="A204" s="14"/>
      <c r="B204" s="17"/>
      <c r="C204" s="18"/>
      <c r="D204" s="19"/>
      <c r="E204" s="429"/>
      <c r="F204" s="429"/>
    </row>
    <row r="205" spans="1:6" ht="24">
      <c r="A205" s="16" t="s">
        <v>125</v>
      </c>
      <c r="B205" s="30" t="s">
        <v>114</v>
      </c>
      <c r="C205" s="18" t="s">
        <v>51</v>
      </c>
      <c r="D205" s="19">
        <v>2.4499999999999993</v>
      </c>
      <c r="E205" s="429">
        <v>0</v>
      </c>
      <c r="F205" s="429">
        <f>+E205*D205</f>
        <v>0</v>
      </c>
    </row>
    <row r="206" spans="1:6">
      <c r="A206" s="16"/>
      <c r="B206" s="30"/>
      <c r="C206" s="18"/>
      <c r="D206" s="19"/>
      <c r="E206" s="429"/>
      <c r="F206" s="429"/>
    </row>
    <row r="207" spans="1:6" ht="36">
      <c r="A207" s="16" t="s">
        <v>130</v>
      </c>
      <c r="B207" s="30" t="s">
        <v>127</v>
      </c>
      <c r="C207" s="18" t="s">
        <v>63</v>
      </c>
      <c r="D207" s="19">
        <v>2.8</v>
      </c>
      <c r="E207" s="429">
        <v>0</v>
      </c>
      <c r="F207" s="429">
        <f>+E207*D207</f>
        <v>0</v>
      </c>
    </row>
    <row r="208" spans="1:6">
      <c r="A208" s="16"/>
      <c r="B208" s="30"/>
      <c r="C208" s="18"/>
      <c r="D208" s="19"/>
      <c r="E208" s="429"/>
      <c r="F208" s="429"/>
    </row>
    <row r="209" spans="1:9" ht="46.5" customHeight="1">
      <c r="A209" s="16" t="s">
        <v>131</v>
      </c>
      <c r="B209" s="39" t="s">
        <v>128</v>
      </c>
      <c r="C209" s="18" t="s">
        <v>63</v>
      </c>
      <c r="D209" s="19">
        <v>12.1</v>
      </c>
      <c r="E209" s="429">
        <v>0</v>
      </c>
      <c r="F209" s="429">
        <f>+E209*D209</f>
        <v>0</v>
      </c>
    </row>
    <row r="210" spans="1:9">
      <c r="A210" s="16"/>
      <c r="B210" s="158"/>
      <c r="C210" s="18"/>
      <c r="D210" s="19"/>
      <c r="E210" s="429"/>
      <c r="F210" s="429"/>
    </row>
    <row r="211" spans="1:9" ht="65.25" customHeight="1">
      <c r="A211" s="16" t="s">
        <v>132</v>
      </c>
      <c r="B211" s="39" t="s">
        <v>167</v>
      </c>
      <c r="C211" s="18" t="s">
        <v>0</v>
      </c>
      <c r="D211" s="19">
        <v>1</v>
      </c>
      <c r="E211" s="429">
        <v>0</v>
      </c>
      <c r="F211" s="429">
        <f>+E211*D211</f>
        <v>0</v>
      </c>
    </row>
    <row r="212" spans="1:9">
      <c r="A212" s="16"/>
      <c r="B212" s="39"/>
      <c r="C212" s="18"/>
      <c r="D212" s="19"/>
      <c r="E212" s="429"/>
      <c r="F212" s="429"/>
    </row>
    <row r="213" spans="1:9" ht="72">
      <c r="A213" s="16" t="s">
        <v>133</v>
      </c>
      <c r="B213" s="39" t="s">
        <v>224</v>
      </c>
      <c r="C213" s="18" t="s">
        <v>0</v>
      </c>
      <c r="D213" s="19">
        <v>1</v>
      </c>
      <c r="E213" s="429">
        <v>0</v>
      </c>
      <c r="F213" s="429">
        <f>+E213*D213</f>
        <v>0</v>
      </c>
    </row>
    <row r="214" spans="1:9">
      <c r="A214" s="16"/>
      <c r="B214" s="39"/>
      <c r="C214" s="18"/>
      <c r="D214" s="19"/>
      <c r="E214" s="429"/>
      <c r="F214" s="429"/>
    </row>
    <row r="215" spans="1:9" ht="48" hidden="1">
      <c r="A215" s="16" t="s">
        <v>134</v>
      </c>
      <c r="B215" s="39" t="s">
        <v>168</v>
      </c>
      <c r="C215" s="18" t="s">
        <v>0</v>
      </c>
      <c r="D215" s="19">
        <v>0</v>
      </c>
      <c r="E215" s="429">
        <v>0</v>
      </c>
      <c r="F215" s="429">
        <f>+E215*D215</f>
        <v>0</v>
      </c>
    </row>
    <row r="216" spans="1:9" hidden="1">
      <c r="A216" s="16"/>
      <c r="B216" s="39"/>
      <c r="C216" s="18"/>
      <c r="D216" s="19"/>
      <c r="E216" s="429"/>
      <c r="F216" s="429"/>
    </row>
    <row r="217" spans="1:9" ht="36">
      <c r="A217" s="16" t="s">
        <v>135</v>
      </c>
      <c r="B217" s="39" t="s">
        <v>343</v>
      </c>
      <c r="C217" s="18" t="s">
        <v>0</v>
      </c>
      <c r="D217" s="19">
        <v>2</v>
      </c>
      <c r="E217" s="429">
        <v>0</v>
      </c>
      <c r="F217" s="429">
        <f>+E217*D217</f>
        <v>0</v>
      </c>
    </row>
    <row r="218" spans="1:9">
      <c r="A218" s="16"/>
      <c r="B218" s="39"/>
      <c r="C218" s="18"/>
      <c r="D218" s="19"/>
      <c r="E218" s="429"/>
      <c r="F218" s="429"/>
    </row>
    <row r="219" spans="1:9" ht="36">
      <c r="A219" s="16" t="s">
        <v>136</v>
      </c>
      <c r="B219" s="39" t="s">
        <v>79</v>
      </c>
      <c r="C219" s="40" t="s">
        <v>53</v>
      </c>
      <c r="D219" s="41">
        <v>20</v>
      </c>
      <c r="E219" s="429">
        <v>0</v>
      </c>
      <c r="F219" s="429">
        <f>+E219*D219</f>
        <v>0</v>
      </c>
    </row>
    <row r="220" spans="1:9">
      <c r="A220" s="16"/>
      <c r="B220" s="39"/>
      <c r="C220" s="40"/>
      <c r="D220" s="41"/>
      <c r="E220" s="429"/>
      <c r="F220" s="429"/>
    </row>
    <row r="221" spans="1:9" ht="39.75" hidden="1" customHeight="1">
      <c r="A221" s="16" t="s">
        <v>137</v>
      </c>
      <c r="B221" s="39" t="s">
        <v>84</v>
      </c>
      <c r="C221" s="40" t="s">
        <v>63</v>
      </c>
      <c r="D221" s="41">
        <v>0</v>
      </c>
      <c r="E221" s="429">
        <v>0</v>
      </c>
      <c r="F221" s="429">
        <f>+E221*D221</f>
        <v>0</v>
      </c>
    </row>
    <row r="222" spans="1:9" hidden="1">
      <c r="A222" s="42"/>
      <c r="B222" s="39"/>
      <c r="C222" s="40"/>
      <c r="D222" s="41"/>
      <c r="E222" s="429"/>
      <c r="F222" s="429"/>
      <c r="H222" s="64"/>
      <c r="I222" s="64"/>
    </row>
    <row r="223" spans="1:9" ht="13.5" thickBot="1">
      <c r="A223" s="311"/>
      <c r="B223" s="312" t="s">
        <v>67</v>
      </c>
      <c r="C223" s="313"/>
      <c r="D223" s="314"/>
      <c r="E223" s="433"/>
      <c r="F223" s="433">
        <f>SUM(F193:F222)</f>
        <v>0</v>
      </c>
    </row>
    <row r="224" spans="1:9" ht="13.5" thickTop="1">
      <c r="A224" s="42"/>
      <c r="B224" s="39"/>
      <c r="C224" s="40"/>
      <c r="D224" s="41"/>
      <c r="E224" s="429"/>
      <c r="F224" s="429"/>
      <c r="H224" s="64"/>
      <c r="I224" s="64"/>
    </row>
    <row r="225" spans="1:9" ht="13.5" thickBot="1">
      <c r="A225" s="42"/>
      <c r="B225" s="39"/>
      <c r="C225" s="40"/>
      <c r="D225" s="41"/>
      <c r="E225" s="429"/>
      <c r="F225" s="429"/>
      <c r="H225" s="64"/>
      <c r="I225" s="64"/>
    </row>
    <row r="226" spans="1:9" ht="13.5" thickBot="1">
      <c r="A226" s="321" t="s">
        <v>43</v>
      </c>
      <c r="B226" s="322" t="s">
        <v>46</v>
      </c>
      <c r="C226" s="323"/>
      <c r="D226" s="324"/>
      <c r="E226" s="446"/>
      <c r="F226" s="447"/>
      <c r="H226" s="64"/>
      <c r="I226" s="64"/>
    </row>
    <row r="227" spans="1:9">
      <c r="A227" s="42"/>
      <c r="B227" s="39"/>
      <c r="C227" s="40"/>
      <c r="D227" s="41"/>
      <c r="E227" s="429"/>
      <c r="F227" s="429"/>
    </row>
    <row r="228" spans="1:9" s="64" customFormat="1" ht="12">
      <c r="A228" s="87" t="s">
        <v>32</v>
      </c>
      <c r="B228" s="88" t="s">
        <v>139</v>
      </c>
      <c r="C228" s="89"/>
      <c r="D228" s="90"/>
      <c r="E228" s="448"/>
      <c r="F228" s="449"/>
      <c r="G228" s="63"/>
    </row>
    <row r="229" spans="1:9" s="64" customFormat="1" ht="12">
      <c r="A229" s="67"/>
      <c r="B229" s="68"/>
      <c r="C229" s="62"/>
      <c r="D229" s="63"/>
      <c r="E229" s="443"/>
      <c r="F229" s="443"/>
      <c r="G229" s="63"/>
    </row>
    <row r="230" spans="1:9" s="64" customFormat="1" ht="24">
      <c r="A230" s="67"/>
      <c r="B230" s="68" t="s">
        <v>259</v>
      </c>
      <c r="C230" s="62"/>
      <c r="D230" s="63"/>
      <c r="E230" s="443"/>
      <c r="F230" s="443"/>
      <c r="G230" s="63"/>
    </row>
    <row r="231" spans="1:9" s="64" customFormat="1" ht="12">
      <c r="A231" s="67"/>
      <c r="B231" s="68"/>
      <c r="C231" s="62"/>
      <c r="D231" s="63"/>
      <c r="E231" s="443"/>
      <c r="F231" s="443"/>
      <c r="G231" s="63"/>
    </row>
    <row r="232" spans="1:9" s="139" customFormat="1" ht="12">
      <c r="A232" s="135" t="s">
        <v>141</v>
      </c>
      <c r="B232" s="136" t="s">
        <v>92</v>
      </c>
      <c r="C232" s="137"/>
      <c r="D232" s="138"/>
      <c r="E232" s="450"/>
      <c r="F232" s="450"/>
    </row>
    <row r="233" spans="1:9" s="139" customFormat="1" ht="144">
      <c r="A233" s="98"/>
      <c r="B233" s="140" t="s">
        <v>356</v>
      </c>
      <c r="C233" s="137" t="s">
        <v>53</v>
      </c>
      <c r="D233" s="141">
        <v>49.3</v>
      </c>
      <c r="E233" s="450">
        <v>0</v>
      </c>
      <c r="F233" s="450">
        <f>D233*E233</f>
        <v>0</v>
      </c>
    </row>
    <row r="234" spans="1:9" s="106" customFormat="1" ht="12">
      <c r="A234" s="101" t="s">
        <v>169</v>
      </c>
      <c r="B234" s="102"/>
      <c r="C234" s="103"/>
      <c r="D234" s="104"/>
      <c r="E234" s="105"/>
      <c r="F234" s="152"/>
    </row>
    <row r="235" spans="1:9" s="106" customFormat="1" ht="25.5" customHeight="1">
      <c r="A235" s="67" t="s">
        <v>173</v>
      </c>
      <c r="B235" s="107" t="s">
        <v>170</v>
      </c>
      <c r="C235" s="97"/>
      <c r="D235" s="100"/>
      <c r="E235" s="451"/>
      <c r="F235" s="451"/>
    </row>
    <row r="236" spans="1:9" s="106" customFormat="1" ht="26.45" customHeight="1">
      <c r="A236" s="101"/>
      <c r="B236" s="108" t="s">
        <v>174</v>
      </c>
      <c r="C236" s="97" t="s">
        <v>63</v>
      </c>
      <c r="D236" s="100">
        <v>29</v>
      </c>
      <c r="E236" s="451">
        <v>0</v>
      </c>
      <c r="F236" s="451">
        <f>D236*E236</f>
        <v>0</v>
      </c>
    </row>
    <row r="237" spans="1:9" s="106" customFormat="1" ht="25.5" customHeight="1">
      <c r="A237" s="101"/>
      <c r="B237" s="108" t="s">
        <v>171</v>
      </c>
      <c r="C237" s="97" t="s">
        <v>63</v>
      </c>
      <c r="D237" s="100">
        <v>29</v>
      </c>
      <c r="E237" s="451">
        <v>0</v>
      </c>
      <c r="F237" s="451">
        <f>D237*E237</f>
        <v>0</v>
      </c>
    </row>
    <row r="238" spans="1:9" s="106" customFormat="1" ht="25.5" customHeight="1">
      <c r="A238" s="101"/>
      <c r="B238" s="108" t="s">
        <v>172</v>
      </c>
      <c r="C238" s="97" t="s">
        <v>116</v>
      </c>
      <c r="D238" s="100">
        <v>2</v>
      </c>
      <c r="E238" s="451">
        <v>0</v>
      </c>
      <c r="F238" s="451">
        <f>D238*E238</f>
        <v>0</v>
      </c>
    </row>
    <row r="239" spans="1:9" s="64" customFormat="1" ht="24">
      <c r="A239" s="67"/>
      <c r="B239" s="110" t="s">
        <v>176</v>
      </c>
      <c r="C239" s="62" t="s">
        <v>0</v>
      </c>
      <c r="D239" s="63">
        <v>1</v>
      </c>
      <c r="E239" s="443">
        <v>0</v>
      </c>
      <c r="F239" s="451">
        <f>D239*E239</f>
        <v>0</v>
      </c>
      <c r="G239" s="63"/>
    </row>
    <row r="240" spans="1:9" s="109" customFormat="1" ht="25.5" customHeight="1">
      <c r="A240" s="101"/>
      <c r="B240" s="108" t="s">
        <v>175</v>
      </c>
      <c r="C240" s="97" t="s">
        <v>63</v>
      </c>
      <c r="D240" s="63">
        <v>4</v>
      </c>
      <c r="E240" s="105">
        <v>0</v>
      </c>
      <c r="F240" s="451">
        <f>D240*E240</f>
        <v>0</v>
      </c>
    </row>
    <row r="241" spans="1:7" s="64" customFormat="1" ht="12">
      <c r="A241" s="67"/>
      <c r="B241" s="68"/>
      <c r="C241" s="62"/>
      <c r="D241" s="63"/>
      <c r="E241" s="443"/>
      <c r="F241" s="443"/>
      <c r="G241" s="63"/>
    </row>
    <row r="242" spans="1:7" s="64" customFormat="1" ht="36">
      <c r="A242" s="67" t="s">
        <v>177</v>
      </c>
      <c r="B242" s="108" t="s">
        <v>217</v>
      </c>
      <c r="C242" s="62" t="s">
        <v>63</v>
      </c>
      <c r="D242" s="63">
        <v>31.5</v>
      </c>
      <c r="E242" s="443">
        <v>0</v>
      </c>
      <c r="F242" s="451">
        <f>D242*E242</f>
        <v>0</v>
      </c>
      <c r="G242" s="63"/>
    </row>
    <row r="243" spans="1:7" s="64" customFormat="1" ht="12">
      <c r="A243" s="67"/>
      <c r="B243" s="108"/>
      <c r="C243" s="62"/>
      <c r="D243" s="63"/>
      <c r="E243" s="443"/>
      <c r="F243" s="443" t="str">
        <f>IF(D243,(+E243*D243),"")</f>
        <v/>
      </c>
      <c r="G243" s="63"/>
    </row>
    <row r="244" spans="1:7" s="64" customFormat="1" ht="24">
      <c r="A244" s="67" t="s">
        <v>178</v>
      </c>
      <c r="B244" s="108" t="s">
        <v>218</v>
      </c>
      <c r="C244" s="62" t="s">
        <v>0</v>
      </c>
      <c r="D244" s="63">
        <v>1</v>
      </c>
      <c r="E244" s="443">
        <v>0</v>
      </c>
      <c r="F244" s="429">
        <f>+E244*D244</f>
        <v>0</v>
      </c>
      <c r="G244" s="63"/>
    </row>
    <row r="245" spans="1:7" s="64" customFormat="1" ht="12">
      <c r="A245" s="67"/>
      <c r="B245" s="108"/>
      <c r="C245" s="62"/>
      <c r="D245" s="63"/>
      <c r="E245" s="443"/>
      <c r="F245" s="443" t="str">
        <f>IF(D245,(+E245*D245),"")</f>
        <v/>
      </c>
      <c r="G245" s="63"/>
    </row>
    <row r="246" spans="1:7" s="64" customFormat="1" ht="24">
      <c r="A246" s="67" t="s">
        <v>179</v>
      </c>
      <c r="B246" s="108" t="s">
        <v>257</v>
      </c>
      <c r="C246" s="62" t="s">
        <v>63</v>
      </c>
      <c r="D246" s="63">
        <v>4.5</v>
      </c>
      <c r="E246" s="443">
        <v>0</v>
      </c>
      <c r="F246" s="429">
        <f>+E246*D246</f>
        <v>0</v>
      </c>
      <c r="G246" s="63"/>
    </row>
    <row r="247" spans="1:7" s="64" customFormat="1" ht="12">
      <c r="A247" s="67"/>
      <c r="B247" s="108"/>
      <c r="C247" s="62"/>
      <c r="D247" s="63"/>
      <c r="E247" s="443"/>
      <c r="F247" s="443" t="str">
        <f>IF(D247,(+E247*D247),"")</f>
        <v/>
      </c>
      <c r="G247" s="63"/>
    </row>
    <row r="248" spans="1:7" s="64" customFormat="1" ht="36">
      <c r="A248" s="67" t="s">
        <v>207</v>
      </c>
      <c r="B248" s="108" t="s">
        <v>258</v>
      </c>
      <c r="C248" s="62" t="s">
        <v>63</v>
      </c>
      <c r="D248" s="63">
        <v>2.5</v>
      </c>
      <c r="E248" s="443">
        <v>0</v>
      </c>
      <c r="F248" s="429">
        <f>+D248*E248</f>
        <v>0</v>
      </c>
      <c r="G248" s="63"/>
    </row>
    <row r="249" spans="1:7" s="64" customFormat="1" ht="12">
      <c r="A249" s="67"/>
      <c r="B249" s="108"/>
      <c r="C249" s="62"/>
      <c r="D249" s="63"/>
      <c r="E249" s="443"/>
      <c r="F249" s="443"/>
      <c r="G249" s="63"/>
    </row>
    <row r="250" spans="1:7">
      <c r="A250" s="42"/>
      <c r="B250" s="39"/>
      <c r="C250" s="40"/>
      <c r="D250" s="41"/>
      <c r="E250" s="429"/>
      <c r="F250" s="429"/>
    </row>
    <row r="251" spans="1:7" ht="13.5" thickBot="1">
      <c r="A251" s="311"/>
      <c r="B251" s="312" t="s">
        <v>140</v>
      </c>
      <c r="C251" s="313"/>
      <c r="D251" s="314"/>
      <c r="E251" s="433"/>
      <c r="F251" s="433">
        <f>SUM(F232:F250)</f>
        <v>0</v>
      </c>
    </row>
    <row r="252" spans="1:7" ht="13.5" thickTop="1">
      <c r="A252" s="42"/>
      <c r="B252" s="39"/>
      <c r="C252" s="40"/>
      <c r="D252" s="41"/>
      <c r="E252" s="429"/>
      <c r="F252" s="429"/>
    </row>
    <row r="253" spans="1:7">
      <c r="A253" s="42"/>
      <c r="B253" s="39"/>
      <c r="C253" s="40"/>
      <c r="D253" s="41"/>
      <c r="E253" s="429"/>
      <c r="F253" s="429"/>
    </row>
    <row r="254" spans="1:7" s="124" customFormat="1">
      <c r="A254" s="120" t="s">
        <v>36</v>
      </c>
      <c r="B254" s="121" t="s">
        <v>44</v>
      </c>
      <c r="C254" s="122"/>
      <c r="D254" s="123"/>
      <c r="E254" s="452"/>
      <c r="F254" s="453"/>
    </row>
    <row r="255" spans="1:7" s="64" customFormat="1" ht="12">
      <c r="A255" s="42"/>
      <c r="B255" s="39"/>
      <c r="C255" s="40"/>
      <c r="D255" s="41"/>
      <c r="E255" s="429"/>
      <c r="F255" s="429"/>
    </row>
    <row r="256" spans="1:7" s="64" customFormat="1" ht="24">
      <c r="A256" s="42"/>
      <c r="B256" s="128" t="s">
        <v>578</v>
      </c>
      <c r="C256" s="40"/>
      <c r="D256" s="41"/>
      <c r="E256" s="429"/>
      <c r="F256" s="429"/>
    </row>
    <row r="257" spans="1:6" s="64" customFormat="1" ht="12">
      <c r="A257" s="42"/>
      <c r="B257" s="39"/>
      <c r="C257" s="40"/>
      <c r="D257" s="41"/>
      <c r="E257" s="429"/>
      <c r="F257" s="429"/>
    </row>
    <row r="258" spans="1:6" s="115" customFormat="1" ht="12">
      <c r="A258" s="34"/>
      <c r="B258" s="128" t="s">
        <v>197</v>
      </c>
      <c r="C258" s="36"/>
      <c r="D258" s="37"/>
      <c r="E258" s="434"/>
      <c r="F258" s="434"/>
    </row>
    <row r="259" spans="1:6" s="64" customFormat="1" ht="38.25">
      <c r="A259" s="42"/>
      <c r="B259" s="39" t="s">
        <v>358</v>
      </c>
      <c r="C259" s="40"/>
      <c r="D259" s="41"/>
      <c r="E259" s="429"/>
      <c r="F259" s="429"/>
    </row>
    <row r="260" spans="1:6" s="64" customFormat="1" ht="122.25">
      <c r="A260" s="42"/>
      <c r="B260" s="39" t="s">
        <v>244</v>
      </c>
      <c r="C260" s="40"/>
      <c r="D260" s="41"/>
      <c r="E260" s="429"/>
      <c r="F260" s="429"/>
    </row>
    <row r="261" spans="1:6" s="64" customFormat="1" ht="51">
      <c r="A261" s="42"/>
      <c r="B261" s="39" t="s">
        <v>245</v>
      </c>
      <c r="C261" s="40"/>
      <c r="D261" s="41"/>
      <c r="E261" s="429"/>
      <c r="F261" s="429"/>
    </row>
    <row r="262" spans="1:6" s="64" customFormat="1" ht="24">
      <c r="A262" s="42"/>
      <c r="B262" s="39" t="s">
        <v>246</v>
      </c>
      <c r="C262" s="40"/>
      <c r="D262" s="41"/>
      <c r="E262" s="429"/>
      <c r="F262" s="429"/>
    </row>
    <row r="263" spans="1:6" s="64" customFormat="1" ht="36">
      <c r="A263" s="42"/>
      <c r="B263" s="39" t="s">
        <v>189</v>
      </c>
      <c r="C263" s="40"/>
      <c r="D263" s="41"/>
      <c r="E263" s="429"/>
      <c r="F263" s="429"/>
    </row>
    <row r="264" spans="1:6" s="64" customFormat="1" ht="24">
      <c r="A264" s="42"/>
      <c r="B264" s="39" t="s">
        <v>190</v>
      </c>
      <c r="C264" s="40"/>
      <c r="D264" s="41"/>
      <c r="E264" s="429"/>
      <c r="F264" s="429"/>
    </row>
    <row r="265" spans="1:6" s="64" customFormat="1" ht="48">
      <c r="A265" s="42"/>
      <c r="B265" s="39" t="s">
        <v>196</v>
      </c>
      <c r="C265" s="40"/>
      <c r="D265" s="41"/>
      <c r="E265" s="429"/>
      <c r="F265" s="429"/>
    </row>
    <row r="266" spans="1:6" s="64" customFormat="1" ht="46.15" customHeight="1">
      <c r="A266" s="42"/>
      <c r="B266" s="39" t="s">
        <v>229</v>
      </c>
      <c r="C266" s="40"/>
      <c r="D266" s="41"/>
      <c r="E266" s="429"/>
      <c r="F266" s="429"/>
    </row>
    <row r="267" spans="1:6" ht="24">
      <c r="A267" s="42" t="s">
        <v>142</v>
      </c>
      <c r="B267" s="39" t="s">
        <v>230</v>
      </c>
      <c r="C267" s="40" t="s">
        <v>0</v>
      </c>
      <c r="D267" s="41">
        <v>1</v>
      </c>
      <c r="E267" s="429">
        <v>0</v>
      </c>
      <c r="F267" s="429">
        <f>+E267*D267</f>
        <v>0</v>
      </c>
    </row>
    <row r="268" spans="1:6" ht="24">
      <c r="A268" s="42" t="s">
        <v>198</v>
      </c>
      <c r="B268" s="39" t="s">
        <v>231</v>
      </c>
      <c r="C268" s="40" t="s">
        <v>0</v>
      </c>
      <c r="D268" s="41">
        <v>1</v>
      </c>
      <c r="E268" s="429">
        <v>0</v>
      </c>
      <c r="F268" s="429">
        <f>+E268*D268</f>
        <v>0</v>
      </c>
    </row>
    <row r="269" spans="1:6" ht="24">
      <c r="A269" s="42" t="s">
        <v>199</v>
      </c>
      <c r="B269" s="39" t="s">
        <v>232</v>
      </c>
      <c r="C269" s="40" t="s">
        <v>0</v>
      </c>
      <c r="D269" s="41">
        <v>1</v>
      </c>
      <c r="E269" s="429">
        <v>0</v>
      </c>
      <c r="F269" s="429">
        <f>+E269*D269</f>
        <v>0</v>
      </c>
    </row>
    <row r="270" spans="1:6">
      <c r="A270" s="56"/>
      <c r="B270" s="39"/>
      <c r="C270" s="40"/>
      <c r="D270" s="41"/>
      <c r="E270" s="429"/>
      <c r="F270" s="429"/>
    </row>
    <row r="271" spans="1:6">
      <c r="A271" s="56"/>
      <c r="B271" s="128" t="s">
        <v>183</v>
      </c>
      <c r="C271" s="40"/>
      <c r="D271" s="41"/>
      <c r="E271" s="429"/>
      <c r="F271" s="429"/>
    </row>
    <row r="272" spans="1:6" s="64" customFormat="1" ht="60">
      <c r="B272" s="39" t="s">
        <v>255</v>
      </c>
      <c r="C272" s="40"/>
      <c r="D272" s="41"/>
      <c r="E272" s="429"/>
      <c r="F272" s="429"/>
    </row>
    <row r="273" spans="1:7" s="64" customFormat="1" ht="12">
      <c r="A273" s="42"/>
      <c r="B273" s="39" t="s">
        <v>191</v>
      </c>
      <c r="C273" s="40"/>
      <c r="D273" s="41"/>
      <c r="E273" s="429"/>
      <c r="F273" s="429"/>
    </row>
    <row r="274" spans="1:7" s="64" customFormat="1" ht="51">
      <c r="A274" s="42"/>
      <c r="B274" s="39" t="s">
        <v>192</v>
      </c>
      <c r="C274" s="40"/>
      <c r="D274" s="41"/>
      <c r="E274" s="429"/>
      <c r="F274" s="429"/>
    </row>
    <row r="275" spans="1:7" s="64" customFormat="1" ht="51">
      <c r="A275" s="42"/>
      <c r="B275" s="39" t="s">
        <v>193</v>
      </c>
      <c r="C275" s="40"/>
      <c r="D275" s="41"/>
      <c r="E275" s="429"/>
      <c r="F275" s="429"/>
    </row>
    <row r="276" spans="1:7" s="64" customFormat="1" ht="26.25">
      <c r="A276" s="42"/>
      <c r="B276" s="39" t="s">
        <v>194</v>
      </c>
      <c r="C276" s="40"/>
      <c r="D276" s="41"/>
      <c r="E276" s="429"/>
      <c r="F276" s="429"/>
    </row>
    <row r="277" spans="1:7" s="64" customFormat="1" ht="24">
      <c r="A277" s="42"/>
      <c r="B277" s="39" t="s">
        <v>195</v>
      </c>
      <c r="C277" s="40"/>
      <c r="D277" s="41"/>
      <c r="E277" s="429"/>
      <c r="F277" s="429"/>
    </row>
    <row r="278" spans="1:7" ht="64.5" customHeight="1">
      <c r="A278" s="42" t="s">
        <v>200</v>
      </c>
      <c r="B278" s="39" t="s">
        <v>575</v>
      </c>
      <c r="C278" s="40" t="s">
        <v>0</v>
      </c>
      <c r="D278" s="41">
        <v>1</v>
      </c>
      <c r="E278" s="429">
        <v>0</v>
      </c>
      <c r="F278" s="429">
        <f>+E278*D278</f>
        <v>0</v>
      </c>
    </row>
    <row r="279" spans="1:7" ht="81" customHeight="1">
      <c r="A279" s="42" t="s">
        <v>201</v>
      </c>
      <c r="B279" s="39" t="s">
        <v>576</v>
      </c>
      <c r="C279" s="40" t="s">
        <v>0</v>
      </c>
      <c r="D279" s="41">
        <v>1</v>
      </c>
      <c r="E279" s="429">
        <v>0</v>
      </c>
      <c r="F279" s="429">
        <f>+E279*D279</f>
        <v>0</v>
      </c>
    </row>
    <row r="280" spans="1:7">
      <c r="A280" s="42"/>
      <c r="B280" s="39"/>
      <c r="C280" s="40"/>
      <c r="D280" s="41"/>
      <c r="E280" s="429"/>
      <c r="F280" s="429"/>
    </row>
    <row r="281" spans="1:7" s="96" customFormat="1">
      <c r="B281" s="128" t="s">
        <v>162</v>
      </c>
      <c r="C281" s="40"/>
      <c r="D281" s="41"/>
      <c r="E281" s="454"/>
      <c r="F281" s="429"/>
    </row>
    <row r="282" spans="1:7" s="96" customFormat="1">
      <c r="B282" s="128"/>
      <c r="C282" s="40"/>
      <c r="D282" s="41"/>
      <c r="E282" s="454"/>
      <c r="F282" s="429"/>
    </row>
    <row r="283" spans="1:7" s="96" customFormat="1" ht="59.25" customHeight="1">
      <c r="A283" s="42" t="s">
        <v>202</v>
      </c>
      <c r="B283" s="39" t="s">
        <v>577</v>
      </c>
      <c r="C283" s="40" t="s">
        <v>0</v>
      </c>
      <c r="D283" s="41">
        <v>1</v>
      </c>
      <c r="E283" s="454">
        <v>0</v>
      </c>
      <c r="F283" s="429">
        <f t="shared" ref="F283" si="2">+E283*D283</f>
        <v>0</v>
      </c>
    </row>
    <row r="284" spans="1:7" s="96" customFormat="1">
      <c r="B284" s="128"/>
      <c r="C284" s="40"/>
      <c r="D284" s="41"/>
      <c r="E284" s="454"/>
      <c r="F284" s="454"/>
    </row>
    <row r="285" spans="1:7" s="96" customFormat="1" ht="210" customHeight="1">
      <c r="A285" s="125"/>
      <c r="B285" s="99" t="s">
        <v>187</v>
      </c>
      <c r="C285" s="126"/>
      <c r="D285" s="127"/>
      <c r="E285" s="451"/>
      <c r="F285" s="451"/>
    </row>
    <row r="286" spans="1:7" s="96" customFormat="1" ht="60">
      <c r="A286" s="42" t="s">
        <v>203</v>
      </c>
      <c r="B286" s="99" t="s">
        <v>208</v>
      </c>
      <c r="C286" s="126" t="s">
        <v>188</v>
      </c>
      <c r="D286" s="127">
        <v>1</v>
      </c>
      <c r="E286" s="451">
        <v>0</v>
      </c>
      <c r="F286" s="451">
        <f>+E286*D286</f>
        <v>0</v>
      </c>
    </row>
    <row r="287" spans="1:7">
      <c r="A287" s="60"/>
      <c r="B287" s="59"/>
      <c r="C287" s="54"/>
      <c r="D287" s="55"/>
      <c r="E287" s="455"/>
      <c r="F287" s="455"/>
      <c r="G287" s="55"/>
    </row>
    <row r="288" spans="1:7" ht="13.5" thickBot="1">
      <c r="A288" s="311"/>
      <c r="B288" s="312" t="s">
        <v>68</v>
      </c>
      <c r="C288" s="313"/>
      <c r="D288" s="314"/>
      <c r="E288" s="433"/>
      <c r="F288" s="433">
        <f>SUM(F259:F286)</f>
        <v>0</v>
      </c>
    </row>
    <row r="289" spans="1:6" ht="13.5" thickTop="1">
      <c r="A289" s="42"/>
      <c r="B289" s="39"/>
      <c r="C289" s="40"/>
      <c r="D289" s="41"/>
      <c r="E289" s="429"/>
      <c r="F289" s="429"/>
    </row>
    <row r="290" spans="1:6">
      <c r="A290" s="42"/>
      <c r="B290" s="39"/>
      <c r="C290" s="40"/>
      <c r="D290" s="41"/>
      <c r="E290" s="429"/>
      <c r="F290" s="429"/>
    </row>
    <row r="291" spans="1:6">
      <c r="A291" s="74" t="s">
        <v>35</v>
      </c>
      <c r="B291" s="75" t="s">
        <v>81</v>
      </c>
      <c r="C291" s="76"/>
      <c r="D291" s="77"/>
      <c r="E291" s="456"/>
      <c r="F291" s="457"/>
    </row>
    <row r="292" spans="1:6">
      <c r="A292" s="42"/>
      <c r="B292" s="39"/>
      <c r="C292" s="40"/>
      <c r="D292" s="41"/>
      <c r="E292" s="429"/>
      <c r="F292" s="429"/>
    </row>
    <row r="293" spans="1:6" ht="48">
      <c r="A293" s="42" t="s">
        <v>4</v>
      </c>
      <c r="B293" s="39" t="s">
        <v>241</v>
      </c>
      <c r="C293" s="40" t="s">
        <v>53</v>
      </c>
      <c r="D293" s="41">
        <v>35</v>
      </c>
      <c r="E293" s="429">
        <v>0</v>
      </c>
      <c r="F293" s="429">
        <f>+D293*E293</f>
        <v>0</v>
      </c>
    </row>
    <row r="294" spans="1:6">
      <c r="A294" s="42"/>
      <c r="B294" s="39"/>
      <c r="C294" s="40"/>
      <c r="D294" s="41"/>
      <c r="E294" s="429"/>
      <c r="F294" s="429"/>
    </row>
    <row r="295" spans="1:6" ht="36">
      <c r="A295" s="42" t="s">
        <v>73</v>
      </c>
      <c r="B295" s="39" t="s">
        <v>242</v>
      </c>
      <c r="C295" s="40" t="s">
        <v>63</v>
      </c>
      <c r="D295" s="41">
        <v>38</v>
      </c>
      <c r="E295" s="429">
        <v>0</v>
      </c>
      <c r="F295" s="429">
        <f>+D295*E295</f>
        <v>0</v>
      </c>
    </row>
    <row r="296" spans="1:6">
      <c r="A296" s="38"/>
      <c r="B296" s="17"/>
      <c r="C296" s="19"/>
      <c r="D296" s="20"/>
      <c r="E296" s="458"/>
      <c r="F296" s="429"/>
    </row>
    <row r="297" spans="1:6" ht="36">
      <c r="A297" s="42" t="s">
        <v>85</v>
      </c>
      <c r="B297" s="17" t="s">
        <v>243</v>
      </c>
      <c r="C297" s="40" t="s">
        <v>53</v>
      </c>
      <c r="D297" s="41">
        <v>12</v>
      </c>
      <c r="E297" s="429">
        <v>0</v>
      </c>
      <c r="F297" s="429">
        <f>+D297*E297</f>
        <v>0</v>
      </c>
    </row>
    <row r="298" spans="1:6">
      <c r="A298" s="38"/>
      <c r="B298" s="17"/>
      <c r="C298" s="19"/>
      <c r="D298" s="20"/>
      <c r="E298" s="458"/>
      <c r="F298" s="429"/>
    </row>
    <row r="299" spans="1:6">
      <c r="A299" s="42" t="s">
        <v>209</v>
      </c>
      <c r="B299" s="39" t="s">
        <v>239</v>
      </c>
      <c r="C299" s="40" t="s">
        <v>63</v>
      </c>
      <c r="D299" s="41">
        <v>0.8</v>
      </c>
      <c r="E299" s="429">
        <v>0</v>
      </c>
      <c r="F299" s="429">
        <f>+D299*E299</f>
        <v>0</v>
      </c>
    </row>
    <row r="300" spans="1:6">
      <c r="A300" s="42"/>
      <c r="B300" s="39"/>
      <c r="C300" s="40"/>
      <c r="D300" s="41"/>
      <c r="E300" s="429"/>
      <c r="F300" s="429"/>
    </row>
    <row r="301" spans="1:6" ht="13.5" thickBot="1">
      <c r="A301" s="311"/>
      <c r="B301" s="312" t="s">
        <v>157</v>
      </c>
      <c r="C301" s="313"/>
      <c r="D301" s="314"/>
      <c r="E301" s="433"/>
      <c r="F301" s="433">
        <f>SUM(F293:F300)</f>
        <v>0</v>
      </c>
    </row>
    <row r="302" spans="1:6" ht="13.5" thickTop="1">
      <c r="A302" s="42"/>
      <c r="B302" s="39"/>
      <c r="C302" s="40"/>
      <c r="D302" s="41"/>
      <c r="E302" s="429"/>
      <c r="F302" s="429"/>
    </row>
    <row r="303" spans="1:6">
      <c r="A303" s="42"/>
      <c r="B303" s="39"/>
      <c r="C303" s="40"/>
      <c r="D303" s="41"/>
      <c r="E303" s="429"/>
      <c r="F303" s="429"/>
    </row>
    <row r="304" spans="1:6" s="132" customFormat="1">
      <c r="A304" s="130" t="s">
        <v>38</v>
      </c>
      <c r="B304" s="131" t="s">
        <v>211</v>
      </c>
      <c r="C304" s="93"/>
      <c r="D304" s="94"/>
      <c r="E304" s="435"/>
      <c r="F304" s="436"/>
    </row>
    <row r="305" spans="1:6">
      <c r="A305" s="42"/>
      <c r="B305" s="39"/>
      <c r="C305" s="40"/>
      <c r="D305" s="41"/>
      <c r="E305" s="429"/>
      <c r="F305" s="429"/>
    </row>
    <row r="306" spans="1:6" ht="37.9" customHeight="1">
      <c r="A306" s="42" t="s">
        <v>5</v>
      </c>
      <c r="B306" s="39" t="s">
        <v>238</v>
      </c>
      <c r="C306" s="40" t="s">
        <v>53</v>
      </c>
      <c r="D306" s="41">
        <v>4.2</v>
      </c>
      <c r="E306" s="429">
        <v>0</v>
      </c>
      <c r="F306" s="429">
        <f>+D306*E306</f>
        <v>0</v>
      </c>
    </row>
    <row r="307" spans="1:6">
      <c r="A307" s="42"/>
      <c r="B307" s="39"/>
      <c r="C307" s="40"/>
      <c r="D307" s="41"/>
      <c r="E307" s="429"/>
      <c r="F307" s="429"/>
    </row>
    <row r="308" spans="1:6" ht="24">
      <c r="A308" s="42" t="s">
        <v>219</v>
      </c>
      <c r="B308" s="39" t="s">
        <v>220</v>
      </c>
      <c r="C308" s="40" t="s">
        <v>63</v>
      </c>
      <c r="D308" s="41">
        <v>1.1000000000000001</v>
      </c>
      <c r="E308" s="429">
        <v>0</v>
      </c>
      <c r="F308" s="429">
        <f>+D308*E308</f>
        <v>0</v>
      </c>
    </row>
    <row r="309" spans="1:6">
      <c r="A309" s="42"/>
      <c r="B309" s="39"/>
      <c r="C309" s="40"/>
      <c r="D309" s="41"/>
      <c r="E309" s="429"/>
      <c r="F309" s="429"/>
    </row>
    <row r="310" spans="1:6" ht="72">
      <c r="A310" s="42" t="s">
        <v>74</v>
      </c>
      <c r="B310" s="39" t="s">
        <v>346</v>
      </c>
      <c r="C310" s="40" t="s">
        <v>53</v>
      </c>
      <c r="D310" s="41">
        <v>4.5</v>
      </c>
      <c r="E310" s="429">
        <v>0</v>
      </c>
      <c r="F310" s="429">
        <f t="shared" ref="F310" si="3">D310*E310</f>
        <v>0</v>
      </c>
    </row>
    <row r="311" spans="1:6">
      <c r="A311" s="42"/>
      <c r="B311" s="39"/>
      <c r="C311" s="40"/>
      <c r="D311" s="41"/>
      <c r="E311" s="429"/>
      <c r="F311" s="429"/>
    </row>
    <row r="312" spans="1:6">
      <c r="A312" s="42"/>
      <c r="B312" s="39"/>
      <c r="C312" s="40"/>
      <c r="D312" s="41"/>
      <c r="E312" s="429"/>
      <c r="F312" s="429"/>
    </row>
    <row r="313" spans="1:6" ht="13.5" thickBot="1">
      <c r="A313" s="311"/>
      <c r="B313" s="312" t="s">
        <v>237</v>
      </c>
      <c r="C313" s="313"/>
      <c r="D313" s="314"/>
      <c r="E313" s="433"/>
      <c r="F313" s="433">
        <f>SUM(F305:F312)</f>
        <v>0</v>
      </c>
    </row>
    <row r="314" spans="1:6" ht="13.5" thickTop="1">
      <c r="A314" s="42"/>
      <c r="B314" s="39"/>
      <c r="C314" s="40"/>
      <c r="D314" s="41"/>
      <c r="E314" s="429"/>
      <c r="F314" s="429"/>
    </row>
    <row r="315" spans="1:6">
      <c r="A315" s="42"/>
      <c r="B315" s="39"/>
      <c r="C315" s="40"/>
      <c r="D315" s="41"/>
      <c r="E315" s="429"/>
      <c r="F315" s="429"/>
    </row>
    <row r="316" spans="1:6" ht="13.9" customHeight="1">
      <c r="A316" s="91" t="s">
        <v>34</v>
      </c>
      <c r="B316" s="92" t="s">
        <v>48</v>
      </c>
      <c r="C316" s="93"/>
      <c r="D316" s="94"/>
      <c r="E316" s="435"/>
      <c r="F316" s="436"/>
    </row>
    <row r="317" spans="1:6">
      <c r="A317" s="9"/>
      <c r="B317" s="43"/>
      <c r="C317" s="40"/>
      <c r="D317" s="41"/>
      <c r="E317" s="429"/>
      <c r="F317" s="429"/>
    </row>
    <row r="318" spans="1:6" ht="36">
      <c r="A318" s="42" t="s">
        <v>10</v>
      </c>
      <c r="B318" s="39" t="s">
        <v>182</v>
      </c>
      <c r="C318" s="40" t="s">
        <v>63</v>
      </c>
      <c r="D318" s="41">
        <v>1.1000000000000001</v>
      </c>
      <c r="E318" s="429">
        <v>0</v>
      </c>
      <c r="F318" s="429">
        <f>+D318*E318</f>
        <v>0</v>
      </c>
    </row>
    <row r="319" spans="1:6">
      <c r="A319" s="42"/>
      <c r="B319" s="39"/>
      <c r="C319" s="40"/>
      <c r="D319" s="41"/>
      <c r="E319" s="429"/>
      <c r="F319" s="429"/>
    </row>
    <row r="320" spans="1:6" ht="13.5" thickBot="1">
      <c r="A320" s="311"/>
      <c r="B320" s="312" t="s">
        <v>69</v>
      </c>
      <c r="C320" s="313"/>
      <c r="D320" s="314"/>
      <c r="E320" s="433"/>
      <c r="F320" s="433">
        <f>SUM(F318:F319)</f>
        <v>0</v>
      </c>
    </row>
    <row r="321" spans="1:6" ht="13.5" thickTop="1">
      <c r="A321" s="42"/>
      <c r="B321" s="39"/>
      <c r="C321" s="40"/>
      <c r="D321" s="41"/>
      <c r="E321" s="429"/>
      <c r="F321" s="429"/>
    </row>
    <row r="322" spans="1:6">
      <c r="A322" s="42"/>
      <c r="B322" s="39"/>
      <c r="C322" s="40"/>
      <c r="D322" s="41"/>
      <c r="E322" s="429"/>
      <c r="F322" s="429"/>
    </row>
    <row r="323" spans="1:6">
      <c r="A323" s="91" t="s">
        <v>41</v>
      </c>
      <c r="B323" s="92" t="s">
        <v>158</v>
      </c>
      <c r="C323" s="93"/>
      <c r="D323" s="94"/>
      <c r="E323" s="435"/>
      <c r="F323" s="436"/>
    </row>
    <row r="324" spans="1:6" s="132" customFormat="1">
      <c r="A324" s="133"/>
      <c r="B324" s="134"/>
      <c r="C324" s="40"/>
      <c r="D324" s="41"/>
      <c r="E324" s="429"/>
      <c r="F324" s="429"/>
    </row>
    <row r="325" spans="1:6" s="132" customFormat="1" ht="60">
      <c r="A325" s="42" t="s">
        <v>78</v>
      </c>
      <c r="B325" s="39" t="s">
        <v>309</v>
      </c>
      <c r="C325" s="40" t="s">
        <v>0</v>
      </c>
      <c r="D325" s="41">
        <v>1</v>
      </c>
      <c r="E325" s="429">
        <v>0</v>
      </c>
      <c r="F325" s="429">
        <f>+D325*E325</f>
        <v>0</v>
      </c>
    </row>
    <row r="326" spans="1:6">
      <c r="A326" s="42"/>
      <c r="B326" s="39"/>
      <c r="C326" s="40"/>
      <c r="D326" s="41"/>
      <c r="E326" s="429"/>
      <c r="F326" s="429"/>
    </row>
    <row r="327" spans="1:6" ht="13.5" thickBot="1">
      <c r="A327" s="311"/>
      <c r="B327" s="312" t="s">
        <v>159</v>
      </c>
      <c r="C327" s="313"/>
      <c r="D327" s="314"/>
      <c r="E327" s="433"/>
      <c r="F327" s="433">
        <f>SUM(F325:F326)</f>
        <v>0</v>
      </c>
    </row>
    <row r="328" spans="1:6" ht="13.5" thickTop="1">
      <c r="A328" s="42"/>
      <c r="B328" s="39"/>
      <c r="C328" s="40"/>
      <c r="D328" s="41"/>
      <c r="E328" s="429"/>
      <c r="F328" s="429"/>
    </row>
    <row r="329" spans="1:6">
      <c r="A329" s="42"/>
      <c r="B329" s="39"/>
      <c r="C329" s="40"/>
      <c r="D329" s="41"/>
      <c r="E329" s="429"/>
      <c r="F329" s="429"/>
    </row>
    <row r="330" spans="1:6">
      <c r="A330" s="91" t="s">
        <v>42</v>
      </c>
      <c r="B330" s="92" t="s">
        <v>296</v>
      </c>
      <c r="C330" s="93"/>
      <c r="D330" s="94"/>
      <c r="E330" s="435"/>
      <c r="F330" s="436"/>
    </row>
    <row r="331" spans="1:6">
      <c r="A331" s="34"/>
      <c r="B331" s="35"/>
      <c r="C331" s="36"/>
      <c r="D331" s="37"/>
      <c r="E331" s="438"/>
      <c r="F331" s="438"/>
    </row>
    <row r="332" spans="1:6">
      <c r="A332" s="34"/>
      <c r="B332" s="171" t="s">
        <v>264</v>
      </c>
      <c r="C332" s="172"/>
      <c r="D332" s="167"/>
      <c r="E332" s="459"/>
      <c r="F332" s="460"/>
    </row>
    <row r="333" spans="1:6">
      <c r="A333" s="34"/>
      <c r="B333" s="173"/>
      <c r="C333" s="172"/>
      <c r="D333" s="167"/>
      <c r="E333" s="459"/>
      <c r="F333" s="460"/>
    </row>
    <row r="334" spans="1:6">
      <c r="A334" s="34"/>
      <c r="B334" s="176" t="s">
        <v>265</v>
      </c>
      <c r="C334" s="177"/>
      <c r="D334" s="178"/>
      <c r="E334" s="459"/>
      <c r="F334" s="460"/>
    </row>
    <row r="335" spans="1:6">
      <c r="A335" s="34"/>
      <c r="B335" s="179" t="s">
        <v>266</v>
      </c>
      <c r="C335" s="180"/>
      <c r="D335" s="181"/>
      <c r="E335" s="461"/>
      <c r="F335" s="462"/>
    </row>
    <row r="336" spans="1:6" ht="22.5">
      <c r="A336" s="34"/>
      <c r="B336" s="182" t="s">
        <v>267</v>
      </c>
      <c r="C336" s="182"/>
      <c r="D336" s="182"/>
      <c r="E336" s="463"/>
      <c r="F336" s="464"/>
    </row>
    <row r="337" spans="1:6" ht="22.5">
      <c r="A337" s="34"/>
      <c r="B337" s="182" t="s">
        <v>268</v>
      </c>
      <c r="C337" s="182"/>
      <c r="D337" s="182"/>
      <c r="E337" s="463"/>
      <c r="F337" s="464"/>
    </row>
    <row r="338" spans="1:6" ht="33.75">
      <c r="A338" s="34"/>
      <c r="B338" s="182" t="s">
        <v>269</v>
      </c>
      <c r="C338" s="182"/>
      <c r="D338" s="182"/>
      <c r="E338" s="463"/>
      <c r="F338" s="464"/>
    </row>
    <row r="339" spans="1:6" ht="22.5">
      <c r="A339" s="34"/>
      <c r="B339" s="182" t="s">
        <v>270</v>
      </c>
      <c r="C339" s="182"/>
      <c r="D339" s="182"/>
      <c r="E339" s="463"/>
      <c r="F339" s="464"/>
    </row>
    <row r="340" spans="1:6" ht="22.5">
      <c r="A340" s="34"/>
      <c r="B340" s="182" t="s">
        <v>271</v>
      </c>
      <c r="C340" s="182"/>
      <c r="D340" s="182"/>
      <c r="E340" s="463"/>
      <c r="F340" s="464"/>
    </row>
    <row r="341" spans="1:6" ht="33.75">
      <c r="A341" s="34"/>
      <c r="B341" s="182" t="s">
        <v>272</v>
      </c>
      <c r="C341" s="182"/>
      <c r="D341" s="182"/>
      <c r="E341" s="463"/>
      <c r="F341" s="464"/>
    </row>
    <row r="342" spans="1:6" ht="22.5">
      <c r="A342" s="34"/>
      <c r="B342" s="182" t="s">
        <v>273</v>
      </c>
      <c r="C342" s="182"/>
      <c r="D342" s="182"/>
      <c r="E342" s="463"/>
      <c r="F342" s="464"/>
    </row>
    <row r="343" spans="1:6">
      <c r="A343" s="34"/>
      <c r="B343" s="182" t="s">
        <v>274</v>
      </c>
      <c r="C343" s="182"/>
      <c r="D343" s="182"/>
      <c r="E343" s="463"/>
      <c r="F343" s="464"/>
    </row>
    <row r="344" spans="1:6">
      <c r="A344" s="34"/>
      <c r="B344" s="182" t="s">
        <v>275</v>
      </c>
      <c r="C344" s="182"/>
      <c r="D344" s="182"/>
      <c r="E344" s="461"/>
      <c r="F344" s="462"/>
    </row>
    <row r="345" spans="1:6" ht="78.75">
      <c r="A345" s="34"/>
      <c r="B345" s="182" t="s">
        <v>347</v>
      </c>
      <c r="C345" s="182"/>
      <c r="D345" s="182"/>
      <c r="E345" s="463"/>
      <c r="F345" s="464"/>
    </row>
    <row r="346" spans="1:6" ht="135">
      <c r="A346" s="34"/>
      <c r="B346" s="182" t="s">
        <v>276</v>
      </c>
      <c r="C346" s="182"/>
      <c r="D346" s="182"/>
      <c r="E346" s="463"/>
      <c r="F346" s="464"/>
    </row>
    <row r="347" spans="1:6" ht="146.25">
      <c r="A347" s="34"/>
      <c r="B347" s="182" t="s">
        <v>277</v>
      </c>
      <c r="C347" s="182"/>
      <c r="D347" s="182"/>
      <c r="E347" s="463"/>
      <c r="F347" s="464"/>
    </row>
    <row r="348" spans="1:6" ht="213.75">
      <c r="A348" s="34"/>
      <c r="B348" s="182" t="s">
        <v>278</v>
      </c>
      <c r="C348" s="182"/>
      <c r="D348" s="182"/>
      <c r="E348" s="463"/>
      <c r="F348" s="464"/>
    </row>
    <row r="349" spans="1:6" ht="101.25">
      <c r="A349" s="34"/>
      <c r="B349" s="182" t="s">
        <v>279</v>
      </c>
      <c r="C349" s="182"/>
      <c r="D349" s="182"/>
      <c r="E349" s="463"/>
      <c r="F349" s="464"/>
    </row>
    <row r="350" spans="1:6" ht="78.75">
      <c r="A350" s="34"/>
      <c r="B350" s="182" t="s">
        <v>280</v>
      </c>
      <c r="C350" s="182"/>
      <c r="D350" s="182"/>
      <c r="E350" s="463"/>
      <c r="F350" s="464"/>
    </row>
    <row r="351" spans="1:6">
      <c r="A351" s="34"/>
      <c r="B351" s="183" t="s">
        <v>281</v>
      </c>
      <c r="C351" s="184"/>
      <c r="D351" s="185"/>
      <c r="E351" s="461"/>
      <c r="F351" s="462"/>
    </row>
    <row r="352" spans="1:6" ht="112.5">
      <c r="A352" s="34"/>
      <c r="B352" s="182" t="s">
        <v>282</v>
      </c>
      <c r="C352" s="182"/>
      <c r="D352" s="182"/>
      <c r="E352" s="461"/>
      <c r="F352" s="462"/>
    </row>
    <row r="353" spans="1:6">
      <c r="A353" s="34"/>
      <c r="B353" s="186" t="s">
        <v>283</v>
      </c>
      <c r="C353" s="184"/>
      <c r="D353" s="185"/>
      <c r="E353" s="461"/>
      <c r="F353" s="462"/>
    </row>
    <row r="354" spans="1:6" ht="22.5">
      <c r="A354" s="34"/>
      <c r="B354" s="188" t="s">
        <v>284</v>
      </c>
      <c r="C354" s="182"/>
      <c r="D354" s="182"/>
      <c r="E354" s="461"/>
      <c r="F354" s="462"/>
    </row>
    <row r="355" spans="1:6" ht="22.5">
      <c r="A355" s="34"/>
      <c r="B355" s="188" t="s">
        <v>285</v>
      </c>
      <c r="C355" s="182"/>
      <c r="D355" s="182"/>
      <c r="E355" s="461"/>
      <c r="F355" s="462"/>
    </row>
    <row r="356" spans="1:6" ht="22.5">
      <c r="A356" s="34"/>
      <c r="B356" s="188" t="s">
        <v>286</v>
      </c>
      <c r="C356" s="182"/>
      <c r="D356" s="182"/>
      <c r="E356" s="461"/>
      <c r="F356" s="462"/>
    </row>
    <row r="357" spans="1:6" ht="33.75">
      <c r="A357" s="34"/>
      <c r="B357" s="182" t="s">
        <v>287</v>
      </c>
      <c r="C357" s="182"/>
      <c r="D357" s="182"/>
      <c r="E357" s="461"/>
      <c r="F357" s="462"/>
    </row>
    <row r="358" spans="1:6">
      <c r="A358" s="34"/>
      <c r="B358" s="186"/>
      <c r="C358" s="184"/>
      <c r="D358" s="185"/>
      <c r="E358" s="461"/>
      <c r="F358" s="462"/>
    </row>
    <row r="359" spans="1:6">
      <c r="A359" s="34"/>
      <c r="B359" s="187" t="s">
        <v>288</v>
      </c>
      <c r="C359" s="180"/>
      <c r="D359" s="181"/>
      <c r="E359" s="461"/>
      <c r="F359" s="462"/>
    </row>
    <row r="360" spans="1:6">
      <c r="A360" s="34"/>
      <c r="B360" s="179" t="s">
        <v>289</v>
      </c>
      <c r="C360" s="180"/>
      <c r="D360" s="181"/>
      <c r="E360" s="461"/>
      <c r="F360" s="462"/>
    </row>
    <row r="361" spans="1:6" ht="33.75">
      <c r="A361" s="34"/>
      <c r="B361" s="188" t="s">
        <v>290</v>
      </c>
      <c r="C361" s="182"/>
      <c r="D361" s="182"/>
      <c r="E361" s="465"/>
      <c r="F361" s="466"/>
    </row>
    <row r="362" spans="1:6">
      <c r="A362" s="34"/>
      <c r="B362" s="179" t="s">
        <v>291</v>
      </c>
      <c r="C362" s="180"/>
      <c r="D362" s="181"/>
      <c r="E362" s="461"/>
      <c r="F362" s="462"/>
    </row>
    <row r="363" spans="1:6" ht="45">
      <c r="A363" s="34"/>
      <c r="B363" s="188" t="s">
        <v>292</v>
      </c>
      <c r="C363" s="182"/>
      <c r="D363" s="182"/>
      <c r="E363" s="467"/>
      <c r="F363" s="467"/>
    </row>
    <row r="364" spans="1:6" ht="78.75">
      <c r="A364" s="34"/>
      <c r="B364" s="188" t="s">
        <v>293</v>
      </c>
      <c r="C364" s="182"/>
      <c r="D364" s="182"/>
      <c r="E364" s="459"/>
      <c r="F364" s="460"/>
    </row>
    <row r="365" spans="1:6">
      <c r="A365" s="34"/>
      <c r="B365" s="188" t="s">
        <v>294</v>
      </c>
      <c r="C365" s="188"/>
      <c r="D365" s="188"/>
      <c r="E365" s="459"/>
      <c r="F365" s="460"/>
    </row>
    <row r="366" spans="1:6" ht="101.25">
      <c r="A366" s="34"/>
      <c r="B366" s="188" t="s">
        <v>295</v>
      </c>
      <c r="C366" s="182"/>
      <c r="D366" s="182"/>
      <c r="E366" s="459"/>
      <c r="F366" s="460"/>
    </row>
    <row r="367" spans="1:6">
      <c r="A367" s="34"/>
      <c r="B367" s="172"/>
      <c r="C367" s="174"/>
      <c r="D367" s="167"/>
      <c r="E367" s="460"/>
      <c r="F367" s="460"/>
    </row>
    <row r="368" spans="1:6" ht="73.5">
      <c r="A368" s="42" t="s">
        <v>221</v>
      </c>
      <c r="B368" s="175" t="s">
        <v>297</v>
      </c>
      <c r="C368" s="20" t="s">
        <v>53</v>
      </c>
      <c r="D368" s="20">
        <v>91</v>
      </c>
      <c r="E368" s="429">
        <v>0</v>
      </c>
      <c r="F368" s="429">
        <f>+D368*E368</f>
        <v>0</v>
      </c>
    </row>
    <row r="369" spans="1:6">
      <c r="A369" s="42"/>
      <c r="B369" s="35"/>
      <c r="C369" s="36"/>
      <c r="D369" s="37"/>
      <c r="E369" s="438"/>
      <c r="F369" s="438"/>
    </row>
    <row r="370" spans="1:6" ht="61.5">
      <c r="A370" s="42" t="s">
        <v>222</v>
      </c>
      <c r="B370" s="175" t="s">
        <v>302</v>
      </c>
      <c r="C370" s="20" t="s">
        <v>53</v>
      </c>
      <c r="D370" s="20">
        <v>1.6</v>
      </c>
      <c r="E370" s="429">
        <v>0</v>
      </c>
      <c r="F370" s="429">
        <f>+D370*E370</f>
        <v>0</v>
      </c>
    </row>
    <row r="371" spans="1:6">
      <c r="A371" s="42"/>
      <c r="B371" s="162"/>
      <c r="C371" s="163"/>
      <c r="D371" s="164"/>
      <c r="E371" s="468"/>
      <c r="F371" s="468"/>
    </row>
    <row r="372" spans="1:6" ht="73.5">
      <c r="A372" s="42" t="s">
        <v>235</v>
      </c>
      <c r="B372" s="175" t="s">
        <v>344</v>
      </c>
      <c r="C372" s="41" t="s">
        <v>53</v>
      </c>
      <c r="D372" s="20">
        <v>9.75</v>
      </c>
      <c r="E372" s="429">
        <v>0</v>
      </c>
      <c r="F372" s="469">
        <f>+D372*E372</f>
        <v>0</v>
      </c>
    </row>
    <row r="373" spans="1:6">
      <c r="A373" s="42"/>
      <c r="B373" s="162"/>
      <c r="C373" s="163"/>
      <c r="D373" s="164"/>
      <c r="E373" s="468"/>
      <c r="F373" s="468"/>
    </row>
    <row r="374" spans="1:6" ht="85.5">
      <c r="A374" s="42" t="s">
        <v>303</v>
      </c>
      <c r="B374" s="175" t="s">
        <v>357</v>
      </c>
      <c r="C374" s="41" t="s">
        <v>53</v>
      </c>
      <c r="D374" s="20">
        <f>29*0.5</f>
        <v>14.5</v>
      </c>
      <c r="E374" s="429">
        <v>0</v>
      </c>
      <c r="F374" s="469">
        <f>+D374*E374</f>
        <v>0</v>
      </c>
    </row>
    <row r="375" spans="1:6">
      <c r="A375" s="42"/>
      <c r="B375" s="165"/>
      <c r="C375" s="163"/>
      <c r="D375" s="164"/>
      <c r="E375" s="468"/>
      <c r="F375" s="468"/>
    </row>
    <row r="376" spans="1:6" ht="84">
      <c r="A376" s="42" t="s">
        <v>304</v>
      </c>
      <c r="B376" s="175" t="s">
        <v>298</v>
      </c>
      <c r="C376" s="41" t="s">
        <v>53</v>
      </c>
      <c r="D376" s="41">
        <v>10.6</v>
      </c>
      <c r="E376" s="469">
        <v>0</v>
      </c>
      <c r="F376" s="469">
        <f>+D376*E376</f>
        <v>0</v>
      </c>
    </row>
    <row r="377" spans="1:6">
      <c r="A377" s="42"/>
      <c r="B377" s="162"/>
      <c r="C377" s="166"/>
      <c r="D377" s="167"/>
      <c r="E377" s="460"/>
      <c r="F377" s="460"/>
    </row>
    <row r="378" spans="1:6" ht="96">
      <c r="A378" s="42" t="s">
        <v>305</v>
      </c>
      <c r="B378" s="175" t="s">
        <v>299</v>
      </c>
      <c r="C378" s="160" t="s">
        <v>53</v>
      </c>
      <c r="D378" s="41">
        <v>112</v>
      </c>
      <c r="E378" s="469">
        <v>0</v>
      </c>
      <c r="F378" s="469">
        <f>+D378*E378</f>
        <v>0</v>
      </c>
    </row>
    <row r="379" spans="1:6">
      <c r="A379" s="42"/>
      <c r="B379" s="159"/>
      <c r="C379" s="160"/>
      <c r="D379" s="161"/>
      <c r="E379" s="468"/>
      <c r="F379" s="468"/>
    </row>
    <row r="380" spans="1:6" ht="84">
      <c r="A380" s="42" t="s">
        <v>306</v>
      </c>
      <c r="B380" s="175" t="s">
        <v>262</v>
      </c>
      <c r="C380" s="160" t="s">
        <v>53</v>
      </c>
      <c r="D380" s="41">
        <v>112</v>
      </c>
      <c r="E380" s="469">
        <v>0</v>
      </c>
      <c r="F380" s="469">
        <f>+D380*E380</f>
        <v>0</v>
      </c>
    </row>
    <row r="381" spans="1:6">
      <c r="A381" s="42"/>
      <c r="B381" s="168"/>
      <c r="C381" s="169"/>
      <c r="D381" s="170"/>
      <c r="E381" s="470"/>
      <c r="F381" s="470"/>
    </row>
    <row r="382" spans="1:6" ht="120">
      <c r="A382" s="42" t="s">
        <v>345</v>
      </c>
      <c r="B382" s="175" t="s">
        <v>263</v>
      </c>
      <c r="C382" s="160" t="s">
        <v>53</v>
      </c>
      <c r="D382" s="41">
        <v>10.6</v>
      </c>
      <c r="E382" s="469">
        <v>0</v>
      </c>
      <c r="F382" s="469">
        <f>+D382*E382</f>
        <v>0</v>
      </c>
    </row>
    <row r="383" spans="1:6">
      <c r="A383" s="42"/>
      <c r="B383" s="175"/>
      <c r="C383" s="160"/>
      <c r="D383" s="41"/>
      <c r="E383" s="469"/>
      <c r="F383" s="469"/>
    </row>
    <row r="384" spans="1:6" ht="13.5" thickBot="1">
      <c r="A384" s="403"/>
      <c r="B384" s="312" t="s">
        <v>307</v>
      </c>
      <c r="C384" s="313"/>
      <c r="D384" s="314"/>
      <c r="E384" s="433"/>
      <c r="F384" s="433">
        <f>SUM(F364:F383)</f>
        <v>0</v>
      </c>
    </row>
    <row r="385" spans="1:6" ht="13.5" thickTop="1">
      <c r="A385" s="42"/>
      <c r="B385" s="39"/>
      <c r="C385" s="40"/>
      <c r="D385" s="41"/>
      <c r="E385" s="429"/>
      <c r="F385" s="429"/>
    </row>
    <row r="386" spans="1:6">
      <c r="A386" s="42"/>
      <c r="B386" s="39"/>
      <c r="C386" s="40"/>
      <c r="D386" s="41"/>
      <c r="E386" s="429"/>
      <c r="F386" s="429"/>
    </row>
    <row r="387" spans="1:6" s="132" customFormat="1">
      <c r="A387" s="74" t="s">
        <v>88</v>
      </c>
      <c r="B387" s="95" t="s">
        <v>160</v>
      </c>
      <c r="C387" s="76"/>
      <c r="D387" s="77"/>
      <c r="E387" s="456"/>
      <c r="F387" s="457"/>
    </row>
    <row r="388" spans="1:6" s="64" customFormat="1" ht="12">
      <c r="A388" s="42"/>
      <c r="B388" s="39"/>
      <c r="C388" s="40"/>
      <c r="D388" s="41"/>
      <c r="E388" s="429"/>
      <c r="F388" s="429"/>
    </row>
    <row r="389" spans="1:6" s="64" customFormat="1" ht="24">
      <c r="A389" s="42" t="s">
        <v>300</v>
      </c>
      <c r="B389" s="68" t="s">
        <v>236</v>
      </c>
      <c r="C389" s="62" t="s">
        <v>53</v>
      </c>
      <c r="D389" s="63">
        <v>36</v>
      </c>
      <c r="E389" s="443">
        <v>0</v>
      </c>
      <c r="F389" s="443">
        <f>+D389*E389</f>
        <v>0</v>
      </c>
    </row>
    <row r="390" spans="1:6" s="64" customFormat="1" ht="12">
      <c r="A390" s="38"/>
      <c r="B390" s="17"/>
      <c r="C390" s="19"/>
      <c r="D390" s="20"/>
      <c r="E390" s="471"/>
      <c r="F390" s="429"/>
    </row>
    <row r="391" spans="1:6" s="64" customFormat="1" ht="132">
      <c r="A391" s="42" t="s">
        <v>301</v>
      </c>
      <c r="B391" s="110" t="s">
        <v>579</v>
      </c>
      <c r="C391" s="62" t="s">
        <v>53</v>
      </c>
      <c r="D391" s="63">
        <v>176</v>
      </c>
      <c r="E391" s="443">
        <v>0</v>
      </c>
      <c r="F391" s="443">
        <f>+D391*E391</f>
        <v>0</v>
      </c>
    </row>
    <row r="392" spans="1:6" s="64" customFormat="1" ht="12">
      <c r="A392" s="42"/>
      <c r="B392" s="68"/>
      <c r="C392" s="62"/>
      <c r="D392" s="63"/>
      <c r="E392" s="443"/>
      <c r="F392" s="443"/>
    </row>
    <row r="393" spans="1:6" ht="13.5" thickBot="1">
      <c r="A393" s="311"/>
      <c r="B393" s="312" t="s">
        <v>161</v>
      </c>
      <c r="C393" s="313"/>
      <c r="D393" s="314"/>
      <c r="E393" s="433"/>
      <c r="F393" s="433">
        <f>SUM(F388:F392)</f>
        <v>0</v>
      </c>
    </row>
    <row r="394" spans="1:6" ht="13.5" thickTop="1">
      <c r="A394" s="34"/>
      <c r="B394" s="35"/>
      <c r="C394" s="36"/>
      <c r="D394" s="37"/>
      <c r="E394" s="438"/>
      <c r="F394" s="438"/>
    </row>
    <row r="395" spans="1:6">
      <c r="A395" s="34"/>
      <c r="B395" s="35"/>
      <c r="C395" s="36"/>
      <c r="D395" s="37"/>
      <c r="E395" s="438"/>
      <c r="F395" s="438"/>
    </row>
    <row r="396" spans="1:6">
      <c r="A396" s="74" t="s">
        <v>89</v>
      </c>
      <c r="B396" s="95" t="s">
        <v>352</v>
      </c>
      <c r="C396" s="76"/>
      <c r="D396" s="77"/>
      <c r="E396" s="456"/>
      <c r="F396" s="457"/>
    </row>
    <row r="397" spans="1:6">
      <c r="A397" s="42"/>
      <c r="B397" s="39"/>
      <c r="C397" s="40"/>
      <c r="D397" s="41"/>
      <c r="E397" s="429"/>
      <c r="F397" s="429"/>
    </row>
    <row r="398" spans="1:6" ht="48">
      <c r="A398" s="42" t="s">
        <v>311</v>
      </c>
      <c r="B398" s="68" t="s">
        <v>350</v>
      </c>
      <c r="C398" s="62" t="s">
        <v>247</v>
      </c>
      <c r="D398" s="63">
        <v>1</v>
      </c>
      <c r="E398" s="443">
        <v>0</v>
      </c>
      <c r="F398" s="443">
        <f>+D398*E398</f>
        <v>0</v>
      </c>
    </row>
    <row r="399" spans="1:6">
      <c r="A399" s="38"/>
      <c r="B399" s="17"/>
      <c r="C399" s="19"/>
      <c r="D399" s="20"/>
      <c r="E399" s="471"/>
      <c r="F399" s="429"/>
    </row>
    <row r="400" spans="1:6">
      <c r="A400" s="42" t="s">
        <v>312</v>
      </c>
      <c r="B400" s="68" t="s">
        <v>580</v>
      </c>
      <c r="C400" s="62" t="s">
        <v>0</v>
      </c>
      <c r="D400" s="63">
        <v>4</v>
      </c>
      <c r="E400" s="443">
        <v>0</v>
      </c>
      <c r="F400" s="443">
        <f>+D400*E400</f>
        <v>0</v>
      </c>
    </row>
    <row r="401" spans="1:8">
      <c r="A401" s="38"/>
      <c r="B401" s="17"/>
      <c r="C401" s="19"/>
      <c r="D401" s="20"/>
      <c r="E401" s="471"/>
      <c r="F401" s="429"/>
    </row>
    <row r="402" spans="1:8">
      <c r="A402" s="42" t="s">
        <v>313</v>
      </c>
      <c r="B402" s="68" t="s">
        <v>314</v>
      </c>
      <c r="C402" s="62" t="s">
        <v>0</v>
      </c>
      <c r="D402" s="63">
        <v>12</v>
      </c>
      <c r="E402" s="443">
        <v>0</v>
      </c>
      <c r="F402" s="443">
        <f>+D402*E402</f>
        <v>0</v>
      </c>
    </row>
    <row r="403" spans="1:8">
      <c r="A403" s="42"/>
      <c r="B403" s="68"/>
      <c r="C403" s="62"/>
      <c r="D403" s="63"/>
      <c r="E403" s="443"/>
      <c r="F403" s="443"/>
    </row>
    <row r="404" spans="1:8">
      <c r="A404" s="42" t="s">
        <v>351</v>
      </c>
      <c r="B404" s="68" t="s">
        <v>354</v>
      </c>
      <c r="C404" s="62" t="s">
        <v>0</v>
      </c>
      <c r="D404" s="63">
        <v>1</v>
      </c>
      <c r="E404" s="443">
        <v>0</v>
      </c>
      <c r="F404" s="443">
        <f t="shared" ref="F404" si="4">+D404*E404</f>
        <v>0</v>
      </c>
    </row>
    <row r="405" spans="1:8">
      <c r="A405" s="42"/>
      <c r="B405" s="68"/>
      <c r="C405" s="62"/>
      <c r="D405" s="63"/>
      <c r="E405" s="443"/>
      <c r="F405" s="443"/>
    </row>
    <row r="406" spans="1:8" ht="13.5" thickBot="1">
      <c r="A406" s="311"/>
      <c r="B406" s="312" t="s">
        <v>353</v>
      </c>
      <c r="C406" s="313"/>
      <c r="D406" s="314"/>
      <c r="E406" s="433"/>
      <c r="F406" s="433">
        <f>SUM(F398:F404)</f>
        <v>0</v>
      </c>
    </row>
    <row r="407" spans="1:8" ht="13.5" thickTop="1">
      <c r="A407" s="34"/>
      <c r="B407" s="35"/>
      <c r="C407" s="36"/>
      <c r="D407" s="37"/>
      <c r="E407" s="438"/>
      <c r="F407" s="438"/>
    </row>
    <row r="408" spans="1:8">
      <c r="A408" s="34"/>
      <c r="B408" s="35"/>
      <c r="C408" s="36"/>
      <c r="D408" s="37"/>
      <c r="E408" s="438"/>
      <c r="F408" s="438"/>
    </row>
    <row r="409" spans="1:8">
      <c r="A409" s="44"/>
      <c r="B409" s="22"/>
      <c r="C409" s="28"/>
      <c r="D409" s="21"/>
      <c r="E409" s="472"/>
      <c r="F409" s="472"/>
    </row>
    <row r="410" spans="1:8" ht="13.5" thickBot="1">
      <c r="A410" s="153"/>
      <c r="B410" s="154"/>
      <c r="C410" s="155"/>
      <c r="D410" s="156"/>
      <c r="E410" s="473"/>
      <c r="F410" s="473"/>
    </row>
    <row r="411" spans="1:8" ht="13.5" thickBot="1">
      <c r="A411" s="315" t="s">
        <v>31</v>
      </c>
      <c r="B411" s="316" t="s">
        <v>549</v>
      </c>
      <c r="C411" s="317"/>
      <c r="D411" s="318"/>
      <c r="E411" s="474"/>
      <c r="F411" s="475"/>
      <c r="G411" s="142"/>
      <c r="H411" s="55"/>
    </row>
    <row r="412" spans="1:8" s="64" customFormat="1" ht="12">
      <c r="A412" s="70"/>
      <c r="B412" s="71"/>
      <c r="C412" s="72"/>
      <c r="D412" s="62"/>
      <c r="E412" s="443"/>
      <c r="F412" s="443"/>
    </row>
    <row r="413" spans="1:8" s="409" customFormat="1" hidden="1">
      <c r="A413" s="404" t="s">
        <v>16</v>
      </c>
      <c r="B413" s="405" t="s">
        <v>249</v>
      </c>
      <c r="C413" s="406" t="s">
        <v>248</v>
      </c>
      <c r="D413" s="407">
        <v>5</v>
      </c>
      <c r="E413" s="430">
        <f>F17+F29-F28</f>
        <v>0</v>
      </c>
      <c r="F413" s="430">
        <f>+E413*D413/100</f>
        <v>0</v>
      </c>
    </row>
    <row r="414" spans="1:8">
      <c r="A414" s="16"/>
      <c r="B414" s="17"/>
      <c r="C414" s="18"/>
      <c r="D414" s="19"/>
      <c r="E414" s="429"/>
      <c r="F414" s="429"/>
    </row>
    <row r="415" spans="1:8">
      <c r="A415" s="16" t="s">
        <v>17</v>
      </c>
      <c r="B415" s="17" t="s">
        <v>250</v>
      </c>
      <c r="C415" s="18" t="s">
        <v>228</v>
      </c>
      <c r="D415" s="21">
        <v>15</v>
      </c>
      <c r="E415" s="429">
        <v>0</v>
      </c>
      <c r="F415" s="429">
        <f>E415*D415</f>
        <v>0</v>
      </c>
    </row>
    <row r="416" spans="1:8">
      <c r="A416" s="16"/>
      <c r="B416" s="17"/>
      <c r="C416" s="18"/>
      <c r="D416" s="19"/>
      <c r="E416" s="429"/>
      <c r="F416" s="429"/>
    </row>
    <row r="417" spans="1:6" ht="41.25" customHeight="1">
      <c r="A417" s="16" t="s">
        <v>14</v>
      </c>
      <c r="B417" s="17" t="s">
        <v>569</v>
      </c>
      <c r="C417" s="18" t="s">
        <v>0</v>
      </c>
      <c r="D417" s="21">
        <v>1</v>
      </c>
      <c r="E417" s="429">
        <v>0</v>
      </c>
      <c r="F417" s="429">
        <f>E417*D417</f>
        <v>0</v>
      </c>
    </row>
    <row r="418" spans="1:6">
      <c r="A418" s="16"/>
      <c r="B418" s="17"/>
      <c r="C418" s="18"/>
      <c r="D418" s="19"/>
      <c r="E418" s="429"/>
      <c r="F418" s="429"/>
    </row>
    <row r="419" spans="1:6" ht="13.5" thickBot="1">
      <c r="A419" s="311"/>
      <c r="B419" s="312" t="s">
        <v>251</v>
      </c>
      <c r="C419" s="313"/>
      <c r="D419" s="314"/>
      <c r="E419" s="433"/>
      <c r="F419" s="433">
        <f>F415+F417</f>
        <v>0</v>
      </c>
    </row>
    <row r="420" spans="1:6" ht="13.5" thickTop="1"/>
  </sheetData>
  <sheetProtection password="D0B8" sheet="1" objects="1" scenarios="1" selectLockedCells="1"/>
  <mergeCells count="26">
    <mergeCell ref="B9:E9"/>
    <mergeCell ref="B30:E30"/>
    <mergeCell ref="B33:E33"/>
    <mergeCell ref="B34:E34"/>
    <mergeCell ref="B19:F19"/>
    <mergeCell ref="B10:F10"/>
    <mergeCell ref="B31:F31"/>
    <mergeCell ref="B32:E32"/>
    <mergeCell ref="B29:E29"/>
    <mergeCell ref="B28:E28"/>
    <mergeCell ref="B27:E27"/>
    <mergeCell ref="B26:E26"/>
    <mergeCell ref="B25:E25"/>
    <mergeCell ref="B24:E24"/>
    <mergeCell ref="B23:E23"/>
    <mergeCell ref="B22:E22"/>
    <mergeCell ref="B21:E21"/>
    <mergeCell ref="B20:E20"/>
    <mergeCell ref="B18:E18"/>
    <mergeCell ref="B11:E11"/>
    <mergeCell ref="B12:E12"/>
    <mergeCell ref="B17:E17"/>
    <mergeCell ref="B16:E16"/>
    <mergeCell ref="B15:E15"/>
    <mergeCell ref="B14:E14"/>
    <mergeCell ref="B13:E13"/>
  </mergeCells>
  <phoneticPr fontId="4" type="noConversion"/>
  <printOptions horizontalCentered="1"/>
  <pageMargins left="0.98425196850393704" right="0.59055118110236227" top="0.98425196850393704" bottom="0.59055118110236227" header="0.19685039370078741" footer="0.19685039370078741"/>
  <pageSetup paperSize="9" orientation="portrait" r:id="rId1"/>
  <headerFooter>
    <oddFooter>&amp;R&amp;P od &amp;N</oddFooter>
  </headerFooter>
  <rowBreaks count="1" manualBreakCount="1">
    <brk id="36" max="5" man="1"/>
  </rowBreaks>
  <ignoredErrors>
    <ignoredError sqref="A129 A131 A132:A134 A136:A139 A146 A143:A145 A147:A151 A219:A221" twoDigitTextYear="1"/>
    <ignoredError sqref="F242:F246 F247" formula="1"/>
  </ignoredErrors>
</worksheet>
</file>

<file path=xl/worksheets/sheet3.xml><?xml version="1.0" encoding="utf-8"?>
<worksheet xmlns="http://schemas.openxmlformats.org/spreadsheetml/2006/main" xmlns:r="http://schemas.openxmlformats.org/officeDocument/2006/relationships">
  <sheetPr codeName="List5">
    <tabColor rgb="FF92D050"/>
  </sheetPr>
  <dimension ref="A1:H81"/>
  <sheetViews>
    <sheetView topLeftCell="A61" zoomScale="85" zoomScaleNormal="85" zoomScaleSheetLayoutView="115" workbookViewId="0">
      <selection activeCell="E22" sqref="E22:F80"/>
    </sheetView>
  </sheetViews>
  <sheetFormatPr defaultColWidth="9.140625" defaultRowHeight="12"/>
  <cols>
    <col min="1" max="1" width="5.5703125" style="70" customWidth="1"/>
    <col min="2" max="2" width="41.7109375" style="71" customWidth="1"/>
    <col min="3" max="3" width="7.85546875" style="72" customWidth="1"/>
    <col min="4" max="4" width="8.140625" style="62" customWidth="1"/>
    <col min="5" max="5" width="12" style="63" customWidth="1"/>
    <col min="6" max="6" width="13.7109375" style="514" customWidth="1"/>
    <col min="7" max="7" width="9.140625" style="64"/>
    <col min="8" max="8" width="11.7109375" style="64" customWidth="1"/>
    <col min="9" max="16384" width="9.140625" style="64"/>
  </cols>
  <sheetData>
    <row r="1" spans="1:8" s="115" customFormat="1" ht="12.75">
      <c r="A1" s="583" t="s">
        <v>86</v>
      </c>
      <c r="B1" s="584"/>
      <c r="C1" s="542"/>
      <c r="D1" s="543"/>
      <c r="E1" s="544"/>
      <c r="F1" s="523"/>
      <c r="G1" s="545"/>
      <c r="H1" s="545"/>
    </row>
    <row r="2" spans="1:8" ht="12.75">
      <c r="A2" s="585"/>
      <c r="B2" s="586"/>
      <c r="C2" s="529"/>
      <c r="D2" s="529"/>
      <c r="E2" s="529"/>
      <c r="F2" s="522"/>
      <c r="G2" s="529"/>
      <c r="H2" s="529"/>
    </row>
    <row r="3" spans="1:8" s="56" customFormat="1" ht="15.75">
      <c r="A3" s="590" t="s">
        <v>556</v>
      </c>
      <c r="B3" s="589" t="s">
        <v>252</v>
      </c>
      <c r="C3" s="534"/>
      <c r="D3" s="535"/>
      <c r="E3" s="536"/>
      <c r="F3" s="521"/>
      <c r="G3" s="537"/>
      <c r="H3" s="537"/>
    </row>
    <row r="4" spans="1:8" s="56" customFormat="1" ht="12.75">
      <c r="A4" s="583"/>
      <c r="B4" s="584"/>
      <c r="C4" s="534"/>
      <c r="D4" s="535"/>
      <c r="E4" s="536"/>
      <c r="F4" s="521"/>
      <c r="G4" s="537"/>
      <c r="H4" s="537"/>
    </row>
    <row r="5" spans="1:8" s="115" customFormat="1" ht="12.75">
      <c r="A5" s="576"/>
      <c r="B5" s="541" t="s">
        <v>557</v>
      </c>
      <c r="C5" s="548"/>
      <c r="D5" s="549"/>
      <c r="E5" s="549"/>
      <c r="F5" s="520"/>
      <c r="G5" s="530"/>
      <c r="H5" s="544"/>
    </row>
    <row r="6" spans="1:8" s="56" customFormat="1" ht="12.75">
      <c r="A6" s="576"/>
      <c r="B6" s="577"/>
      <c r="C6" s="532"/>
      <c r="D6" s="533"/>
      <c r="E6" s="533"/>
      <c r="F6" s="526"/>
      <c r="G6" s="536"/>
      <c r="H6" s="536"/>
    </row>
    <row r="7" spans="1:8" s="56" customFormat="1" ht="14.25" customHeight="1">
      <c r="A7" s="576"/>
      <c r="B7" s="577" t="s">
        <v>554</v>
      </c>
      <c r="C7" s="532"/>
      <c r="D7" s="533"/>
      <c r="E7" s="533"/>
      <c r="F7" s="526"/>
      <c r="G7" s="536"/>
      <c r="H7" s="536"/>
    </row>
    <row r="8" spans="1:8" s="56" customFormat="1" ht="12.75">
      <c r="A8" s="576"/>
      <c r="B8" s="577"/>
      <c r="C8" s="532"/>
      <c r="D8" s="533"/>
      <c r="E8" s="533"/>
      <c r="F8" s="526"/>
      <c r="G8" s="536"/>
      <c r="H8" s="536"/>
    </row>
    <row r="9" spans="1:8" s="56" customFormat="1" ht="28.5" customHeight="1">
      <c r="A9" s="587" t="s">
        <v>552</v>
      </c>
      <c r="B9" s="638" t="s">
        <v>553</v>
      </c>
      <c r="C9" s="638"/>
      <c r="D9" s="638"/>
      <c r="E9" s="638"/>
      <c r="F9" s="509" t="s">
        <v>551</v>
      </c>
      <c r="G9" s="536"/>
      <c r="H9" s="536"/>
    </row>
    <row r="10" spans="1:8" s="50" customFormat="1" ht="12.75">
      <c r="A10" s="578" t="s">
        <v>33</v>
      </c>
      <c r="B10" s="579" t="s">
        <v>252</v>
      </c>
      <c r="C10" s="580"/>
      <c r="D10" s="580"/>
      <c r="E10" s="581"/>
      <c r="F10" s="519">
        <f>F26+F38+F46+F64+F72+F80</f>
        <v>0</v>
      </c>
      <c r="G10" s="561"/>
      <c r="H10" s="533"/>
    </row>
    <row r="11" spans="1:8" s="56" customFormat="1" ht="13.5" thickBot="1">
      <c r="A11" s="588"/>
      <c r="B11" s="639"/>
      <c r="C11" s="640"/>
      <c r="D11" s="640"/>
      <c r="E11" s="641"/>
      <c r="F11" s="518"/>
      <c r="G11" s="562"/>
      <c r="H11" s="536"/>
    </row>
    <row r="12" spans="1:8" s="50" customFormat="1" ht="13.5" thickBot="1">
      <c r="A12" s="582"/>
      <c r="B12" s="626" t="s">
        <v>550</v>
      </c>
      <c r="C12" s="627"/>
      <c r="D12" s="627"/>
      <c r="E12" s="628"/>
      <c r="F12" s="517">
        <f>F10</f>
        <v>0</v>
      </c>
      <c r="G12" s="533"/>
      <c r="H12" s="533"/>
    </row>
    <row r="13" spans="1:8" s="115" customFormat="1">
      <c r="A13" s="546"/>
      <c r="B13" s="547"/>
      <c r="C13" s="548"/>
      <c r="D13" s="549"/>
      <c r="E13" s="549"/>
      <c r="F13" s="520"/>
      <c r="G13" s="530"/>
      <c r="H13" s="544"/>
    </row>
    <row r="14" spans="1:8" s="115" customFormat="1" ht="12.75" thickBot="1">
      <c r="A14" s="546"/>
      <c r="B14" s="547"/>
      <c r="C14" s="548"/>
      <c r="D14" s="549"/>
      <c r="E14" s="549"/>
      <c r="F14" s="520"/>
      <c r="G14" s="530"/>
      <c r="H14" s="544"/>
    </row>
    <row r="15" spans="1:8" s="56" customFormat="1" ht="13.5" thickBot="1">
      <c r="A15" s="566" t="s">
        <v>33</v>
      </c>
      <c r="B15" s="567" t="s">
        <v>252</v>
      </c>
      <c r="C15" s="568"/>
      <c r="D15" s="569"/>
      <c r="E15" s="570"/>
      <c r="F15" s="527"/>
      <c r="G15" s="561"/>
      <c r="H15" s="536"/>
    </row>
    <row r="16" spans="1:8" s="132" customFormat="1" ht="12.75">
      <c r="A16" s="592"/>
      <c r="B16" s="593"/>
      <c r="C16" s="594"/>
      <c r="D16" s="595"/>
      <c r="E16" s="596"/>
      <c r="F16" s="524"/>
      <c r="G16" s="561"/>
      <c r="H16" s="536"/>
    </row>
    <row r="17" spans="1:8" s="132" customFormat="1" ht="12.75">
      <c r="A17" s="592"/>
      <c r="B17" s="593" t="s">
        <v>581</v>
      </c>
      <c r="C17" s="594"/>
      <c r="D17" s="595"/>
      <c r="E17" s="596"/>
      <c r="F17" s="524"/>
      <c r="G17" s="561"/>
      <c r="H17" s="536"/>
    </row>
    <row r="18" spans="1:8" s="132" customFormat="1" ht="140.25">
      <c r="A18" s="592"/>
      <c r="B18" s="593" t="s">
        <v>582</v>
      </c>
      <c r="C18" s="594"/>
      <c r="D18" s="524"/>
      <c r="E18" s="524"/>
      <c r="F18" s="524"/>
      <c r="G18" s="561"/>
      <c r="H18" s="536"/>
    </row>
    <row r="19" spans="1:8" s="132" customFormat="1" ht="12.75">
      <c r="A19" s="592"/>
      <c r="B19" s="593"/>
      <c r="C19" s="594"/>
      <c r="D19" s="524"/>
      <c r="E19" s="524"/>
      <c r="F19" s="524"/>
      <c r="G19" s="561"/>
      <c r="H19" s="536"/>
    </row>
    <row r="20" spans="1:8" s="510" customFormat="1" ht="12.75">
      <c r="A20" s="571" t="s">
        <v>32</v>
      </c>
      <c r="B20" s="559" t="s">
        <v>583</v>
      </c>
      <c r="C20" s="560"/>
      <c r="D20" s="513"/>
      <c r="E20" s="513"/>
      <c r="F20" s="508"/>
      <c r="G20" s="529"/>
      <c r="H20" s="529"/>
    </row>
    <row r="21" spans="1:8" s="510" customFormat="1">
      <c r="A21" s="550"/>
      <c r="B21" s="551"/>
      <c r="C21" s="552"/>
      <c r="D21" s="516"/>
      <c r="E21" s="516"/>
      <c r="F21" s="516"/>
      <c r="G21" s="538"/>
      <c r="H21" s="538"/>
    </row>
    <row r="22" spans="1:8" ht="24">
      <c r="A22" s="550" t="s">
        <v>32</v>
      </c>
      <c r="B22" s="555" t="s">
        <v>584</v>
      </c>
      <c r="C22" s="552" t="s">
        <v>247</v>
      </c>
      <c r="D22" s="516">
        <v>1</v>
      </c>
      <c r="E22" s="597">
        <v>0</v>
      </c>
      <c r="F22" s="597">
        <f>D22*E22</f>
        <v>0</v>
      </c>
      <c r="G22" s="538"/>
      <c r="H22" s="538"/>
    </row>
    <row r="23" spans="1:8">
      <c r="A23" s="550"/>
      <c r="B23" s="551"/>
      <c r="C23" s="552"/>
      <c r="D23" s="516"/>
      <c r="E23" s="597"/>
      <c r="F23" s="597"/>
      <c r="G23" s="538"/>
      <c r="H23" s="538"/>
    </row>
    <row r="24" spans="1:8" ht="148.5" customHeight="1">
      <c r="A24" s="550">
        <v>2</v>
      </c>
      <c r="B24" s="591" t="s">
        <v>585</v>
      </c>
      <c r="C24" s="552" t="s">
        <v>53</v>
      </c>
      <c r="D24" s="512">
        <v>71.8</v>
      </c>
      <c r="E24" s="597">
        <v>0</v>
      </c>
      <c r="F24" s="597">
        <f t="shared" ref="F24" si="0">D24*E24</f>
        <v>0</v>
      </c>
      <c r="G24" s="538"/>
      <c r="H24" s="538"/>
    </row>
    <row r="25" spans="1:8">
      <c r="A25" s="573"/>
      <c r="B25" s="558"/>
      <c r="C25" s="552"/>
      <c r="D25" s="516"/>
      <c r="E25" s="597"/>
      <c r="F25" s="597"/>
      <c r="G25" s="538"/>
      <c r="H25" s="538"/>
    </row>
    <row r="26" spans="1:8" s="115" customFormat="1" ht="12.75" thickBot="1">
      <c r="A26" s="575"/>
      <c r="B26" s="563" t="s">
        <v>70</v>
      </c>
      <c r="C26" s="564"/>
      <c r="D26" s="525"/>
      <c r="E26" s="598"/>
      <c r="F26" s="598">
        <f>SUM(F22:F24)</f>
        <v>0</v>
      </c>
      <c r="G26" s="538"/>
      <c r="H26" s="538"/>
    </row>
    <row r="27" spans="1:8" ht="12.75" thickTop="1">
      <c r="A27" s="550"/>
      <c r="B27" s="558"/>
      <c r="C27" s="552"/>
      <c r="D27" s="516"/>
      <c r="E27" s="597"/>
      <c r="F27" s="597"/>
      <c r="G27" s="538"/>
      <c r="H27" s="538"/>
    </row>
    <row r="28" spans="1:8">
      <c r="A28" s="571" t="s">
        <v>36</v>
      </c>
      <c r="B28" s="559" t="s">
        <v>95</v>
      </c>
      <c r="C28" s="560"/>
      <c r="D28" s="513"/>
      <c r="E28" s="599"/>
      <c r="F28" s="600"/>
      <c r="G28" s="538"/>
      <c r="H28" s="538"/>
    </row>
    <row r="29" spans="1:8">
      <c r="A29" s="550"/>
      <c r="B29" s="551"/>
      <c r="C29" s="552"/>
      <c r="D29" s="516"/>
      <c r="E29" s="597"/>
      <c r="F29" s="597"/>
      <c r="G29" s="544"/>
      <c r="H29" s="544"/>
    </row>
    <row r="30" spans="1:8" ht="36">
      <c r="A30" s="550" t="s">
        <v>32</v>
      </c>
      <c r="B30" s="540" t="s">
        <v>586</v>
      </c>
      <c r="C30" s="552" t="s">
        <v>247</v>
      </c>
      <c r="D30" s="515">
        <v>1</v>
      </c>
      <c r="E30" s="601">
        <v>0</v>
      </c>
      <c r="F30" s="597">
        <f>D30*E30</f>
        <v>0</v>
      </c>
      <c r="G30" s="538"/>
      <c r="H30" s="538"/>
    </row>
    <row r="31" spans="1:8">
      <c r="A31" s="550"/>
      <c r="B31" s="551"/>
      <c r="C31" s="552"/>
      <c r="D31" s="516"/>
      <c r="E31" s="597" t="s">
        <v>96</v>
      </c>
      <c r="F31" s="601"/>
      <c r="G31" s="538"/>
      <c r="H31" s="538"/>
    </row>
    <row r="32" spans="1:8" ht="144">
      <c r="A32" s="550" t="s">
        <v>36</v>
      </c>
      <c r="B32" s="591" t="s">
        <v>587</v>
      </c>
      <c r="C32" s="552" t="s">
        <v>53</v>
      </c>
      <c r="D32" s="512">
        <v>27.8</v>
      </c>
      <c r="E32" s="597">
        <v>0</v>
      </c>
      <c r="F32" s="597">
        <f t="shared" ref="F32:F36" si="1">D32*E32</f>
        <v>0</v>
      </c>
      <c r="G32" s="538"/>
      <c r="H32" s="538"/>
    </row>
    <row r="33" spans="1:8">
      <c r="A33" s="550"/>
      <c r="B33" s="551"/>
      <c r="C33" s="552"/>
      <c r="D33" s="516"/>
      <c r="E33" s="597" t="s">
        <v>96</v>
      </c>
      <c r="F33" s="601"/>
      <c r="G33" s="538"/>
      <c r="H33" s="538"/>
    </row>
    <row r="34" spans="1:8" ht="24">
      <c r="A34" s="550" t="s">
        <v>35</v>
      </c>
      <c r="B34" s="551" t="s">
        <v>588</v>
      </c>
      <c r="C34" s="552" t="s">
        <v>0</v>
      </c>
      <c r="D34" s="516">
        <v>4</v>
      </c>
      <c r="E34" s="597">
        <v>0</v>
      </c>
      <c r="F34" s="601">
        <f t="shared" si="1"/>
        <v>0</v>
      </c>
      <c r="G34" s="544"/>
      <c r="H34" s="544"/>
    </row>
    <row r="35" spans="1:8">
      <c r="A35" s="550"/>
      <c r="B35" s="551"/>
      <c r="C35" s="552"/>
      <c r="D35" s="516"/>
      <c r="E35" s="597" t="s">
        <v>96</v>
      </c>
      <c r="F35" s="601"/>
      <c r="G35" s="544"/>
      <c r="H35" s="544"/>
    </row>
    <row r="36" spans="1:8">
      <c r="A36" s="550" t="s">
        <v>38</v>
      </c>
      <c r="B36" s="551" t="s">
        <v>98</v>
      </c>
      <c r="C36" s="552" t="s">
        <v>0</v>
      </c>
      <c r="D36" s="516">
        <v>4</v>
      </c>
      <c r="E36" s="597">
        <v>0</v>
      </c>
      <c r="F36" s="601">
        <f t="shared" si="1"/>
        <v>0</v>
      </c>
      <c r="G36" s="538"/>
      <c r="H36" s="538"/>
    </row>
    <row r="37" spans="1:8" s="115" customFormat="1">
      <c r="A37" s="573"/>
      <c r="B37" s="551"/>
      <c r="C37" s="552"/>
      <c r="D37" s="516"/>
      <c r="E37" s="597"/>
      <c r="F37" s="597"/>
      <c r="G37" s="538"/>
      <c r="H37" s="538"/>
    </row>
    <row r="38" spans="1:8" ht="12.75" thickBot="1">
      <c r="A38" s="575"/>
      <c r="B38" s="563" t="s">
        <v>70</v>
      </c>
      <c r="C38" s="564"/>
      <c r="D38" s="525"/>
      <c r="E38" s="598"/>
      <c r="F38" s="598">
        <f>SUM(F30:F36)</f>
        <v>0</v>
      </c>
      <c r="G38" s="530"/>
      <c r="H38" s="538"/>
    </row>
    <row r="39" spans="1:8" ht="12.75" thickTop="1">
      <c r="A39" s="550"/>
      <c r="B39" s="551"/>
      <c r="C39" s="552"/>
      <c r="D39" s="516"/>
      <c r="E39" s="597"/>
      <c r="F39" s="597"/>
      <c r="G39" s="530"/>
      <c r="H39" s="538"/>
    </row>
    <row r="40" spans="1:8">
      <c r="A40" s="571" t="s">
        <v>35</v>
      </c>
      <c r="B40" s="559" t="s">
        <v>99</v>
      </c>
      <c r="C40" s="560"/>
      <c r="D40" s="513"/>
      <c r="E40" s="599"/>
      <c r="F40" s="600"/>
      <c r="G40" s="530"/>
      <c r="H40" s="538"/>
    </row>
    <row r="41" spans="1:8">
      <c r="A41" s="550"/>
      <c r="B41" s="551"/>
      <c r="C41" s="552"/>
      <c r="D41" s="516"/>
      <c r="E41" s="597"/>
      <c r="F41" s="597"/>
      <c r="G41" s="538"/>
      <c r="H41" s="538"/>
    </row>
    <row r="42" spans="1:8" ht="36">
      <c r="A42" s="550" t="s">
        <v>32</v>
      </c>
      <c r="B42" s="540" t="s">
        <v>589</v>
      </c>
      <c r="C42" s="539" t="s">
        <v>247</v>
      </c>
      <c r="D42" s="516">
        <v>1</v>
      </c>
      <c r="E42" s="601">
        <v>0</v>
      </c>
      <c r="F42" s="597">
        <f>E42*D42</f>
        <v>0</v>
      </c>
      <c r="G42" s="529"/>
      <c r="H42" s="529"/>
    </row>
    <row r="43" spans="1:8" s="115" customFormat="1" ht="12.75">
      <c r="A43" s="550"/>
      <c r="B43" s="551"/>
      <c r="C43" s="552"/>
      <c r="D43" s="516"/>
      <c r="E43" s="597" t="s">
        <v>96</v>
      </c>
      <c r="F43" s="597" t="s">
        <v>96</v>
      </c>
      <c r="G43" s="529"/>
      <c r="H43" s="529"/>
    </row>
    <row r="44" spans="1:8" ht="144">
      <c r="A44" s="550" t="s">
        <v>36</v>
      </c>
      <c r="B44" s="591" t="s">
        <v>590</v>
      </c>
      <c r="C44" s="552" t="s">
        <v>53</v>
      </c>
      <c r="D44" s="516">
        <v>8.4</v>
      </c>
      <c r="E44" s="597">
        <v>0</v>
      </c>
      <c r="F44" s="597">
        <f>D44*E44</f>
        <v>0</v>
      </c>
      <c r="G44" s="529"/>
      <c r="H44" s="529"/>
    </row>
    <row r="45" spans="1:8" ht="12.75">
      <c r="A45" s="573"/>
      <c r="B45" s="551"/>
      <c r="C45" s="552"/>
      <c r="D45" s="516"/>
      <c r="E45" s="597"/>
      <c r="F45" s="597"/>
      <c r="G45" s="529"/>
      <c r="H45" s="529"/>
    </row>
    <row r="46" spans="1:8" s="115" customFormat="1" ht="13.5" thickBot="1">
      <c r="A46" s="575"/>
      <c r="B46" s="563" t="s">
        <v>70</v>
      </c>
      <c r="C46" s="564"/>
      <c r="D46" s="525"/>
      <c r="E46" s="598"/>
      <c r="F46" s="598">
        <f>SUM(F42:F45)</f>
        <v>0</v>
      </c>
      <c r="G46" s="529"/>
      <c r="H46" s="529"/>
    </row>
    <row r="47" spans="1:8" s="115" customFormat="1" ht="6" customHeight="1" thickTop="1">
      <c r="A47" s="550"/>
      <c r="B47" s="551"/>
      <c r="C47" s="552"/>
      <c r="D47" s="516"/>
      <c r="E47" s="597"/>
      <c r="F47" s="597"/>
      <c r="G47" s="529"/>
      <c r="H47" s="529"/>
    </row>
    <row r="48" spans="1:8" ht="12.75">
      <c r="A48" s="571" t="s">
        <v>38</v>
      </c>
      <c r="B48" s="559" t="s">
        <v>100</v>
      </c>
      <c r="C48" s="560"/>
      <c r="D48" s="513"/>
      <c r="E48" s="599"/>
      <c r="F48" s="600"/>
      <c r="G48" s="529"/>
      <c r="H48" s="529"/>
    </row>
    <row r="49" spans="1:8">
      <c r="A49" s="550"/>
      <c r="B49" s="551"/>
      <c r="C49" s="552"/>
      <c r="D49" s="516"/>
      <c r="E49" s="597"/>
      <c r="F49" s="597"/>
      <c r="G49" s="63"/>
      <c r="H49" s="63"/>
    </row>
    <row r="50" spans="1:8" ht="36">
      <c r="A50" s="550" t="s">
        <v>32</v>
      </c>
      <c r="B50" s="540" t="s">
        <v>591</v>
      </c>
      <c r="C50" s="539" t="s">
        <v>247</v>
      </c>
      <c r="D50" s="516">
        <v>1</v>
      </c>
      <c r="E50" s="601">
        <v>0</v>
      </c>
      <c r="F50" s="601">
        <f>E50*D50</f>
        <v>0</v>
      </c>
      <c r="G50" s="528"/>
      <c r="H50" s="63"/>
    </row>
    <row r="51" spans="1:8">
      <c r="A51" s="550"/>
      <c r="B51" s="551"/>
      <c r="C51" s="552"/>
      <c r="D51" s="516"/>
      <c r="E51" s="597" t="s">
        <v>96</v>
      </c>
      <c r="F51" s="601"/>
      <c r="G51" s="528"/>
      <c r="H51" s="63"/>
    </row>
    <row r="52" spans="1:8" ht="144">
      <c r="A52" s="550" t="s">
        <v>36</v>
      </c>
      <c r="B52" s="591" t="s">
        <v>590</v>
      </c>
      <c r="C52" s="552" t="s">
        <v>53</v>
      </c>
      <c r="D52" s="512">
        <v>29.8</v>
      </c>
      <c r="E52" s="597">
        <v>0</v>
      </c>
      <c r="F52" s="601">
        <f t="shared" ref="F52:F62" si="2">E52*D52</f>
        <v>0</v>
      </c>
      <c r="G52" s="528"/>
      <c r="H52" s="63"/>
    </row>
    <row r="53" spans="1:8">
      <c r="A53" s="550"/>
      <c r="B53" s="551"/>
      <c r="C53" s="552"/>
      <c r="D53" s="516"/>
      <c r="E53" s="597" t="s">
        <v>96</v>
      </c>
      <c r="F53" s="601"/>
      <c r="G53" s="63"/>
      <c r="H53" s="63"/>
    </row>
    <row r="54" spans="1:8">
      <c r="A54" s="550" t="s">
        <v>35</v>
      </c>
      <c r="B54" s="551" t="s">
        <v>97</v>
      </c>
      <c r="C54" s="552" t="s">
        <v>0</v>
      </c>
      <c r="D54" s="516">
        <v>4</v>
      </c>
      <c r="E54" s="597">
        <v>0</v>
      </c>
      <c r="F54" s="601">
        <f t="shared" si="2"/>
        <v>0</v>
      </c>
    </row>
    <row r="55" spans="1:8">
      <c r="A55" s="550"/>
      <c r="B55" s="551"/>
      <c r="C55" s="552"/>
      <c r="D55" s="516"/>
      <c r="E55" s="597" t="s">
        <v>96</v>
      </c>
      <c r="F55" s="601"/>
    </row>
    <row r="56" spans="1:8">
      <c r="A56" s="550" t="s">
        <v>38</v>
      </c>
      <c r="B56" s="551" t="s">
        <v>101</v>
      </c>
      <c r="C56" s="552" t="s">
        <v>29</v>
      </c>
      <c r="D56" s="516">
        <v>6</v>
      </c>
      <c r="E56" s="597">
        <v>0</v>
      </c>
      <c r="F56" s="601">
        <f t="shared" si="2"/>
        <v>0</v>
      </c>
    </row>
    <row r="57" spans="1:8">
      <c r="A57" s="550"/>
      <c r="B57" s="551"/>
      <c r="C57" s="552"/>
      <c r="D57" s="516"/>
      <c r="E57" s="597" t="s">
        <v>96</v>
      </c>
      <c r="F57" s="601"/>
    </row>
    <row r="58" spans="1:8">
      <c r="A58" s="550" t="s">
        <v>34</v>
      </c>
      <c r="B58" s="551" t="s">
        <v>103</v>
      </c>
      <c r="C58" s="552" t="s">
        <v>29</v>
      </c>
      <c r="D58" s="516">
        <v>6</v>
      </c>
      <c r="E58" s="597">
        <v>0</v>
      </c>
      <c r="F58" s="601">
        <f t="shared" si="2"/>
        <v>0</v>
      </c>
    </row>
    <row r="59" spans="1:8">
      <c r="A59" s="550"/>
      <c r="B59" s="551"/>
      <c r="C59" s="552"/>
      <c r="D59" s="516"/>
      <c r="E59" s="597" t="s">
        <v>96</v>
      </c>
      <c r="F59" s="601"/>
    </row>
    <row r="60" spans="1:8">
      <c r="A60" s="550" t="s">
        <v>41</v>
      </c>
      <c r="B60" s="551" t="s">
        <v>105</v>
      </c>
      <c r="C60" s="552" t="s">
        <v>0</v>
      </c>
      <c r="D60" s="516">
        <v>1</v>
      </c>
      <c r="E60" s="597">
        <v>0</v>
      </c>
      <c r="F60" s="601">
        <f t="shared" si="2"/>
        <v>0</v>
      </c>
    </row>
    <row r="61" spans="1:8">
      <c r="A61" s="550"/>
      <c r="B61" s="551"/>
      <c r="C61" s="552"/>
      <c r="D61" s="516"/>
      <c r="E61" s="597" t="s">
        <v>96</v>
      </c>
      <c r="F61" s="601"/>
    </row>
    <row r="62" spans="1:8" ht="24">
      <c r="A62" s="550" t="s">
        <v>42</v>
      </c>
      <c r="B62" s="551" t="s">
        <v>107</v>
      </c>
      <c r="C62" s="552" t="s">
        <v>53</v>
      </c>
      <c r="D62" s="516">
        <v>3</v>
      </c>
      <c r="E62" s="597">
        <v>0</v>
      </c>
      <c r="F62" s="601">
        <f t="shared" si="2"/>
        <v>0</v>
      </c>
    </row>
    <row r="63" spans="1:8">
      <c r="A63" s="573"/>
      <c r="B63" s="551"/>
      <c r="C63" s="552"/>
      <c r="D63" s="516"/>
      <c r="E63" s="597" t="s">
        <v>96</v>
      </c>
      <c r="F63" s="597"/>
    </row>
    <row r="64" spans="1:8" ht="12.75" thickBot="1">
      <c r="A64" s="575"/>
      <c r="B64" s="563" t="s">
        <v>70</v>
      </c>
      <c r="C64" s="564"/>
      <c r="D64" s="525"/>
      <c r="E64" s="598" t="s">
        <v>96</v>
      </c>
      <c r="F64" s="598">
        <f>SUM(F50:F62)</f>
        <v>0</v>
      </c>
    </row>
    <row r="65" spans="1:6" ht="12.75" thickTop="1">
      <c r="A65" s="554"/>
      <c r="B65" s="547"/>
      <c r="C65" s="548"/>
      <c r="D65" s="520"/>
      <c r="E65" s="597" t="s">
        <v>96</v>
      </c>
      <c r="F65" s="602"/>
    </row>
    <row r="66" spans="1:6">
      <c r="A66" s="571" t="s">
        <v>34</v>
      </c>
      <c r="B66" s="559" t="s">
        <v>108</v>
      </c>
      <c r="C66" s="560"/>
      <c r="D66" s="513"/>
      <c r="E66" s="603" t="s">
        <v>96</v>
      </c>
      <c r="F66" s="600"/>
    </row>
    <row r="67" spans="1:6">
      <c r="A67" s="550"/>
      <c r="B67" s="551"/>
      <c r="C67" s="552"/>
      <c r="D67" s="516"/>
      <c r="E67" s="597" t="s">
        <v>96</v>
      </c>
      <c r="F67" s="597"/>
    </row>
    <row r="68" spans="1:6" ht="24">
      <c r="A68" s="550" t="s">
        <v>32</v>
      </c>
      <c r="B68" s="551" t="s">
        <v>592</v>
      </c>
      <c r="C68" s="552" t="s">
        <v>247</v>
      </c>
      <c r="D68" s="516">
        <v>1</v>
      </c>
      <c r="E68" s="597">
        <v>0</v>
      </c>
      <c r="F68" s="597">
        <f>E68*D68</f>
        <v>0</v>
      </c>
    </row>
    <row r="69" spans="1:6">
      <c r="A69" s="550"/>
      <c r="B69" s="551"/>
      <c r="C69" s="552"/>
      <c r="D69" s="516"/>
      <c r="E69" s="597"/>
      <c r="F69" s="597"/>
    </row>
    <row r="70" spans="1:6" ht="144">
      <c r="A70" s="550" t="s">
        <v>36</v>
      </c>
      <c r="B70" s="591" t="s">
        <v>590</v>
      </c>
      <c r="C70" s="552" t="s">
        <v>53</v>
      </c>
      <c r="D70" s="512">
        <v>10.1</v>
      </c>
      <c r="E70" s="597">
        <v>0</v>
      </c>
      <c r="F70" s="597">
        <f>E70*D70</f>
        <v>0</v>
      </c>
    </row>
    <row r="71" spans="1:6">
      <c r="A71" s="573"/>
      <c r="B71" s="556"/>
      <c r="C71" s="552"/>
      <c r="D71" s="512"/>
      <c r="E71" s="597"/>
      <c r="F71" s="597"/>
    </row>
    <row r="72" spans="1:6" ht="12.75" thickBot="1">
      <c r="A72" s="574"/>
      <c r="B72" s="563" t="s">
        <v>70</v>
      </c>
      <c r="C72" s="564"/>
      <c r="D72" s="525"/>
      <c r="E72" s="598"/>
      <c r="F72" s="598">
        <f>SUM(F68:F70)</f>
        <v>0</v>
      </c>
    </row>
    <row r="73" spans="1:6" ht="12.75" thickTop="1">
      <c r="A73" s="550"/>
      <c r="B73" s="556"/>
      <c r="C73" s="552"/>
      <c r="D73" s="512"/>
      <c r="E73" s="597"/>
      <c r="F73" s="597"/>
    </row>
    <row r="74" spans="1:6">
      <c r="A74" s="571" t="s">
        <v>41</v>
      </c>
      <c r="B74" s="559" t="s">
        <v>315</v>
      </c>
      <c r="C74" s="572"/>
      <c r="D74" s="511"/>
      <c r="E74" s="603"/>
      <c r="F74" s="604"/>
    </row>
    <row r="75" spans="1:6">
      <c r="A75" s="550"/>
      <c r="B75" s="556"/>
      <c r="C75" s="552"/>
      <c r="D75" s="512"/>
      <c r="E75" s="597"/>
      <c r="F75" s="597"/>
    </row>
    <row r="76" spans="1:6" ht="36">
      <c r="A76" s="550" t="s">
        <v>32</v>
      </c>
      <c r="B76" s="531" t="s">
        <v>593</v>
      </c>
      <c r="C76" s="552" t="s">
        <v>53</v>
      </c>
      <c r="D76" s="512">
        <v>250</v>
      </c>
      <c r="E76" s="597">
        <v>0</v>
      </c>
      <c r="F76" s="597">
        <f>D76*E76</f>
        <v>0</v>
      </c>
    </row>
    <row r="77" spans="1:6">
      <c r="A77" s="550"/>
      <c r="B77" s="556"/>
      <c r="C77" s="552"/>
      <c r="D77" s="512"/>
      <c r="E77" s="597"/>
      <c r="F77" s="597"/>
    </row>
    <row r="78" spans="1:6" ht="60">
      <c r="A78" s="550" t="s">
        <v>36</v>
      </c>
      <c r="B78" s="531" t="s">
        <v>594</v>
      </c>
      <c r="C78" s="552" t="s">
        <v>53</v>
      </c>
      <c r="D78" s="512">
        <v>250</v>
      </c>
      <c r="E78" s="597">
        <v>0</v>
      </c>
      <c r="F78" s="597">
        <f t="shared" ref="F78" si="3">D78*E78</f>
        <v>0</v>
      </c>
    </row>
    <row r="79" spans="1:6">
      <c r="A79" s="573"/>
      <c r="B79" s="531"/>
      <c r="C79" s="552"/>
      <c r="D79" s="557"/>
      <c r="E79" s="605"/>
      <c r="F79" s="597"/>
    </row>
    <row r="80" spans="1:6" s="119" customFormat="1" ht="12.75" thickBot="1">
      <c r="A80" s="574"/>
      <c r="B80" s="563" t="s">
        <v>70</v>
      </c>
      <c r="C80" s="564"/>
      <c r="D80" s="565"/>
      <c r="E80" s="606"/>
      <c r="F80" s="598">
        <f>SUM(F76:F78)</f>
        <v>0</v>
      </c>
    </row>
    <row r="81" spans="1:6" s="119" customFormat="1" ht="12.75" thickTop="1">
      <c r="A81" s="550"/>
      <c r="B81" s="556"/>
      <c r="C81" s="552"/>
      <c r="D81" s="557"/>
      <c r="E81" s="553"/>
      <c r="F81" s="516"/>
    </row>
  </sheetData>
  <sheetProtection password="D0B8" sheet="1" objects="1" scenarios="1" selectLockedCells="1"/>
  <mergeCells count="3">
    <mergeCell ref="B9:E9"/>
    <mergeCell ref="B12:E12"/>
    <mergeCell ref="B11:E11"/>
  </mergeCells>
  <printOptions horizontalCentered="1"/>
  <pageMargins left="0.98425196850393704" right="0.59055118110236227" top="0.78740157480314965" bottom="0.59055118110236227" header="0.19685039370078741" footer="0.19685039370078741"/>
  <pageSetup paperSize="9" orientation="portrait" r:id="rId1"/>
  <headerFooter>
    <oddFooter>&amp;R&amp;P od &amp;N</oddFooter>
  </headerFooter>
  <rowBreaks count="1" manualBreakCount="1">
    <brk id="64" max="7" man="1"/>
  </rowBreaks>
</worksheet>
</file>

<file path=xl/worksheets/sheet4.xml><?xml version="1.0" encoding="utf-8"?>
<worksheet xmlns="http://schemas.openxmlformats.org/spreadsheetml/2006/main" xmlns:r="http://schemas.openxmlformats.org/officeDocument/2006/relationships">
  <sheetPr>
    <tabColor rgb="FF00B0F0"/>
  </sheetPr>
  <dimension ref="A1:H26"/>
  <sheetViews>
    <sheetView zoomScale="85" zoomScaleNormal="85" zoomScaleSheetLayoutView="55" workbookViewId="0">
      <selection activeCell="F15" sqref="F15"/>
    </sheetView>
  </sheetViews>
  <sheetFormatPr defaultRowHeight="15"/>
  <cols>
    <col min="1" max="1" width="7.85546875" style="198" customWidth="1"/>
    <col min="2" max="2" width="60.42578125" style="197" customWidth="1"/>
    <col min="3" max="5" width="9.140625" style="196"/>
    <col min="6" max="6" width="16.7109375" style="194" customWidth="1"/>
    <col min="7" max="7" width="49.28515625" style="194" customWidth="1"/>
    <col min="8" max="16384" width="9.140625" style="194"/>
  </cols>
  <sheetData>
    <row r="1" spans="1:8" s="115" customFormat="1" ht="12.75">
      <c r="A1" s="350" t="s">
        <v>86</v>
      </c>
      <c r="B1" s="351"/>
      <c r="C1" s="112"/>
      <c r="D1" s="113"/>
      <c r="E1" s="114"/>
      <c r="F1" s="114"/>
    </row>
    <row r="2" spans="1:8" s="56" customFormat="1" ht="12.75">
      <c r="A2" s="328"/>
      <c r="B2" s="329"/>
      <c r="C2" s="309"/>
      <c r="D2" s="330"/>
      <c r="E2" s="330"/>
      <c r="F2" s="330"/>
      <c r="G2" s="331"/>
      <c r="H2" s="55"/>
    </row>
    <row r="3" spans="1:8" ht="20.25" customHeight="1">
      <c r="A3" s="400" t="s">
        <v>31</v>
      </c>
      <c r="B3" s="401" t="s">
        <v>562</v>
      </c>
      <c r="C3" s="326"/>
      <c r="D3" s="326"/>
      <c r="E3" s="326"/>
      <c r="F3" s="326"/>
    </row>
    <row r="4" spans="1:8" ht="12" customHeight="1">
      <c r="A4" s="326"/>
      <c r="B4" s="194"/>
      <c r="C4" s="326"/>
      <c r="D4" s="326"/>
      <c r="E4" s="326"/>
      <c r="F4" s="326"/>
    </row>
    <row r="5" spans="1:8" ht="12" customHeight="1">
      <c r="A5" s="326"/>
      <c r="B5" s="329" t="s">
        <v>558</v>
      </c>
      <c r="C5" s="326"/>
      <c r="D5" s="326"/>
      <c r="E5" s="326"/>
      <c r="F5" s="326"/>
    </row>
    <row r="6" spans="1:8" ht="20.25" customHeight="1" thickBot="1">
      <c r="A6" s="326"/>
      <c r="B6" s="327"/>
      <c r="C6" s="326"/>
      <c r="D6" s="326"/>
      <c r="E6" s="326"/>
      <c r="F6" s="326"/>
    </row>
    <row r="7" spans="1:8" s="56" customFormat="1" ht="28.5" customHeight="1">
      <c r="A7" s="354" t="s">
        <v>552</v>
      </c>
      <c r="B7" s="642" t="s">
        <v>553</v>
      </c>
      <c r="C7" s="643"/>
      <c r="D7" s="643"/>
      <c r="E7" s="644"/>
      <c r="F7" s="355" t="s">
        <v>551</v>
      </c>
      <c r="G7" s="55"/>
      <c r="H7" s="55"/>
    </row>
    <row r="8" spans="1:8" ht="20.25" customHeight="1">
      <c r="A8" s="356" t="s">
        <v>368</v>
      </c>
      <c r="B8" s="651" t="s">
        <v>367</v>
      </c>
      <c r="C8" s="652"/>
      <c r="D8" s="652"/>
      <c r="E8" s="652"/>
      <c r="F8" s="653"/>
    </row>
    <row r="9" spans="1:8" ht="20.25" customHeight="1">
      <c r="A9" s="357" t="s">
        <v>366</v>
      </c>
      <c r="B9" s="645" t="s">
        <v>94</v>
      </c>
      <c r="C9" s="646"/>
      <c r="D9" s="646"/>
      <c r="E9" s="646"/>
      <c r="F9" s="647"/>
    </row>
    <row r="10" spans="1:8" ht="20.25" customHeight="1">
      <c r="A10" s="358" t="s">
        <v>365</v>
      </c>
      <c r="B10" s="648" t="s">
        <v>360</v>
      </c>
      <c r="C10" s="649"/>
      <c r="D10" s="649"/>
      <c r="E10" s="650"/>
      <c r="F10" s="361">
        <f>'C. obstoj. objekt- vratarnica'!G36</f>
        <v>0</v>
      </c>
    </row>
    <row r="11" spans="1:8" ht="20.25" customHeight="1">
      <c r="A11" s="358" t="s">
        <v>364</v>
      </c>
      <c r="B11" s="648" t="s">
        <v>359</v>
      </c>
      <c r="C11" s="649"/>
      <c r="D11" s="649"/>
      <c r="E11" s="650"/>
      <c r="F11" s="361">
        <f>'C. obstoj. objekt- vratarnica'!G54</f>
        <v>0</v>
      </c>
    </row>
    <row r="12" spans="1:8" ht="20.25" customHeight="1">
      <c r="A12" s="358"/>
      <c r="B12" s="648" t="s">
        <v>559</v>
      </c>
      <c r="C12" s="649"/>
      <c r="D12" s="649"/>
      <c r="E12" s="650"/>
      <c r="F12" s="377">
        <f>SUM(F10:F11)</f>
        <v>0</v>
      </c>
    </row>
    <row r="13" spans="1:8" ht="20.25" customHeight="1">
      <c r="A13" s="358"/>
      <c r="B13" s="359"/>
      <c r="C13" s="360"/>
      <c r="D13" s="360"/>
      <c r="E13" s="360"/>
      <c r="F13" s="378"/>
    </row>
    <row r="14" spans="1:8" ht="20.25" customHeight="1">
      <c r="A14" s="357" t="s">
        <v>363</v>
      </c>
      <c r="B14" s="645" t="s">
        <v>87</v>
      </c>
      <c r="C14" s="646"/>
      <c r="D14" s="646"/>
      <c r="E14" s="646"/>
      <c r="F14" s="647"/>
    </row>
    <row r="15" spans="1:8" ht="20.25" customHeight="1">
      <c r="A15" s="358" t="s">
        <v>362</v>
      </c>
      <c r="B15" s="648" t="s">
        <v>360</v>
      </c>
      <c r="C15" s="649"/>
      <c r="D15" s="649"/>
      <c r="E15" s="650"/>
      <c r="F15" s="361">
        <f>'C. prizidek k vratarnici'!G79</f>
        <v>0</v>
      </c>
    </row>
    <row r="16" spans="1:8" ht="20.25" customHeight="1">
      <c r="A16" s="358" t="s">
        <v>361</v>
      </c>
      <c r="B16" s="648" t="s">
        <v>359</v>
      </c>
      <c r="C16" s="649"/>
      <c r="D16" s="649"/>
      <c r="E16" s="650"/>
      <c r="F16" s="361">
        <f>'C. prizidek k vratarnici'!G135</f>
        <v>0</v>
      </c>
    </row>
    <row r="17" spans="1:8" ht="20.25" customHeight="1">
      <c r="A17" s="370"/>
      <c r="B17" s="371" t="s">
        <v>560</v>
      </c>
      <c r="C17" s="372"/>
      <c r="D17" s="372"/>
      <c r="E17" s="373"/>
      <c r="F17" s="376">
        <f>SUM(F15:F16)</f>
        <v>0</v>
      </c>
    </row>
    <row r="18" spans="1:8" ht="20.25" customHeight="1">
      <c r="A18" s="358"/>
      <c r="B18" s="657"/>
      <c r="C18" s="658"/>
      <c r="D18" s="658"/>
      <c r="E18" s="659"/>
      <c r="F18" s="361"/>
    </row>
    <row r="19" spans="1:8" s="50" customFormat="1" ht="13.5" thickBot="1">
      <c r="A19" s="375"/>
      <c r="B19" s="654" t="s">
        <v>550</v>
      </c>
      <c r="C19" s="655"/>
      <c r="D19" s="655"/>
      <c r="E19" s="656"/>
      <c r="F19" s="374">
        <f>F12+F17</f>
        <v>0</v>
      </c>
      <c r="G19" s="49"/>
      <c r="H19" s="49"/>
    </row>
    <row r="20" spans="1:8" s="366" customFormat="1" ht="20.25" customHeight="1">
      <c r="A20" s="362"/>
      <c r="B20" s="363"/>
      <c r="C20" s="364"/>
      <c r="D20" s="364"/>
      <c r="E20" s="364"/>
      <c r="F20" s="365"/>
    </row>
    <row r="21" spans="1:8" s="366" customFormat="1" ht="20.25" customHeight="1">
      <c r="A21" s="367"/>
      <c r="B21" s="368"/>
      <c r="C21" s="369"/>
      <c r="D21" s="369"/>
      <c r="E21" s="369"/>
    </row>
    <row r="22" spans="1:8" s="366" customFormat="1" ht="20.25" customHeight="1">
      <c r="A22" s="367"/>
      <c r="B22" s="368"/>
      <c r="C22" s="369"/>
      <c r="D22" s="369"/>
      <c r="E22" s="369"/>
    </row>
    <row r="23" spans="1:8" ht="20.25" customHeight="1"/>
    <row r="24" spans="1:8" ht="20.25" customHeight="1"/>
    <row r="25" spans="1:8" ht="20.25" customHeight="1"/>
    <row r="26" spans="1:8" ht="20.25" customHeight="1">
      <c r="A26" s="199"/>
      <c r="B26" s="199"/>
      <c r="C26" s="199"/>
      <c r="D26" s="199"/>
      <c r="E26" s="199"/>
      <c r="F26" s="199"/>
    </row>
  </sheetData>
  <mergeCells count="11">
    <mergeCell ref="B15:E15"/>
    <mergeCell ref="B16:E16"/>
    <mergeCell ref="B12:E12"/>
    <mergeCell ref="B8:F8"/>
    <mergeCell ref="B19:E19"/>
    <mergeCell ref="B18:E18"/>
    <mergeCell ref="B7:E7"/>
    <mergeCell ref="B9:F9"/>
    <mergeCell ref="B14:F14"/>
    <mergeCell ref="B10:E10"/>
    <mergeCell ref="B11:E11"/>
  </mergeCells>
  <printOptions horizontalCentered="1"/>
  <pageMargins left="0.59055118110236227" right="0.19685039370078741" top="0.59055118110236227" bottom="0" header="0.51181102362204722" footer="0.19685039370078741"/>
  <pageSetup paperSize="9" scale="67" fitToHeight="16" orientation="portrait" verticalDpi="4294967293"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sheetPr>
    <tabColor rgb="FF00B0F0"/>
  </sheetPr>
  <dimension ref="A1:H55"/>
  <sheetViews>
    <sheetView topLeftCell="A43" zoomScale="70" zoomScaleNormal="70" zoomScaleSheetLayoutView="55" workbookViewId="0">
      <selection activeCell="E45" sqref="E45"/>
    </sheetView>
  </sheetViews>
  <sheetFormatPr defaultRowHeight="15"/>
  <cols>
    <col min="1" max="1" width="6.42578125" style="198" customWidth="1"/>
    <col min="2" max="2" width="60.42578125" style="197" customWidth="1"/>
    <col min="3" max="4" width="9.140625" style="196"/>
    <col min="5" max="5" width="16.7109375" style="194" customWidth="1"/>
    <col min="6" max="6" width="1.28515625" style="195" customWidth="1"/>
    <col min="7" max="7" width="16.7109375" style="194" customWidth="1"/>
    <col min="8" max="8" width="1" style="195" customWidth="1"/>
    <col min="9" max="9" width="49.28515625" style="194" customWidth="1"/>
    <col min="10" max="16384" width="9.140625" style="194"/>
  </cols>
  <sheetData>
    <row r="1" spans="1:8" ht="15.75" thickBot="1"/>
    <row r="2" spans="1:8" ht="20.25" customHeight="1">
      <c r="A2" s="200" t="s">
        <v>374</v>
      </c>
      <c r="B2" s="200" t="s">
        <v>373</v>
      </c>
      <c r="C2" s="200" t="s">
        <v>372</v>
      </c>
      <c r="D2" s="200" t="s">
        <v>371</v>
      </c>
      <c r="E2" s="200" t="s">
        <v>370</v>
      </c>
      <c r="F2" s="199"/>
      <c r="G2" s="200" t="s">
        <v>369</v>
      </c>
      <c r="H2" s="199"/>
    </row>
    <row r="3" spans="1:8" ht="136.5" customHeight="1" thickBot="1">
      <c r="A3" s="199"/>
      <c r="B3" s="410" t="s">
        <v>595</v>
      </c>
      <c r="C3" s="199"/>
      <c r="D3" s="199"/>
      <c r="E3" s="199"/>
      <c r="F3" s="199"/>
      <c r="G3" s="199"/>
      <c r="H3" s="199"/>
    </row>
    <row r="4" spans="1:8" ht="23.25" customHeight="1" thickTop="1" thickBot="1">
      <c r="A4" s="227" t="s">
        <v>400</v>
      </c>
      <c r="B4" s="226" t="s">
        <v>360</v>
      </c>
      <c r="C4" s="238"/>
      <c r="D4" s="238"/>
      <c r="E4" s="237"/>
      <c r="F4" s="237"/>
      <c r="G4" s="237"/>
      <c r="H4" s="237"/>
    </row>
    <row r="5" spans="1:8" ht="10.5" customHeight="1" thickTop="1">
      <c r="A5" s="199"/>
      <c r="B5" s="199"/>
      <c r="C5" s="199"/>
      <c r="D5" s="199"/>
      <c r="E5" s="199"/>
      <c r="F5" s="199"/>
      <c r="G5" s="199"/>
      <c r="H5" s="199"/>
    </row>
    <row r="6" spans="1:8" ht="42.75">
      <c r="A6" s="212" t="s">
        <v>32</v>
      </c>
      <c r="B6" s="218" t="s">
        <v>399</v>
      </c>
      <c r="C6" s="217">
        <v>2</v>
      </c>
      <c r="D6" s="217" t="s">
        <v>228</v>
      </c>
      <c r="E6" s="476">
        <v>0</v>
      </c>
      <c r="F6" s="477"/>
      <c r="G6" s="476">
        <f>C6*E6</f>
        <v>0</v>
      </c>
      <c r="H6" s="207"/>
    </row>
    <row r="7" spans="1:8">
      <c r="A7" s="212"/>
      <c r="B7" s="218"/>
      <c r="C7" s="217"/>
      <c r="D7" s="217"/>
      <c r="E7" s="478"/>
      <c r="F7" s="477"/>
      <c r="G7" s="478"/>
      <c r="H7" s="207"/>
    </row>
    <row r="8" spans="1:8" ht="71.25">
      <c r="A8" s="212" t="s">
        <v>36</v>
      </c>
      <c r="B8" s="221" t="s">
        <v>398</v>
      </c>
      <c r="C8" s="217">
        <v>2</v>
      </c>
      <c r="D8" s="217" t="s">
        <v>228</v>
      </c>
      <c r="E8" s="476">
        <v>0</v>
      </c>
      <c r="F8" s="477"/>
      <c r="G8" s="476">
        <f>C8*E8</f>
        <v>0</v>
      </c>
      <c r="H8" s="207"/>
    </row>
    <row r="9" spans="1:8">
      <c r="A9" s="212"/>
      <c r="B9" s="221"/>
      <c r="C9" s="217"/>
      <c r="D9" s="217"/>
      <c r="E9" s="478"/>
      <c r="F9" s="477"/>
      <c r="G9" s="478"/>
      <c r="H9" s="207"/>
    </row>
    <row r="10" spans="1:8" ht="57">
      <c r="A10" s="212" t="s">
        <v>35</v>
      </c>
      <c r="B10" s="221" t="s">
        <v>397</v>
      </c>
      <c r="C10" s="217">
        <v>1</v>
      </c>
      <c r="D10" s="217" t="s">
        <v>228</v>
      </c>
      <c r="E10" s="476">
        <v>0</v>
      </c>
      <c r="F10" s="477"/>
      <c r="G10" s="476">
        <f>C10*E10</f>
        <v>0</v>
      </c>
      <c r="H10" s="207"/>
    </row>
    <row r="11" spans="1:8">
      <c r="A11" s="212"/>
      <c r="B11" s="221"/>
      <c r="C11" s="217"/>
      <c r="D11" s="217"/>
      <c r="E11" s="479"/>
      <c r="F11" s="479"/>
      <c r="G11" s="479"/>
      <c r="H11" s="209"/>
    </row>
    <row r="12" spans="1:8" ht="42.75">
      <c r="A12" s="212" t="s">
        <v>38</v>
      </c>
      <c r="B12" s="221" t="s">
        <v>396</v>
      </c>
      <c r="C12" s="217">
        <v>3</v>
      </c>
      <c r="D12" s="217" t="s">
        <v>90</v>
      </c>
      <c r="E12" s="480">
        <v>0</v>
      </c>
      <c r="F12" s="477"/>
      <c r="G12" s="480">
        <f>E12*C12</f>
        <v>0</v>
      </c>
      <c r="H12" s="207"/>
    </row>
    <row r="13" spans="1:8">
      <c r="A13" s="199"/>
      <c r="B13" s="221"/>
      <c r="C13" s="217"/>
      <c r="D13" s="217"/>
      <c r="E13" s="479"/>
      <c r="F13" s="477"/>
      <c r="G13" s="479"/>
      <c r="H13" s="207"/>
    </row>
    <row r="14" spans="1:8" ht="42.75">
      <c r="A14" s="212" t="s">
        <v>34</v>
      </c>
      <c r="B14" s="236" t="s">
        <v>395</v>
      </c>
      <c r="C14" s="217"/>
      <c r="D14" s="217"/>
      <c r="E14" s="479"/>
      <c r="F14" s="477"/>
      <c r="G14" s="479"/>
      <c r="H14" s="207"/>
    </row>
    <row r="15" spans="1:8">
      <c r="A15" s="212"/>
      <c r="B15" s="231"/>
      <c r="C15" s="217"/>
      <c r="D15" s="217"/>
      <c r="E15" s="479"/>
      <c r="F15" s="477"/>
      <c r="G15" s="479"/>
      <c r="H15" s="207"/>
    </row>
    <row r="16" spans="1:8">
      <c r="A16" s="212"/>
      <c r="B16" s="235" t="s">
        <v>392</v>
      </c>
      <c r="C16" s="217"/>
      <c r="D16" s="217"/>
      <c r="E16" s="479"/>
      <c r="F16" s="477"/>
      <c r="G16" s="479"/>
      <c r="H16" s="207"/>
    </row>
    <row r="17" spans="1:8">
      <c r="A17" s="212"/>
      <c r="B17" s="234" t="s">
        <v>394</v>
      </c>
      <c r="C17" s="217"/>
      <c r="D17" s="217"/>
      <c r="E17" s="479"/>
      <c r="F17" s="477"/>
      <c r="G17" s="479"/>
      <c r="H17" s="207"/>
    </row>
    <row r="18" spans="1:8">
      <c r="A18" s="212"/>
      <c r="B18" s="231"/>
      <c r="C18" s="217"/>
      <c r="D18" s="217"/>
      <c r="E18" s="479"/>
      <c r="F18" s="477"/>
      <c r="G18" s="479"/>
      <c r="H18" s="207"/>
    </row>
    <row r="19" spans="1:8">
      <c r="A19" s="212"/>
      <c r="B19" s="232" t="s">
        <v>390</v>
      </c>
      <c r="C19" s="217">
        <v>3</v>
      </c>
      <c r="D19" s="217" t="s">
        <v>90</v>
      </c>
      <c r="E19" s="480">
        <v>0</v>
      </c>
      <c r="F19" s="477"/>
      <c r="G19" s="480">
        <f>E19*C19</f>
        <v>0</v>
      </c>
      <c r="H19" s="207"/>
    </row>
    <row r="20" spans="1:8">
      <c r="A20" s="212"/>
      <c r="B20" s="231"/>
      <c r="C20" s="217"/>
      <c r="D20" s="217"/>
      <c r="E20" s="479"/>
      <c r="F20" s="477"/>
      <c r="G20" s="479"/>
      <c r="H20" s="207"/>
    </row>
    <row r="21" spans="1:8" ht="57">
      <c r="A21" s="212" t="s">
        <v>41</v>
      </c>
      <c r="B21" s="215" t="s">
        <v>393</v>
      </c>
      <c r="C21" s="217"/>
      <c r="D21" s="217"/>
      <c r="E21" s="479"/>
      <c r="F21" s="477"/>
      <c r="G21" s="481"/>
      <c r="H21" s="207"/>
    </row>
    <row r="22" spans="1:8">
      <c r="A22" s="212"/>
      <c r="B22" s="215"/>
      <c r="C22" s="217"/>
      <c r="D22" s="217"/>
      <c r="E22" s="479"/>
      <c r="F22" s="477"/>
      <c r="G22" s="481"/>
      <c r="H22" s="207"/>
    </row>
    <row r="23" spans="1:8">
      <c r="A23" s="212"/>
      <c r="B23" s="235" t="s">
        <v>392</v>
      </c>
      <c r="C23" s="217"/>
      <c r="D23" s="217"/>
      <c r="E23" s="479"/>
      <c r="F23" s="477"/>
      <c r="G23" s="481"/>
      <c r="H23" s="207"/>
    </row>
    <row r="24" spans="1:8">
      <c r="A24" s="233"/>
      <c r="B24" s="234" t="s">
        <v>391</v>
      </c>
      <c r="C24" s="217"/>
      <c r="D24" s="217"/>
      <c r="E24" s="479"/>
      <c r="F24" s="477"/>
      <c r="G24" s="481"/>
      <c r="H24" s="207"/>
    </row>
    <row r="25" spans="1:8">
      <c r="A25" s="233"/>
      <c r="B25" s="234"/>
      <c r="C25" s="217"/>
      <c r="D25" s="217"/>
      <c r="E25" s="479"/>
      <c r="F25" s="477"/>
      <c r="G25" s="481"/>
      <c r="H25" s="207"/>
    </row>
    <row r="26" spans="1:8">
      <c r="A26" s="233"/>
      <c r="B26" s="232" t="s">
        <v>390</v>
      </c>
      <c r="C26" s="217">
        <v>4</v>
      </c>
      <c r="D26" s="217" t="s">
        <v>90</v>
      </c>
      <c r="E26" s="480">
        <v>0</v>
      </c>
      <c r="F26" s="477"/>
      <c r="G26" s="480">
        <f>E26*C26</f>
        <v>0</v>
      </c>
      <c r="H26" s="207"/>
    </row>
    <row r="27" spans="1:8">
      <c r="A27" s="212"/>
      <c r="B27" s="231"/>
      <c r="C27" s="217"/>
      <c r="D27" s="217"/>
      <c r="E27" s="479"/>
      <c r="F27" s="477"/>
      <c r="G27" s="479"/>
      <c r="H27" s="207"/>
    </row>
    <row r="28" spans="1:8" ht="42.75">
      <c r="A28" s="212" t="s">
        <v>42</v>
      </c>
      <c r="B28" s="215" t="s">
        <v>389</v>
      </c>
      <c r="C28" s="217">
        <v>4</v>
      </c>
      <c r="D28" s="217" t="s">
        <v>90</v>
      </c>
      <c r="E28" s="480">
        <v>0</v>
      </c>
      <c r="F28" s="477"/>
      <c r="G28" s="480">
        <f>E28*C28</f>
        <v>0</v>
      </c>
      <c r="H28" s="207"/>
    </row>
    <row r="29" spans="1:8">
      <c r="A29" s="212"/>
      <c r="B29" s="215"/>
      <c r="C29" s="217"/>
      <c r="D29" s="217"/>
      <c r="E29" s="479"/>
      <c r="F29" s="477"/>
      <c r="G29" s="479"/>
      <c r="H29" s="207"/>
    </row>
    <row r="30" spans="1:8" ht="85.5">
      <c r="A30" s="212" t="s">
        <v>88</v>
      </c>
      <c r="B30" s="218" t="s">
        <v>388</v>
      </c>
      <c r="C30" s="217">
        <v>4</v>
      </c>
      <c r="D30" s="217" t="s">
        <v>90</v>
      </c>
      <c r="E30" s="480">
        <v>0</v>
      </c>
      <c r="F30" s="477"/>
      <c r="G30" s="480">
        <f>E30*C30</f>
        <v>0</v>
      </c>
      <c r="H30" s="207"/>
    </row>
    <row r="31" spans="1:8">
      <c r="A31" s="212"/>
      <c r="B31" s="218"/>
      <c r="C31" s="217"/>
      <c r="D31" s="217"/>
      <c r="E31" s="479"/>
      <c r="F31" s="477"/>
      <c r="G31" s="479"/>
      <c r="H31" s="207"/>
    </row>
    <row r="32" spans="1:8" ht="15.75" thickBot="1">
      <c r="A32" s="230" t="s">
        <v>89</v>
      </c>
      <c r="B32" s="229" t="s">
        <v>387</v>
      </c>
      <c r="C32" s="205"/>
      <c r="D32" s="205"/>
      <c r="E32" s="482"/>
      <c r="F32" s="483"/>
      <c r="G32" s="482">
        <f>SUM(G6:G30)</f>
        <v>0</v>
      </c>
      <c r="H32" s="204"/>
    </row>
    <row r="33" spans="1:8">
      <c r="A33" s="212"/>
      <c r="B33" s="228"/>
      <c r="C33" s="217"/>
      <c r="D33" s="217"/>
      <c r="E33" s="479"/>
      <c r="F33" s="477"/>
      <c r="G33" s="481"/>
      <c r="H33" s="207"/>
    </row>
    <row r="34" spans="1:8" ht="92.25" customHeight="1">
      <c r="A34" s="216" t="s">
        <v>386</v>
      </c>
      <c r="B34" s="215" t="s">
        <v>385</v>
      </c>
      <c r="C34" s="214">
        <v>6</v>
      </c>
      <c r="D34" s="214" t="s">
        <v>248</v>
      </c>
      <c r="E34" s="484"/>
      <c r="F34" s="485"/>
      <c r="G34" s="484">
        <f>C34*G32/100</f>
        <v>0</v>
      </c>
      <c r="H34" s="213"/>
    </row>
    <row r="35" spans="1:8">
      <c r="A35" s="212"/>
      <c r="B35" s="211"/>
      <c r="C35" s="210"/>
      <c r="D35" s="210"/>
      <c r="E35" s="479"/>
      <c r="F35" s="477"/>
      <c r="G35" s="481"/>
      <c r="H35" s="207"/>
    </row>
    <row r="36" spans="1:8" ht="14.25" customHeight="1" thickBot="1">
      <c r="A36" s="205"/>
      <c r="B36" s="206" t="s">
        <v>384</v>
      </c>
      <c r="C36" s="205"/>
      <c r="D36" s="205"/>
      <c r="E36" s="482"/>
      <c r="F36" s="483"/>
      <c r="G36" s="482">
        <f>G32+G34</f>
        <v>0</v>
      </c>
      <c r="H36" s="204"/>
    </row>
    <row r="37" spans="1:8" ht="12.75" customHeight="1" thickBot="1">
      <c r="A37" s="224"/>
      <c r="B37" s="225"/>
      <c r="C37" s="224"/>
      <c r="D37" s="224"/>
      <c r="E37" s="486"/>
      <c r="F37" s="485"/>
      <c r="G37" s="487"/>
      <c r="H37" s="213"/>
    </row>
    <row r="38" spans="1:8" ht="21" thickTop="1" thickBot="1">
      <c r="A38" s="227" t="s">
        <v>383</v>
      </c>
      <c r="B38" s="226" t="s">
        <v>359</v>
      </c>
      <c r="C38" s="226"/>
      <c r="D38" s="226"/>
      <c r="E38" s="488"/>
      <c r="F38" s="489"/>
      <c r="G38" s="490"/>
      <c r="H38" s="226"/>
    </row>
    <row r="39" spans="1:8" ht="15.75" thickTop="1">
      <c r="A39" s="224"/>
      <c r="B39" s="225"/>
      <c r="C39" s="224"/>
      <c r="D39" s="224"/>
      <c r="E39" s="486"/>
      <c r="F39" s="485"/>
      <c r="G39" s="487"/>
      <c r="H39" s="213"/>
    </row>
    <row r="40" spans="1:8" ht="57">
      <c r="A40" s="212" t="s">
        <v>32</v>
      </c>
      <c r="B40" s="221" t="s">
        <v>382</v>
      </c>
      <c r="C40" s="217">
        <v>2</v>
      </c>
      <c r="D40" s="217" t="s">
        <v>228</v>
      </c>
      <c r="E40" s="476">
        <v>0</v>
      </c>
      <c r="F40" s="477"/>
      <c r="G40" s="476">
        <f>C40*E40</f>
        <v>0</v>
      </c>
      <c r="H40" s="207"/>
    </row>
    <row r="41" spans="1:8">
      <c r="E41" s="491"/>
      <c r="F41" s="492"/>
      <c r="G41" s="493"/>
    </row>
    <row r="42" spans="1:8">
      <c r="A42" s="212" t="s">
        <v>36</v>
      </c>
      <c r="B42" s="221" t="s">
        <v>381</v>
      </c>
      <c r="C42" s="217">
        <v>2</v>
      </c>
      <c r="D42" s="217" t="s">
        <v>0</v>
      </c>
      <c r="E42" s="476">
        <v>0</v>
      </c>
      <c r="F42" s="477"/>
      <c r="G42" s="476">
        <f>C42*E42</f>
        <v>0</v>
      </c>
      <c r="H42" s="207"/>
    </row>
    <row r="43" spans="1:8">
      <c r="E43" s="491"/>
      <c r="F43" s="492"/>
      <c r="G43" s="493"/>
    </row>
    <row r="44" spans="1:8" ht="116.25">
      <c r="A44" s="216"/>
      <c r="B44" s="221" t="s">
        <v>378</v>
      </c>
      <c r="C44" s="220"/>
      <c r="D44" s="219"/>
      <c r="E44" s="491"/>
      <c r="F44" s="492"/>
      <c r="G44" s="493"/>
    </row>
    <row r="45" spans="1:8">
      <c r="A45" s="216" t="s">
        <v>35</v>
      </c>
      <c r="B45" s="194" t="s">
        <v>380</v>
      </c>
      <c r="C45" s="217">
        <v>1</v>
      </c>
      <c r="D45" s="217" t="s">
        <v>0</v>
      </c>
      <c r="E45" s="480">
        <v>0</v>
      </c>
      <c r="F45" s="477"/>
      <c r="G45" s="480">
        <f>E45*C45</f>
        <v>0</v>
      </c>
      <c r="H45" s="207"/>
    </row>
    <row r="46" spans="1:8">
      <c r="A46" s="216" t="s">
        <v>38</v>
      </c>
      <c r="B46" s="194" t="s">
        <v>379</v>
      </c>
      <c r="C46" s="217">
        <v>1</v>
      </c>
      <c r="D46" s="217" t="s">
        <v>0</v>
      </c>
      <c r="E46" s="480">
        <v>0</v>
      </c>
      <c r="F46" s="477"/>
      <c r="G46" s="480">
        <f>E46*C46</f>
        <v>0</v>
      </c>
      <c r="H46" s="207"/>
    </row>
    <row r="47" spans="1:8">
      <c r="A47" s="216"/>
      <c r="B47" s="194"/>
      <c r="C47" s="217"/>
      <c r="D47" s="217"/>
      <c r="E47" s="479"/>
      <c r="F47" s="477"/>
      <c r="G47" s="479"/>
      <c r="H47" s="207"/>
    </row>
    <row r="48" spans="1:8" ht="109.5" customHeight="1">
      <c r="A48" s="216"/>
      <c r="B48" s="221" t="s">
        <v>378</v>
      </c>
      <c r="C48" s="220"/>
      <c r="D48" s="219"/>
      <c r="E48" s="491"/>
      <c r="F48" s="492"/>
      <c r="G48" s="493"/>
    </row>
    <row r="49" spans="1:8" ht="14.25">
      <c r="A49" s="194"/>
      <c r="B49" s="194"/>
      <c r="C49" s="194"/>
      <c r="D49" s="194"/>
      <c r="E49" s="494"/>
      <c r="F49" s="494"/>
      <c r="G49" s="494"/>
      <c r="H49" s="194"/>
    </row>
    <row r="50" spans="1:8" ht="15.75" thickBot="1">
      <c r="A50" s="205" t="s">
        <v>34</v>
      </c>
      <c r="B50" s="206" t="s">
        <v>377</v>
      </c>
      <c r="C50" s="205"/>
      <c r="D50" s="205"/>
      <c r="E50" s="482"/>
      <c r="F50" s="483"/>
      <c r="G50" s="482">
        <f>SUM(G40:H49)</f>
        <v>0</v>
      </c>
      <c r="H50" s="204"/>
    </row>
    <row r="51" spans="1:8">
      <c r="A51" s="216"/>
      <c r="B51" s="218"/>
      <c r="C51" s="217"/>
      <c r="D51" s="217"/>
      <c r="E51" s="479"/>
      <c r="F51" s="477"/>
      <c r="G51" s="481"/>
      <c r="H51" s="207"/>
    </row>
    <row r="52" spans="1:8" ht="72">
      <c r="A52" s="216" t="s">
        <v>41</v>
      </c>
      <c r="B52" s="215" t="s">
        <v>376</v>
      </c>
      <c r="C52" s="214">
        <v>6</v>
      </c>
      <c r="D52" s="214" t="s">
        <v>248</v>
      </c>
      <c r="E52" s="484"/>
      <c r="F52" s="485"/>
      <c r="G52" s="484">
        <f>C52*G50/100</f>
        <v>0</v>
      </c>
      <c r="H52" s="213"/>
    </row>
    <row r="53" spans="1:8">
      <c r="A53" s="212"/>
      <c r="B53" s="211"/>
      <c r="C53" s="210"/>
      <c r="D53" s="210"/>
      <c r="E53" s="479"/>
      <c r="F53" s="477"/>
      <c r="G53" s="481"/>
      <c r="H53" s="207"/>
    </row>
    <row r="54" spans="1:8" ht="15.75" thickBot="1">
      <c r="A54" s="205"/>
      <c r="B54" s="206" t="s">
        <v>375</v>
      </c>
      <c r="C54" s="205"/>
      <c r="D54" s="205"/>
      <c r="E54" s="482"/>
      <c r="F54" s="483"/>
      <c r="G54" s="482">
        <f>G50+G52</f>
        <v>0</v>
      </c>
      <c r="H54" s="204"/>
    </row>
    <row r="55" spans="1:8">
      <c r="E55" s="203"/>
      <c r="G55" s="202"/>
    </row>
  </sheetData>
  <sheetProtection password="D0B8" sheet="1" objects="1" scenarios="1" selectLockedCells="1"/>
  <printOptions horizontalCentered="1"/>
  <pageMargins left="0.59055118110236227" right="0.19685039370078741" top="0.59055118110236227" bottom="0" header="0.51181102362204722" footer="0.19685039370078741"/>
  <pageSetup paperSize="9" scale="67" fitToHeight="16" orientation="portrait" verticalDpi="4294967293" r:id="rId1"/>
  <headerFooter alignWithMargins="0">
    <oddFooter>&amp;C&amp;P</oddFooter>
  </headerFooter>
  <rowBreaks count="2" manualBreakCount="2">
    <brk id="36" max="8" man="1"/>
    <brk id="54" max="8" man="1"/>
  </rowBreaks>
</worksheet>
</file>

<file path=xl/worksheets/sheet6.xml><?xml version="1.0" encoding="utf-8"?>
<worksheet xmlns="http://schemas.openxmlformats.org/spreadsheetml/2006/main" xmlns:r="http://schemas.openxmlformats.org/officeDocument/2006/relationships">
  <sheetPr>
    <tabColor rgb="FF00B0F0"/>
  </sheetPr>
  <dimension ref="A1:Q137"/>
  <sheetViews>
    <sheetView topLeftCell="A115" zoomScale="70" zoomScaleNormal="70" zoomScaleSheetLayoutView="70" workbookViewId="0">
      <selection activeCell="E6" sqref="E6:G135"/>
    </sheetView>
  </sheetViews>
  <sheetFormatPr defaultRowHeight="15"/>
  <cols>
    <col min="1" max="1" width="6.42578125" style="198" customWidth="1"/>
    <col min="2" max="2" width="60.42578125" style="197" customWidth="1"/>
    <col min="3" max="4" width="9.140625" style="196"/>
    <col min="5" max="5" width="16.7109375" style="194" customWidth="1"/>
    <col min="6" max="6" width="1.28515625" style="195" customWidth="1"/>
    <col min="7" max="7" width="16.7109375" style="194" customWidth="1"/>
    <col min="8" max="8" width="49.28515625" style="194" customWidth="1"/>
    <col min="9" max="16384" width="9.140625" style="194"/>
  </cols>
  <sheetData>
    <row r="1" spans="1:7" ht="15.75" thickBot="1"/>
    <row r="2" spans="1:7" ht="20.25" customHeight="1">
      <c r="A2" s="200" t="s">
        <v>374</v>
      </c>
      <c r="B2" s="200" t="s">
        <v>373</v>
      </c>
      <c r="C2" s="200" t="s">
        <v>372</v>
      </c>
      <c r="D2" s="200" t="s">
        <v>371</v>
      </c>
      <c r="E2" s="200" t="s">
        <v>370</v>
      </c>
      <c r="F2" s="199"/>
      <c r="G2" s="200" t="s">
        <v>369</v>
      </c>
    </row>
    <row r="3" spans="1:7" ht="20.25" customHeight="1" thickBot="1">
      <c r="A3" s="199"/>
      <c r="B3" s="199"/>
      <c r="C3" s="199"/>
      <c r="D3" s="199"/>
      <c r="E3" s="199"/>
      <c r="F3" s="199"/>
      <c r="G3" s="199"/>
    </row>
    <row r="4" spans="1:7" ht="23.25" customHeight="1" thickTop="1" thickBot="1">
      <c r="A4" s="227" t="s">
        <v>481</v>
      </c>
      <c r="B4" s="226" t="s">
        <v>360</v>
      </c>
      <c r="C4" s="238"/>
      <c r="D4" s="238"/>
      <c r="E4" s="237"/>
      <c r="F4" s="237"/>
      <c r="G4" s="237"/>
    </row>
    <row r="5" spans="1:7" ht="15.75" thickTop="1">
      <c r="A5" s="199"/>
      <c r="B5" s="199"/>
      <c r="C5" s="199"/>
      <c r="D5" s="199"/>
      <c r="E5" s="199"/>
      <c r="F5" s="199"/>
      <c r="G5" s="199"/>
    </row>
    <row r="6" spans="1:7" ht="71.25">
      <c r="A6" s="212"/>
      <c r="B6" s="248" t="s">
        <v>480</v>
      </c>
      <c r="C6" s="217"/>
      <c r="D6" s="217"/>
      <c r="E6" s="479"/>
      <c r="F6" s="477"/>
      <c r="G6" s="481"/>
    </row>
    <row r="7" spans="1:7" ht="15.75" customHeight="1">
      <c r="A7" s="212" t="s">
        <v>32</v>
      </c>
      <c r="B7" s="248" t="s">
        <v>479</v>
      </c>
      <c r="C7" s="217">
        <v>36</v>
      </c>
      <c r="D7" s="217" t="s">
        <v>476</v>
      </c>
      <c r="E7" s="480">
        <v>0</v>
      </c>
      <c r="F7" s="477"/>
      <c r="G7" s="480">
        <f>E7*C7</f>
        <v>0</v>
      </c>
    </row>
    <row r="8" spans="1:7" ht="15.75" customHeight="1">
      <c r="A8" s="212" t="s">
        <v>36</v>
      </c>
      <c r="B8" s="248" t="s">
        <v>478</v>
      </c>
      <c r="C8" s="217">
        <v>16</v>
      </c>
      <c r="D8" s="217" t="s">
        <v>476</v>
      </c>
      <c r="E8" s="480">
        <v>0</v>
      </c>
      <c r="F8" s="477"/>
      <c r="G8" s="480">
        <f>E8*C8</f>
        <v>0</v>
      </c>
    </row>
    <row r="9" spans="1:7">
      <c r="A9" s="212" t="s">
        <v>35</v>
      </c>
      <c r="B9" s="248" t="s">
        <v>477</v>
      </c>
      <c r="C9" s="217">
        <v>14</v>
      </c>
      <c r="D9" s="217" t="s">
        <v>476</v>
      </c>
      <c r="E9" s="480">
        <v>0</v>
      </c>
      <c r="F9" s="477"/>
      <c r="G9" s="480">
        <f>E9*C9</f>
        <v>0</v>
      </c>
    </row>
    <row r="10" spans="1:7">
      <c r="A10" s="212"/>
      <c r="B10" s="248"/>
      <c r="C10" s="217"/>
      <c r="D10" s="217"/>
      <c r="E10" s="479"/>
      <c r="F10" s="477"/>
      <c r="G10" s="481"/>
    </row>
    <row r="11" spans="1:7" ht="193.5" customHeight="1">
      <c r="A11" s="212" t="s">
        <v>38</v>
      </c>
      <c r="B11" s="253" t="s">
        <v>475</v>
      </c>
      <c r="C11" s="217"/>
      <c r="D11" s="217"/>
      <c r="E11" s="491"/>
      <c r="F11" s="494"/>
      <c r="G11" s="493"/>
    </row>
    <row r="12" spans="1:7" ht="14.25" customHeight="1">
      <c r="A12" s="212"/>
      <c r="B12" s="253"/>
      <c r="C12" s="217"/>
      <c r="D12" s="217"/>
      <c r="E12" s="479"/>
      <c r="F12" s="495"/>
      <c r="G12" s="479"/>
    </row>
    <row r="13" spans="1:7">
      <c r="A13" s="212"/>
      <c r="B13" s="254" t="s">
        <v>474</v>
      </c>
      <c r="E13" s="491"/>
      <c r="F13" s="492"/>
      <c r="G13" s="493"/>
    </row>
    <row r="14" spans="1:7" ht="15.75" customHeight="1">
      <c r="A14" s="212"/>
      <c r="B14" s="253"/>
      <c r="C14" s="217"/>
      <c r="D14" s="217"/>
      <c r="E14" s="491"/>
      <c r="F14" s="494"/>
      <c r="G14" s="493"/>
    </row>
    <row r="15" spans="1:7">
      <c r="A15" s="212"/>
      <c r="B15" s="232" t="s">
        <v>473</v>
      </c>
      <c r="C15" s="217"/>
      <c r="D15" s="217"/>
      <c r="E15" s="495"/>
      <c r="F15" s="477"/>
      <c r="G15" s="496"/>
    </row>
    <row r="16" spans="1:7" ht="15.75" customHeight="1">
      <c r="A16" s="212"/>
      <c r="B16" s="228" t="s">
        <v>472</v>
      </c>
      <c r="C16" s="217">
        <v>1</v>
      </c>
      <c r="D16" s="217" t="s">
        <v>90</v>
      </c>
      <c r="E16" s="480">
        <v>0</v>
      </c>
      <c r="F16" s="477"/>
      <c r="G16" s="480">
        <f>E16*C16</f>
        <v>0</v>
      </c>
    </row>
    <row r="17" spans="1:7" ht="15.75" customHeight="1">
      <c r="A17" s="212"/>
      <c r="B17" s="252"/>
      <c r="C17" s="217"/>
      <c r="D17" s="214"/>
      <c r="E17" s="495"/>
      <c r="F17" s="497"/>
      <c r="G17" s="495"/>
    </row>
    <row r="18" spans="1:7" ht="49.5" customHeight="1">
      <c r="A18" s="212" t="s">
        <v>34</v>
      </c>
      <c r="B18" s="218" t="s">
        <v>471</v>
      </c>
      <c r="C18" s="217">
        <v>1</v>
      </c>
      <c r="D18" s="217" t="s">
        <v>90</v>
      </c>
      <c r="E18" s="480">
        <v>0</v>
      </c>
      <c r="F18" s="477"/>
      <c r="G18" s="480">
        <f>E18*C18</f>
        <v>0</v>
      </c>
    </row>
    <row r="19" spans="1:7">
      <c r="A19" s="212"/>
      <c r="B19" s="218"/>
      <c r="C19" s="217"/>
      <c r="D19" s="217"/>
      <c r="E19" s="479"/>
      <c r="F19" s="477"/>
      <c r="G19" s="481"/>
    </row>
    <row r="20" spans="1:7" ht="42.75">
      <c r="A20" s="212" t="s">
        <v>41</v>
      </c>
      <c r="B20" s="248" t="s">
        <v>470</v>
      </c>
      <c r="C20" s="217">
        <v>1</v>
      </c>
      <c r="D20" s="217" t="s">
        <v>90</v>
      </c>
      <c r="E20" s="480">
        <v>0</v>
      </c>
      <c r="F20" s="477"/>
      <c r="G20" s="480">
        <f>E20*C20</f>
        <v>0</v>
      </c>
    </row>
    <row r="21" spans="1:7">
      <c r="A21" s="212"/>
      <c r="B21" s="248"/>
      <c r="C21" s="217"/>
      <c r="D21" s="217"/>
      <c r="E21" s="479"/>
      <c r="F21" s="477"/>
      <c r="G21" s="481"/>
    </row>
    <row r="22" spans="1:7" ht="57.75" customHeight="1">
      <c r="A22" s="212" t="s">
        <v>42</v>
      </c>
      <c r="B22" s="251" t="s">
        <v>469</v>
      </c>
      <c r="C22" s="217"/>
      <c r="D22" s="217"/>
      <c r="E22" s="495"/>
      <c r="F22" s="497"/>
      <c r="G22" s="495"/>
    </row>
    <row r="23" spans="1:7" ht="12" customHeight="1">
      <c r="A23" s="212"/>
      <c r="B23" s="218"/>
      <c r="C23" s="217"/>
      <c r="D23" s="217"/>
      <c r="E23" s="479"/>
      <c r="F23" s="477"/>
      <c r="G23" s="481"/>
    </row>
    <row r="24" spans="1:7" ht="17.25" customHeight="1">
      <c r="A24" s="212"/>
      <c r="B24" s="235" t="s">
        <v>392</v>
      </c>
      <c r="C24" s="217"/>
      <c r="D24" s="217"/>
      <c r="E24" s="495"/>
      <c r="F24" s="497"/>
      <c r="G24" s="481"/>
    </row>
    <row r="25" spans="1:7" ht="17.25" customHeight="1">
      <c r="A25" s="212"/>
      <c r="B25" s="234" t="s">
        <v>468</v>
      </c>
      <c r="C25" s="217"/>
      <c r="D25" s="217"/>
      <c r="E25" s="495"/>
      <c r="F25" s="497"/>
      <c r="G25" s="481"/>
    </row>
    <row r="26" spans="1:7" ht="13.5" customHeight="1">
      <c r="A26" s="212"/>
      <c r="B26" s="234"/>
      <c r="C26" s="217"/>
      <c r="D26" s="217"/>
      <c r="E26" s="495"/>
      <c r="F26" s="497"/>
      <c r="G26" s="481"/>
    </row>
    <row r="27" spans="1:7" ht="17.25" customHeight="1">
      <c r="A27" s="212"/>
      <c r="B27" s="232" t="s">
        <v>467</v>
      </c>
      <c r="C27" s="217">
        <v>1</v>
      </c>
      <c r="D27" s="217" t="s">
        <v>90</v>
      </c>
      <c r="E27" s="480">
        <v>0</v>
      </c>
      <c r="F27" s="477"/>
      <c r="G27" s="480">
        <f>E27*C27</f>
        <v>0</v>
      </c>
    </row>
    <row r="28" spans="1:7" ht="17.25" customHeight="1">
      <c r="A28" s="212"/>
      <c r="B28" s="228"/>
      <c r="C28" s="217"/>
      <c r="D28" s="217"/>
      <c r="E28" s="479"/>
      <c r="F28" s="477"/>
      <c r="G28" s="481"/>
    </row>
    <row r="29" spans="1:7" ht="42.75">
      <c r="A29" s="233"/>
      <c r="B29" s="215" t="s">
        <v>466</v>
      </c>
      <c r="C29" s="194"/>
      <c r="D29" s="194"/>
      <c r="E29" s="491"/>
      <c r="F29" s="494"/>
      <c r="G29" s="493"/>
    </row>
    <row r="30" spans="1:7" ht="18" customHeight="1">
      <c r="A30" s="250" t="s">
        <v>88</v>
      </c>
      <c r="B30" s="215" t="s">
        <v>465</v>
      </c>
      <c r="C30" s="217">
        <v>10</v>
      </c>
      <c r="D30" s="217" t="s">
        <v>29</v>
      </c>
      <c r="E30" s="480">
        <v>0</v>
      </c>
      <c r="F30" s="477"/>
      <c r="G30" s="480">
        <f>E30*C30</f>
        <v>0</v>
      </c>
    </row>
    <row r="31" spans="1:7" ht="18.75" customHeight="1">
      <c r="A31" s="250"/>
      <c r="B31" s="215"/>
      <c r="C31" s="217"/>
      <c r="D31" s="217"/>
      <c r="E31" s="479"/>
      <c r="F31" s="477"/>
      <c r="G31" s="481"/>
    </row>
    <row r="32" spans="1:7" ht="42.75" customHeight="1">
      <c r="A32" s="212" t="s">
        <v>89</v>
      </c>
      <c r="B32" s="218" t="s">
        <v>464</v>
      </c>
      <c r="C32" s="217"/>
      <c r="D32" s="217"/>
      <c r="E32" s="495"/>
      <c r="F32" s="497"/>
      <c r="G32" s="495"/>
    </row>
    <row r="33" spans="1:7" ht="15" customHeight="1">
      <c r="A33" s="212"/>
      <c r="B33" s="218"/>
      <c r="C33" s="217"/>
      <c r="D33" s="217"/>
      <c r="E33" s="479"/>
      <c r="F33" s="477"/>
      <c r="G33" s="481"/>
    </row>
    <row r="34" spans="1:7">
      <c r="A34" s="212"/>
      <c r="B34" s="235" t="s">
        <v>392</v>
      </c>
      <c r="C34" s="217"/>
      <c r="D34" s="217"/>
      <c r="E34" s="495"/>
      <c r="F34" s="497"/>
      <c r="G34" s="481"/>
    </row>
    <row r="35" spans="1:7">
      <c r="A35" s="212"/>
      <c r="B35" s="249" t="s">
        <v>463</v>
      </c>
      <c r="C35" s="217"/>
      <c r="D35" s="217"/>
      <c r="E35" s="495"/>
      <c r="F35" s="497"/>
      <c r="G35" s="481"/>
    </row>
    <row r="36" spans="1:7">
      <c r="A36" s="212"/>
      <c r="B36" s="234"/>
      <c r="C36" s="217"/>
      <c r="D36" s="217"/>
      <c r="E36" s="495"/>
      <c r="F36" s="497"/>
      <c r="G36" s="481"/>
    </row>
    <row r="37" spans="1:7">
      <c r="A37" s="212"/>
      <c r="B37" s="232" t="s">
        <v>462</v>
      </c>
      <c r="C37" s="217">
        <v>1</v>
      </c>
      <c r="D37" s="217" t="s">
        <v>90</v>
      </c>
      <c r="E37" s="480">
        <v>0</v>
      </c>
      <c r="F37" s="477"/>
      <c r="G37" s="480">
        <f>E37*C37</f>
        <v>0</v>
      </c>
    </row>
    <row r="38" spans="1:7">
      <c r="A38" s="212"/>
      <c r="B38" s="228"/>
      <c r="C38" s="217"/>
      <c r="D38" s="217"/>
      <c r="E38" s="479"/>
      <c r="F38" s="477"/>
      <c r="G38" s="481"/>
    </row>
    <row r="39" spans="1:7" ht="29.25" customHeight="1">
      <c r="A39" s="194"/>
      <c r="B39" s="241" t="s">
        <v>461</v>
      </c>
      <c r="C39" s="194"/>
      <c r="D39" s="194"/>
      <c r="E39" s="491"/>
      <c r="F39" s="494"/>
      <c r="G39" s="493"/>
    </row>
    <row r="40" spans="1:7">
      <c r="A40" s="212" t="s">
        <v>386</v>
      </c>
      <c r="B40" s="248" t="s">
        <v>460</v>
      </c>
      <c r="C40" s="217">
        <v>3</v>
      </c>
      <c r="D40" s="217" t="s">
        <v>90</v>
      </c>
      <c r="E40" s="480">
        <v>0</v>
      </c>
      <c r="F40" s="477"/>
      <c r="G40" s="480">
        <f>E40*C40</f>
        <v>0</v>
      </c>
    </row>
    <row r="41" spans="1:7">
      <c r="A41" s="212" t="s">
        <v>424</v>
      </c>
      <c r="B41" s="248" t="s">
        <v>459</v>
      </c>
      <c r="C41" s="217">
        <v>2</v>
      </c>
      <c r="D41" s="217" t="s">
        <v>90</v>
      </c>
      <c r="E41" s="480">
        <v>0</v>
      </c>
      <c r="F41" s="477"/>
      <c r="G41" s="480">
        <f>E41*C41</f>
        <v>0</v>
      </c>
    </row>
    <row r="42" spans="1:7">
      <c r="A42" s="212" t="s">
        <v>91</v>
      </c>
      <c r="B42" s="248" t="s">
        <v>458</v>
      </c>
      <c r="C42" s="217">
        <v>1</v>
      </c>
      <c r="D42" s="217" t="s">
        <v>90</v>
      </c>
      <c r="E42" s="480">
        <v>0</v>
      </c>
      <c r="F42" s="477"/>
      <c r="G42" s="480">
        <f>E42*C42</f>
        <v>0</v>
      </c>
    </row>
    <row r="43" spans="1:7">
      <c r="A43" s="212"/>
      <c r="B43" s="248"/>
      <c r="C43" s="217"/>
      <c r="D43" s="217"/>
      <c r="E43" s="479"/>
      <c r="F43" s="477"/>
      <c r="G43" s="481"/>
    </row>
    <row r="44" spans="1:7" ht="41.25" customHeight="1">
      <c r="A44" s="212" t="s">
        <v>457</v>
      </c>
      <c r="B44" s="228" t="s">
        <v>456</v>
      </c>
      <c r="C44" s="217">
        <v>1</v>
      </c>
      <c r="D44" s="217" t="s">
        <v>90</v>
      </c>
      <c r="E44" s="480">
        <v>0</v>
      </c>
      <c r="F44" s="477"/>
      <c r="G44" s="480">
        <f>E44*C44</f>
        <v>0</v>
      </c>
    </row>
    <row r="45" spans="1:7">
      <c r="A45" s="212"/>
      <c r="B45" s="228"/>
      <c r="C45" s="217"/>
      <c r="D45" s="217"/>
      <c r="E45" s="479"/>
      <c r="F45" s="477"/>
      <c r="G45" s="481"/>
    </row>
    <row r="46" spans="1:7" ht="33" customHeight="1">
      <c r="A46" s="194"/>
      <c r="B46" s="231" t="s">
        <v>455</v>
      </c>
      <c r="C46" s="194"/>
      <c r="D46" s="194"/>
      <c r="E46" s="491"/>
      <c r="F46" s="494"/>
      <c r="G46" s="493"/>
    </row>
    <row r="47" spans="1:7">
      <c r="A47" s="212" t="s">
        <v>102</v>
      </c>
      <c r="B47" s="231" t="s">
        <v>454</v>
      </c>
      <c r="C47" s="217">
        <v>1</v>
      </c>
      <c r="D47" s="217" t="s">
        <v>90</v>
      </c>
      <c r="E47" s="480">
        <v>0</v>
      </c>
      <c r="F47" s="477"/>
      <c r="G47" s="480">
        <f>E47*C47</f>
        <v>0</v>
      </c>
    </row>
    <row r="48" spans="1:7">
      <c r="A48" s="212" t="s">
        <v>104</v>
      </c>
      <c r="B48" s="231" t="s">
        <v>453</v>
      </c>
      <c r="C48" s="217">
        <v>1</v>
      </c>
      <c r="D48" s="217" t="s">
        <v>90</v>
      </c>
      <c r="E48" s="480">
        <v>0</v>
      </c>
      <c r="F48" s="477"/>
      <c r="G48" s="480">
        <f>E48*C48</f>
        <v>0</v>
      </c>
    </row>
    <row r="49" spans="1:16">
      <c r="A49" s="212"/>
      <c r="B49" s="231"/>
      <c r="C49" s="217"/>
      <c r="D49" s="217"/>
      <c r="E49" s="479"/>
      <c r="F49" s="477"/>
      <c r="G49" s="479"/>
    </row>
    <row r="50" spans="1:16" ht="42.75">
      <c r="A50" s="212" t="s">
        <v>106</v>
      </c>
      <c r="B50" s="231" t="s">
        <v>452</v>
      </c>
      <c r="C50" s="217">
        <v>4</v>
      </c>
      <c r="D50" s="217" t="s">
        <v>90</v>
      </c>
      <c r="E50" s="480">
        <v>0</v>
      </c>
      <c r="F50" s="477"/>
      <c r="G50" s="480">
        <f>E50*C50</f>
        <v>0</v>
      </c>
    </row>
    <row r="51" spans="1:16">
      <c r="A51" s="212"/>
      <c r="B51" s="231"/>
      <c r="C51" s="217"/>
      <c r="D51" s="217"/>
      <c r="E51" s="479"/>
      <c r="F51" s="477"/>
      <c r="G51" s="479"/>
    </row>
    <row r="52" spans="1:16" ht="71.25">
      <c r="A52" s="212" t="s">
        <v>418</v>
      </c>
      <c r="B52" s="215" t="s">
        <v>451</v>
      </c>
      <c r="C52" s="217"/>
      <c r="D52" s="217"/>
      <c r="E52" s="495"/>
      <c r="F52" s="477"/>
      <c r="G52" s="481"/>
    </row>
    <row r="53" spans="1:16">
      <c r="A53" s="247"/>
      <c r="B53" s="215"/>
      <c r="C53" s="217"/>
      <c r="D53" s="217"/>
      <c r="E53" s="479"/>
      <c r="F53" s="477"/>
      <c r="G53" s="481"/>
    </row>
    <row r="54" spans="1:16">
      <c r="A54" s="247"/>
      <c r="B54" s="235" t="s">
        <v>392</v>
      </c>
      <c r="C54" s="217"/>
      <c r="D54" s="217"/>
      <c r="E54" s="495"/>
      <c r="F54" s="497"/>
      <c r="G54" s="481"/>
    </row>
    <row r="55" spans="1:16">
      <c r="A55" s="247"/>
      <c r="B55" s="234" t="s">
        <v>450</v>
      </c>
      <c r="C55" s="217"/>
      <c r="D55" s="217"/>
      <c r="E55" s="495"/>
      <c r="F55" s="497"/>
      <c r="G55" s="481"/>
    </row>
    <row r="56" spans="1:16">
      <c r="A56" s="212"/>
      <c r="B56" s="234" t="s">
        <v>447</v>
      </c>
      <c r="C56" s="217">
        <v>1</v>
      </c>
      <c r="D56" s="217" t="s">
        <v>90</v>
      </c>
      <c r="E56" s="480">
        <v>0</v>
      </c>
      <c r="F56" s="477"/>
      <c r="G56" s="480">
        <f>E56*C56</f>
        <v>0</v>
      </c>
    </row>
    <row r="57" spans="1:16">
      <c r="A57" s="212"/>
      <c r="B57" s="231"/>
      <c r="C57" s="217"/>
      <c r="D57" s="217"/>
      <c r="E57" s="479"/>
      <c r="F57" s="477"/>
      <c r="G57" s="479"/>
    </row>
    <row r="58" spans="1:16" ht="71.25">
      <c r="A58" s="212" t="s">
        <v>415</v>
      </c>
      <c r="B58" s="215" t="s">
        <v>449</v>
      </c>
      <c r="C58" s="217"/>
      <c r="D58" s="217"/>
      <c r="E58" s="495"/>
      <c r="F58" s="477"/>
      <c r="G58" s="481"/>
    </row>
    <row r="59" spans="1:16">
      <c r="A59" s="247"/>
      <c r="B59" s="215"/>
      <c r="C59" s="217"/>
      <c r="D59" s="217"/>
      <c r="E59" s="479"/>
      <c r="F59" s="477"/>
      <c r="G59" s="481"/>
    </row>
    <row r="60" spans="1:16">
      <c r="A60" s="247"/>
      <c r="B60" s="235" t="s">
        <v>392</v>
      </c>
      <c r="C60" s="217"/>
      <c r="D60" s="217"/>
      <c r="E60" s="495"/>
      <c r="F60" s="497"/>
      <c r="G60" s="481"/>
    </row>
    <row r="61" spans="1:16">
      <c r="A61" s="247"/>
      <c r="B61" s="234" t="s">
        <v>448</v>
      </c>
      <c r="C61" s="217"/>
      <c r="D61" s="217"/>
      <c r="E61" s="495"/>
      <c r="F61" s="497"/>
      <c r="G61" s="481"/>
    </row>
    <row r="62" spans="1:16">
      <c r="A62" s="212"/>
      <c r="B62" s="234" t="s">
        <v>447</v>
      </c>
      <c r="C62" s="217">
        <v>1</v>
      </c>
      <c r="D62" s="217" t="s">
        <v>90</v>
      </c>
      <c r="E62" s="480">
        <v>0</v>
      </c>
      <c r="F62" s="477"/>
      <c r="G62" s="480">
        <f>E62*C62</f>
        <v>0</v>
      </c>
    </row>
    <row r="63" spans="1:16">
      <c r="A63" s="212"/>
      <c r="B63" s="231"/>
      <c r="C63" s="217"/>
      <c r="D63" s="217"/>
      <c r="E63" s="479"/>
      <c r="F63" s="477"/>
      <c r="G63" s="479"/>
      <c r="J63" s="217"/>
      <c r="K63" s="217"/>
      <c r="L63" s="209"/>
      <c r="M63" s="207"/>
      <c r="N63" s="208"/>
      <c r="O63" s="207"/>
      <c r="P63" s="207"/>
    </row>
    <row r="64" spans="1:16" ht="28.5">
      <c r="A64" s="212" t="s">
        <v>412</v>
      </c>
      <c r="B64" s="215" t="s">
        <v>446</v>
      </c>
      <c r="C64" s="217"/>
      <c r="D64" s="217"/>
      <c r="E64" s="479"/>
      <c r="F64" s="477"/>
      <c r="G64" s="479"/>
      <c r="H64" s="212"/>
      <c r="I64" s="215"/>
      <c r="J64" s="217"/>
      <c r="K64" s="217"/>
      <c r="L64" s="209"/>
      <c r="M64" s="207"/>
      <c r="N64" s="208"/>
      <c r="O64" s="207"/>
      <c r="P64" s="207"/>
    </row>
    <row r="65" spans="1:17">
      <c r="A65" s="212"/>
      <c r="B65" s="231"/>
      <c r="C65" s="217"/>
      <c r="D65" s="217"/>
      <c r="E65" s="479"/>
      <c r="F65" s="477"/>
      <c r="G65" s="479"/>
      <c r="H65" s="212"/>
      <c r="J65" s="217"/>
      <c r="K65" s="217"/>
      <c r="L65" s="209"/>
      <c r="M65" s="207"/>
      <c r="N65" s="208"/>
      <c r="O65" s="207"/>
      <c r="P65" s="207"/>
    </row>
    <row r="66" spans="1:17">
      <c r="A66" s="212"/>
      <c r="B66" s="235" t="s">
        <v>392</v>
      </c>
      <c r="C66" s="217"/>
      <c r="D66" s="217"/>
      <c r="E66" s="479"/>
      <c r="F66" s="477"/>
      <c r="G66" s="479"/>
      <c r="H66" s="233"/>
      <c r="J66" s="217"/>
      <c r="K66" s="217"/>
      <c r="L66" s="209"/>
      <c r="M66" s="207"/>
      <c r="N66" s="208"/>
      <c r="O66" s="207"/>
      <c r="P66" s="207"/>
    </row>
    <row r="67" spans="1:17">
      <c r="A67" s="212"/>
      <c r="B67" s="234" t="s">
        <v>445</v>
      </c>
      <c r="C67" s="217">
        <v>1</v>
      </c>
      <c r="D67" s="217" t="s">
        <v>90</v>
      </c>
      <c r="E67" s="480">
        <v>0</v>
      </c>
      <c r="F67" s="477"/>
      <c r="G67" s="480">
        <f>E67*C67</f>
        <v>0</v>
      </c>
      <c r="H67" s="233"/>
      <c r="I67" s="234"/>
      <c r="J67" s="217"/>
      <c r="K67" s="217"/>
      <c r="L67" s="209"/>
      <c r="M67" s="207"/>
      <c r="N67" s="208"/>
      <c r="O67" s="207"/>
      <c r="P67" s="207"/>
    </row>
    <row r="68" spans="1:17">
      <c r="A68" s="212"/>
      <c r="B68" s="231"/>
      <c r="C68" s="217"/>
      <c r="D68" s="217"/>
      <c r="E68" s="479"/>
      <c r="F68" s="477"/>
      <c r="G68" s="479"/>
      <c r="H68" s="233"/>
      <c r="I68" s="232"/>
      <c r="J68" s="217"/>
      <c r="K68" s="217"/>
      <c r="L68" s="209"/>
      <c r="M68" s="209"/>
      <c r="N68" s="209"/>
      <c r="O68" s="209"/>
      <c r="P68" s="209"/>
      <c r="Q68" s="209"/>
    </row>
    <row r="69" spans="1:17" ht="57">
      <c r="A69" s="212" t="s">
        <v>410</v>
      </c>
      <c r="B69" s="246" t="s">
        <v>444</v>
      </c>
      <c r="C69" s="217">
        <v>1</v>
      </c>
      <c r="D69" s="217" t="s">
        <v>90</v>
      </c>
      <c r="E69" s="480">
        <v>0</v>
      </c>
      <c r="F69" s="477"/>
      <c r="G69" s="480">
        <f>E69*C69</f>
        <v>0</v>
      </c>
      <c r="H69" s="233"/>
      <c r="I69" s="232"/>
      <c r="J69" s="217"/>
      <c r="K69" s="217"/>
      <c r="L69" s="209"/>
      <c r="M69" s="209"/>
      <c r="N69" s="209"/>
      <c r="O69" s="209"/>
      <c r="P69" s="209"/>
      <c r="Q69" s="209"/>
    </row>
    <row r="70" spans="1:17">
      <c r="A70" s="212"/>
      <c r="B70" s="231"/>
      <c r="C70" s="217"/>
      <c r="D70" s="217"/>
      <c r="E70" s="479"/>
      <c r="F70" s="477"/>
      <c r="G70" s="479"/>
      <c r="H70" s="233"/>
      <c r="I70" s="232"/>
      <c r="J70" s="217"/>
      <c r="K70" s="217"/>
      <c r="L70" s="209"/>
      <c r="M70" s="207"/>
      <c r="N70" s="209"/>
      <c r="O70" s="207"/>
      <c r="P70" s="207"/>
    </row>
    <row r="71" spans="1:17">
      <c r="A71" s="212" t="s">
        <v>408</v>
      </c>
      <c r="B71" s="231" t="s">
        <v>443</v>
      </c>
      <c r="C71" s="217">
        <v>1</v>
      </c>
      <c r="D71" s="217" t="s">
        <v>90</v>
      </c>
      <c r="E71" s="480">
        <v>0</v>
      </c>
      <c r="F71" s="477"/>
      <c r="G71" s="480">
        <f>E71*C71</f>
        <v>0</v>
      </c>
    </row>
    <row r="72" spans="1:17">
      <c r="A72" s="212"/>
      <c r="B72" s="231"/>
      <c r="C72" s="217"/>
      <c r="D72" s="217"/>
      <c r="E72" s="479"/>
      <c r="F72" s="477"/>
      <c r="G72" s="481"/>
    </row>
    <row r="73" spans="1:17">
      <c r="A73" s="212" t="s">
        <v>406</v>
      </c>
      <c r="B73" s="228" t="s">
        <v>442</v>
      </c>
      <c r="C73" s="217">
        <v>1</v>
      </c>
      <c r="D73" s="217" t="s">
        <v>90</v>
      </c>
      <c r="E73" s="480">
        <v>0</v>
      </c>
      <c r="F73" s="477"/>
      <c r="G73" s="480">
        <f>E73*C73</f>
        <v>0</v>
      </c>
    </row>
    <row r="74" spans="1:17">
      <c r="A74" s="212"/>
      <c r="B74" s="228"/>
      <c r="C74" s="217"/>
      <c r="D74" s="217"/>
      <c r="E74" s="495"/>
      <c r="F74" s="497"/>
      <c r="G74" s="495"/>
    </row>
    <row r="75" spans="1:17" ht="15.75" thickBot="1">
      <c r="A75" s="230" t="s">
        <v>404</v>
      </c>
      <c r="B75" s="229" t="s">
        <v>441</v>
      </c>
      <c r="C75" s="205"/>
      <c r="D75" s="205"/>
      <c r="E75" s="482"/>
      <c r="F75" s="483"/>
      <c r="G75" s="482">
        <f>SUM(G6:G73)</f>
        <v>0</v>
      </c>
    </row>
    <row r="76" spans="1:17">
      <c r="A76" s="212"/>
      <c r="B76" s="228"/>
      <c r="C76" s="217"/>
      <c r="D76" s="217"/>
      <c r="E76" s="479"/>
      <c r="F76" s="477"/>
      <c r="G76" s="481"/>
    </row>
    <row r="77" spans="1:17" ht="90.75" customHeight="1">
      <c r="A77" s="216" t="s">
        <v>402</v>
      </c>
      <c r="B77" s="215" t="s">
        <v>385</v>
      </c>
      <c r="C77" s="214">
        <v>6</v>
      </c>
      <c r="D77" s="214" t="s">
        <v>248</v>
      </c>
      <c r="E77" s="484"/>
      <c r="F77" s="485"/>
      <c r="G77" s="484">
        <f>C77*G75/100</f>
        <v>0</v>
      </c>
    </row>
    <row r="78" spans="1:17">
      <c r="A78" s="212"/>
      <c r="B78" s="211"/>
      <c r="C78" s="210"/>
      <c r="D78" s="210"/>
      <c r="E78" s="479"/>
      <c r="F78" s="477"/>
      <c r="G78" s="481"/>
    </row>
    <row r="79" spans="1:17" ht="14.25" customHeight="1" thickBot="1">
      <c r="A79" s="205"/>
      <c r="B79" s="206" t="s">
        <v>384</v>
      </c>
      <c r="C79" s="205"/>
      <c r="D79" s="205"/>
      <c r="E79" s="482"/>
      <c r="F79" s="483"/>
      <c r="G79" s="482">
        <f>G75+G77</f>
        <v>0</v>
      </c>
    </row>
    <row r="80" spans="1:17" ht="15.75" thickBot="1">
      <c r="E80" s="491"/>
      <c r="F80" s="492"/>
      <c r="G80" s="493"/>
    </row>
    <row r="81" spans="1:7" ht="21" thickTop="1" thickBot="1">
      <c r="A81" s="227" t="s">
        <v>440</v>
      </c>
      <c r="B81" s="226" t="s">
        <v>359</v>
      </c>
      <c r="C81" s="226"/>
      <c r="D81" s="226"/>
      <c r="E81" s="488"/>
      <c r="F81" s="489"/>
      <c r="G81" s="490"/>
    </row>
    <row r="82" spans="1:7" ht="15.75" thickTop="1">
      <c r="A82" s="224"/>
      <c r="B82" s="225"/>
      <c r="C82" s="224"/>
      <c r="D82" s="224"/>
      <c r="E82" s="486"/>
      <c r="F82" s="485"/>
      <c r="G82" s="487"/>
    </row>
    <row r="83" spans="1:7" ht="93.75">
      <c r="A83" s="245" t="s">
        <v>32</v>
      </c>
      <c r="B83" s="201" t="s">
        <v>439</v>
      </c>
      <c r="E83" s="491"/>
      <c r="F83" s="492"/>
      <c r="G83" s="493"/>
    </row>
    <row r="84" spans="1:7" ht="57.75">
      <c r="B84" s="218" t="s">
        <v>438</v>
      </c>
      <c r="C84" s="217">
        <v>1</v>
      </c>
      <c r="D84" s="217" t="s">
        <v>90</v>
      </c>
      <c r="E84" s="480">
        <v>0</v>
      </c>
      <c r="F84" s="477"/>
      <c r="G84" s="480">
        <f>E84*C84</f>
        <v>0</v>
      </c>
    </row>
    <row r="85" spans="1:7">
      <c r="B85" s="218"/>
      <c r="E85" s="491"/>
      <c r="F85" s="492"/>
      <c r="G85" s="493"/>
    </row>
    <row r="86" spans="1:7" ht="128.25">
      <c r="A86" s="216" t="s">
        <v>36</v>
      </c>
      <c r="B86" s="244" t="s">
        <v>437</v>
      </c>
      <c r="C86" s="217">
        <v>1</v>
      </c>
      <c r="D86" s="217" t="s">
        <v>90</v>
      </c>
      <c r="E86" s="480">
        <v>0</v>
      </c>
      <c r="F86" s="495"/>
      <c r="G86" s="480">
        <f>E86*C86</f>
        <v>0</v>
      </c>
    </row>
    <row r="87" spans="1:7">
      <c r="A87" s="216"/>
      <c r="B87" s="244"/>
      <c r="C87" s="217"/>
      <c r="D87" s="217"/>
      <c r="E87" s="479"/>
      <c r="F87" s="495"/>
      <c r="G87" s="479"/>
    </row>
    <row r="88" spans="1:7" ht="72">
      <c r="A88" s="194"/>
      <c r="B88" s="243" t="s">
        <v>436</v>
      </c>
      <c r="C88" s="194"/>
      <c r="D88" s="194"/>
      <c r="E88" s="494"/>
      <c r="F88" s="494"/>
      <c r="G88" s="494"/>
    </row>
    <row r="89" spans="1:7">
      <c r="A89" s="216" t="s">
        <v>35</v>
      </c>
      <c r="B89" s="242" t="s">
        <v>435</v>
      </c>
      <c r="C89" s="217">
        <v>28</v>
      </c>
      <c r="D89" s="217" t="s">
        <v>29</v>
      </c>
      <c r="E89" s="480">
        <v>0</v>
      </c>
      <c r="F89" s="477"/>
      <c r="G89" s="480">
        <f>E89*C89</f>
        <v>0</v>
      </c>
    </row>
    <row r="90" spans="1:7">
      <c r="A90" s="216" t="s">
        <v>38</v>
      </c>
      <c r="B90" s="242" t="s">
        <v>434</v>
      </c>
      <c r="C90" s="217">
        <v>10</v>
      </c>
      <c r="D90" s="217" t="s">
        <v>29</v>
      </c>
      <c r="E90" s="480">
        <v>0</v>
      </c>
      <c r="F90" s="477"/>
      <c r="G90" s="480">
        <f>E90*C90</f>
        <v>0</v>
      </c>
    </row>
    <row r="91" spans="1:7">
      <c r="A91" s="216"/>
      <c r="B91" s="242"/>
      <c r="C91" s="217"/>
      <c r="D91" s="217"/>
      <c r="E91" s="479"/>
      <c r="F91" s="477"/>
      <c r="G91" s="479"/>
    </row>
    <row r="92" spans="1:7" ht="128.25">
      <c r="A92" s="194"/>
      <c r="B92" s="221" t="s">
        <v>433</v>
      </c>
      <c r="C92" s="194"/>
      <c r="D92" s="194"/>
      <c r="E92" s="494"/>
      <c r="F92" s="494"/>
      <c r="G92" s="494"/>
    </row>
    <row r="93" spans="1:7">
      <c r="A93" s="216" t="s">
        <v>34</v>
      </c>
      <c r="B93" s="221" t="s">
        <v>432</v>
      </c>
      <c r="C93" s="217">
        <v>12</v>
      </c>
      <c r="D93" s="217" t="s">
        <v>29</v>
      </c>
      <c r="E93" s="480">
        <v>0</v>
      </c>
      <c r="F93" s="477"/>
      <c r="G93" s="480">
        <f>E93*C93</f>
        <v>0</v>
      </c>
    </row>
    <row r="94" spans="1:7">
      <c r="A94" s="216" t="s">
        <v>41</v>
      </c>
      <c r="B94" s="221" t="s">
        <v>431</v>
      </c>
      <c r="C94" s="217">
        <v>4</v>
      </c>
      <c r="D94" s="217" t="s">
        <v>29</v>
      </c>
      <c r="E94" s="480">
        <v>0</v>
      </c>
      <c r="F94" s="477"/>
      <c r="G94" s="480">
        <f>E94*C94</f>
        <v>0</v>
      </c>
    </row>
    <row r="95" spans="1:7">
      <c r="A95" s="216"/>
      <c r="B95" s="242"/>
      <c r="C95" s="217"/>
      <c r="D95" s="217"/>
      <c r="E95" s="479"/>
      <c r="F95" s="477"/>
      <c r="G95" s="479"/>
    </row>
    <row r="96" spans="1:7" ht="42.75">
      <c r="A96" s="216" t="s">
        <v>42</v>
      </c>
      <c r="B96" s="243" t="s">
        <v>430</v>
      </c>
      <c r="C96" s="217">
        <v>4</v>
      </c>
      <c r="D96" s="217" t="s">
        <v>429</v>
      </c>
      <c r="E96" s="480">
        <v>0</v>
      </c>
      <c r="F96" s="477"/>
      <c r="G96" s="480">
        <f>E96*C96</f>
        <v>0</v>
      </c>
    </row>
    <row r="97" spans="1:7">
      <c r="A97" s="216"/>
      <c r="B97" s="242"/>
      <c r="C97" s="217"/>
      <c r="D97" s="217"/>
      <c r="E97" s="494"/>
      <c r="F97" s="494"/>
      <c r="G97" s="494"/>
    </row>
    <row r="98" spans="1:7" ht="28.5">
      <c r="A98" s="216"/>
      <c r="B98" s="221" t="s">
        <v>428</v>
      </c>
      <c r="C98" s="217"/>
      <c r="D98" s="217"/>
      <c r="E98" s="495"/>
      <c r="F98" s="477"/>
      <c r="G98" s="496"/>
    </row>
    <row r="99" spans="1:7">
      <c r="A99" s="216" t="s">
        <v>88</v>
      </c>
      <c r="B99" s="228" t="s">
        <v>427</v>
      </c>
      <c r="C99" s="217">
        <v>1</v>
      </c>
      <c r="D99" s="217" t="s">
        <v>90</v>
      </c>
      <c r="E99" s="480">
        <v>0</v>
      </c>
      <c r="F99" s="477"/>
      <c r="G99" s="480">
        <f>E99*C99</f>
        <v>0</v>
      </c>
    </row>
    <row r="100" spans="1:7">
      <c r="A100" s="216" t="s">
        <v>89</v>
      </c>
      <c r="B100" s="228" t="s">
        <v>423</v>
      </c>
      <c r="C100" s="217">
        <v>4</v>
      </c>
      <c r="D100" s="217" t="s">
        <v>90</v>
      </c>
      <c r="E100" s="480">
        <v>0</v>
      </c>
      <c r="F100" s="477"/>
      <c r="G100" s="480">
        <f>E100*C100</f>
        <v>0</v>
      </c>
    </row>
    <row r="101" spans="1:7">
      <c r="A101" s="216"/>
      <c r="B101" s="241"/>
      <c r="C101" s="217"/>
      <c r="D101" s="217"/>
      <c r="E101" s="479"/>
      <c r="F101" s="477"/>
      <c r="G101" s="481"/>
    </row>
    <row r="102" spans="1:7" ht="42.75">
      <c r="A102" s="194"/>
      <c r="B102" s="221" t="s">
        <v>426</v>
      </c>
      <c r="C102" s="194"/>
      <c r="D102" s="194"/>
      <c r="E102" s="494"/>
      <c r="F102" s="494"/>
      <c r="G102" s="494"/>
    </row>
    <row r="103" spans="1:7">
      <c r="A103" s="216" t="s">
        <v>386</v>
      </c>
      <c r="B103" s="228" t="s">
        <v>423</v>
      </c>
      <c r="C103" s="217">
        <v>1</v>
      </c>
      <c r="D103" s="217" t="s">
        <v>90</v>
      </c>
      <c r="E103" s="480">
        <v>0</v>
      </c>
      <c r="F103" s="477"/>
      <c r="G103" s="480">
        <f>E103*C103</f>
        <v>0</v>
      </c>
    </row>
    <row r="104" spans="1:7">
      <c r="A104" s="212"/>
      <c r="B104" s="221"/>
      <c r="C104" s="217"/>
      <c r="D104" s="217"/>
      <c r="E104" s="479"/>
      <c r="F104" s="477"/>
      <c r="G104" s="481"/>
    </row>
    <row r="105" spans="1:7" ht="28.5">
      <c r="A105" s="216"/>
      <c r="B105" s="221" t="s">
        <v>425</v>
      </c>
      <c r="C105" s="217"/>
      <c r="D105" s="217"/>
      <c r="E105" s="479"/>
      <c r="F105" s="477"/>
      <c r="G105" s="481"/>
    </row>
    <row r="106" spans="1:7">
      <c r="A106" s="216" t="s">
        <v>424</v>
      </c>
      <c r="B106" s="228" t="s">
        <v>423</v>
      </c>
      <c r="C106" s="217">
        <v>1</v>
      </c>
      <c r="D106" s="217" t="s">
        <v>90</v>
      </c>
      <c r="E106" s="480">
        <v>0</v>
      </c>
      <c r="F106" s="477"/>
      <c r="G106" s="480">
        <f>E106*C106</f>
        <v>0</v>
      </c>
    </row>
    <row r="107" spans="1:7">
      <c r="A107" s="212"/>
      <c r="B107" s="221"/>
      <c r="C107" s="217"/>
      <c r="D107" s="217"/>
      <c r="E107" s="479"/>
      <c r="F107" s="477"/>
      <c r="G107" s="481"/>
    </row>
    <row r="108" spans="1:7" ht="42.75">
      <c r="A108" s="216" t="s">
        <v>91</v>
      </c>
      <c r="B108" s="221" t="s">
        <v>422</v>
      </c>
      <c r="C108" s="217">
        <v>2</v>
      </c>
      <c r="D108" s="217" t="s">
        <v>90</v>
      </c>
      <c r="E108" s="480">
        <v>0</v>
      </c>
      <c r="F108" s="477"/>
      <c r="G108" s="480">
        <f>E108*C108</f>
        <v>0</v>
      </c>
    </row>
    <row r="109" spans="1:7">
      <c r="A109" s="212"/>
      <c r="B109" s="221"/>
      <c r="C109" s="217"/>
      <c r="D109" s="217"/>
      <c r="E109" s="479"/>
      <c r="F109" s="477"/>
      <c r="G109" s="481"/>
    </row>
    <row r="110" spans="1:7" ht="204">
      <c r="A110" s="212" t="s">
        <v>102</v>
      </c>
      <c r="B110" s="221" t="s">
        <v>421</v>
      </c>
      <c r="C110" s="217">
        <v>1</v>
      </c>
      <c r="D110" s="217" t="s">
        <v>90</v>
      </c>
      <c r="E110" s="480">
        <v>0</v>
      </c>
      <c r="F110" s="477"/>
      <c r="G110" s="480">
        <f>E110*C110</f>
        <v>0</v>
      </c>
    </row>
    <row r="111" spans="1:7">
      <c r="A111" s="212"/>
      <c r="B111" s="221"/>
      <c r="C111" s="217"/>
      <c r="D111" s="217"/>
      <c r="E111" s="479"/>
      <c r="F111" s="477"/>
      <c r="G111" s="481"/>
    </row>
    <row r="112" spans="1:7" ht="71.25">
      <c r="A112" s="216" t="s">
        <v>104</v>
      </c>
      <c r="B112" s="221" t="s">
        <v>420</v>
      </c>
      <c r="C112" s="217">
        <v>1</v>
      </c>
      <c r="D112" s="217" t="s">
        <v>90</v>
      </c>
      <c r="E112" s="480">
        <v>0</v>
      </c>
      <c r="F112" s="477"/>
      <c r="G112" s="480">
        <f>E112*C112</f>
        <v>0</v>
      </c>
    </row>
    <row r="113" spans="1:7">
      <c r="A113" s="216"/>
      <c r="B113" s="221"/>
      <c r="C113" s="217"/>
      <c r="D113" s="217"/>
      <c r="E113" s="479"/>
      <c r="F113" s="477"/>
      <c r="G113" s="479"/>
    </row>
    <row r="114" spans="1:7" ht="73.5">
      <c r="A114" s="216"/>
      <c r="B114" s="221" t="s">
        <v>419</v>
      </c>
      <c r="C114" s="194"/>
      <c r="D114" s="194"/>
      <c r="E114" s="494"/>
      <c r="F114" s="494"/>
      <c r="G114" s="494"/>
    </row>
    <row r="115" spans="1:7">
      <c r="A115" s="216" t="s">
        <v>106</v>
      </c>
      <c r="B115" s="194" t="s">
        <v>380</v>
      </c>
      <c r="C115" s="217">
        <v>1</v>
      </c>
      <c r="D115" s="217" t="s">
        <v>0</v>
      </c>
      <c r="E115" s="480">
        <v>0</v>
      </c>
      <c r="F115" s="477"/>
      <c r="G115" s="480">
        <f>E115*C115</f>
        <v>0</v>
      </c>
    </row>
    <row r="116" spans="1:7">
      <c r="A116" s="216"/>
      <c r="B116" s="221"/>
      <c r="C116" s="217"/>
      <c r="D116" s="217"/>
      <c r="E116" s="479"/>
      <c r="F116" s="477"/>
      <c r="G116" s="479"/>
    </row>
    <row r="117" spans="1:7" ht="99.75">
      <c r="A117" s="216" t="s">
        <v>418</v>
      </c>
      <c r="B117" s="240" t="s">
        <v>417</v>
      </c>
      <c r="C117" s="194"/>
      <c r="D117" s="194"/>
      <c r="E117" s="494"/>
      <c r="F117" s="494"/>
      <c r="G117" s="494"/>
    </row>
    <row r="118" spans="1:7">
      <c r="A118" s="216"/>
      <c r="B118" s="240" t="s">
        <v>416</v>
      </c>
      <c r="C118" s="217">
        <v>1</v>
      </c>
      <c r="D118" s="217" t="s">
        <v>247</v>
      </c>
      <c r="E118" s="480">
        <v>0</v>
      </c>
      <c r="F118" s="477"/>
      <c r="G118" s="480">
        <f>C118*E118</f>
        <v>0</v>
      </c>
    </row>
    <row r="119" spans="1:7">
      <c r="A119" s="216"/>
      <c r="B119" s="207"/>
      <c r="C119" s="207"/>
      <c r="D119" s="207"/>
      <c r="E119" s="477"/>
      <c r="F119" s="477"/>
      <c r="G119" s="477"/>
    </row>
    <row r="120" spans="1:7" ht="28.5">
      <c r="A120" s="216" t="s">
        <v>415</v>
      </c>
      <c r="B120" s="240" t="s">
        <v>414</v>
      </c>
      <c r="C120" s="194"/>
      <c r="D120" s="194"/>
      <c r="E120" s="494"/>
      <c r="F120" s="494"/>
      <c r="G120" s="494"/>
    </row>
    <row r="121" spans="1:7">
      <c r="A121" s="216"/>
      <c r="B121" s="240" t="s">
        <v>413</v>
      </c>
      <c r="C121" s="217">
        <v>1</v>
      </c>
      <c r="D121" s="217" t="s">
        <v>247</v>
      </c>
      <c r="E121" s="480">
        <v>0</v>
      </c>
      <c r="F121" s="477"/>
      <c r="G121" s="480">
        <f>C121*E121</f>
        <v>0</v>
      </c>
    </row>
    <row r="122" spans="1:7">
      <c r="A122" s="216"/>
      <c r="B122" s="221"/>
      <c r="C122" s="217"/>
      <c r="D122" s="217"/>
      <c r="E122" s="479"/>
      <c r="F122" s="477"/>
      <c r="G122" s="479"/>
    </row>
    <row r="123" spans="1:7" ht="28.5">
      <c r="A123" s="216" t="s">
        <v>412</v>
      </c>
      <c r="B123" s="239" t="s">
        <v>411</v>
      </c>
      <c r="C123" s="217">
        <v>8</v>
      </c>
      <c r="D123" s="217" t="s">
        <v>0</v>
      </c>
      <c r="E123" s="480">
        <v>0</v>
      </c>
      <c r="F123" s="477"/>
      <c r="G123" s="480">
        <f>E123*C123</f>
        <v>0</v>
      </c>
    </row>
    <row r="124" spans="1:7">
      <c r="A124" s="212"/>
      <c r="B124" s="239"/>
      <c r="C124" s="217"/>
      <c r="D124" s="217"/>
      <c r="E124" s="479"/>
      <c r="F124" s="477"/>
      <c r="G124" s="481"/>
    </row>
    <row r="125" spans="1:7" ht="42.75">
      <c r="A125" s="216" t="s">
        <v>410</v>
      </c>
      <c r="B125" s="239" t="s">
        <v>409</v>
      </c>
      <c r="C125" s="217">
        <v>1</v>
      </c>
      <c r="D125" s="217" t="s">
        <v>0</v>
      </c>
      <c r="E125" s="480">
        <v>0</v>
      </c>
      <c r="F125" s="477"/>
      <c r="G125" s="480">
        <f>E125*C125</f>
        <v>0</v>
      </c>
    </row>
    <row r="126" spans="1:7">
      <c r="A126" s="212"/>
      <c r="B126" s="239"/>
      <c r="C126" s="217"/>
      <c r="D126" s="217"/>
      <c r="E126" s="479"/>
      <c r="F126" s="477"/>
      <c r="G126" s="481"/>
    </row>
    <row r="127" spans="1:7" ht="42.75">
      <c r="A127" s="216" t="s">
        <v>408</v>
      </c>
      <c r="B127" s="239" t="s">
        <v>407</v>
      </c>
      <c r="C127" s="217">
        <v>80</v>
      </c>
      <c r="D127" s="217" t="s">
        <v>30</v>
      </c>
      <c r="E127" s="480">
        <v>0</v>
      </c>
      <c r="F127" s="477"/>
      <c r="G127" s="480">
        <f>E127*C127</f>
        <v>0</v>
      </c>
    </row>
    <row r="128" spans="1:7">
      <c r="A128" s="212"/>
      <c r="B128" s="239"/>
      <c r="C128" s="217"/>
      <c r="D128" s="217"/>
      <c r="E128" s="479"/>
      <c r="F128" s="477"/>
      <c r="G128" s="481"/>
    </row>
    <row r="129" spans="1:7" ht="28.5">
      <c r="A129" s="216" t="s">
        <v>406</v>
      </c>
      <c r="B129" s="239" t="s">
        <v>405</v>
      </c>
      <c r="C129" s="217">
        <v>1</v>
      </c>
      <c r="D129" s="217" t="s">
        <v>90</v>
      </c>
      <c r="E129" s="480">
        <v>0</v>
      </c>
      <c r="F129" s="477"/>
      <c r="G129" s="480">
        <f>E129*C129</f>
        <v>0</v>
      </c>
    </row>
    <row r="130" spans="1:7">
      <c r="A130" s="212"/>
      <c r="B130" s="232"/>
      <c r="C130" s="217"/>
      <c r="D130" s="217"/>
      <c r="E130" s="479"/>
      <c r="F130" s="477"/>
      <c r="G130" s="481"/>
    </row>
    <row r="131" spans="1:7" ht="15.75" thickBot="1">
      <c r="A131" s="205" t="s">
        <v>404</v>
      </c>
      <c r="B131" s="206" t="s">
        <v>403</v>
      </c>
      <c r="C131" s="205"/>
      <c r="D131" s="205"/>
      <c r="E131" s="482"/>
      <c r="F131" s="483"/>
      <c r="G131" s="482">
        <f>SUM(G84:G129)</f>
        <v>0</v>
      </c>
    </row>
    <row r="132" spans="1:7">
      <c r="A132" s="216"/>
      <c r="B132" s="218"/>
      <c r="C132" s="217"/>
      <c r="D132" s="217"/>
      <c r="E132" s="479"/>
      <c r="F132" s="477"/>
      <c r="G132" s="481"/>
    </row>
    <row r="133" spans="1:7" ht="72">
      <c r="A133" s="216" t="s">
        <v>402</v>
      </c>
      <c r="B133" s="215" t="s">
        <v>376</v>
      </c>
      <c r="C133" s="214">
        <v>6</v>
      </c>
      <c r="D133" s="214" t="s">
        <v>248</v>
      </c>
      <c r="E133" s="484"/>
      <c r="F133" s="485"/>
      <c r="G133" s="484">
        <f>C133*G131/100</f>
        <v>0</v>
      </c>
    </row>
    <row r="134" spans="1:7">
      <c r="A134" s="212"/>
      <c r="B134" s="211"/>
      <c r="C134" s="210"/>
      <c r="D134" s="210"/>
      <c r="E134" s="479"/>
      <c r="F134" s="477"/>
      <c r="G134" s="481"/>
    </row>
    <row r="135" spans="1:7" ht="15.75" thickBot="1">
      <c r="A135" s="205"/>
      <c r="B135" s="206" t="s">
        <v>401</v>
      </c>
      <c r="C135" s="205"/>
      <c r="D135" s="205"/>
      <c r="E135" s="482"/>
      <c r="F135" s="483"/>
      <c r="G135" s="482">
        <f>G131+G133</f>
        <v>0</v>
      </c>
    </row>
    <row r="136" spans="1:7">
      <c r="A136" s="224"/>
      <c r="B136" s="225"/>
      <c r="C136" s="224"/>
      <c r="D136" s="224"/>
      <c r="E136" s="223"/>
      <c r="F136" s="213"/>
      <c r="G136" s="222"/>
    </row>
    <row r="137" spans="1:7">
      <c r="E137" s="203"/>
      <c r="G137" s="202"/>
    </row>
  </sheetData>
  <sheetProtection password="D0B8" sheet="1" objects="1" scenarios="1" selectLockedCells="1"/>
  <printOptions horizontalCentered="1"/>
  <pageMargins left="0.59055118110236227" right="0.19685039370078741" top="0.59055118110236227" bottom="0" header="0.51181102362204722" footer="0.19685039370078741"/>
  <pageSetup paperSize="9" scale="67" fitToHeight="16" orientation="portrait" verticalDpi="4294967293" r:id="rId1"/>
  <headerFooter alignWithMargins="0">
    <oddFooter>&amp;C&amp;P</oddFooter>
  </headerFooter>
  <rowBreaks count="4" manualBreakCount="4">
    <brk id="48" max="8" man="1"/>
    <brk id="79" max="8" man="1"/>
    <brk id="110" max="8" man="1"/>
    <brk id="136" max="8" man="1"/>
  </rowBreaks>
</worksheet>
</file>

<file path=xl/worksheets/sheet7.xml><?xml version="1.0" encoding="utf-8"?>
<worksheet xmlns="http://schemas.openxmlformats.org/spreadsheetml/2006/main" xmlns:r="http://schemas.openxmlformats.org/officeDocument/2006/relationships">
  <sheetPr>
    <tabColor rgb="FFFFFF00"/>
  </sheetPr>
  <dimension ref="A1:L143"/>
  <sheetViews>
    <sheetView topLeftCell="A10" zoomScale="85" zoomScaleNormal="85" workbookViewId="0">
      <selection activeCell="E19" sqref="E19"/>
    </sheetView>
  </sheetViews>
  <sheetFormatPr defaultRowHeight="15"/>
  <cols>
    <col min="1" max="1" width="7.140625" style="258" customWidth="1"/>
    <col min="2" max="2" width="45.42578125" style="255" bestFit="1" customWidth="1"/>
    <col min="3" max="3" width="6.7109375" style="257" customWidth="1"/>
    <col min="4" max="4" width="7.85546875" style="257" customWidth="1"/>
    <col min="5" max="5" width="10.140625" style="256" customWidth="1"/>
    <col min="6" max="6" width="12" style="256" bestFit="1" customWidth="1"/>
    <col min="7" max="11" width="9.140625" style="255"/>
    <col min="12" max="12" width="11" style="255" bestFit="1" customWidth="1"/>
    <col min="13" max="16384" width="9.140625" style="255"/>
  </cols>
  <sheetData>
    <row r="1" spans="1:8" s="50" customFormat="1" ht="12.75">
      <c r="A1" s="350" t="s">
        <v>86</v>
      </c>
      <c r="B1" s="351"/>
      <c r="C1" s="47"/>
      <c r="D1" s="48"/>
      <c r="E1" s="49"/>
      <c r="F1" s="49"/>
    </row>
    <row r="2" spans="1:8" s="56" customFormat="1" ht="12.75">
      <c r="A2" s="352"/>
      <c r="B2" s="353"/>
      <c r="C2" s="53"/>
      <c r="D2" s="54"/>
      <c r="E2" s="55"/>
      <c r="F2" s="55"/>
    </row>
    <row r="3" spans="1:8" s="56" customFormat="1" ht="15.75">
      <c r="A3" s="398" t="s">
        <v>45</v>
      </c>
      <c r="B3" s="399" t="s">
        <v>561</v>
      </c>
      <c r="C3" s="53"/>
      <c r="D3" s="54"/>
      <c r="E3" s="55"/>
      <c r="F3" s="55"/>
    </row>
    <row r="4" spans="1:8" s="56" customFormat="1" ht="12.75">
      <c r="A4" s="352"/>
      <c r="B4" s="353"/>
      <c r="C4" s="53"/>
      <c r="D4" s="54"/>
      <c r="E4" s="55"/>
      <c r="F4" s="55"/>
    </row>
    <row r="5" spans="1:8" s="56" customFormat="1" ht="12.75">
      <c r="A5" s="328"/>
      <c r="B5" s="329" t="s">
        <v>87</v>
      </c>
      <c r="C5" s="48"/>
      <c r="D5" s="49"/>
      <c r="E5" s="49"/>
      <c r="F5" s="49"/>
      <c r="G5" s="55"/>
      <c r="H5" s="55"/>
    </row>
    <row r="6" spans="1:8" s="56" customFormat="1" ht="12.75">
      <c r="A6" s="328"/>
      <c r="B6" s="329"/>
      <c r="C6" s="48"/>
      <c r="D6" s="49"/>
      <c r="E6" s="49"/>
      <c r="F6" s="49"/>
      <c r="G6" s="55"/>
      <c r="H6" s="55"/>
    </row>
    <row r="7" spans="1:8" s="56" customFormat="1" ht="12.75">
      <c r="A7" s="328"/>
      <c r="B7" s="329"/>
      <c r="C7" s="48"/>
      <c r="D7" s="49"/>
      <c r="E7" s="49"/>
      <c r="F7" s="49"/>
      <c r="G7" s="55"/>
      <c r="H7" s="55"/>
    </row>
    <row r="8" spans="1:8" s="56" customFormat="1" ht="13.5" customHeight="1">
      <c r="A8" s="328"/>
      <c r="B8" s="661" t="s">
        <v>563</v>
      </c>
      <c r="C8" s="661"/>
      <c r="D8" s="661"/>
      <c r="E8" s="661"/>
      <c r="F8" s="661"/>
      <c r="G8" s="55"/>
      <c r="H8" s="55"/>
    </row>
    <row r="9" spans="1:8" s="56" customFormat="1" ht="28.5" customHeight="1">
      <c r="A9" s="379" t="s">
        <v>552</v>
      </c>
      <c r="B9" s="662" t="s">
        <v>553</v>
      </c>
      <c r="C9" s="662"/>
      <c r="D9" s="662"/>
      <c r="E9" s="662"/>
      <c r="F9" s="380" t="s">
        <v>551</v>
      </c>
      <c r="G9" s="55"/>
      <c r="H9" s="55"/>
    </row>
    <row r="10" spans="1:8" s="50" customFormat="1" ht="12.75">
      <c r="A10" s="381" t="s">
        <v>32</v>
      </c>
      <c r="B10" s="671" t="str">
        <f>B16</f>
        <v>ELEKTRIČNA INŠTALACIJA</v>
      </c>
      <c r="C10" s="672"/>
      <c r="D10" s="672"/>
      <c r="E10" s="672"/>
      <c r="F10" s="673"/>
      <c r="G10" s="142"/>
      <c r="H10" s="49"/>
    </row>
    <row r="11" spans="1:8">
      <c r="A11" s="382"/>
      <c r="B11" s="669" t="s">
        <v>564</v>
      </c>
      <c r="C11" s="670"/>
      <c r="D11" s="670"/>
      <c r="E11" s="670"/>
      <c r="F11" s="396">
        <f>F87</f>
        <v>0</v>
      </c>
    </row>
    <row r="12" spans="1:8" s="56" customFormat="1" ht="13.5" thickBot="1">
      <c r="A12" s="383"/>
      <c r="B12" s="663"/>
      <c r="C12" s="664"/>
      <c r="D12" s="664"/>
      <c r="E12" s="665"/>
      <c r="F12" s="384"/>
      <c r="G12" s="143"/>
      <c r="H12" s="55"/>
    </row>
    <row r="13" spans="1:8" s="50" customFormat="1" ht="13.5" thickBot="1">
      <c r="A13" s="385"/>
      <c r="B13" s="666" t="s">
        <v>550</v>
      </c>
      <c r="C13" s="667"/>
      <c r="D13" s="667"/>
      <c r="E13" s="668"/>
      <c r="F13" s="397">
        <f>SUM(F10:F12)</f>
        <v>0</v>
      </c>
      <c r="G13" s="49"/>
      <c r="H13" s="49"/>
    </row>
    <row r="14" spans="1:8" s="115" customFormat="1" ht="12">
      <c r="A14" s="386"/>
      <c r="B14" s="116"/>
      <c r="C14" s="117"/>
      <c r="D14" s="118"/>
      <c r="E14" s="118"/>
      <c r="F14" s="118"/>
      <c r="G14" s="8"/>
      <c r="H14" s="114"/>
    </row>
    <row r="15" spans="1:8" ht="13.5" customHeight="1" thickBot="1">
      <c r="A15" s="387"/>
      <c r="B15" s="388"/>
      <c r="C15" s="389"/>
      <c r="D15" s="389"/>
      <c r="E15" s="390"/>
      <c r="F15" s="390"/>
    </row>
    <row r="16" spans="1:8" ht="15.75" thickBot="1">
      <c r="A16" s="391" t="s">
        <v>32</v>
      </c>
      <c r="B16" s="660" t="s">
        <v>561</v>
      </c>
      <c r="C16" s="660"/>
      <c r="D16" s="660"/>
      <c r="E16" s="660"/>
      <c r="F16" s="392"/>
      <c r="G16" s="270"/>
    </row>
    <row r="17" spans="1:12" ht="131.25" customHeight="1">
      <c r="A17" s="262"/>
      <c r="B17" s="269" t="s">
        <v>597</v>
      </c>
      <c r="C17" s="264"/>
      <c r="D17" s="264"/>
      <c r="E17" s="498"/>
      <c r="F17" s="498"/>
      <c r="G17" s="270"/>
    </row>
    <row r="18" spans="1:12" ht="25.5">
      <c r="A18" s="262" t="s">
        <v>32</v>
      </c>
      <c r="B18" s="282" t="s">
        <v>537</v>
      </c>
      <c r="C18" s="264" t="s">
        <v>0</v>
      </c>
      <c r="D18" s="264">
        <v>8</v>
      </c>
      <c r="E18" s="498">
        <v>0</v>
      </c>
      <c r="F18" s="498">
        <f>E18*D18</f>
        <v>0</v>
      </c>
      <c r="G18" s="270"/>
      <c r="H18" s="270"/>
      <c r="I18" s="270"/>
      <c r="L18" s="424"/>
    </row>
    <row r="19" spans="1:12">
      <c r="A19" s="262"/>
      <c r="B19" s="282"/>
      <c r="C19" s="264"/>
      <c r="D19" s="264"/>
      <c r="E19" s="498"/>
      <c r="F19" s="498"/>
      <c r="G19" s="270"/>
      <c r="H19" s="270"/>
      <c r="I19" s="270"/>
    </row>
    <row r="20" spans="1:12" ht="25.5">
      <c r="A20" s="262" t="s">
        <v>36</v>
      </c>
      <c r="B20" s="282" t="s">
        <v>536</v>
      </c>
      <c r="C20" s="264" t="s">
        <v>0</v>
      </c>
      <c r="D20" s="507">
        <v>1</v>
      </c>
      <c r="E20" s="498">
        <v>0</v>
      </c>
      <c r="F20" s="498">
        <f>E20*D20</f>
        <v>0</v>
      </c>
      <c r="G20" s="270"/>
      <c r="H20" s="270"/>
      <c r="I20" s="270"/>
    </row>
    <row r="21" spans="1:12">
      <c r="A21" s="262"/>
      <c r="B21" s="282"/>
      <c r="C21" s="264"/>
      <c r="D21" s="264"/>
      <c r="E21" s="498"/>
      <c r="F21" s="498"/>
      <c r="G21" s="270"/>
      <c r="H21" s="270"/>
      <c r="I21" s="270"/>
    </row>
    <row r="22" spans="1:12" ht="25.5">
      <c r="A22" s="262" t="s">
        <v>35</v>
      </c>
      <c r="B22" s="282" t="s">
        <v>572</v>
      </c>
      <c r="C22" s="264" t="s">
        <v>0</v>
      </c>
      <c r="D22" s="264">
        <v>3</v>
      </c>
      <c r="E22" s="498">
        <v>0</v>
      </c>
      <c r="F22" s="498">
        <f t="shared" ref="F22" si="0">E22*D22</f>
        <v>0</v>
      </c>
      <c r="G22" s="270"/>
      <c r="H22" s="270"/>
      <c r="I22" s="270"/>
    </row>
    <row r="23" spans="1:12">
      <c r="A23" s="262"/>
      <c r="B23" s="282"/>
      <c r="C23" s="264"/>
      <c r="D23" s="264"/>
      <c r="E23" s="498"/>
      <c r="F23" s="498"/>
      <c r="G23" s="270"/>
      <c r="H23" s="270"/>
      <c r="I23" s="270"/>
    </row>
    <row r="24" spans="1:12" ht="25.5">
      <c r="A24" s="262" t="s">
        <v>35</v>
      </c>
      <c r="B24" s="282" t="s">
        <v>535</v>
      </c>
      <c r="C24" s="264" t="s">
        <v>0</v>
      </c>
      <c r="D24" s="264">
        <v>2</v>
      </c>
      <c r="E24" s="498">
        <v>0</v>
      </c>
      <c r="F24" s="498">
        <f>E24*D24</f>
        <v>0</v>
      </c>
      <c r="G24" s="270"/>
      <c r="H24" s="270"/>
      <c r="I24" s="270"/>
    </row>
    <row r="25" spans="1:12">
      <c r="A25" s="262"/>
      <c r="B25" s="282"/>
      <c r="C25" s="264"/>
      <c r="D25" s="264"/>
      <c r="E25" s="498"/>
      <c r="F25" s="498"/>
      <c r="G25" s="270"/>
      <c r="H25" s="270"/>
      <c r="I25" s="270"/>
    </row>
    <row r="26" spans="1:12" ht="25.5">
      <c r="A26" s="277" t="s">
        <v>38</v>
      </c>
      <c r="B26" s="282" t="s">
        <v>534</v>
      </c>
      <c r="C26" s="281"/>
      <c r="D26" s="281"/>
      <c r="E26" s="499"/>
      <c r="F26" s="499"/>
      <c r="G26" s="270"/>
    </row>
    <row r="27" spans="1:12">
      <c r="A27" s="277"/>
      <c r="B27" s="283" t="s">
        <v>533</v>
      </c>
      <c r="C27" s="281" t="s">
        <v>29</v>
      </c>
      <c r="D27" s="281">
        <v>30</v>
      </c>
      <c r="E27" s="499">
        <v>0</v>
      </c>
      <c r="F27" s="499">
        <f>E27*D27</f>
        <v>0</v>
      </c>
      <c r="G27" s="270"/>
    </row>
    <row r="28" spans="1:12">
      <c r="A28" s="277"/>
      <c r="B28" s="283" t="s">
        <v>532</v>
      </c>
      <c r="C28" s="281" t="s">
        <v>29</v>
      </c>
      <c r="D28" s="281">
        <v>120</v>
      </c>
      <c r="E28" s="499">
        <v>0</v>
      </c>
      <c r="F28" s="499">
        <f>E28*D28</f>
        <v>0</v>
      </c>
      <c r="G28" s="270"/>
    </row>
    <row r="29" spans="1:12">
      <c r="A29" s="277"/>
      <c r="B29" s="283" t="s">
        <v>531</v>
      </c>
      <c r="C29" s="281" t="s">
        <v>29</v>
      </c>
      <c r="D29" s="281">
        <v>65</v>
      </c>
      <c r="E29" s="499">
        <v>0</v>
      </c>
      <c r="F29" s="499">
        <f>E29*D29</f>
        <v>0</v>
      </c>
      <c r="G29" s="270"/>
    </row>
    <row r="30" spans="1:12">
      <c r="A30" s="277"/>
      <c r="B30" s="272" t="s">
        <v>530</v>
      </c>
      <c r="C30" s="281" t="s">
        <v>29</v>
      </c>
      <c r="D30" s="281">
        <v>45</v>
      </c>
      <c r="E30" s="499">
        <v>0</v>
      </c>
      <c r="F30" s="499">
        <f>E30*D30</f>
        <v>0</v>
      </c>
      <c r="G30" s="270"/>
    </row>
    <row r="31" spans="1:12">
      <c r="A31" s="277"/>
      <c r="B31" s="272" t="s">
        <v>529</v>
      </c>
      <c r="C31" s="281" t="s">
        <v>29</v>
      </c>
      <c r="D31" s="281">
        <v>30</v>
      </c>
      <c r="E31" s="499">
        <v>0</v>
      </c>
      <c r="F31" s="499">
        <f>E31*D31</f>
        <v>0</v>
      </c>
      <c r="G31" s="270"/>
    </row>
    <row r="32" spans="1:12">
      <c r="A32" s="277"/>
      <c r="B32" s="269"/>
      <c r="C32" s="281"/>
      <c r="D32" s="281"/>
      <c r="E32" s="499"/>
      <c r="F32" s="499"/>
      <c r="G32" s="270"/>
    </row>
    <row r="33" spans="1:7" ht="39" customHeight="1">
      <c r="A33" s="277" t="s">
        <v>34</v>
      </c>
      <c r="B33" s="282" t="s">
        <v>528</v>
      </c>
      <c r="C33" s="281"/>
      <c r="D33" s="281"/>
      <c r="E33" s="499"/>
      <c r="F33" s="499"/>
      <c r="G33" s="270"/>
    </row>
    <row r="34" spans="1:7">
      <c r="A34" s="277"/>
      <c r="B34" s="283" t="s">
        <v>527</v>
      </c>
      <c r="C34" s="281" t="s">
        <v>29</v>
      </c>
      <c r="D34" s="281">
        <v>120</v>
      </c>
      <c r="E34" s="499">
        <v>0</v>
      </c>
      <c r="F34" s="499">
        <f t="shared" ref="F34:F41" si="1">E34*D34</f>
        <v>0</v>
      </c>
      <c r="G34" s="270"/>
    </row>
    <row r="35" spans="1:7">
      <c r="A35" s="277"/>
      <c r="B35" s="283" t="s">
        <v>526</v>
      </c>
      <c r="C35" s="281" t="s">
        <v>29</v>
      </c>
      <c r="D35" s="281">
        <v>40</v>
      </c>
      <c r="E35" s="499">
        <v>0</v>
      </c>
      <c r="F35" s="499">
        <f t="shared" si="1"/>
        <v>0</v>
      </c>
      <c r="G35" s="270"/>
    </row>
    <row r="36" spans="1:7">
      <c r="A36" s="277"/>
      <c r="B36" s="283" t="s">
        <v>525</v>
      </c>
      <c r="C36" s="281" t="s">
        <v>29</v>
      </c>
      <c r="D36" s="281">
        <v>25</v>
      </c>
      <c r="E36" s="499">
        <v>0</v>
      </c>
      <c r="F36" s="499">
        <f t="shared" si="1"/>
        <v>0</v>
      </c>
      <c r="G36" s="270"/>
    </row>
    <row r="37" spans="1:7">
      <c r="A37" s="277"/>
      <c r="B37" s="283" t="s">
        <v>524</v>
      </c>
      <c r="C37" s="281" t="s">
        <v>29</v>
      </c>
      <c r="D37" s="281">
        <v>7</v>
      </c>
      <c r="E37" s="499">
        <v>0</v>
      </c>
      <c r="F37" s="499">
        <f t="shared" si="1"/>
        <v>0</v>
      </c>
      <c r="G37" s="270"/>
    </row>
    <row r="38" spans="1:7">
      <c r="A38" s="277"/>
      <c r="B38" s="283" t="s">
        <v>523</v>
      </c>
      <c r="C38" s="281" t="s">
        <v>29</v>
      </c>
      <c r="D38" s="281">
        <v>14</v>
      </c>
      <c r="E38" s="499">
        <v>0</v>
      </c>
      <c r="F38" s="499">
        <f t="shared" si="1"/>
        <v>0</v>
      </c>
      <c r="G38" s="270"/>
    </row>
    <row r="39" spans="1:7">
      <c r="A39" s="277"/>
      <c r="B39" s="272" t="s">
        <v>522</v>
      </c>
      <c r="C39" s="281" t="s">
        <v>29</v>
      </c>
      <c r="D39" s="281">
        <v>5</v>
      </c>
      <c r="E39" s="499">
        <v>0</v>
      </c>
      <c r="F39" s="499">
        <f t="shared" si="1"/>
        <v>0</v>
      </c>
      <c r="G39" s="270"/>
    </row>
    <row r="40" spans="1:7">
      <c r="A40" s="277"/>
      <c r="B40" s="272" t="s">
        <v>521</v>
      </c>
      <c r="C40" s="281" t="s">
        <v>29</v>
      </c>
      <c r="D40" s="281">
        <v>8</v>
      </c>
      <c r="E40" s="499">
        <v>0</v>
      </c>
      <c r="F40" s="499">
        <f t="shared" si="1"/>
        <v>0</v>
      </c>
      <c r="G40" s="270"/>
    </row>
    <row r="41" spans="1:7">
      <c r="A41" s="277"/>
      <c r="B41" s="272" t="s">
        <v>520</v>
      </c>
      <c r="C41" s="281" t="s">
        <v>29</v>
      </c>
      <c r="D41" s="281">
        <v>8</v>
      </c>
      <c r="E41" s="499">
        <v>0</v>
      </c>
      <c r="F41" s="499">
        <f t="shared" si="1"/>
        <v>0</v>
      </c>
      <c r="G41" s="270"/>
    </row>
    <row r="42" spans="1:7">
      <c r="A42" s="277"/>
      <c r="B42" s="272"/>
      <c r="C42" s="281"/>
      <c r="D42" s="281"/>
      <c r="E42" s="499"/>
      <c r="F42" s="499"/>
      <c r="G42" s="270"/>
    </row>
    <row r="43" spans="1:7" ht="25.5">
      <c r="A43" s="277" t="s">
        <v>41</v>
      </c>
      <c r="B43" s="269" t="s">
        <v>519</v>
      </c>
      <c r="C43" s="281" t="s">
        <v>0</v>
      </c>
      <c r="D43" s="281">
        <v>4</v>
      </c>
      <c r="E43" s="499">
        <v>0</v>
      </c>
      <c r="F43" s="499">
        <f>E43*D43</f>
        <v>0</v>
      </c>
      <c r="G43" s="270"/>
    </row>
    <row r="44" spans="1:7">
      <c r="A44" s="277"/>
      <c r="B44" s="269"/>
      <c r="C44" s="281"/>
      <c r="D44" s="281"/>
      <c r="E44" s="499"/>
      <c r="F44" s="499"/>
      <c r="G44" s="270"/>
    </row>
    <row r="45" spans="1:7" ht="54" customHeight="1">
      <c r="A45" s="277" t="s">
        <v>42</v>
      </c>
      <c r="B45" s="269" t="s">
        <v>518</v>
      </c>
      <c r="C45" s="264"/>
      <c r="D45" s="264"/>
      <c r="E45" s="500"/>
      <c r="F45" s="501"/>
      <c r="G45" s="270"/>
    </row>
    <row r="46" spans="1:7" ht="24" customHeight="1">
      <c r="A46" s="277"/>
      <c r="B46" s="271" t="s">
        <v>517</v>
      </c>
      <c r="C46" s="264" t="s">
        <v>0</v>
      </c>
      <c r="D46" s="264">
        <v>5</v>
      </c>
      <c r="E46" s="500">
        <v>0</v>
      </c>
      <c r="F46" s="501">
        <f t="shared" ref="F46:F51" si="2">E46*D46</f>
        <v>0</v>
      </c>
      <c r="G46" s="270"/>
    </row>
    <row r="47" spans="1:7">
      <c r="A47" s="277"/>
      <c r="B47" s="271" t="s">
        <v>516</v>
      </c>
      <c r="C47" s="264" t="s">
        <v>0</v>
      </c>
      <c r="D47" s="264">
        <v>4</v>
      </c>
      <c r="E47" s="500">
        <v>0</v>
      </c>
      <c r="F47" s="501">
        <f t="shared" si="2"/>
        <v>0</v>
      </c>
      <c r="G47" s="270"/>
    </row>
    <row r="48" spans="1:7">
      <c r="A48" s="277"/>
      <c r="B48" s="271" t="s">
        <v>515</v>
      </c>
      <c r="C48" s="264" t="s">
        <v>0</v>
      </c>
      <c r="D48" s="264">
        <v>6</v>
      </c>
      <c r="E48" s="500">
        <v>0</v>
      </c>
      <c r="F48" s="501">
        <f t="shared" si="2"/>
        <v>0</v>
      </c>
      <c r="G48" s="270"/>
    </row>
    <row r="49" spans="1:7">
      <c r="A49" s="277"/>
      <c r="B49" s="271" t="s">
        <v>514</v>
      </c>
      <c r="C49" s="264" t="s">
        <v>0</v>
      </c>
      <c r="D49" s="264">
        <v>3</v>
      </c>
      <c r="E49" s="500">
        <v>0</v>
      </c>
      <c r="F49" s="501">
        <f t="shared" si="2"/>
        <v>0</v>
      </c>
      <c r="G49" s="270"/>
    </row>
    <row r="50" spans="1:7">
      <c r="A50" s="277"/>
      <c r="B50" s="271" t="s">
        <v>513</v>
      </c>
      <c r="C50" s="264" t="s">
        <v>0</v>
      </c>
      <c r="D50" s="264">
        <v>2</v>
      </c>
      <c r="E50" s="500">
        <v>0</v>
      </c>
      <c r="F50" s="501">
        <f t="shared" si="2"/>
        <v>0</v>
      </c>
      <c r="G50" s="270"/>
    </row>
    <row r="51" spans="1:7">
      <c r="A51" s="277"/>
      <c r="B51" s="271" t="s">
        <v>512</v>
      </c>
      <c r="C51" s="264" t="s">
        <v>0</v>
      </c>
      <c r="D51" s="264">
        <v>2</v>
      </c>
      <c r="E51" s="500">
        <v>0</v>
      </c>
      <c r="F51" s="501">
        <f t="shared" si="2"/>
        <v>0</v>
      </c>
      <c r="G51" s="270"/>
    </row>
    <row r="52" spans="1:7">
      <c r="A52" s="277"/>
      <c r="B52" s="271"/>
      <c r="C52" s="264"/>
      <c r="D52" s="264"/>
      <c r="E52" s="500"/>
      <c r="F52" s="501"/>
      <c r="G52" s="270"/>
    </row>
    <row r="53" spans="1:7">
      <c r="A53" s="277" t="s">
        <v>88</v>
      </c>
      <c r="B53" s="269" t="s">
        <v>511</v>
      </c>
      <c r="C53" s="264" t="s">
        <v>0</v>
      </c>
      <c r="D53" s="264">
        <v>10</v>
      </c>
      <c r="E53" s="500">
        <v>0</v>
      </c>
      <c r="F53" s="501">
        <f>E53*D53</f>
        <v>0</v>
      </c>
      <c r="G53" s="270"/>
    </row>
    <row r="54" spans="1:7">
      <c r="A54" s="277"/>
      <c r="B54" s="271"/>
      <c r="C54" s="264"/>
      <c r="D54" s="264"/>
      <c r="E54" s="500"/>
      <c r="F54" s="501"/>
      <c r="G54" s="270"/>
    </row>
    <row r="55" spans="1:7" ht="63.75">
      <c r="A55" s="277" t="s">
        <v>89</v>
      </c>
      <c r="B55" s="269" t="s">
        <v>510</v>
      </c>
      <c r="C55" s="264" t="s">
        <v>247</v>
      </c>
      <c r="D55" s="264">
        <v>1</v>
      </c>
      <c r="E55" s="500">
        <v>0</v>
      </c>
      <c r="F55" s="501">
        <f>E55*D55</f>
        <v>0</v>
      </c>
      <c r="G55" s="270"/>
    </row>
    <row r="56" spans="1:7">
      <c r="A56" s="277"/>
      <c r="B56" s="272" t="s">
        <v>509</v>
      </c>
      <c r="C56" s="264" t="s">
        <v>496</v>
      </c>
      <c r="D56" s="264"/>
      <c r="E56" s="500"/>
      <c r="F56" s="501"/>
      <c r="G56" s="270"/>
    </row>
    <row r="57" spans="1:7">
      <c r="A57" s="277"/>
      <c r="B57" s="272" t="s">
        <v>508</v>
      </c>
      <c r="C57" s="264" t="s">
        <v>498</v>
      </c>
      <c r="D57" s="264"/>
      <c r="E57" s="500"/>
      <c r="F57" s="501"/>
      <c r="G57" s="270"/>
    </row>
    <row r="58" spans="1:7">
      <c r="A58" s="277"/>
      <c r="B58" s="272" t="s">
        <v>507</v>
      </c>
      <c r="C58" s="264" t="s">
        <v>506</v>
      </c>
      <c r="D58" s="264"/>
      <c r="E58" s="500"/>
      <c r="F58" s="501"/>
      <c r="G58" s="270"/>
    </row>
    <row r="59" spans="1:7">
      <c r="A59" s="277"/>
      <c r="B59" s="272" t="s">
        <v>505</v>
      </c>
      <c r="C59" s="264" t="s">
        <v>504</v>
      </c>
      <c r="D59" s="264"/>
      <c r="E59" s="500"/>
      <c r="F59" s="501"/>
      <c r="G59" s="270"/>
    </row>
    <row r="60" spans="1:7">
      <c r="A60" s="277"/>
      <c r="B60" s="272" t="s">
        <v>503</v>
      </c>
      <c r="C60" s="264" t="s">
        <v>496</v>
      </c>
      <c r="D60" s="264"/>
      <c r="E60" s="500"/>
      <c r="F60" s="501"/>
      <c r="G60" s="270"/>
    </row>
    <row r="61" spans="1:7">
      <c r="A61" s="277"/>
      <c r="B61" s="272" t="s">
        <v>502</v>
      </c>
      <c r="C61" s="264" t="s">
        <v>496</v>
      </c>
      <c r="D61" s="264"/>
      <c r="E61" s="500"/>
      <c r="F61" s="501"/>
      <c r="G61" s="270"/>
    </row>
    <row r="62" spans="1:7">
      <c r="A62" s="277"/>
      <c r="B62" s="272" t="s">
        <v>501</v>
      </c>
      <c r="C62" s="264" t="s">
        <v>496</v>
      </c>
      <c r="D62" s="264"/>
      <c r="E62" s="500"/>
      <c r="F62" s="501"/>
      <c r="G62" s="270"/>
    </row>
    <row r="63" spans="1:7">
      <c r="A63" s="277"/>
      <c r="B63" s="272" t="s">
        <v>500</v>
      </c>
      <c r="C63" s="264" t="s">
        <v>498</v>
      </c>
      <c r="D63" s="264"/>
      <c r="E63" s="500"/>
      <c r="F63" s="501"/>
      <c r="G63" s="270"/>
    </row>
    <row r="64" spans="1:7">
      <c r="A64" s="277"/>
      <c r="B64" s="272" t="s">
        <v>499</v>
      </c>
      <c r="C64" s="264" t="s">
        <v>498</v>
      </c>
      <c r="D64" s="264"/>
      <c r="E64" s="500"/>
      <c r="F64" s="501"/>
      <c r="G64" s="270"/>
    </row>
    <row r="65" spans="1:7">
      <c r="A65" s="277"/>
      <c r="B65" s="272" t="s">
        <v>497</v>
      </c>
      <c r="C65" s="264" t="s">
        <v>496</v>
      </c>
      <c r="D65" s="264"/>
      <c r="E65" s="500"/>
      <c r="F65" s="501"/>
      <c r="G65" s="270"/>
    </row>
    <row r="66" spans="1:7">
      <c r="A66" s="277"/>
      <c r="B66" s="268"/>
      <c r="C66" s="264"/>
      <c r="D66" s="264"/>
      <c r="E66" s="500"/>
      <c r="F66" s="501"/>
      <c r="G66" s="270"/>
    </row>
    <row r="67" spans="1:7" ht="28.5" customHeight="1">
      <c r="A67" s="277" t="s">
        <v>386</v>
      </c>
      <c r="B67" s="269" t="s">
        <v>495</v>
      </c>
      <c r="C67" s="264" t="s">
        <v>247</v>
      </c>
      <c r="D67" s="264">
        <v>1</v>
      </c>
      <c r="E67" s="500">
        <v>0</v>
      </c>
      <c r="F67" s="501">
        <f>E67*D67</f>
        <v>0</v>
      </c>
      <c r="G67" s="270"/>
    </row>
    <row r="68" spans="1:7">
      <c r="A68" s="277"/>
      <c r="B68" s="269"/>
      <c r="C68" s="264"/>
      <c r="D68" s="264"/>
      <c r="E68" s="500"/>
      <c r="F68" s="501"/>
      <c r="G68" s="270"/>
    </row>
    <row r="69" spans="1:7" ht="27" customHeight="1">
      <c r="A69" s="277" t="s">
        <v>424</v>
      </c>
      <c r="B69" s="269" t="s">
        <v>494</v>
      </c>
      <c r="C69" s="264" t="s">
        <v>228</v>
      </c>
      <c r="D69" s="264">
        <v>10</v>
      </c>
      <c r="E69" s="500">
        <v>0</v>
      </c>
      <c r="F69" s="501">
        <f>E69*D69</f>
        <v>0</v>
      </c>
      <c r="G69" s="270"/>
    </row>
    <row r="70" spans="1:7">
      <c r="A70" s="277"/>
      <c r="B70" s="268"/>
      <c r="C70" s="264"/>
      <c r="D70" s="264"/>
      <c r="E70" s="500"/>
      <c r="F70" s="501"/>
      <c r="G70" s="270"/>
    </row>
    <row r="71" spans="1:7" ht="53.25" customHeight="1">
      <c r="A71" s="277" t="s">
        <v>91</v>
      </c>
      <c r="B71" s="282" t="s">
        <v>493</v>
      </c>
      <c r="C71" s="281"/>
      <c r="D71" s="281"/>
      <c r="E71" s="499"/>
      <c r="F71" s="499"/>
      <c r="G71" s="270"/>
    </row>
    <row r="72" spans="1:7">
      <c r="A72" s="277"/>
      <c r="B72" s="283" t="s">
        <v>492</v>
      </c>
      <c r="C72" s="281" t="s">
        <v>29</v>
      </c>
      <c r="D72" s="281">
        <v>120</v>
      </c>
      <c r="E72" s="499">
        <v>0</v>
      </c>
      <c r="F72" s="499">
        <f>E72*D72</f>
        <v>0</v>
      </c>
      <c r="G72" s="270"/>
    </row>
    <row r="73" spans="1:7">
      <c r="A73" s="277"/>
      <c r="B73" s="283" t="s">
        <v>491</v>
      </c>
      <c r="C73" s="281" t="s">
        <v>29</v>
      </c>
      <c r="D73" s="281">
        <v>50</v>
      </c>
      <c r="E73" s="499">
        <v>0</v>
      </c>
      <c r="F73" s="499">
        <f>E73*D73</f>
        <v>0</v>
      </c>
      <c r="G73" s="270"/>
    </row>
    <row r="74" spans="1:7">
      <c r="A74" s="277"/>
      <c r="B74" s="283" t="s">
        <v>490</v>
      </c>
      <c r="C74" s="281" t="s">
        <v>29</v>
      </c>
      <c r="D74" s="281">
        <v>15</v>
      </c>
      <c r="E74" s="499">
        <v>0</v>
      </c>
      <c r="F74" s="499">
        <f>E74*D74</f>
        <v>0</v>
      </c>
      <c r="G74" s="270"/>
    </row>
    <row r="75" spans="1:7">
      <c r="A75" s="277"/>
      <c r="B75" s="283"/>
      <c r="C75" s="281"/>
      <c r="D75" s="281"/>
      <c r="E75" s="499"/>
      <c r="F75" s="499"/>
      <c r="G75" s="270"/>
    </row>
    <row r="76" spans="1:7" ht="38.25">
      <c r="A76" s="277" t="s">
        <v>457</v>
      </c>
      <c r="B76" s="282" t="s">
        <v>489</v>
      </c>
      <c r="C76" s="281"/>
      <c r="D76" s="281"/>
      <c r="E76" s="499"/>
      <c r="F76" s="499"/>
      <c r="G76" s="270"/>
    </row>
    <row r="77" spans="1:7">
      <c r="A77" s="277"/>
      <c r="B77" s="283" t="s">
        <v>488</v>
      </c>
      <c r="C77" s="281" t="s">
        <v>29</v>
      </c>
      <c r="D77" s="281">
        <v>50</v>
      </c>
      <c r="E77" s="499">
        <v>0</v>
      </c>
      <c r="F77" s="499">
        <f>E77*D77</f>
        <v>0</v>
      </c>
      <c r="G77" s="270"/>
    </row>
    <row r="78" spans="1:7">
      <c r="A78" s="277"/>
      <c r="B78" s="283" t="s">
        <v>487</v>
      </c>
      <c r="C78" s="281" t="s">
        <v>0</v>
      </c>
      <c r="D78" s="281">
        <v>2</v>
      </c>
      <c r="E78" s="499">
        <v>0</v>
      </c>
      <c r="F78" s="499">
        <f>E78*D78</f>
        <v>0</v>
      </c>
      <c r="G78" s="270"/>
    </row>
    <row r="79" spans="1:7">
      <c r="A79" s="277"/>
      <c r="B79" s="283" t="s">
        <v>486</v>
      </c>
      <c r="C79" s="281" t="s">
        <v>247</v>
      </c>
      <c r="D79" s="281">
        <v>3</v>
      </c>
      <c r="E79" s="499">
        <v>0</v>
      </c>
      <c r="F79" s="499">
        <f>E79*D79</f>
        <v>0</v>
      </c>
      <c r="G79" s="270"/>
    </row>
    <row r="80" spans="1:7">
      <c r="A80" s="277"/>
      <c r="B80" s="283" t="s">
        <v>485</v>
      </c>
      <c r="C80" s="281" t="s">
        <v>29</v>
      </c>
      <c r="D80" s="281">
        <v>40</v>
      </c>
      <c r="E80" s="499">
        <v>0</v>
      </c>
      <c r="F80" s="499">
        <f>E80*D80</f>
        <v>0</v>
      </c>
      <c r="G80" s="270"/>
    </row>
    <row r="81" spans="1:7">
      <c r="A81" s="277"/>
      <c r="B81" s="269"/>
      <c r="C81" s="281"/>
      <c r="D81" s="281"/>
      <c r="E81" s="499"/>
      <c r="F81" s="499"/>
      <c r="G81" s="270"/>
    </row>
    <row r="82" spans="1:7" ht="25.5">
      <c r="A82" s="277" t="s">
        <v>102</v>
      </c>
      <c r="B82" s="269" t="s">
        <v>484</v>
      </c>
      <c r="C82" s="281" t="s">
        <v>247</v>
      </c>
      <c r="D82" s="281">
        <v>1</v>
      </c>
      <c r="E82" s="499">
        <v>0</v>
      </c>
      <c r="F82" s="499">
        <f>E82*D82</f>
        <v>0</v>
      </c>
      <c r="G82" s="270"/>
    </row>
    <row r="83" spans="1:7">
      <c r="A83" s="277"/>
      <c r="B83" s="269"/>
      <c r="C83" s="281"/>
      <c r="D83" s="281"/>
      <c r="E83" s="499"/>
      <c r="F83" s="499"/>
      <c r="G83" s="270"/>
    </row>
    <row r="84" spans="1:7" ht="38.25">
      <c r="A84" s="277" t="s">
        <v>104</v>
      </c>
      <c r="B84" s="269" t="s">
        <v>483</v>
      </c>
      <c r="C84" s="281" t="s">
        <v>247</v>
      </c>
      <c r="D84" s="281">
        <v>9</v>
      </c>
      <c r="E84" s="499">
        <v>0</v>
      </c>
      <c r="F84" s="499">
        <f>E84*D84</f>
        <v>0</v>
      </c>
      <c r="G84" s="270"/>
    </row>
    <row r="85" spans="1:7">
      <c r="A85" s="277"/>
      <c r="B85" s="272"/>
      <c r="C85" s="281"/>
      <c r="D85" s="281"/>
      <c r="E85" s="499"/>
      <c r="F85" s="499"/>
      <c r="G85" s="270"/>
    </row>
    <row r="86" spans="1:7">
      <c r="A86" s="280"/>
      <c r="B86" s="279"/>
      <c r="C86" s="278"/>
      <c r="D86" s="278"/>
      <c r="E86" s="502"/>
      <c r="F86" s="502"/>
      <c r="G86" s="270"/>
    </row>
    <row r="87" spans="1:7" ht="17.25" thickBot="1">
      <c r="A87" s="393"/>
      <c r="B87" s="394" t="s">
        <v>482</v>
      </c>
      <c r="C87" s="395"/>
      <c r="D87" s="395"/>
      <c r="E87" s="503"/>
      <c r="F87" s="503">
        <f>SUM(F18:F86)</f>
        <v>0</v>
      </c>
      <c r="G87" s="270"/>
    </row>
    <row r="88" spans="1:7" ht="17.25" thickTop="1">
      <c r="A88" s="276"/>
      <c r="B88" s="275"/>
      <c r="C88" s="274"/>
      <c r="D88" s="274"/>
      <c r="E88" s="607"/>
      <c r="F88" s="607"/>
      <c r="G88" s="273"/>
    </row>
    <row r="89" spans="1:7">
      <c r="A89" s="262"/>
      <c r="B89" s="268"/>
      <c r="C89" s="264"/>
      <c r="D89" s="264"/>
      <c r="E89" s="498"/>
      <c r="F89" s="498"/>
      <c r="G89" s="270"/>
    </row>
    <row r="90" spans="1:7">
      <c r="A90" s="262"/>
      <c r="B90" s="265"/>
      <c r="C90" s="264"/>
      <c r="D90" s="264"/>
      <c r="E90" s="263"/>
      <c r="F90" s="263"/>
    </row>
    <row r="91" spans="1:7" ht="16.5">
      <c r="A91" s="262"/>
      <c r="B91" s="284"/>
      <c r="C91" s="267"/>
      <c r="D91" s="267"/>
      <c r="E91" s="266"/>
      <c r="F91" s="266"/>
    </row>
    <row r="92" spans="1:7" ht="16.5">
      <c r="A92" s="262"/>
      <c r="B92" s="284"/>
      <c r="C92" s="267"/>
      <c r="D92" s="267"/>
      <c r="E92" s="266"/>
      <c r="F92" s="266"/>
    </row>
    <row r="93" spans="1:7" ht="16.5">
      <c r="A93" s="262"/>
      <c r="B93" s="284"/>
      <c r="C93" s="267"/>
      <c r="D93" s="267"/>
      <c r="E93" s="266"/>
      <c r="F93" s="266"/>
    </row>
    <row r="94" spans="1:7">
      <c r="A94" s="262"/>
      <c r="B94" s="285"/>
      <c r="C94" s="264"/>
      <c r="D94" s="264"/>
      <c r="E94" s="263"/>
      <c r="F94" s="263"/>
    </row>
    <row r="95" spans="1:7">
      <c r="A95" s="262"/>
      <c r="B95" s="285"/>
      <c r="C95" s="264"/>
      <c r="D95" s="264"/>
      <c r="E95" s="263"/>
      <c r="F95" s="263"/>
    </row>
    <row r="96" spans="1:7">
      <c r="A96" s="262"/>
      <c r="B96" s="285"/>
      <c r="C96" s="264"/>
      <c r="D96" s="264"/>
      <c r="E96" s="263"/>
      <c r="F96" s="263"/>
    </row>
    <row r="97" spans="1:6">
      <c r="A97" s="262"/>
      <c r="B97" s="285"/>
      <c r="C97" s="264"/>
      <c r="D97" s="264"/>
      <c r="E97" s="263"/>
      <c r="F97" s="263"/>
    </row>
    <row r="98" spans="1:6">
      <c r="A98" s="262"/>
      <c r="B98" s="285"/>
      <c r="C98" s="264"/>
      <c r="D98" s="264"/>
      <c r="E98" s="263"/>
      <c r="F98" s="263"/>
    </row>
    <row r="99" spans="1:6">
      <c r="A99" s="262"/>
      <c r="B99" s="285"/>
      <c r="C99" s="264"/>
      <c r="D99" s="264"/>
      <c r="E99" s="263"/>
      <c r="F99" s="263"/>
    </row>
    <row r="100" spans="1:6">
      <c r="A100" s="262"/>
      <c r="B100" s="285"/>
      <c r="C100" s="264"/>
      <c r="D100" s="264"/>
      <c r="E100" s="263"/>
      <c r="F100" s="263"/>
    </row>
    <row r="101" spans="1:6">
      <c r="A101" s="262"/>
      <c r="B101" s="285"/>
      <c r="C101" s="264"/>
      <c r="D101" s="264"/>
      <c r="E101" s="263"/>
      <c r="F101" s="263"/>
    </row>
    <row r="102" spans="1:6">
      <c r="A102" s="262"/>
      <c r="B102" s="285"/>
      <c r="C102" s="264"/>
      <c r="D102" s="264"/>
      <c r="E102" s="263"/>
      <c r="F102" s="263"/>
    </row>
    <row r="103" spans="1:6">
      <c r="A103" s="262"/>
      <c r="B103" s="285"/>
      <c r="C103" s="264"/>
      <c r="D103" s="264"/>
      <c r="E103" s="263"/>
      <c r="F103" s="263"/>
    </row>
    <row r="104" spans="1:6">
      <c r="A104" s="262"/>
      <c r="B104" s="286"/>
      <c r="C104" s="260"/>
      <c r="D104" s="260"/>
      <c r="E104" s="259"/>
      <c r="F104" s="259"/>
    </row>
    <row r="105" spans="1:6">
      <c r="A105" s="262"/>
      <c r="B105" s="286"/>
      <c r="C105" s="260"/>
      <c r="D105" s="260"/>
      <c r="E105" s="259"/>
      <c r="F105" s="259"/>
    </row>
    <row r="106" spans="1:6">
      <c r="A106" s="262"/>
      <c r="B106" s="286"/>
      <c r="C106" s="260"/>
      <c r="D106" s="260"/>
      <c r="E106" s="259"/>
      <c r="F106" s="259"/>
    </row>
    <row r="107" spans="1:6">
      <c r="A107" s="262"/>
      <c r="B107" s="286"/>
      <c r="C107" s="260"/>
      <c r="D107" s="260"/>
      <c r="E107" s="259"/>
      <c r="F107" s="259"/>
    </row>
    <row r="108" spans="1:6">
      <c r="A108" s="262"/>
      <c r="B108" s="286"/>
      <c r="C108" s="260"/>
      <c r="D108" s="260"/>
      <c r="E108" s="259"/>
      <c r="F108" s="259"/>
    </row>
    <row r="109" spans="1:6">
      <c r="A109" s="262"/>
      <c r="B109" s="286"/>
      <c r="C109" s="260"/>
      <c r="D109" s="260"/>
      <c r="E109" s="259"/>
      <c r="F109" s="259"/>
    </row>
    <row r="110" spans="1:6">
      <c r="A110" s="262"/>
      <c r="B110" s="286"/>
      <c r="C110" s="260"/>
      <c r="D110" s="260"/>
      <c r="E110" s="259"/>
      <c r="F110" s="259"/>
    </row>
    <row r="111" spans="1:6">
      <c r="A111" s="262"/>
      <c r="B111" s="286"/>
      <c r="C111" s="260"/>
      <c r="D111" s="260"/>
      <c r="E111" s="259"/>
      <c r="F111" s="259"/>
    </row>
    <row r="112" spans="1:6">
      <c r="A112" s="262"/>
      <c r="B112" s="261"/>
      <c r="C112" s="260"/>
      <c r="D112" s="260"/>
      <c r="E112" s="259"/>
      <c r="F112" s="259"/>
    </row>
    <row r="113" spans="1:6">
      <c r="A113" s="262"/>
      <c r="B113" s="261"/>
      <c r="C113" s="260"/>
      <c r="D113" s="260"/>
      <c r="E113" s="259"/>
      <c r="F113" s="259"/>
    </row>
    <row r="114" spans="1:6">
      <c r="A114" s="262"/>
      <c r="B114" s="261"/>
      <c r="C114" s="260"/>
      <c r="D114" s="260"/>
      <c r="E114" s="259"/>
      <c r="F114" s="259"/>
    </row>
    <row r="115" spans="1:6">
      <c r="A115" s="262"/>
      <c r="B115" s="261"/>
      <c r="C115" s="260"/>
      <c r="D115" s="260"/>
      <c r="E115" s="259"/>
      <c r="F115" s="259"/>
    </row>
    <row r="116" spans="1:6">
      <c r="A116" s="262"/>
      <c r="B116" s="261"/>
      <c r="C116" s="260"/>
      <c r="D116" s="260"/>
      <c r="E116" s="259"/>
      <c r="F116" s="259"/>
    </row>
    <row r="117" spans="1:6">
      <c r="A117" s="262"/>
      <c r="B117" s="261"/>
      <c r="C117" s="260"/>
      <c r="D117" s="260"/>
      <c r="E117" s="259"/>
      <c r="F117" s="259"/>
    </row>
    <row r="118" spans="1:6">
      <c r="A118" s="262"/>
      <c r="B118" s="261"/>
      <c r="C118" s="260"/>
      <c r="D118" s="260"/>
      <c r="E118" s="259"/>
      <c r="F118" s="259"/>
    </row>
    <row r="119" spans="1:6">
      <c r="A119" s="262"/>
      <c r="B119" s="261"/>
      <c r="C119" s="260"/>
      <c r="D119" s="260"/>
      <c r="E119" s="259"/>
      <c r="F119" s="259"/>
    </row>
    <row r="120" spans="1:6">
      <c r="A120" s="262"/>
      <c r="B120" s="261"/>
      <c r="C120" s="260"/>
      <c r="D120" s="260"/>
      <c r="E120" s="259"/>
      <c r="F120" s="259"/>
    </row>
    <row r="121" spans="1:6">
      <c r="A121" s="262"/>
      <c r="B121" s="261"/>
      <c r="C121" s="260"/>
      <c r="D121" s="260"/>
      <c r="E121" s="259"/>
      <c r="F121" s="259"/>
    </row>
    <row r="122" spans="1:6">
      <c r="A122" s="262"/>
      <c r="B122" s="261"/>
      <c r="C122" s="260"/>
      <c r="D122" s="260"/>
      <c r="E122" s="259"/>
      <c r="F122" s="259"/>
    </row>
    <row r="123" spans="1:6">
      <c r="A123" s="262"/>
      <c r="B123" s="261"/>
      <c r="C123" s="260"/>
      <c r="D123" s="260"/>
      <c r="E123" s="259"/>
      <c r="F123" s="259"/>
    </row>
    <row r="124" spans="1:6">
      <c r="A124" s="262"/>
      <c r="B124" s="261"/>
      <c r="C124" s="260"/>
      <c r="D124" s="260"/>
      <c r="E124" s="259"/>
      <c r="F124" s="259"/>
    </row>
    <row r="125" spans="1:6">
      <c r="A125" s="262"/>
      <c r="B125" s="261"/>
      <c r="C125" s="260"/>
      <c r="D125" s="260"/>
      <c r="E125" s="259"/>
      <c r="F125" s="259"/>
    </row>
    <row r="126" spans="1:6">
      <c r="A126" s="262"/>
      <c r="B126" s="261"/>
      <c r="C126" s="260"/>
      <c r="D126" s="260"/>
      <c r="E126" s="259"/>
      <c r="F126" s="259"/>
    </row>
    <row r="127" spans="1:6">
      <c r="A127" s="262"/>
      <c r="B127" s="261"/>
      <c r="C127" s="260"/>
      <c r="D127" s="260"/>
      <c r="E127" s="259"/>
      <c r="F127" s="259"/>
    </row>
    <row r="128" spans="1:6">
      <c r="A128" s="262"/>
      <c r="B128" s="261"/>
      <c r="C128" s="260"/>
      <c r="D128" s="260"/>
      <c r="E128" s="259"/>
      <c r="F128" s="259"/>
    </row>
    <row r="129" spans="1:6">
      <c r="A129" s="262"/>
      <c r="B129" s="261"/>
      <c r="C129" s="260"/>
      <c r="D129" s="260"/>
      <c r="E129" s="259"/>
      <c r="F129" s="259"/>
    </row>
    <row r="130" spans="1:6">
      <c r="A130" s="262"/>
      <c r="B130" s="261"/>
      <c r="C130" s="260"/>
      <c r="D130" s="260"/>
      <c r="E130" s="259"/>
      <c r="F130" s="259"/>
    </row>
    <row r="131" spans="1:6">
      <c r="A131" s="262"/>
      <c r="B131" s="261"/>
      <c r="C131" s="260"/>
      <c r="D131" s="260"/>
      <c r="E131" s="259"/>
      <c r="F131" s="259"/>
    </row>
    <row r="132" spans="1:6">
      <c r="A132" s="262"/>
      <c r="B132" s="261"/>
      <c r="C132" s="260"/>
      <c r="D132" s="260"/>
      <c r="E132" s="259"/>
      <c r="F132" s="259"/>
    </row>
    <row r="133" spans="1:6">
      <c r="A133" s="262"/>
      <c r="B133" s="261"/>
      <c r="C133" s="260"/>
      <c r="D133" s="260"/>
      <c r="E133" s="259"/>
      <c r="F133" s="259"/>
    </row>
    <row r="134" spans="1:6">
      <c r="A134" s="262"/>
      <c r="B134" s="261"/>
      <c r="C134" s="260"/>
      <c r="D134" s="260"/>
      <c r="E134" s="259"/>
      <c r="F134" s="259"/>
    </row>
    <row r="135" spans="1:6">
      <c r="A135" s="262"/>
      <c r="B135" s="261"/>
      <c r="C135" s="260"/>
      <c r="D135" s="260"/>
      <c r="E135" s="259"/>
      <c r="F135" s="259"/>
    </row>
    <row r="136" spans="1:6">
      <c r="A136" s="262"/>
      <c r="B136" s="261"/>
      <c r="C136" s="260"/>
      <c r="D136" s="260"/>
      <c r="E136" s="259"/>
      <c r="F136" s="259"/>
    </row>
    <row r="137" spans="1:6">
      <c r="A137" s="262"/>
      <c r="B137" s="261"/>
      <c r="C137" s="260"/>
      <c r="D137" s="260"/>
      <c r="E137" s="259"/>
      <c r="F137" s="259"/>
    </row>
    <row r="138" spans="1:6">
      <c r="A138" s="262"/>
      <c r="B138" s="261"/>
      <c r="C138" s="260"/>
      <c r="D138" s="260"/>
      <c r="E138" s="259"/>
      <c r="F138" s="259"/>
    </row>
    <row r="139" spans="1:6">
      <c r="A139" s="262"/>
      <c r="B139" s="261"/>
      <c r="C139" s="260"/>
      <c r="D139" s="260"/>
      <c r="E139" s="259"/>
      <c r="F139" s="259"/>
    </row>
    <row r="140" spans="1:6">
      <c r="A140" s="262"/>
      <c r="B140" s="261"/>
      <c r="C140" s="260"/>
      <c r="D140" s="260"/>
      <c r="E140" s="259"/>
      <c r="F140" s="259"/>
    </row>
    <row r="141" spans="1:6">
      <c r="A141" s="262"/>
      <c r="B141" s="261"/>
      <c r="C141" s="260"/>
      <c r="D141" s="260"/>
      <c r="E141" s="259"/>
      <c r="F141" s="259"/>
    </row>
    <row r="142" spans="1:6">
      <c r="A142" s="262"/>
      <c r="B142" s="261"/>
      <c r="C142" s="260"/>
      <c r="D142" s="260"/>
      <c r="E142" s="259"/>
      <c r="F142" s="259"/>
    </row>
    <row r="143" spans="1:6">
      <c r="A143" s="262"/>
      <c r="B143" s="261"/>
      <c r="C143" s="260"/>
      <c r="D143" s="260"/>
      <c r="E143" s="259"/>
      <c r="F143" s="259"/>
    </row>
  </sheetData>
  <sheetProtection password="D0B8" sheet="1" objects="1" scenarios="1" selectLockedCells="1"/>
  <mergeCells count="7">
    <mergeCell ref="B16:E16"/>
    <mergeCell ref="B8:F8"/>
    <mergeCell ref="B9:E9"/>
    <mergeCell ref="B12:E12"/>
    <mergeCell ref="B13:E13"/>
    <mergeCell ref="B11:E11"/>
    <mergeCell ref="B10:F10"/>
  </mergeCells>
  <pageMargins left="1.1811023622047245" right="0.23622047244094491" top="0.74803149606299213" bottom="0.74803149606299213"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9</vt:i4>
      </vt:variant>
    </vt:vector>
  </HeadingPairs>
  <TitlesOfParts>
    <vt:vector size="16" baseType="lpstr">
      <vt:lpstr>Rekapitulacija</vt:lpstr>
      <vt:lpstr>A.B. prizidek k vratarnici</vt:lpstr>
      <vt:lpstr>A.B. obstoj. objekt- vratarnica</vt:lpstr>
      <vt:lpstr>C. rekapitulacija-strojne</vt:lpstr>
      <vt:lpstr>C. obstoj. objekt- vratarnica</vt:lpstr>
      <vt:lpstr>C. prizidek k vratarnici</vt:lpstr>
      <vt:lpstr> D. električna instalacija</vt:lpstr>
      <vt:lpstr>' D. električna instalacija'!Področje_tiskanja</vt:lpstr>
      <vt:lpstr>'A.B. obstoj. objekt- vratarnica'!Področje_tiskanja</vt:lpstr>
      <vt:lpstr>'A.B. prizidek k vratarnici'!Področje_tiskanja</vt:lpstr>
      <vt:lpstr>'C. obstoj. objekt- vratarnica'!Področje_tiskanja</vt:lpstr>
      <vt:lpstr>'C. prizidek k vratarnici'!Področje_tiskanja</vt:lpstr>
      <vt:lpstr>'C. rekapitulacija-strojne'!Področje_tiskanja</vt:lpstr>
      <vt:lpstr>Rekapitulacija!Področje_tiskanja</vt:lpstr>
      <vt:lpstr>'C. obstoj. objekt- vratarnica'!Tiskanje_naslovov</vt:lpstr>
      <vt:lpstr>'C. prizidek k vratarnici'!Tiskanje_naslovov</vt:lpstr>
    </vt:vector>
  </TitlesOfParts>
  <Company>Klima 2000 d.o.o.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dc:title>
  <dc:creator>Tomaž Lozej</dc:creator>
  <cp:lastModifiedBy>PC</cp:lastModifiedBy>
  <cp:lastPrinted>2014-01-15T09:21:24Z</cp:lastPrinted>
  <dcterms:created xsi:type="dcterms:W3CDTF">2008-01-21T07:46:20Z</dcterms:created>
  <dcterms:modified xsi:type="dcterms:W3CDTF">2014-01-20T11:36:16Z</dcterms:modified>
</cp:coreProperties>
</file>