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autoCompressPictures="0"/>
  <bookViews>
    <workbookView xWindow="3300" yWindow="-75" windowWidth="24240" windowHeight="13740" tabRatio="970" activeTab="1"/>
  </bookViews>
  <sheets>
    <sheet name="naslovnica" sheetId="26" r:id="rId1"/>
    <sheet name="M_A_skupno" sheetId="8" r:id="rId2"/>
    <sheet name="Sheet1" sheetId="31" r:id="rId3"/>
    <sheet name="A_0_Pripravljalna dela" sheetId="27" r:id="rId4"/>
    <sheet name="M_A_I_rušitev" sheetId="25" r:id="rId5"/>
    <sheet name="M_A_II_zemeljska" sheetId="9" r:id="rId6"/>
    <sheet name="M_A_III_betonska" sheetId="10" r:id="rId7"/>
    <sheet name="M_A_IV_zidarska" sheetId="11" r:id="rId8"/>
    <sheet name="M_A_V_tesarska" sheetId="12" r:id="rId9"/>
    <sheet name="M_A_VI_kanalizacija" sheetId="13" r:id="rId10"/>
    <sheet name="M_B_I_kleparska" sheetId="16" r:id="rId11"/>
    <sheet name="M_B_II_ključavničarska" sheetId="17" r:id="rId12"/>
    <sheet name="B_III_ključ_nadstrešnica" sheetId="29" r:id="rId13"/>
    <sheet name="M_B_IV_okna_vrata" sheetId="18" r:id="rId14"/>
    <sheet name="M_B_V_keramičarska" sheetId="19" r:id="rId15"/>
    <sheet name="M_B_VI_tlakarska" sheetId="20" r:id="rId16"/>
    <sheet name="M_B_VII_montazna" sheetId="21" r:id="rId17"/>
    <sheet name="M_B_VIII_fasaderska" sheetId="30" r:id="rId18"/>
    <sheet name="M_B_IX_slikopleskarska" sheetId="22" r:id="rId19"/>
    <sheet name="B_X_zašč. ukr." sheetId="28" r:id="rId20"/>
    <sheet name="M_B_XI_razna dela" sheetId="24" r:id="rId21"/>
  </sheets>
  <definedNames>
    <definedName name="_xlnm.Print_Area" localSheetId="3">'A_0_Pripravljalna dela'!$A$1:$J$31</definedName>
    <definedName name="_xlnm.Print_Area" localSheetId="2">Sheet1!$A$1:$C$36</definedName>
  </definedNames>
  <calcPr calcId="125725" concurrentCalc="0"/>
  <extLst>
    <ext xmlns:mx="http://schemas.microsoft.com/office/mac/excel/2008/main" uri="http://schemas.microsoft.com/office/mac/excel/2008/main">
      <mx:ArchID Flags="2"/>
    </ext>
  </extLst>
</workbook>
</file>

<file path=xl/calcChain.xml><?xml version="1.0" encoding="utf-8"?>
<calcChain xmlns="http://schemas.openxmlformats.org/spreadsheetml/2006/main">
  <c r="I12" i="29"/>
  <c r="G6"/>
  <c r="I43" i="20"/>
  <c r="I15" i="8"/>
  <c r="I20" i="17"/>
  <c r="J27" i="27"/>
  <c r="J6"/>
  <c r="J10"/>
  <c r="J13"/>
  <c r="J17"/>
  <c r="J29"/>
  <c r="G38"/>
  <c r="G42"/>
  <c r="G46"/>
  <c r="G34"/>
  <c r="H6"/>
  <c r="H29"/>
  <c r="I6" i="29"/>
  <c r="I15"/>
  <c r="I5" i="28"/>
  <c r="I9"/>
  <c r="I21"/>
  <c r="I24"/>
  <c r="J87" i="25"/>
  <c r="J108"/>
  <c r="J105"/>
  <c r="J103"/>
  <c r="J99"/>
  <c r="J96"/>
  <c r="J93"/>
  <c r="J78"/>
  <c r="J68"/>
  <c r="J66"/>
  <c r="J64"/>
  <c r="J61"/>
  <c r="J58"/>
  <c r="J54"/>
  <c r="J48"/>
  <c r="J42"/>
  <c r="J35"/>
  <c r="J30"/>
  <c r="J25"/>
  <c r="J21"/>
  <c r="J14"/>
  <c r="J10"/>
  <c r="J113"/>
  <c r="H96"/>
  <c r="H108"/>
  <c r="H10"/>
  <c r="H14"/>
  <c r="H15"/>
  <c r="H21"/>
  <c r="H24"/>
  <c r="H25"/>
  <c r="H26"/>
  <c r="H27"/>
  <c r="H28"/>
  <c r="H30"/>
  <c r="H35"/>
  <c r="H37"/>
  <c r="H42"/>
  <c r="H48"/>
  <c r="H54"/>
  <c r="H58"/>
  <c r="H61"/>
  <c r="H64"/>
  <c r="H66"/>
  <c r="H68"/>
  <c r="H78"/>
  <c r="H87"/>
  <c r="H93"/>
  <c r="H99"/>
  <c r="H103"/>
  <c r="H105"/>
  <c r="H113"/>
  <c r="I17" i="9"/>
  <c r="I19"/>
  <c r="I21"/>
  <c r="I27"/>
  <c r="I29"/>
  <c r="I31"/>
  <c r="I33"/>
  <c r="I35"/>
  <c r="I37"/>
  <c r="G13" i="10"/>
  <c r="I20"/>
  <c r="I9"/>
  <c r="I16"/>
  <c r="I14"/>
  <c r="I24"/>
  <c r="I26"/>
  <c r="I28"/>
  <c r="I30"/>
  <c r="I32"/>
  <c r="I37"/>
  <c r="I39"/>
  <c r="I41"/>
  <c r="I46"/>
  <c r="I87" i="11"/>
  <c r="I77"/>
  <c r="I64"/>
  <c r="I60"/>
  <c r="I3"/>
  <c r="I7"/>
  <c r="I9"/>
  <c r="I13"/>
  <c r="I19"/>
  <c r="I25"/>
  <c r="I31"/>
  <c r="I37"/>
  <c r="I43"/>
  <c r="I49"/>
  <c r="I69"/>
  <c r="I70"/>
  <c r="I71"/>
  <c r="I73"/>
  <c r="I75"/>
  <c r="I79"/>
  <c r="I81"/>
  <c r="I83"/>
  <c r="I86"/>
  <c r="I89"/>
  <c r="I5" i="17"/>
  <c r="I8"/>
  <c r="I10"/>
  <c r="I13"/>
  <c r="I18"/>
  <c r="I21" i="8"/>
  <c r="I22"/>
  <c r="I20" i="18"/>
  <c r="I27"/>
  <c r="I34"/>
  <c r="I41"/>
  <c r="I50"/>
  <c r="I57"/>
  <c r="I64"/>
  <c r="I72"/>
  <c r="I79"/>
  <c r="I86"/>
  <c r="I91"/>
  <c r="I133"/>
  <c r="I129"/>
  <c r="I125"/>
  <c r="I121"/>
  <c r="I117"/>
  <c r="I112"/>
  <c r="I107"/>
  <c r="I137"/>
  <c r="I139"/>
  <c r="I23" i="8"/>
  <c r="I5" i="19"/>
  <c r="I10"/>
  <c r="I14"/>
  <c r="I18"/>
  <c r="I24" i="8"/>
  <c r="I41" i="21"/>
  <c r="I45"/>
  <c r="I47"/>
  <c r="I26" i="8"/>
  <c r="I5" i="22"/>
  <c r="I7"/>
  <c r="I9"/>
  <c r="I11"/>
  <c r="I13"/>
  <c r="I17"/>
  <c r="I21"/>
  <c r="I23"/>
  <c r="I28" i="8"/>
  <c r="I29"/>
  <c r="I9"/>
  <c r="I10"/>
  <c r="I11"/>
  <c r="I12"/>
  <c r="I13"/>
  <c r="I4" i="24"/>
  <c r="I7"/>
  <c r="I11"/>
  <c r="I14"/>
  <c r="I16"/>
  <c r="I25"/>
  <c r="I30" i="8"/>
  <c r="I15" i="20"/>
  <c r="I18"/>
  <c r="I23"/>
  <c r="I28"/>
  <c r="I30"/>
  <c r="I36"/>
  <c r="I39"/>
  <c r="I25" i="8"/>
  <c r="I6" i="12"/>
  <c r="I8"/>
  <c r="I10"/>
  <c r="I12"/>
  <c r="I14"/>
  <c r="I16"/>
  <c r="I18"/>
  <c r="I20"/>
  <c r="I22"/>
  <c r="I24"/>
  <c r="I27"/>
  <c r="I14" i="8"/>
  <c r="I16"/>
  <c r="I5" i="16"/>
  <c r="I7"/>
  <c r="I9"/>
  <c r="I11"/>
  <c r="I13"/>
  <c r="I15"/>
  <c r="I17"/>
  <c r="I19"/>
  <c r="I20" i="8"/>
  <c r="I13" i="30"/>
  <c r="I19"/>
  <c r="I22"/>
  <c r="I27" i="8"/>
  <c r="I31"/>
  <c r="I35"/>
  <c r="I42"/>
  <c r="I44"/>
  <c r="I43"/>
  <c r="I5" i="13"/>
  <c r="I7"/>
  <c r="I9"/>
  <c r="I12"/>
  <c r="I13"/>
  <c r="I14"/>
  <c r="I15"/>
  <c r="I17"/>
  <c r="I19"/>
  <c r="I21"/>
  <c r="I23"/>
  <c r="I25"/>
  <c r="I27"/>
  <c r="I29"/>
  <c r="I41" i="20"/>
  <c r="I5" i="21"/>
  <c r="I13"/>
  <c r="I24"/>
</calcChain>
</file>

<file path=xl/sharedStrings.xml><?xml version="1.0" encoding="utf-8"?>
<sst xmlns="http://schemas.openxmlformats.org/spreadsheetml/2006/main" count="1007" uniqueCount="759">
  <si>
    <t>Izdelava fasadnega ometa vključno s termozolacijo v sestavi- spodnji del - cokel v sestavi kot 8.01, z oblogo:</t>
    <phoneticPr fontId="30" type="noConversion"/>
  </si>
  <si>
    <t>npr.:   Fibran MAESTRO,    vododbojni XPS debeline 15 cm</t>
    <phoneticPr fontId="53" type="noConversion"/>
  </si>
  <si>
    <t>- FIBRAN XPS 300-L                                              15,00 cm</t>
    <phoneticPr fontId="30" type="noConversion"/>
  </si>
  <si>
    <t>- FIBRAN XPS 300-L (v zastajajoči vodi)            5,00 cm</t>
    <phoneticPr fontId="30" type="noConversion"/>
  </si>
  <si>
    <t>- EPDM trakovi (etilen-propileh-kavčuk)            0,30 cm</t>
    <phoneticPr fontId="30" type="noConversion"/>
  </si>
  <si>
    <t>- parna zapora, Al/PE folija, Sd = 800 m             0,20 cm</t>
    <phoneticPr fontId="30" type="noConversion"/>
  </si>
  <si>
    <t>- večkratni bitumenski premaz,armiran v eni plasti 1 cm</t>
    <phoneticPr fontId="30" type="noConversion"/>
  </si>
  <si>
    <t xml:space="preserve">d=2 cm, </t>
    <phoneticPr fontId="30" type="noConversion"/>
  </si>
  <si>
    <t>Dobava in vgrajevanje betona C25/30 X C1S2Dmax32 v konstrukcije prereza nad 0,30 m3/m1 - armirano betonski pasovni temelji (stopnišče).</t>
    <phoneticPr fontId="30" type="noConversion"/>
  </si>
  <si>
    <r>
      <t>Dobava in vgrajevanje betona C25/30 X C1S2Dmax32 v konstrukcije prereza nad 0,30 m</t>
    </r>
    <r>
      <rPr>
        <vertAlign val="superscript"/>
        <sz val="11"/>
        <rFont val="Calibri"/>
      </rPr>
      <t>3</t>
    </r>
    <r>
      <rPr>
        <sz val="11"/>
        <rFont val="Calibri"/>
      </rPr>
      <t>/m</t>
    </r>
    <r>
      <rPr>
        <vertAlign val="superscript"/>
        <sz val="11"/>
        <rFont val="Calibri"/>
      </rPr>
      <t>1</t>
    </r>
    <r>
      <rPr>
        <sz val="11"/>
        <rFont val="Calibri"/>
      </rPr>
      <t xml:space="preserve"> -temeljna  armirano betonska plošča (atrij).</t>
    </r>
    <phoneticPr fontId="30" type="noConversion"/>
  </si>
  <si>
    <t>Izdelava toplotno izolacijske fasade dela objekta vključno s termoizolacijo v sestavi:</t>
    <phoneticPr fontId="30" type="noConversion"/>
  </si>
  <si>
    <t>Nepor fasadne plošče s priklopnom SIST EN 13163 leplejeno in vijačeno 6*kosov/m2.</t>
    <phoneticPr fontId="53" type="noConversion"/>
  </si>
  <si>
    <t xml:space="preserve">Termoizolacijski sloj d= 15 cm, neosuper F-P </t>
    <phoneticPr fontId="53" type="noConversion"/>
  </si>
  <si>
    <t>Trikratni nanos polimerne maltez 2-kratnim vtiskom PVC mrežice 4x4 stekleno vlakno,</t>
    <phoneticPr fontId="53" type="noConversion"/>
  </si>
  <si>
    <t>Ojačanje robov, špalet, diagonal in notranjih vogalov.</t>
    <phoneticPr fontId="53" type="noConversion"/>
  </si>
  <si>
    <t>Dobava in izdelava montažnih predelnih zidov in mavčno kartonskih plošč, skupna debelina stene je 15 cm: obojestransko dvojne MK plošče 12,5 mm, vključno z bandažiranjem in obdelavo špalet in vgradnjo ojačitvenih profilov na vogalih. Plošče na strani, ki so obložene s keramiko so vodoodbojne. Razred požarne odpornosti - F60, toplotna zaščita U=0,42 W/m2K, zvočna zaščita Rw - 54 db.</t>
    <phoneticPr fontId="30" type="noConversion"/>
  </si>
  <si>
    <t>Dobava in montaža predelnih sten iz mavčno kartonskih plošč (npr. Knauf W112, debelina plošč 12,5 mm), debeline stene 12,5 cm. Plošče na strani, ki se oblagajo s keramiko so  vodoodporne, postavitev plošč na pocinkano podkonstrukcijo, skupno s toplotno vmesno izolacijo, bandažiranje stikov kot priprava za slikopleskarska dela, vključno z vgraditvijo ojačitvenih profilov na vogalih. V ceni so zajeti tudi izrezi za vratne odprtine. Razred požarne odpornosti - F60, toplotna zaščita U=0,42 W/m2K, zvočna zaščita Rw - 54 db.</t>
    <phoneticPr fontId="30" type="noConversion"/>
  </si>
  <si>
    <t>Dvakratno slikanje novih zidanih sten z disperzijsko pralno barvo z vsemi pomožnimi deli, preddeli in transporti, barva po izbiri projektanta - vse etaže.</t>
    <phoneticPr fontId="30" type="noConversion"/>
  </si>
  <si>
    <t>11.02</t>
    <phoneticPr fontId="30" type="noConversion"/>
  </si>
  <si>
    <t>11.03</t>
    <phoneticPr fontId="30" type="noConversion"/>
  </si>
  <si>
    <t>11.04</t>
    <phoneticPr fontId="30" type="noConversion"/>
  </si>
  <si>
    <t>11.05</t>
    <phoneticPr fontId="30" type="noConversion"/>
  </si>
  <si>
    <t>a/</t>
    <phoneticPr fontId="30" type="noConversion"/>
  </si>
  <si>
    <t>b/</t>
    <phoneticPr fontId="30" type="noConversion"/>
  </si>
  <si>
    <t>POLYTAN SE je sintetična površina za prekritje športnih površin za rekreativni in vrhunski šport. Je enoplastna, vodopropustna in primerna za vse vremenske razmere. Ustreza za prekritje zunanjih in dvoranskih športnih površin. Površina je zelo odporna proti obrabi ter je elastična. Sintetična površina Polytan SE je sestavljena iz visokokvalitetnega EPDM-granulata, povezanega z poliuretanskim lepilom ter vgrajena s posebnim strojnim postopkom.</t>
    <phoneticPr fontId="30" type="noConversion"/>
  </si>
  <si>
    <t>Slikanje obstoječih opečnih sten s predhodnim odstranjevanjem stare slikarije, izravnavo površin z disperzijskim kitom oz. krpanjem na mestih, kjer je poškodovan, 100 % glajenje, brušenje in dvakratno slikanje s pralno barvo (npr. Lateks ali podobno).</t>
    <phoneticPr fontId="30" type="noConversion"/>
  </si>
  <si>
    <t>Slikanje obstoječih stropov s predhodnim odstranjevanjem stare slikarije, izravnavo površin z disperzijskim kitom oz. krpanjem na mestih, kjer je poškodovan, 100 % glajenje, brušenje in dvakratno slikanje s pralno barvo (npr. Lateks ali podobno).</t>
    <phoneticPr fontId="30" type="noConversion"/>
  </si>
  <si>
    <t>Slikanje novih mavčnih sten s potrebnim bandažiranjem stikov, glajenjem, kitanjem in dvakratno slikanje s pralno barvo (npr. Lateks). Obračun po m2.</t>
    <phoneticPr fontId="30" type="noConversion"/>
  </si>
  <si>
    <t>nadstropje</t>
    <phoneticPr fontId="30" type="noConversion"/>
  </si>
  <si>
    <t>Slikanje novih mavčnih stropov s potrebnim bandažiranjem stikov, glajenjem, kitanjem in dvakratno slikanje s pralno barvo (npr. Lateks).</t>
    <phoneticPr fontId="30" type="noConversion"/>
  </si>
  <si>
    <t>B_I./</t>
    <phoneticPr fontId="30" type="noConversion"/>
  </si>
  <si>
    <t>B_II./</t>
    <phoneticPr fontId="30" type="noConversion"/>
  </si>
  <si>
    <t>B_III./</t>
    <phoneticPr fontId="30" type="noConversion"/>
  </si>
  <si>
    <t>B_IV./</t>
    <phoneticPr fontId="30" type="noConversion"/>
  </si>
  <si>
    <t>B_V./</t>
    <phoneticPr fontId="30" type="noConversion"/>
  </si>
  <si>
    <t>B_VI./</t>
    <phoneticPr fontId="30" type="noConversion"/>
  </si>
  <si>
    <t>B_VII./</t>
    <phoneticPr fontId="30" type="noConversion"/>
  </si>
  <si>
    <t>B_VIII./</t>
    <phoneticPr fontId="30" type="noConversion"/>
  </si>
  <si>
    <t>B_IX./</t>
    <phoneticPr fontId="30" type="noConversion"/>
  </si>
  <si>
    <t>B_X./</t>
    <phoneticPr fontId="30" type="noConversion"/>
  </si>
  <si>
    <t>B_XI./</t>
    <phoneticPr fontId="30" type="noConversion"/>
  </si>
  <si>
    <t>METEORNA IN FEKALNA KANALIZACIJA</t>
    <phoneticPr fontId="30" type="noConversion"/>
  </si>
  <si>
    <t>A_VI_1./ METEORNA IN FEKALNA KANALIZACIJA SKUPAJ:</t>
    <phoneticPr fontId="30" type="noConversion"/>
  </si>
  <si>
    <t>Dobava in montaža spuščenega stropa v demontažni izvedbi nad stopniščem. Mrežni raster 60/60 cm. Plošče so iz elektrogalvaniziranega jekla, površina je prašno barvana s trajno poliestersko barvo tip higienik (npr. Armstrong Orcal Clip-on). Podkonstrukcijo tvorijo železni pocinkani profili.  Spust stropa je do  55 cm. V ceni je potrebno upoštevati vse: zaključke ob stenah, prehodih na MK strop, izreze za instalacijo in kaskade.</t>
    <phoneticPr fontId="30" type="noConversion"/>
  </si>
  <si>
    <t>Dobava in montaža obloge kot stene instalacijskih kanalov in škatle z vodili montažne drsne panelne stene iz MK plošč vključno z odri, bandažiranjem in vgradnjo ojačitev s profili na vogalih, debelin 40 +12,5 mm.</t>
    <phoneticPr fontId="30" type="noConversion"/>
  </si>
  <si>
    <t>V okviru tega projekta je vključena izdelava fasade, kjer se objekt nadziduje in sicer:</t>
    <phoneticPr fontId="53" type="noConversion"/>
  </si>
  <si>
    <t>južna fasada med osmi 7 in 9,</t>
    <phoneticPr fontId="53" type="noConversion"/>
  </si>
  <si>
    <t>severna fasada med osmi 6 in 9,</t>
    <phoneticPr fontId="53" type="noConversion"/>
  </si>
  <si>
    <t>zahodna fasada v osi 6,</t>
    <phoneticPr fontId="53" type="noConversion"/>
  </si>
  <si>
    <t>vzhodna fasada v osi 6a.</t>
    <phoneticPr fontId="53" type="noConversion"/>
  </si>
  <si>
    <t>V ceno izdelave fasad mora biti vključna dobava in montaža cevnih fasadnih odrov višine 4,00 do 8,00 m, montaža, amortizacija, demontaža in čiščenje.</t>
    <phoneticPr fontId="53" type="noConversion"/>
  </si>
  <si>
    <t>Opomba: v ceno je nujno vključiti izreze za distribucijske elemente prezračevanja , glej projekt strojni instalacij:</t>
    <phoneticPr fontId="30" type="noConversion"/>
  </si>
  <si>
    <t>izrez fi 10 cm</t>
    <phoneticPr fontId="30" type="noConversion"/>
  </si>
  <si>
    <t>izrez fi 16 cm</t>
    <phoneticPr fontId="30" type="noConversion"/>
  </si>
  <si>
    <t>izrez fi 35 cm</t>
    <phoneticPr fontId="30" type="noConversion"/>
  </si>
  <si>
    <t>izrez fi 40/40 cm</t>
    <phoneticPr fontId="30" type="noConversion"/>
  </si>
  <si>
    <t>prečne legice - kov. nosilci (120/60/3)     l= 244,38 m'</t>
    <phoneticPr fontId="30" type="noConversion"/>
  </si>
  <si>
    <t>Vertikale so fiksirane v temeljno ploščo. Vsi kovinski deli so prašno barvani s predpripravo površin, barva po izboru projektanta.</t>
    <phoneticPr fontId="30" type="noConversion"/>
  </si>
  <si>
    <t xml:space="preserve">Za nadstreške je lepljeno steklo, sestavljeno iz dveh kaljenih stekel 5+ 5 mm, medseboj zleplenih s folijo debeline 2 mm. Pod steklom je podložena guma, nad steklom pa poseben pritisni profil, ki drži stekla in obenem tesni. Tesnilna folija je narejena iz EPDM (etilen + propilen elastomer), ki zagotavlja 100 % tesnenje. </t>
    <phoneticPr fontId="30" type="noConversion"/>
  </si>
  <si>
    <t xml:space="preserve">Izdelava, dobava in montaža vodila za invalidsko ploščad na stopnišču. Vodilo je do konca podesta sidrano v steno, od podesta do nadstropja pa pritrjeno na konstrukcijo stopniščne ograje. Izvedba vodila se izvede po detalju dobavitelja invalidske ploščadi. </t>
    <phoneticPr fontId="30" type="noConversion"/>
  </si>
  <si>
    <t>Izvedba novega kovinskega lomljenega stopnišča z vmesnim podestom in prehodno ploščadjo: izdelava, dobava in montaža kovinske konstrukcije stopnišča, vsi elementi vroče cinaknani: stopnice 6 X 18/27 +  9 X 18/27 + 3 X 18/27, vmesni podest 1,0 X 1,0 m,  kovinska ploščad 2,35 X 1,95 m in ograja na zunanji strani višine 1,05 m.</t>
    <phoneticPr fontId="30" type="noConversion"/>
  </si>
  <si>
    <t>Kompletna kovinska strešna konstrukcija nadstreška s stekleno kritino - izdelava, dobava in montaža konstrukcije z vsemi pritrdilnimi elementi in obdelavami v sestavi:</t>
    <phoneticPr fontId="30" type="noConversion"/>
  </si>
  <si>
    <t>vertikale - kovinski nosilci (80/80/3)         l= 120,51 m'</t>
    <phoneticPr fontId="30" type="noConversion"/>
  </si>
  <si>
    <t>vzdolžne lege - kov. nosilci (140/80/3)     l=108,34 m'</t>
    <phoneticPr fontId="30" type="noConversion"/>
  </si>
  <si>
    <t>Dobava in montaža visečih strešnih žlebov iz vroče pocinkane in prašno barvane pločevine debeline 0,55 mm, razvite širine 52 cm (16/16), kompletno s kljukami, barva po izbiri projektanta in investitorja.</t>
    <phoneticPr fontId="30" type="noConversion"/>
  </si>
  <si>
    <t>Dobava in montaža odtočnih cevi Ø 160 mm iz vroče pocinkane in prašno barvane pločevine debeline 0,55 mm, kompletno s pritrdilnim materialom, barva po izbiri projektanta in investitorja.</t>
    <phoneticPr fontId="30" type="noConversion"/>
  </si>
  <si>
    <t>Dobava in montaža kotnega profila za namestitev predpražnika pred vhodi, dim. 0.60 x 1.80 cm.</t>
    <phoneticPr fontId="30" type="noConversion"/>
  </si>
  <si>
    <t>Izvedba ograje novega stopnišča: izdelava, dobava in montaža kovinske nerjaveče ograje skupne dolžine (do podesta enostranska v vretenu, od podesta naprej obojestranska, v nadstropju na robu AB plošče) in višine 1,05 m. Nosilna konstrukcija so vertikalne cevi 50/50, horizontalne cevi fi 32 mm, verikalna mreža iz cevi fi 12 mm. Zahtevnejša izvedba.</t>
    <phoneticPr fontId="30" type="noConversion"/>
  </si>
  <si>
    <t>Ograja skupaj s sidranjem v stopniščno rame mora prenesti obtežbo A=1.00 kN/m'.</t>
    <phoneticPr fontId="30" type="noConversion"/>
  </si>
  <si>
    <t>Izdelava horizontalne hidroizolacije iz 1x premaza površin z Ibitolom in dveh varjenih bitumenskih trakov debeline 4 mm - Izotekt P4 plus - klet, nepodkleteni del pritličja.</t>
    <phoneticPr fontId="30" type="noConversion"/>
  </si>
  <si>
    <t>4.05</t>
    <phoneticPr fontId="30" type="noConversion"/>
  </si>
  <si>
    <r>
      <t>Zidanje zidov z opečnim modularnim blokom v debelini 29 cm v g.p.c. malti 1:3:9, z vsemi pomožnimi deli in prenosi -</t>
    </r>
    <r>
      <rPr>
        <sz val="11"/>
        <rFont val="Calibri"/>
      </rPr>
      <t xml:space="preserve"> pritličje, nadstropje.</t>
    </r>
    <phoneticPr fontId="30" type="noConversion"/>
  </si>
  <si>
    <t>pritličje</t>
    <phoneticPr fontId="30" type="noConversion"/>
  </si>
  <si>
    <t>b/</t>
    <phoneticPr fontId="30" type="noConversion"/>
  </si>
  <si>
    <t>nadstropje</t>
    <phoneticPr fontId="30" type="noConversion"/>
  </si>
  <si>
    <t>4.10</t>
    <phoneticPr fontId="30" type="noConversion"/>
  </si>
  <si>
    <t>a/</t>
    <phoneticPr fontId="30" type="noConversion"/>
  </si>
  <si>
    <t>b/</t>
    <phoneticPr fontId="30" type="noConversion"/>
  </si>
  <si>
    <t>nadstropje</t>
    <phoneticPr fontId="30" type="noConversion"/>
  </si>
  <si>
    <t>a/</t>
    <phoneticPr fontId="30" type="noConversion"/>
  </si>
  <si>
    <t>b/</t>
    <phoneticPr fontId="30" type="noConversion"/>
  </si>
  <si>
    <t>4.12</t>
    <phoneticPr fontId="30" type="noConversion"/>
  </si>
  <si>
    <t>Enostranski opaž talne plošče pokrite terase, z vsemi pomožnimi deli in prenosi.</t>
    <phoneticPr fontId="30" type="noConversion"/>
  </si>
  <si>
    <t>Kompletna izdelava notranjega revizijskega jaška 40/40 cmi, kompletno z izdelavo priključkov, betoniranjem dna in pokrovom za izdelavo finalnega tlaka (ker. pl.), globina jaška do 1,00 m.</t>
    <phoneticPr fontId="30" type="noConversion"/>
  </si>
  <si>
    <t>B_I./</t>
    <phoneticPr fontId="30" type="noConversion"/>
  </si>
  <si>
    <t>B_II./</t>
    <phoneticPr fontId="30" type="noConversion"/>
  </si>
  <si>
    <t>B_III./</t>
    <phoneticPr fontId="30" type="noConversion"/>
  </si>
  <si>
    <t>B_IV./</t>
    <phoneticPr fontId="30" type="noConversion"/>
  </si>
  <si>
    <t>B_V./</t>
    <phoneticPr fontId="30" type="noConversion"/>
  </si>
  <si>
    <t>B_VI./</t>
    <phoneticPr fontId="30" type="noConversion"/>
  </si>
  <si>
    <t>B_VII./</t>
    <phoneticPr fontId="30" type="noConversion"/>
  </si>
  <si>
    <t>B_VIII./</t>
    <phoneticPr fontId="30" type="noConversion"/>
  </si>
  <si>
    <t>B_IX./</t>
    <phoneticPr fontId="30" type="noConversion"/>
  </si>
  <si>
    <t>B_X./</t>
    <phoneticPr fontId="30" type="noConversion"/>
  </si>
  <si>
    <t>Izdelava in montaža obrobe iz vroče pocinkane in prašno barvane pločevine debeline 0,55 mm, razvite širine 84 cm na vrhu atike (zaključek ravne strehe), barva po izbiri projektanta in investitorja (obroba na kapu je potrebna, ker tipska obroba ne zajame cele površine).</t>
    <phoneticPr fontId="30" type="noConversion"/>
  </si>
  <si>
    <t>kpl</t>
    <phoneticPr fontId="30" type="noConversion"/>
  </si>
  <si>
    <t>0.09</t>
    <phoneticPr fontId="30" type="noConversion"/>
  </si>
  <si>
    <t>kos</t>
    <phoneticPr fontId="30" type="noConversion"/>
  </si>
  <si>
    <t xml:space="preserve">Ureditev gradbišča - postavitev gradbenih kontejnerjev, gradbiščnih ograj, sanitarij in odstranitev po končanju vseh del, skladno z varnostnim načrtom in po popisih varnostnega načrta. </t>
    <phoneticPr fontId="30" type="noConversion"/>
  </si>
  <si>
    <t>Označitev na terenu vseh obstoječih instalacijskih vodov  v zelji, označbo izvedejo pristojne ustanove - ocena.</t>
    <phoneticPr fontId="30" type="noConversion"/>
  </si>
  <si>
    <t>Eventuelna začasna prestavitev instalacijskih vodov, prestavitev izvedejo prostojne ustanove - ocena.</t>
    <phoneticPr fontId="30" type="noConversion"/>
  </si>
  <si>
    <t>Kompletna zakoličba objektov z označitvijo karakterističnih točk.</t>
    <phoneticPr fontId="30" type="noConversion"/>
  </si>
  <si>
    <t>Postavitev gradbenih profilov z označitvijo višinskih točk in smeri posameznih delov objekta.</t>
    <phoneticPr fontId="30" type="noConversion"/>
  </si>
  <si>
    <t>3.02</t>
    <phoneticPr fontId="30" type="noConversion"/>
  </si>
  <si>
    <t>V ceni je vključena izdelava diletacij  (stirodur) in sicer:</t>
    <phoneticPr fontId="30" type="noConversion"/>
  </si>
  <si>
    <t>Izdelava cementne prevleke debeline 1 cm na sveži beton kot podlaga horizontalni hidroizolaciji:</t>
    <phoneticPr fontId="30" type="noConversion"/>
  </si>
  <si>
    <t>nepodkleteni del pritličja (nov poglobljen del)</t>
    <phoneticPr fontId="30" type="noConversion"/>
  </si>
  <si>
    <t>b</t>
    <phoneticPr fontId="30" type="noConversion"/>
  </si>
  <si>
    <t>zunanji tlaki: terasa, atrij</t>
    <phoneticPr fontId="30" type="noConversion"/>
  </si>
  <si>
    <t>Del ograje na ploščadi naj bo izveden demontažno.</t>
    <phoneticPr fontId="30" type="noConversion"/>
  </si>
  <si>
    <t>Vse naprave in elementi v popisu materiala so navedene primeroma. Vse naprave in elemente se mora dobaviti z ustreznimi certifikati, atesti, garancijami in navodili. Pri vseh elementih je potrebno upoštevati spojni in tesnilni material. Vsa dela na objektu se morajo izvajati v skladu z načrti ter popisi materiala in del faze PZI.</t>
    <phoneticPr fontId="30" type="noConversion"/>
  </si>
  <si>
    <t>Z oddajo ponudbe vsak ponudnik izjavlja, da je skrbno preučil vse sestavne dele PZI projekta in da je v skupno vrednost vključil vsa dodatna, nepredvidena in presežna dela ter material, ki zagotavljajo popolno, zaključeno in celostno izvedbo objekta, ki ga obravnava načrt, kot tudi vsa dela, ki niso neposredno opisana ali našteta v tekstualnem delu popisa, a so kljub temu razvidna iz grafičnih prilog in ostalih naštetih sestavnih delov PZI projekta. Vsak ponudnik z oddajo ponudbe prav tako izjavlja, da je PZI dokumentacija popolna in da je sposoben v popolnosti kvalitetno izvesti predmetni objekt.</t>
    <phoneticPr fontId="30" type="noConversion"/>
  </si>
  <si>
    <t>0.05</t>
    <phoneticPr fontId="30" type="noConversion"/>
  </si>
  <si>
    <t>kpl</t>
    <phoneticPr fontId="30" type="noConversion"/>
  </si>
  <si>
    <t>0.06</t>
    <phoneticPr fontId="30" type="noConversion"/>
  </si>
  <si>
    <t>kpl</t>
    <phoneticPr fontId="30" type="noConversion"/>
  </si>
  <si>
    <t>0.07</t>
    <phoneticPr fontId="30" type="noConversion"/>
  </si>
  <si>
    <t>kpl</t>
    <phoneticPr fontId="30" type="noConversion"/>
  </si>
  <si>
    <t>0.08</t>
    <phoneticPr fontId="30" type="noConversion"/>
  </si>
  <si>
    <t>Z oddajo ponudbe vsak ponudnik izjavlja, da je skrbno preučil vse sestavne dele PZI projekta in da je v skupno vrednost vključil vsa dodatna, nepredvidena in presežna dela ter material, ki zagotavljajo popolno, zaključeno in celostno izvedbo objekta, ki ga obravnava načrt, kot tudi vsa dela, ki niso neposredno opisana ali našteta v tekstualnem delu popisa, a so kljub temu razvidna iz grafičnih prilog in ostalih naštetih sestavnih delov PZI projekta. Vsak ponudnik z oddajo ponudbe prav tako izjavlja, da je PZI dokumentacija popolna in da je sposoben v popolnosti kvalitetno izvesti predmetni objekt.</t>
    <phoneticPr fontId="30" type="noConversion"/>
  </si>
  <si>
    <t>vrata VD1- drsna</t>
    <phoneticPr fontId="30" type="noConversion"/>
  </si>
  <si>
    <t xml:space="preserve">WC osebje </t>
    <phoneticPr fontId="30" type="noConversion"/>
  </si>
  <si>
    <t>kos</t>
    <phoneticPr fontId="30" type="noConversion"/>
  </si>
  <si>
    <t>dimenzije 0,70 x 2,10</t>
    <phoneticPr fontId="30" type="noConversion"/>
  </si>
  <si>
    <t xml:space="preserve">hodnik (pod stopnicami) </t>
    <phoneticPr fontId="30" type="noConversion"/>
  </si>
  <si>
    <t>dimenzije 0,70 x 1,26</t>
    <phoneticPr fontId="30" type="noConversion"/>
  </si>
  <si>
    <t>vrata VD3- drsna</t>
    <phoneticPr fontId="30" type="noConversion"/>
  </si>
  <si>
    <t>vrata VD2- drsna</t>
    <phoneticPr fontId="30" type="noConversion"/>
  </si>
  <si>
    <t>WC invalidi</t>
    <phoneticPr fontId="30" type="noConversion"/>
  </si>
  <si>
    <t>dimenzije 1,00 x 2,10</t>
    <phoneticPr fontId="30" type="noConversion"/>
  </si>
  <si>
    <t>5.09</t>
    <phoneticPr fontId="30" type="noConversion"/>
  </si>
  <si>
    <t>5.07</t>
    <phoneticPr fontId="30" type="noConversion"/>
  </si>
  <si>
    <t>5.06</t>
    <phoneticPr fontId="30" type="noConversion"/>
  </si>
  <si>
    <t>5.13</t>
    <phoneticPr fontId="30" type="noConversion"/>
  </si>
  <si>
    <t>Vključeno v fasadnih delih!</t>
    <phoneticPr fontId="30" type="noConversion"/>
  </si>
  <si>
    <t>5.14</t>
    <phoneticPr fontId="30" type="noConversion"/>
  </si>
  <si>
    <t>Dobava in montaža cevnih fasadnih odrov višine 5,00 - 8,00 m, montaža, amortizacija, demontaža in čiščenje.</t>
    <phoneticPr fontId="30" type="noConversion"/>
  </si>
  <si>
    <t>V ceni na enoto armature je potrebno upoštevati vso potrebno statično (distančno) armaturo, PVC distančnike, … ter rčni transport.</t>
    <phoneticPr fontId="30" type="noConversion"/>
  </si>
  <si>
    <t>5.03</t>
    <phoneticPr fontId="30" type="noConversion"/>
  </si>
  <si>
    <t>5.05</t>
    <phoneticPr fontId="30" type="noConversion"/>
  </si>
  <si>
    <t>V ceni je vkljčena diletacija ob osi E d= 5 cm, l= 8.10 m.</t>
    <phoneticPr fontId="30" type="noConversion"/>
  </si>
  <si>
    <r>
      <t>Opaž armirano betonskih plošč, višina podpiranja 3,00 -</t>
    </r>
    <r>
      <rPr>
        <sz val="11"/>
        <color indexed="10"/>
        <rFont val="Calibri"/>
        <family val="2"/>
      </rPr>
      <t xml:space="preserve"> </t>
    </r>
    <r>
      <rPr>
        <sz val="11"/>
        <rFont val="Calibri"/>
      </rPr>
      <t>3,40 m, z vsemi pomožnimi deli in prenosi - nad  pritličjem in nadstropjem.</t>
    </r>
    <phoneticPr fontId="30" type="noConversion"/>
  </si>
  <si>
    <t>Dobava in montaža odtočnih litoželeznih cevi Ø 16 cm, višine 2,00 m.</t>
    <phoneticPr fontId="30" type="noConversion"/>
  </si>
  <si>
    <t>a/</t>
    <phoneticPr fontId="30" type="noConversion"/>
  </si>
  <si>
    <t>b/</t>
    <phoneticPr fontId="30" type="noConversion"/>
  </si>
  <si>
    <t>a/</t>
    <phoneticPr fontId="30" type="noConversion"/>
  </si>
  <si>
    <t>b/</t>
    <phoneticPr fontId="30" type="noConversion"/>
  </si>
  <si>
    <t>4.11</t>
    <phoneticPr fontId="30" type="noConversion"/>
  </si>
  <si>
    <t>b/</t>
    <phoneticPr fontId="30" type="noConversion"/>
  </si>
  <si>
    <t>INVESTITOR:</t>
  </si>
  <si>
    <t>PROJEKTNA ORGANIZACIJA:</t>
  </si>
  <si>
    <t>AREALINE d.o.o.</t>
  </si>
  <si>
    <t>NOVI TRG 9</t>
  </si>
  <si>
    <t>6230 POSTOJNA</t>
  </si>
  <si>
    <t>VODJA PROJEKTA:</t>
  </si>
  <si>
    <t>A_II./</t>
    <phoneticPr fontId="30" type="noConversion"/>
  </si>
  <si>
    <t>Vse naprave in elementi v popisu materiala so navedene primeroma. Vse naprave in elemente se mora dobaviti z ustreznimi certifikati, atesti, garancijami in navodili. Pri vseh elementih je potrebno upoštevati spojni in tesnilni material. Vsa dela na objektu se morajo izvajati v skladu z načrti ter popisi materiala in del faze PZI.</t>
    <phoneticPr fontId="10" type="noConversion"/>
  </si>
  <si>
    <t>preboji za prezračevanje in naprave strojnih inastalacij (cca - glej načrt strojnih instalacij!</t>
    <phoneticPr fontId="30" type="noConversion"/>
  </si>
  <si>
    <t>kos</t>
    <phoneticPr fontId="30" type="noConversion"/>
  </si>
  <si>
    <t>2.08</t>
    <phoneticPr fontId="30" type="noConversion"/>
  </si>
  <si>
    <t>Odvoz odvečnega materiala III. - IV. kategorije od izkopa v stalno deponijo na razdaljo 5 km, kompletno z nakladanjem na kamion z upoštevanjem plačila deponije.</t>
    <phoneticPr fontId="30" type="noConversion"/>
  </si>
  <si>
    <t>V ceni na enoto betona je potrebno upoštevati vse dodatke za vgrajevanje in nego betona v posebnih pogojih dela, upoštevati je potrebno vse samorazlivne KI mase pod stebri ali zidom.</t>
    <phoneticPr fontId="30" type="noConversion"/>
  </si>
  <si>
    <t>DATUM IZDELAVE:</t>
  </si>
  <si>
    <t>Dobava in vgrajevanje betona C25/30 X C1S3Dmax16 v konstrukcije prereza 0,08 - 0,12 m3/m1 - armirano betonski nosilci.</t>
    <phoneticPr fontId="30" type="noConversion"/>
  </si>
  <si>
    <t>Dobava in vgrajevanje betona C25/30 XC1S3Dmax16 v konstrukcije prereza 0,20 - 0,30 m3/m2 - armirano betonska plošča.</t>
    <phoneticPr fontId="30" type="noConversion"/>
  </si>
  <si>
    <t>FASADERSKA DELA</t>
    <phoneticPr fontId="53" type="noConversion"/>
  </si>
  <si>
    <t>8.02</t>
    <phoneticPr fontId="30" type="noConversion"/>
  </si>
  <si>
    <t>m2</t>
    <phoneticPr fontId="30" type="noConversion"/>
  </si>
  <si>
    <t>kos</t>
    <phoneticPr fontId="30" type="noConversion"/>
  </si>
  <si>
    <t>8.04</t>
    <phoneticPr fontId="30" type="noConversion"/>
  </si>
  <si>
    <t>8.05</t>
    <phoneticPr fontId="30" type="noConversion"/>
  </si>
  <si>
    <t>8.06</t>
    <phoneticPr fontId="30" type="noConversion"/>
  </si>
  <si>
    <t>Vsa betonska dela se morajo izvajati v skladu s projektom betona. Odvzem kock in kontrola betona morata biti poverjena pooblaščeni instituciji. Izvajalec je dolžan nadzorni službi predložiti vse ateste in certifikate za armaturo ter rezultate preiskav betona. Izvajalec je dolžan pridobiti končno poročilo preiskav betona, ki ga izvede pooblaščena institucija, kar je vkalkulirano v ceni po enoti mere.</t>
  </si>
  <si>
    <t>PREDRAČUN IN POPIS DEL S KOLIČINAMI</t>
  </si>
  <si>
    <t>OBJEKT:</t>
  </si>
  <si>
    <t>A_I./</t>
    <phoneticPr fontId="30" type="noConversion"/>
  </si>
  <si>
    <t>2.03</t>
    <phoneticPr fontId="30" type="noConversion"/>
  </si>
  <si>
    <t>Dvostranski opaž ravnih pasovnih temeljev z vsemi pomožnimi deli in prenosi (upoštevan je tudi temelj dvigalain drvarnica).</t>
    <phoneticPr fontId="30" type="noConversion"/>
  </si>
  <si>
    <t>5.02</t>
    <phoneticPr fontId="30" type="noConversion"/>
  </si>
  <si>
    <t>a/</t>
    <phoneticPr fontId="30" type="noConversion"/>
  </si>
  <si>
    <t>7.08</t>
    <phoneticPr fontId="30" type="noConversion"/>
  </si>
  <si>
    <t>A_III./</t>
    <phoneticPr fontId="30" type="noConversion"/>
  </si>
  <si>
    <t>A_IV./</t>
    <phoneticPr fontId="30" type="noConversion"/>
  </si>
  <si>
    <t>A_V./</t>
    <phoneticPr fontId="30" type="noConversion"/>
  </si>
  <si>
    <t>A_VI./</t>
    <phoneticPr fontId="30" type="noConversion"/>
  </si>
  <si>
    <t>b/</t>
    <phoneticPr fontId="30" type="noConversion"/>
  </si>
  <si>
    <t>5.01a</t>
    <phoneticPr fontId="30" type="noConversion"/>
  </si>
  <si>
    <t>6.05</t>
    <phoneticPr fontId="30" type="noConversion"/>
  </si>
  <si>
    <t>Fasadni element dim. 7,35 X 6,05</t>
    <phoneticPr fontId="30" type="noConversion"/>
  </si>
  <si>
    <t>nosilna konstrukcija Al, ”Akotern",  GLEJ SHEMO!</t>
    <phoneticPr fontId="30" type="noConversion"/>
  </si>
  <si>
    <t>termopan steklo oz. kaljeno lepljeno steklo,           GLEJ SHEMO!</t>
    <phoneticPr fontId="30" type="noConversion"/>
  </si>
  <si>
    <t>a/</t>
    <phoneticPr fontId="30" type="noConversion"/>
  </si>
  <si>
    <t>b/</t>
    <phoneticPr fontId="30" type="noConversion"/>
  </si>
  <si>
    <t>pritličje</t>
    <phoneticPr fontId="30" type="noConversion"/>
  </si>
  <si>
    <t>8.01</t>
    <phoneticPr fontId="30" type="noConversion"/>
  </si>
  <si>
    <t>c/</t>
    <phoneticPr fontId="30" type="noConversion"/>
  </si>
  <si>
    <t>Dobava in montaža odtočnih litoželeznih rozet za zbiranje vide na ravnih strehah Ø 160 mm.</t>
    <phoneticPr fontId="30" type="noConversion"/>
  </si>
  <si>
    <t>B_V_vr./ VRATA SKUPAJ:</t>
    <phoneticPr fontId="30" type="noConversion"/>
  </si>
  <si>
    <t>B_V./ OKNA, VRATA SKUPAJ:</t>
    <phoneticPr fontId="30" type="noConversion"/>
  </si>
  <si>
    <t>3.01</t>
  </si>
  <si>
    <t>3.02</t>
  </si>
  <si>
    <t>3.03</t>
  </si>
  <si>
    <t>3.04</t>
  </si>
  <si>
    <t>3.05</t>
  </si>
  <si>
    <t>kos</t>
  </si>
  <si>
    <t>nadstropje</t>
    <phoneticPr fontId="30" type="noConversion"/>
  </si>
  <si>
    <t>nadstropje</t>
    <phoneticPr fontId="30" type="noConversion"/>
  </si>
  <si>
    <t>pritličje</t>
    <phoneticPr fontId="30" type="noConversion"/>
  </si>
  <si>
    <t>Opaž ravnih stopniščnih ram, podestov in stopnic, višina podpiranja do 3,00 m, z vsemi pomožnimi deli in prenosi (stopnišče je lomljeno dvoramno).</t>
    <phoneticPr fontId="30" type="noConversion"/>
  </si>
  <si>
    <t>Dobava, rezanje, krivljenje in polaganje srednje komplicirane rebraste armature S 400, profila nad Ø 12 mm.</t>
    <phoneticPr fontId="30" type="noConversion"/>
  </si>
  <si>
    <t>Dobava, rezanje in polaganje mrežaste armature S 500.</t>
    <phoneticPr fontId="30" type="noConversion"/>
  </si>
  <si>
    <t>6.1.01</t>
    <phoneticPr fontId="30" type="noConversion"/>
  </si>
  <si>
    <t>6.1.02</t>
    <phoneticPr fontId="30" type="noConversion"/>
  </si>
  <si>
    <r>
      <t xml:space="preserve">Ročno planiranje dna jarkov s točnostjo </t>
    </r>
    <r>
      <rPr>
        <u/>
        <sz val="11"/>
        <rFont val="Calibri"/>
      </rPr>
      <t>+</t>
    </r>
    <r>
      <rPr>
        <sz val="11"/>
        <rFont val="Calibri"/>
      </rPr>
      <t xml:space="preserve"> 5 cm.</t>
    </r>
  </si>
  <si>
    <t>6.1.03</t>
    <phoneticPr fontId="30" type="noConversion"/>
  </si>
  <si>
    <t>cevi Ø 100 mm</t>
    <phoneticPr fontId="30" type="noConversion"/>
  </si>
  <si>
    <t>cevi Ø 125 mm</t>
    <phoneticPr fontId="30" type="noConversion"/>
  </si>
  <si>
    <t>Nadstrešek s stekleno kritino:</t>
    <phoneticPr fontId="30" type="noConversion"/>
  </si>
  <si>
    <t>4.12</t>
    <phoneticPr fontId="30" type="noConversion"/>
  </si>
  <si>
    <t>c/</t>
    <phoneticPr fontId="30" type="noConversion"/>
  </si>
  <si>
    <t>a/</t>
    <phoneticPr fontId="30" type="noConversion"/>
  </si>
  <si>
    <t>kg</t>
    <phoneticPr fontId="30" type="noConversion"/>
  </si>
  <si>
    <t>6.1.04</t>
    <phoneticPr fontId="30" type="noConversion"/>
  </si>
  <si>
    <t>c/</t>
    <phoneticPr fontId="30" type="noConversion"/>
  </si>
  <si>
    <t>cevi Ø 160 mm</t>
    <phoneticPr fontId="30" type="noConversion"/>
  </si>
  <si>
    <t>cevi Ø 200 mm</t>
    <phoneticPr fontId="30" type="noConversion"/>
  </si>
  <si>
    <t>d/</t>
    <phoneticPr fontId="30" type="noConversion"/>
  </si>
  <si>
    <t>6.1.05</t>
    <phoneticPr fontId="30" type="noConversion"/>
  </si>
  <si>
    <t>RAZNA DELA</t>
  </si>
  <si>
    <t>6.01</t>
  </si>
  <si>
    <t>6.02</t>
  </si>
  <si>
    <t>GRADBENA DELA</t>
  </si>
  <si>
    <t>Opaži za betonske površine morajo biti izdelani, da je površina betonov primerna za nadaljno obdelavo.</t>
  </si>
  <si>
    <t>SKUPNA REKAPITULACIJA</t>
  </si>
  <si>
    <t>* Pri izvajanju zemeljskih del je predvideti sodelovanje z eventuelnim izvajalcem stabilizacije temeljnih tal.</t>
  </si>
  <si>
    <t>* Pri izvajanju zemeljskih del je predvideti sodelovanje z geomehanikom in statikom, ter za eventuelna spremenjena dela pridobiti pisno soglasje odgovornega projektanta.</t>
  </si>
  <si>
    <t>KLJUČAVNIČARSKA DELA</t>
  </si>
  <si>
    <t>KERAMIČARSKA DELA</t>
  </si>
  <si>
    <t>TLAKARSKA DELA</t>
  </si>
  <si>
    <t>a/</t>
    <phoneticPr fontId="30" type="noConversion"/>
  </si>
  <si>
    <t>c/</t>
    <phoneticPr fontId="30" type="noConversion"/>
  </si>
  <si>
    <t>m2</t>
    <phoneticPr fontId="30" type="noConversion"/>
  </si>
  <si>
    <t>b/</t>
    <phoneticPr fontId="30" type="noConversion"/>
  </si>
  <si>
    <t>TLAKI</t>
    <phoneticPr fontId="30" type="noConversion"/>
  </si>
  <si>
    <t>1.02</t>
    <phoneticPr fontId="30" type="noConversion"/>
  </si>
  <si>
    <t>b/</t>
    <phoneticPr fontId="30" type="noConversion"/>
  </si>
  <si>
    <t>3.03</t>
    <phoneticPr fontId="30" type="noConversion"/>
  </si>
  <si>
    <t>a/</t>
    <phoneticPr fontId="30" type="noConversion"/>
  </si>
  <si>
    <t>Dobava in polaganje talne keramike z odpornimi nedrsečimi keramičnimi ploščicami dimenzije 20/20 cm, A kvalitete, lepljene z Nivedur lepilom, fuge širine 2 - 3 mm, fugirati s prvovrstno fugirno maso (po izbiri projektanta).</t>
    <phoneticPr fontId="30" type="noConversion"/>
  </si>
  <si>
    <t>pritličje</t>
    <phoneticPr fontId="30" type="noConversion"/>
  </si>
  <si>
    <t>b</t>
    <phoneticPr fontId="30" type="noConversion"/>
  </si>
  <si>
    <t>nadstropje</t>
    <phoneticPr fontId="30" type="noConversion"/>
  </si>
  <si>
    <t>a</t>
    <phoneticPr fontId="30" type="noConversion"/>
  </si>
  <si>
    <t>b</t>
    <phoneticPr fontId="30" type="noConversion"/>
  </si>
  <si>
    <t>Dobava in polaganje  predpražnika s talnim koritom pred vhodi (pocinkano jeklo, klobučevina, Al, guma), dim. 0,60 x 1.80 m po izbiri projektanta.</t>
    <phoneticPr fontId="30" type="noConversion"/>
  </si>
  <si>
    <t>B./ OBRTNIŠKA DELA SKUPAJ:</t>
  </si>
  <si>
    <t>6.1.08</t>
    <phoneticPr fontId="30" type="noConversion"/>
  </si>
  <si>
    <t>6.1.07</t>
    <phoneticPr fontId="30" type="noConversion"/>
  </si>
  <si>
    <t>6.1.06</t>
    <phoneticPr fontId="30" type="noConversion"/>
  </si>
  <si>
    <t>6.1.09</t>
    <phoneticPr fontId="30" type="noConversion"/>
  </si>
  <si>
    <t>ŠPELA GOSAK, univ.dipl.ing.arh. A-0292</t>
  </si>
  <si>
    <t>ODGOVORNI PROJEKTANT:</t>
  </si>
  <si>
    <t>A_1./ RUŠITVENA DELA SKUPAJ:</t>
    <phoneticPr fontId="30" type="noConversion"/>
  </si>
  <si>
    <t>A_II./ ZEMELJSKA DELA SKUPAJ:</t>
    <phoneticPr fontId="30" type="noConversion"/>
  </si>
  <si>
    <t>3.02</t>
    <phoneticPr fontId="30" type="noConversion"/>
  </si>
  <si>
    <t>Opisi pozicij so skrajšani. Ponudba za izvedbo mora vsebovati vse stroške za kompletno izdelavo pozicije, tudi če v popisu niso eksplicitno navedeni.</t>
  </si>
  <si>
    <t>Strojno - ročni izkop (80% strojno, 20% ročno) jarkov v terenu III. - IV. kategorije, globine 0,70 - 1,00 m  in širine 50 - 60 cm z odmetom materiala na rob izkopa (v količini je upoštevan tudi izkop za jaške).</t>
  </si>
  <si>
    <t>Vzidava vseh inštalacijskih omaric velikosti 0,50 - 1,00 m2.</t>
  </si>
  <si>
    <t>kg</t>
  </si>
  <si>
    <t>Enkratna antikorozijska zaščita in dvakratni finalni oplesk manjših ključavničarskih izdelkov.</t>
  </si>
  <si>
    <t>m2</t>
  </si>
  <si>
    <t>m1</t>
  </si>
  <si>
    <t>ZEMELJSKA DELA</t>
  </si>
  <si>
    <t>m3</t>
  </si>
  <si>
    <t>ur</t>
  </si>
  <si>
    <t>Dobava in vgrajevanje stiropor traku debeline 1 cm in širine 10 cm kot dilatacija med estrihom in zidom.</t>
  </si>
  <si>
    <t>Postavitev in vgraditev zunanjih in notranjih okenskih polic.</t>
  </si>
  <si>
    <t>Izdelava, dobava in montaža kovinske napisne tablice z letnico izdelave in imenom investitorja, projektanta in izvajalca.</t>
  </si>
  <si>
    <t>Ponudba za izvedbo mora vsebovati vse stroške za kompletno izdelavo pozicije, tudi če v popisu niso eksplicitno navedeni.</t>
  </si>
  <si>
    <t>Obsip cevi iz peska 0 - 4 mm v višini 20 cm nad cevjo.</t>
  </si>
  <si>
    <t>Zasip kanalizacijskih cevi po položitvi z materialom od izkopa.</t>
  </si>
  <si>
    <t>Čiščenje terena po končanju kanalizacijskih del.</t>
  </si>
  <si>
    <t>Izdelava in montaža vodnih zbiralnikov - kotličkov iz vroče pocinkane in prašno barvane pločevine debeline 1,00 mm, barva po izbiri projektanta in investitorja.</t>
  </si>
  <si>
    <t>Izdelava cementnih estrihov C16/20, mikroarmirani in dilatirani. V prostorih s sifoni je estrih v naklonu 1 %.</t>
  </si>
  <si>
    <t>Izdelava lahkih premičnih odrov za zidanje in ometavanje na stolicah višine do 1,50 m - vse etaže.</t>
  </si>
  <si>
    <t>Izdelava peščene posteljice iz peska 0 - 4 mm v debelini 10 cm.</t>
  </si>
  <si>
    <t>SLIKOPLESKARSKA DELA</t>
  </si>
  <si>
    <t>A./</t>
  </si>
  <si>
    <t>kpl</t>
  </si>
  <si>
    <t>KV UR</t>
  </si>
  <si>
    <t>a</t>
    <phoneticPr fontId="30" type="noConversion"/>
  </si>
  <si>
    <t>m3</t>
    <phoneticPr fontId="30" type="noConversion"/>
  </si>
  <si>
    <t>Dobava, rezanje, krivljenje in polaganje srednje komplicirane rebraste armature S 400, profila do Ø 12 mm.</t>
    <phoneticPr fontId="30" type="noConversion"/>
  </si>
  <si>
    <t>Odvoz odvečnega materiala od izkopa III. - IV. kategorije v stalno deponijo na razdaljo 5 km, kompletno z nakladanjem na kamion z upoštevanjem plačila deponije.</t>
  </si>
  <si>
    <t>* Pred pričetkom del - izkopov mora biti parcela očiščena in odstranjene vse morebitne ovire.</t>
  </si>
  <si>
    <t>BETONSKA IN ARMIRANO BETONSKA DELA</t>
  </si>
  <si>
    <t>KANALIZACIJA</t>
  </si>
  <si>
    <t>OBRTNIŠKA DELA</t>
  </si>
  <si>
    <t>Finalno čiščenje objekta po končanju vseh del (tlaki, stenska keramika, okna, vrata).</t>
  </si>
  <si>
    <t>Dobava in polaganje PVC UK, SN4 cevi, z zastičenjem stikov in delnim obbetoniranjem.</t>
  </si>
  <si>
    <t>a./</t>
  </si>
  <si>
    <t>b./</t>
  </si>
  <si>
    <t>c./</t>
  </si>
  <si>
    <t>KLEPARSKA DELA</t>
  </si>
  <si>
    <t>Opaž stebrov kvadratnega tlorisa višine 2,58 - 2,71 m, z vsemi pomožnimi deli in prenosi - vse etaže.</t>
  </si>
  <si>
    <t>ZIDARSKA DELA</t>
  </si>
  <si>
    <t>Dobava in montaža ALU profila 30/3 mm na mestih spremembe finalnih tlakov.</t>
  </si>
  <si>
    <t>A./ GRADBENA DELA SKUPAJ:</t>
  </si>
  <si>
    <t>9.02</t>
  </si>
  <si>
    <t>9.05</t>
  </si>
  <si>
    <t>11.01</t>
  </si>
  <si>
    <t>RUŠITVENA DELA</t>
  </si>
  <si>
    <t>OKNA, VRATA</t>
  </si>
  <si>
    <t>MONTAŽNA DELA</t>
  </si>
  <si>
    <t>Izdelava in namestitev škatelj za prehod instalacij v armirano betonski plošči.</t>
  </si>
  <si>
    <t>* Izvajalec del pridobi vso potrebno dokumentacijo za deponiranje izkopanega materiala in odpadkov.</t>
  </si>
  <si>
    <t>* Strošek deponiranja izkopanih materialov upoštevati v ceni na enoto.</t>
  </si>
  <si>
    <t>BETONSKA IN ARMIRANOBETONSKA DELA</t>
  </si>
  <si>
    <t>Dobava in montaža litoželeznih kolenov Ø 15 cm za priključek v peskolovce.</t>
  </si>
  <si>
    <t>oktober 2013</t>
    <phoneticPr fontId="30" type="noConversion"/>
  </si>
  <si>
    <t>OBČINA ŠEMPETER - VRTOJBA</t>
    <phoneticPr fontId="30" type="noConversion"/>
  </si>
  <si>
    <t>TRG IVANA ROBA 3A</t>
    <phoneticPr fontId="30" type="noConversion"/>
  </si>
  <si>
    <t>5290 ŠEMPETER PRI GORICI</t>
    <phoneticPr fontId="30" type="noConversion"/>
  </si>
  <si>
    <t>* V postavkah je potrebno upoštevati vsa spremna in potrebna dela za pričetek in dokončanje del v celoti.</t>
  </si>
  <si>
    <t>Glajenje stropov in zidov z ustreznimi kiti (npr. Jubolin kit) in izravnava (podlaga za npr. Jupol barvo) z vsemi pomožnimi deli, preddeli in transporti - vse etaže.</t>
  </si>
  <si>
    <t>Opaž preklad višine podpiranja  2,00 - 2,20 m, z vsemi pomožnimi deli in prenosi - vse etaže.</t>
  </si>
  <si>
    <t>Opaž nosilcev višine podpiranja 2,58 - 2,71 m, z vsemi pomožnimi deli in prenosi.</t>
  </si>
  <si>
    <t>* Morebitno pranje vozil in čiščenje cestišča upoštevati v cenah na enoto.</t>
  </si>
  <si>
    <t>1.01</t>
    <phoneticPr fontId="30" type="noConversion"/>
  </si>
  <si>
    <t>Dobava in polaganje toplotnih izolacij, folij in izvedba parnih zapor po etažah - sloji so navedeni po sestavah tlakov po projektu. V posameznih sklopih so posamezni sloji navedeni od zgoraj navzdol. Sestave tlakov so označene v grafičnem delu projekta.</t>
  </si>
  <si>
    <t>Izdelava enoslojnih strojnih stenskih in stropnih ometov z vsemi pomožnimi deli in prenosi - vse etaže.</t>
  </si>
  <si>
    <t>3.06</t>
  </si>
  <si>
    <t>3.07</t>
  </si>
  <si>
    <t>TESARSKA DELA</t>
  </si>
  <si>
    <t>4.01</t>
  </si>
  <si>
    <t>4.05</t>
  </si>
  <si>
    <t>Izdelava, dobava in montaža raznih manjših ključavničarskih izdelkov, antikorozijska zaščita in dvakratni finalni oplesk v barvi po izbiri projektanta.</t>
  </si>
  <si>
    <t>B_VIII./ MONTAŽNA DELA SKUPAJ:</t>
    <phoneticPr fontId="30" type="noConversion"/>
  </si>
  <si>
    <t>kos</t>
    <phoneticPr fontId="30" type="noConversion"/>
  </si>
  <si>
    <t>Z oddajo ponudbe vsak ponudnik izjavlja, da je skrbno preučil vse sestavne dele PZI projekta in da je v skupno vrednost vključil vsa dodatna, nepredvidena in presežna dela ter material, ki zagotavljajo popolno, zaključeno in celostno izvedbo objekta, ki ga obravnava načrt, kot tudi vsa dela, ki niso neposredno opisana ali našteta v tekstualnem delu popisa, a so kljub temu razvidna iz grafičnih prilog in ostalih naštetih sestavnih delov PZI projekta. Vsak ponudnik z oddajo ponudbe prav tako izjavlja, da je PZI dokumentacija popolna in da je sposoben v popolnosti kvalitetno izvesti predmetni objekt.</t>
  </si>
  <si>
    <t>Rušenje - odstranitev lahke predelne stene debeline 15 cm z odnosom na deponijo. Obračun po m2.</t>
    <phoneticPr fontId="30" type="noConversion"/>
  </si>
  <si>
    <t>računalniška učilnica</t>
    <phoneticPr fontId="30" type="noConversion"/>
  </si>
  <si>
    <t>m'</t>
    <phoneticPr fontId="30" type="noConversion"/>
  </si>
  <si>
    <t>prodec    5,0 cm</t>
    <phoneticPr fontId="30" type="noConversion"/>
  </si>
  <si>
    <t>m2</t>
    <phoneticPr fontId="30" type="noConversion"/>
  </si>
  <si>
    <t>kombi plošča   7,5 cm</t>
    <phoneticPr fontId="30" type="noConversion"/>
  </si>
  <si>
    <t>tlačna plošča   5,0 cm</t>
    <phoneticPr fontId="30" type="noConversion"/>
  </si>
  <si>
    <t>AB plošča    10,0 cm</t>
    <phoneticPr fontId="30" type="noConversion"/>
  </si>
  <si>
    <t>m2</t>
    <phoneticPr fontId="30" type="noConversion"/>
  </si>
  <si>
    <r>
      <t xml:space="preserve">Ročno planiranje tamponskega sloja s točnostjo </t>
    </r>
    <r>
      <rPr>
        <u/>
        <sz val="11"/>
        <rFont val="Calibri"/>
      </rPr>
      <t>+</t>
    </r>
    <r>
      <rPr>
        <sz val="11"/>
        <rFont val="Calibri"/>
      </rPr>
      <t xml:space="preserve"> 3 cm.</t>
    </r>
  </si>
  <si>
    <t>Opomba:</t>
    <phoneticPr fontId="10" type="noConversion"/>
  </si>
  <si>
    <t>3.05</t>
    <phoneticPr fontId="30" type="noConversion"/>
  </si>
  <si>
    <t>3.06</t>
    <phoneticPr fontId="30" type="noConversion"/>
  </si>
  <si>
    <t>3.07b</t>
    <phoneticPr fontId="30" type="noConversion"/>
  </si>
  <si>
    <t>rekonstrukcija, nadzidava, dozidava</t>
    <phoneticPr fontId="30" type="noConversion"/>
  </si>
  <si>
    <t>PK UR</t>
  </si>
  <si>
    <t>čelni zid v osi 8</t>
    <phoneticPr fontId="30" type="noConversion"/>
  </si>
  <si>
    <t>2.07</t>
    <phoneticPr fontId="30" type="noConversion"/>
  </si>
  <si>
    <t>Razna nepredvidena dela, pomoč obrtnikom in inštalaterjem (obračun po dejanskih stroških) - ocena.</t>
  </si>
  <si>
    <t xml:space="preserve">skupne izmere dim. 1,00/ 1,17 m (dimna tuljava fi 30 cm in ventilacijski kanali 2 x 14/20), skupne višine 10,00 m z obzidavo, dimniško kapo in skupaj z dostopno kovinsko lestvijo nad streho. Odnos na gradbeno deponijo. </t>
    <phoneticPr fontId="30" type="noConversion"/>
  </si>
  <si>
    <t>Rušenje betona v konstrukciji prereza 0,04 - 0,08 m3/m1 - armirano betonske horizontalne, vertikalne in poševne vezi (upoštevane so tudi vezi preklad in AB zaključkov - atike).</t>
    <phoneticPr fontId="30" type="noConversion"/>
  </si>
  <si>
    <t>Odklop in demontaža električnih instalacij, demontaža luči, stikal, ter odnos vsega uporabnega in neuporabnega materiala v skladišče ali na deponijo.</t>
    <phoneticPr fontId="53" type="noConversion"/>
  </si>
  <si>
    <t>Ocena:</t>
    <phoneticPr fontId="53" type="noConversion"/>
  </si>
  <si>
    <t>ur</t>
    <phoneticPr fontId="53" type="noConversion"/>
  </si>
  <si>
    <t>0.02</t>
    <phoneticPr fontId="30" type="noConversion"/>
  </si>
  <si>
    <t>A_V./ TESARSKA DELA SKUPAJ:</t>
    <phoneticPr fontId="30" type="noConversion"/>
  </si>
  <si>
    <t>OSNOVNA ŠOLA VRTOJBA</t>
    <phoneticPr fontId="30" type="noConversion"/>
  </si>
  <si>
    <t>Kompletna izdelava peskolovcev Ø 40 cm iz betonskih cevi, kompletno z izdelavo priključkov, betoniranjem dna in betonskim pokrovom, globina peskolovcev do 1,00 m.</t>
  </si>
  <si>
    <t>6_1./</t>
    <phoneticPr fontId="30" type="noConversion"/>
  </si>
  <si>
    <t>2.05</t>
    <phoneticPr fontId="30" type="noConversion"/>
  </si>
  <si>
    <t>2.06</t>
    <phoneticPr fontId="30" type="noConversion"/>
  </si>
  <si>
    <t>A_V./</t>
    <phoneticPr fontId="30" type="noConversion"/>
  </si>
  <si>
    <t>m2</t>
    <phoneticPr fontId="30" type="noConversion"/>
  </si>
  <si>
    <t>5.04</t>
    <phoneticPr fontId="30" type="noConversion"/>
  </si>
  <si>
    <t>B_IV./ KLJUČAVNIČARSKA DELA SKUPAJ:</t>
    <phoneticPr fontId="30" type="noConversion"/>
  </si>
  <si>
    <t>stopnišče</t>
    <phoneticPr fontId="30" type="noConversion"/>
  </si>
  <si>
    <t>3.03</t>
    <phoneticPr fontId="30" type="noConversion"/>
  </si>
  <si>
    <t>OSNOVNA ŠOLA VRTOJBA</t>
    <phoneticPr fontId="30" type="noConversion"/>
  </si>
  <si>
    <t>za okna</t>
    <phoneticPr fontId="30" type="noConversion"/>
  </si>
  <si>
    <t>Rušenje oziroma odstranitev spuščenih stropov (mavčne plošče na AL profilih) - sanitarije in hodnik za osebje.</t>
    <phoneticPr fontId="30" type="noConversion"/>
  </si>
  <si>
    <t>Demontaža in odstranitev horizontalnih žlebov skupaj s pritrdilnim materialom, odvozom na gradbeno deponijo. Obračun po m1.</t>
    <phoneticPr fontId="30" type="noConversion"/>
  </si>
  <si>
    <t>3.11</t>
    <phoneticPr fontId="30" type="noConversion"/>
  </si>
  <si>
    <t>3.12</t>
    <phoneticPr fontId="30" type="noConversion"/>
  </si>
  <si>
    <t>3.13</t>
    <phoneticPr fontId="30" type="noConversion"/>
  </si>
  <si>
    <t>A_III./ BETONSKA IN ARMIRANOBETONSKA DELA SKUPAJ:</t>
    <phoneticPr fontId="30" type="noConversion"/>
  </si>
  <si>
    <t>Opomba:</t>
    <phoneticPr fontId="11" type="noConversion"/>
  </si>
  <si>
    <t>prane plošče d = 4,0 cm z robniki s</t>
    <phoneticPr fontId="30" type="noConversion"/>
  </si>
  <si>
    <t>Rušenje oz. preboji v opečnem zidu d = 30 cm. Z odnosom na gradbeno deponijo. Obračun po m2.</t>
    <phoneticPr fontId="30" type="noConversion"/>
  </si>
  <si>
    <t>za vrata 2 kosa</t>
    <phoneticPr fontId="30" type="noConversion"/>
  </si>
  <si>
    <t>Dobava, vgrajevanje in strojno utrjevanje gramoznega materiala granulacije 0 - 50 mm, za tamponski sloj z utrjevanjem po slojih do potrebne zbitosti min. 100 Mp - med pasovnimi temelji.</t>
    <phoneticPr fontId="30" type="noConversion"/>
  </si>
  <si>
    <t>Odstranitev tlaka (sanitarije osebje) z odnosom na gradbeno deponijo. Obračun po m2. V celotni sestavi:</t>
    <phoneticPr fontId="30" type="noConversion"/>
  </si>
  <si>
    <t>estrih        6,0 cm</t>
    <phoneticPr fontId="30" type="noConversion"/>
  </si>
  <si>
    <t>PE folija</t>
    <phoneticPr fontId="30" type="noConversion"/>
  </si>
  <si>
    <t>stiropor    5,0 cm</t>
    <phoneticPr fontId="30" type="noConversion"/>
  </si>
  <si>
    <t>hidroizolacija  1,0 cm</t>
    <phoneticPr fontId="30" type="noConversion"/>
  </si>
  <si>
    <t>nasutje   15,0 cm</t>
    <phoneticPr fontId="30" type="noConversion"/>
  </si>
  <si>
    <t>in z izkopom, dodatno se poglobi za 15,0 cm</t>
    <phoneticPr fontId="30" type="noConversion"/>
  </si>
  <si>
    <t>Za vsak delovni dan mora izvajalec priskrbeti čisto mokro rjuho, katera je nameščena pred izhodom iz prostorov adaptacije.</t>
    <phoneticPr fontId="30" type="noConversion"/>
  </si>
  <si>
    <t>m2</t>
    <phoneticPr fontId="30" type="noConversion"/>
  </si>
  <si>
    <t>Vse naprave in elementi v popisu materiala so navedene primeroma. Vse naprave in elemente se mora dobaviti z ustreznimi certifikati, atesti, garancijami in navodili. Pri vseh elementih je potrebno upoštevati spojni in tesnilni material. Vsa dela na objektu se morajo izvajati v skladu z načrti ter popisi materiala in del faze PZI.</t>
    <phoneticPr fontId="11" type="noConversion"/>
  </si>
  <si>
    <t>2.01</t>
    <phoneticPr fontId="30" type="noConversion"/>
  </si>
  <si>
    <t>2.02</t>
    <phoneticPr fontId="30" type="noConversion"/>
  </si>
  <si>
    <t>zbornica</t>
    <phoneticPr fontId="30" type="noConversion"/>
  </si>
  <si>
    <t>montažna panelna stena</t>
    <phoneticPr fontId="30" type="noConversion"/>
  </si>
  <si>
    <t>2.04</t>
    <phoneticPr fontId="30" type="noConversion"/>
  </si>
  <si>
    <t>3.10</t>
    <phoneticPr fontId="30" type="noConversion"/>
  </si>
  <si>
    <t>4.11</t>
    <phoneticPr fontId="30" type="noConversion"/>
  </si>
  <si>
    <t>B_VI./ KERAMIČARSKA DELA SKUPAJ:</t>
    <phoneticPr fontId="30" type="noConversion"/>
  </si>
  <si>
    <t>AB nosilci "super"  30,0 cm</t>
    <phoneticPr fontId="30" type="noConversion"/>
  </si>
  <si>
    <t>omet                2,0 cm</t>
    <phoneticPr fontId="30" type="noConversion"/>
  </si>
  <si>
    <t>rebrasti strop  16,0 + 4,0 cm</t>
    <phoneticPr fontId="30" type="noConversion"/>
  </si>
  <si>
    <t>prodec    30,0 cm</t>
    <phoneticPr fontId="30" type="noConversion"/>
  </si>
  <si>
    <t>izravnalni beton        7,0 cm</t>
    <phoneticPr fontId="30" type="noConversion"/>
  </si>
  <si>
    <t>podložni beton 7,0 cm</t>
    <phoneticPr fontId="30" type="noConversion"/>
  </si>
  <si>
    <t>in z izkopom, dodatno se poglobi za 17,0 cm</t>
    <phoneticPr fontId="30" type="noConversion"/>
  </si>
  <si>
    <t>podložnim betonom d = 8,0 cm</t>
    <phoneticPr fontId="30" type="noConversion"/>
  </si>
  <si>
    <t>Dobava in montaža zaščitne stene sestavljena iz lesenih okvirjev in PVC dvostranske folije, da se protiprašno zaprejo prostori med spuščenim stropom in stropom.</t>
    <phoneticPr fontId="30" type="noConversion"/>
  </si>
  <si>
    <t>Odvoz na gradbeno deponijo. Obračun po m3.</t>
    <phoneticPr fontId="30" type="noConversion"/>
  </si>
  <si>
    <t>AB zid obod ravne strehe</t>
    <phoneticPr fontId="30" type="noConversion"/>
  </si>
  <si>
    <t>AB vez nad okni</t>
    <phoneticPr fontId="30" type="noConversion"/>
  </si>
  <si>
    <t>Rušenje - odsekavanje - izzidka na betonski vezi nad okni kot zaključek strehe v naklonu, preseka 15 x 10 cm. Z odnosom na gradbeno deponijo. Obraču po m1.</t>
    <phoneticPr fontId="30" type="noConversion"/>
  </si>
  <si>
    <t>Rušenje strešno stropne konstrukcije</t>
    <phoneticPr fontId="30" type="noConversion"/>
  </si>
  <si>
    <t>Z odnosom na gradbeno deponijo. Obračun po m2 v sestavi:</t>
    <phoneticPr fontId="30" type="noConversion"/>
  </si>
  <si>
    <t>stiropor  5,0 cm</t>
    <phoneticPr fontId="30" type="noConversion"/>
  </si>
  <si>
    <t>naklonski beton od 4-16 cm</t>
    <phoneticPr fontId="30" type="noConversion"/>
  </si>
  <si>
    <t>korci v apneni malti</t>
    <phoneticPr fontId="30" type="noConversion"/>
  </si>
  <si>
    <t>m3</t>
    <phoneticPr fontId="30" type="noConversion"/>
  </si>
  <si>
    <t>d/</t>
    <phoneticPr fontId="30" type="noConversion"/>
  </si>
  <si>
    <t>Odstranitev tlaka (deponija) z odnosom na gradbeno deponijo. Obračun po m2. V celotni sestavi:</t>
    <phoneticPr fontId="30" type="noConversion"/>
  </si>
  <si>
    <t>zalikana cementna malta  3,0 cm</t>
    <phoneticPr fontId="30" type="noConversion"/>
  </si>
  <si>
    <t>Rušenje zidanih - obojestransko ometanih sten ali sten, oblečenih s keramičnimi ploščicami, z odnosom na gradbeno deponijo. Obračun po m3.</t>
    <phoneticPr fontId="30" type="noConversion"/>
  </si>
  <si>
    <t>deponija/zbornica d = 30 cm</t>
    <phoneticPr fontId="30" type="noConversion"/>
  </si>
  <si>
    <t>PRIPRAVLJALNA DELA</t>
    <phoneticPr fontId="30" type="noConversion"/>
  </si>
  <si>
    <t>ur</t>
    <phoneticPr fontId="35" type="noConversion"/>
  </si>
  <si>
    <r>
      <t xml:space="preserve">Zaprtje vode in demontaža. </t>
    </r>
    <r>
      <rPr>
        <sz val="11"/>
        <color indexed="10"/>
        <rFont val="Calibri"/>
        <family val="2"/>
      </rPr>
      <t/>
    </r>
    <phoneticPr fontId="53" type="noConversion"/>
  </si>
  <si>
    <t>Odnos na deponijo.</t>
    <phoneticPr fontId="53" type="noConversion"/>
  </si>
  <si>
    <t>Demontaža radiatorjev z odnosom v skladišče, ki ga določi nadzorni organ ali na deponijo.</t>
    <phoneticPr fontId="53" type="noConversion"/>
  </si>
  <si>
    <t>Obračun po kosu.</t>
    <phoneticPr fontId="53" type="noConversion"/>
  </si>
  <si>
    <t>0.01</t>
    <phoneticPr fontId="30" type="noConversion"/>
  </si>
  <si>
    <t>A_IV./ ZIDARSKA DELA SKUPAJ:</t>
    <phoneticPr fontId="30" type="noConversion"/>
  </si>
  <si>
    <t>A_0./ PRIPRAVLJALNA DELA SKUPAJ:</t>
    <phoneticPr fontId="30" type="noConversion"/>
  </si>
  <si>
    <t>0.03</t>
    <phoneticPr fontId="30" type="noConversion"/>
  </si>
  <si>
    <t>4.25</t>
    <phoneticPr fontId="30" type="noConversion"/>
  </si>
  <si>
    <t>A_IV./</t>
    <phoneticPr fontId="30" type="noConversion"/>
  </si>
  <si>
    <t>4.01</t>
    <phoneticPr fontId="30" type="noConversion"/>
  </si>
  <si>
    <t>4.02</t>
    <phoneticPr fontId="30" type="noConversion"/>
  </si>
  <si>
    <t>3.01</t>
    <phoneticPr fontId="30" type="noConversion"/>
  </si>
  <si>
    <t>A_III./</t>
    <phoneticPr fontId="30" type="noConversion"/>
  </si>
  <si>
    <t>pred glavnim vhodom</t>
    <phoneticPr fontId="30" type="noConversion"/>
  </si>
  <si>
    <t>v atriju - pergola</t>
    <phoneticPr fontId="30" type="noConversion"/>
  </si>
  <si>
    <t>steber v osi E</t>
    <phoneticPr fontId="30" type="noConversion"/>
  </si>
  <si>
    <t>keramika  1,0 cm</t>
    <phoneticPr fontId="30" type="noConversion"/>
  </si>
  <si>
    <t>PREBOJI</t>
    <phoneticPr fontId="30" type="noConversion"/>
  </si>
  <si>
    <t>SPUŠČEN STROP</t>
    <phoneticPr fontId="30" type="noConversion"/>
  </si>
  <si>
    <t>m2</t>
    <phoneticPr fontId="30" type="noConversion"/>
  </si>
  <si>
    <t>ŽLEBOVI</t>
    <phoneticPr fontId="30" type="noConversion"/>
  </si>
  <si>
    <t>m'</t>
    <phoneticPr fontId="30" type="noConversion"/>
  </si>
  <si>
    <t>m'</t>
    <phoneticPr fontId="30" type="noConversion"/>
  </si>
  <si>
    <t>A_I./</t>
    <phoneticPr fontId="30" type="noConversion"/>
  </si>
  <si>
    <t>B./</t>
    <phoneticPr fontId="30" type="noConversion"/>
  </si>
  <si>
    <t xml:space="preserve">Odstranitev zunanjega tlaka z odnosom na gradbeno deponijo. Obračun po m2. </t>
    <phoneticPr fontId="30" type="noConversion"/>
  </si>
  <si>
    <t>Široki strojni izkop gradbene jame v terenu III. - IV. kategorije z direktnim nakladanjem na kamion - globina izkopa je - 40 cm (izkop se izvaja po odstranitvi zunanjih tlakovanih površin: prane plošče zunanjih ureditev), v globini 35,0 cm.</t>
    <phoneticPr fontId="30" type="noConversion"/>
  </si>
  <si>
    <t>Isto kot postavka 2.01, le izkop za temelje novih sten stopnišča in samega stopnišča, globina izkopa je 1,00 m.</t>
    <phoneticPr fontId="30" type="noConversion"/>
  </si>
  <si>
    <t>sanitarije osebja</t>
    <phoneticPr fontId="30" type="noConversion"/>
  </si>
  <si>
    <t>Ročni izkop v pritličju objekta kot poglobitev za izvedbo novih tlakov:</t>
    <phoneticPr fontId="30" type="noConversion"/>
  </si>
  <si>
    <r>
      <t xml:space="preserve">Strojno - ročno planiranje izkopov s točnostjo </t>
    </r>
    <r>
      <rPr>
        <u/>
        <sz val="11"/>
        <rFont val="Calibri"/>
      </rPr>
      <t>+</t>
    </r>
    <r>
      <rPr>
        <sz val="11"/>
        <rFont val="Calibri"/>
      </rPr>
      <t xml:space="preserve"> 5 cm.</t>
    </r>
    <phoneticPr fontId="30" type="noConversion"/>
  </si>
  <si>
    <t>ZAŠČITNI UKREPI</t>
    <phoneticPr fontId="30" type="noConversion"/>
  </si>
  <si>
    <t>Delavci morajo uporabljati čista zaščitna sredstva in obutev. Preoblečejo se v predprostoru pred gradbiščem. Gibanje delavcev v delovnih oblekah in obutvi po šoli ni dovoljeno. V prostorih adaptacije in garderobi izvajalec skrbi za čistočo (vsaj 2 x v osmih urah mokro čiščenje).</t>
    <phoneticPr fontId="30" type="noConversion"/>
  </si>
  <si>
    <t>ocena:</t>
    <phoneticPr fontId="30" type="noConversion"/>
  </si>
  <si>
    <t xml:space="preserve">Odstranitev finalnega tlaka (vinilit) z lepilom in brušenjem estriha. Odnos na gradbeno deponijo. Obračun po m2. </t>
    <phoneticPr fontId="30" type="noConversion"/>
  </si>
  <si>
    <t>1.13</t>
    <phoneticPr fontId="30" type="noConversion"/>
  </si>
  <si>
    <t>1.14</t>
    <phoneticPr fontId="30" type="noConversion"/>
  </si>
  <si>
    <t>1.15</t>
    <phoneticPr fontId="30" type="noConversion"/>
  </si>
  <si>
    <t>1.16</t>
    <phoneticPr fontId="30" type="noConversion"/>
  </si>
  <si>
    <t>1.17</t>
    <phoneticPr fontId="30" type="noConversion"/>
  </si>
  <si>
    <t>1.18</t>
    <phoneticPr fontId="30" type="noConversion"/>
  </si>
  <si>
    <t>Z odnosom na gradbeno deponijo. Obračun po m2.</t>
    <phoneticPr fontId="30" type="noConversion"/>
  </si>
  <si>
    <t>10.05</t>
    <phoneticPr fontId="30" type="noConversion"/>
  </si>
  <si>
    <t xml:space="preserve"> - fina izravnava kot npr. SCHONOX</t>
  </si>
  <si>
    <t>0.04</t>
    <phoneticPr fontId="30" type="noConversion"/>
  </si>
  <si>
    <t>kos</t>
    <phoneticPr fontId="30" type="noConversion"/>
  </si>
  <si>
    <t>Izdelava geodetskega načrta po dokončanih delih.</t>
    <phoneticPr fontId="30" type="noConversion"/>
  </si>
  <si>
    <t>Določi se fiksni pavšal.</t>
  </si>
  <si>
    <t>hidroizolacija 0,5 cm</t>
    <phoneticPr fontId="30" type="noConversion"/>
  </si>
  <si>
    <t>Rušitev dimnika (schiedel) z obodnimi zidovi</t>
    <phoneticPr fontId="30" type="noConversion"/>
  </si>
  <si>
    <t>Rušenje zidanih - obojestransko ometanih sten ali sten, oblečenih s keramičnimi ploščicami, z odnosom na gradbeno deponijo. Obračun po m2.</t>
    <phoneticPr fontId="30" type="noConversion"/>
  </si>
  <si>
    <t>sanitarije osebje d = 10,0 cm s ker. pol.</t>
    <phoneticPr fontId="30" type="noConversion"/>
  </si>
  <si>
    <t>hodnik - uprava, med kabineti d = 10,0 cm</t>
    <phoneticPr fontId="30" type="noConversion"/>
  </si>
  <si>
    <t>Izvajalec del je pred pričetkom del dolžan zaščititi površino tal predprostora, da se preprečijo mehanske poškodbe.</t>
    <phoneticPr fontId="30" type="noConversion"/>
  </si>
  <si>
    <t>m2</t>
    <phoneticPr fontId="30" type="noConversion"/>
  </si>
  <si>
    <t>pritličje: pr. 001 - delavnica</t>
    <phoneticPr fontId="30" type="noConversion"/>
  </si>
  <si>
    <t>pritličje: pr. 004 - hodnik pred delavnico</t>
    <phoneticPr fontId="30" type="noConversion"/>
  </si>
  <si>
    <t>pritličje: pr. 014 - hodnik pred vetrolovom</t>
    <phoneticPr fontId="30" type="noConversion"/>
  </si>
  <si>
    <t>pritličje: pr. 018 - hodnik pred sanitarijami</t>
    <phoneticPr fontId="30" type="noConversion"/>
  </si>
  <si>
    <t>pritličje: pr. 027 - hodnik pred jedilnico</t>
    <phoneticPr fontId="30" type="noConversion"/>
  </si>
  <si>
    <t>nadstropje: pr. 004 - hodnik pred knjižnico</t>
    <phoneticPr fontId="30" type="noConversion"/>
  </si>
  <si>
    <t>kos</t>
    <phoneticPr fontId="30" type="noConversion"/>
  </si>
  <si>
    <t>Dobava in montaža ročnih gasilnih aparatov 6EG prah 21A:</t>
    <phoneticPr fontId="30" type="noConversion"/>
  </si>
  <si>
    <t>A_0./</t>
    <phoneticPr fontId="30" type="noConversion"/>
  </si>
  <si>
    <t>hidroizolacija 1,0 cm</t>
    <phoneticPr fontId="30" type="noConversion"/>
  </si>
  <si>
    <t>betonski stebri. Z odnosom na gradbeno deponijo. Obračunano po m3.</t>
    <phoneticPr fontId="30" type="noConversion"/>
  </si>
  <si>
    <t xml:space="preserve">Izpraznitev opreme - pomične opreme (pulti, mize, omare, stoli...) - vgrajene opreme - omare  z odnosom na deponijo oz. v skladišče, ki ga določi nadzorni organ. </t>
    <phoneticPr fontId="53" type="noConversion"/>
  </si>
  <si>
    <r>
      <t xml:space="preserve">* </t>
    </r>
    <r>
      <rPr>
        <u/>
        <sz val="11"/>
        <rFont val="Calibri"/>
      </rPr>
      <t xml:space="preserve">sestava </t>
    </r>
    <r>
      <rPr>
        <b/>
        <u/>
        <sz val="11"/>
        <rFont val="Calibri"/>
      </rPr>
      <t>N2.1</t>
    </r>
    <r>
      <rPr>
        <sz val="11"/>
        <rFont val="Calibri"/>
      </rPr>
      <t xml:space="preserve"> - nadstropje na koti + 3,12 m (guma)</t>
    </r>
    <phoneticPr fontId="30" type="noConversion"/>
  </si>
  <si>
    <t>- toplotna izolacija (npr. FIBRAN XPS 300-L)      4,00 cm</t>
    <phoneticPr fontId="30" type="noConversion"/>
  </si>
  <si>
    <t>- toplotna izolacija (npr. FIBRAN XPS 300-L)      4,00 cm</t>
    <phoneticPr fontId="30" type="noConversion"/>
  </si>
  <si>
    <t>Dobava, vgrajevanje in ročno utrjevanje gramoznega materiala granulacije 0 - 50 mm, za tamponski sloj z utrjevanjem po slojih do potrebne zbitosti min. 100 Mp - med pasovnimi temelji.</t>
    <phoneticPr fontId="30" type="noConversion"/>
  </si>
  <si>
    <t>Demontaža in odstranitev vertikalnih žlebov skupaj s pritrdilnim materialom, odvozom na gradbeno deponijo. Obračun po m1.</t>
    <phoneticPr fontId="30" type="noConversion"/>
  </si>
  <si>
    <t>7.03</t>
    <phoneticPr fontId="30" type="noConversion"/>
  </si>
  <si>
    <t>m1</t>
    <phoneticPr fontId="30" type="noConversion"/>
  </si>
  <si>
    <t>Dobava in montaža nizkostenske obrobe višine 6,0 cm. Po izbiri projektanta.</t>
    <phoneticPr fontId="30" type="noConversion"/>
  </si>
  <si>
    <t>7.04</t>
    <phoneticPr fontId="30" type="noConversion"/>
  </si>
  <si>
    <r>
      <t>*</t>
    </r>
    <r>
      <rPr>
        <u/>
        <sz val="11"/>
        <rFont val="Calibri"/>
      </rPr>
      <t xml:space="preserve"> sestava </t>
    </r>
    <r>
      <rPr>
        <b/>
        <u/>
        <sz val="11"/>
        <rFont val="Calibri"/>
      </rPr>
      <t>N2.2</t>
    </r>
    <r>
      <rPr>
        <sz val="11"/>
        <rFont val="Calibri"/>
      </rPr>
      <t xml:space="preserve"> - nadstropje na koti + 3,12 m (guma) </t>
    </r>
    <phoneticPr fontId="30" type="noConversion"/>
  </si>
  <si>
    <t>Obračun po m2.</t>
    <phoneticPr fontId="30" type="noConversion"/>
  </si>
  <si>
    <t>- filc, geotekstil                                                       0,30 cm</t>
    <phoneticPr fontId="30" type="noConversion"/>
  </si>
  <si>
    <t>Izravnava betonskih estrihov pred polaganjem finalnih tlakov.</t>
    <phoneticPr fontId="30" type="noConversion"/>
  </si>
  <si>
    <t>Obračun po m2.</t>
    <phoneticPr fontId="30" type="noConversion"/>
  </si>
  <si>
    <t>-</t>
    <phoneticPr fontId="30" type="noConversion"/>
  </si>
  <si>
    <t>-</t>
    <phoneticPr fontId="30" type="noConversion"/>
  </si>
  <si>
    <t>7.01</t>
    <phoneticPr fontId="30" type="noConversion"/>
  </si>
  <si>
    <t>7.02</t>
    <phoneticPr fontId="30" type="noConversion"/>
  </si>
  <si>
    <t>Izdelava PID dokumentacije in usklajevanje na objektu.</t>
    <phoneticPr fontId="30" type="noConversion"/>
  </si>
  <si>
    <t>nadstropje</t>
    <phoneticPr fontId="30" type="noConversion"/>
  </si>
  <si>
    <t>- parna zapora, polietilenska folija                      0,02 cm</t>
    <phoneticPr fontId="30" type="noConversion"/>
  </si>
  <si>
    <t>- diletacijski trak (obod ob stenah)</t>
    <phoneticPr fontId="30" type="noConversion"/>
  </si>
  <si>
    <t>- toplotna izolacija (npr. FIBRAN XPS 300-L)    10,00 cm</t>
    <phoneticPr fontId="30" type="noConversion"/>
  </si>
  <si>
    <t>- toplotna izolacija (npr. FIBRAN XPS 300-L)      5,00 cm</t>
    <phoneticPr fontId="30" type="noConversion"/>
  </si>
  <si>
    <t>- toplotna izolacija (npr. FIBRAN XPS 300-L)      5,00 cm</t>
    <phoneticPr fontId="30" type="noConversion"/>
  </si>
  <si>
    <t>- XPE - FIRAN NIKE                                                 0,30 cm</t>
    <phoneticPr fontId="30" type="noConversion"/>
  </si>
  <si>
    <t xml:space="preserve">Postavitev in po zaključku del demontaža zaščitnih pregradnih sten iz mavčno kartonskih plošč (12,5 mm) s pripadajočimi kovinskimi profili, narejenimi iz vroče cinkane pločevine. Stena je enostransko obložena. Montažerji morajo postaviti in po zaključku del, ko se zaščitne stene odstranijo, uporabljati sesalce s HEPA proti prašenju. </t>
    <phoneticPr fontId="30" type="noConversion"/>
  </si>
  <si>
    <t>10.01</t>
    <phoneticPr fontId="30" type="noConversion"/>
  </si>
  <si>
    <t>10.02</t>
    <phoneticPr fontId="30" type="noConversion"/>
  </si>
  <si>
    <t>10.03</t>
    <phoneticPr fontId="30" type="noConversion"/>
  </si>
  <si>
    <t>10.04</t>
    <phoneticPr fontId="30" type="noConversion"/>
  </si>
  <si>
    <t>1.12</t>
    <phoneticPr fontId="30" type="noConversion"/>
  </si>
  <si>
    <t>Odstranitev finalnega tlaka - montažna drsna panelna stena (vinilit) z lepilom in estrihom do skupne globine 12 cm . Odnos na gradbeno deponijo. Obračun po m2.</t>
    <phoneticPr fontId="30" type="noConversion"/>
  </si>
  <si>
    <t>- lita guma "Polytan"                                             1,00 cm</t>
    <phoneticPr fontId="30" type="noConversion"/>
  </si>
  <si>
    <t>- lita guma "Polytan"                                             2,00 cm</t>
    <phoneticPr fontId="30" type="noConversion"/>
  </si>
  <si>
    <t>Nakladanje in odvoz vseh odpadkov in ruševin na deponijo v razdalji do 15 km.</t>
    <phoneticPr fontId="30" type="noConversion"/>
  </si>
  <si>
    <t>obračun po m3</t>
    <phoneticPr fontId="30" type="noConversion"/>
  </si>
  <si>
    <t>m3</t>
    <phoneticPr fontId="30" type="noConversion"/>
  </si>
  <si>
    <t>Dobava in polaganje stenske keramike, ploščice so dimenzije 20/20 cm, A kvalitete, lepljene z Nivedur lepilom, fuge širine 2 - 3 mm, fugirati s prvovrstno fugirno maso (pod keramiko je obvezno izvesti hidrostop elastic premaz), keramika je položena do višine vrat, vogalni zaključki ALU profili. Barva po izbiri projektanta - WC v pritličju in nadstropju.</t>
    <phoneticPr fontId="30" type="noConversion"/>
  </si>
  <si>
    <t xml:space="preserve">Pod talno keramiko je obvezno dobaviti in izvesti hidroizolacije po celotni talni površini z obzidnim trakom (npr. Mapelastik). </t>
    <phoneticPr fontId="30" type="noConversion"/>
  </si>
  <si>
    <t>1.19</t>
    <phoneticPr fontId="30" type="noConversion"/>
  </si>
  <si>
    <t>ocena 10%</t>
    <phoneticPr fontId="30" type="noConversion"/>
  </si>
  <si>
    <t>Za manjša nepredvidena dela se določi pavšalni znesek 10% vrednosti rušitvenih del.</t>
    <phoneticPr fontId="30" type="noConversion"/>
  </si>
  <si>
    <t>zid v osi D in E, ravna streha - del</t>
    <phoneticPr fontId="30" type="noConversion"/>
  </si>
  <si>
    <t>parapetni zid v osi 7 in E</t>
    <phoneticPr fontId="30" type="noConversion"/>
  </si>
  <si>
    <t>AB KONSTRUKCIJE</t>
    <phoneticPr fontId="30" type="noConversion"/>
  </si>
  <si>
    <t>Rušenje AB konstrukcijskih elementov:</t>
    <phoneticPr fontId="30" type="noConversion"/>
  </si>
  <si>
    <t>Dobava in montaža stopniščnih elementov (nastopne in čelne ploskve) iz kavčuka deb. 5,00 mm (kot npr. NORAMENT 926 grano) širine 1614 mm. Obstenski in obograjni zaključki iz tipkih elementov TG in TW. Obstenski zaključki na podestu S1008 in A5013U. Talna obloga mora ustrezati smernicam ral UZ 120, DIN 4102-B1 oz. EN 13 501-1-Cn S1 ognjevarnost, DIN 4102 
del 1, razred A varen v požarno toksikološkem smislu, DIN 51130-R9 varnost zdrsa, trdnost po ISO 7619  -  82 shoreA, odpornost proti obrabi po ISO 4649, postopek A 120 mm3. Talna obloga mora imeti ekološki certifikat Modri angel in ustrezati standardu RAL UZ 120, polaga se po navodilu proizvajalca. Barva po izbiri arhitekta.</t>
    <phoneticPr fontId="30" type="noConversion"/>
  </si>
  <si>
    <t>Obračun po kosu.</t>
    <phoneticPr fontId="30" type="noConversion"/>
  </si>
  <si>
    <t>kos</t>
    <phoneticPr fontId="30" type="noConversion"/>
  </si>
  <si>
    <t>- vsa pripravljalna dela in zaključna dela,</t>
    <phoneticPr fontId="30" type="noConversion"/>
  </si>
  <si>
    <t>- ves vezni in pritrdilni material,</t>
    <phoneticPr fontId="30" type="noConversion"/>
  </si>
  <si>
    <t>- vzorec, sistem polaganja in barvo določi projektant,</t>
    <phoneticPr fontId="30" type="noConversion"/>
  </si>
  <si>
    <t>- toplotna izolacija (npr. FIBRAN XPS 300-L)      3,00 cm</t>
    <phoneticPr fontId="30" type="noConversion"/>
  </si>
  <si>
    <r>
      <t xml:space="preserve">* </t>
    </r>
    <r>
      <rPr>
        <u/>
        <sz val="11"/>
        <rFont val="Calibri"/>
      </rPr>
      <t>sestava</t>
    </r>
    <r>
      <rPr>
        <b/>
        <u/>
        <sz val="11"/>
        <rFont val="Calibri"/>
      </rPr>
      <t xml:space="preserve"> P1 </t>
    </r>
    <r>
      <rPr>
        <sz val="11"/>
        <rFont val="Calibri"/>
      </rPr>
      <t>-  pritličje na koti + 0,00 (ker. pl.)</t>
    </r>
    <phoneticPr fontId="30" type="noConversion"/>
  </si>
  <si>
    <r>
      <t xml:space="preserve">* </t>
    </r>
    <r>
      <rPr>
        <u/>
        <sz val="11"/>
        <rFont val="Calibri"/>
      </rPr>
      <t>sestava</t>
    </r>
    <r>
      <rPr>
        <b/>
        <u/>
        <sz val="11"/>
        <rFont val="Calibri"/>
      </rPr>
      <t xml:space="preserve"> P2</t>
    </r>
    <r>
      <rPr>
        <sz val="11"/>
        <rFont val="Calibri"/>
      </rPr>
      <t xml:space="preserve"> - pritličje na koti </t>
    </r>
    <r>
      <rPr>
        <u/>
        <sz val="11"/>
        <rFont val="Calibri"/>
      </rPr>
      <t>+</t>
    </r>
    <r>
      <rPr>
        <sz val="11"/>
        <rFont val="Calibri"/>
      </rPr>
      <t xml:space="preserve"> 0,00 (guma)</t>
    </r>
    <phoneticPr fontId="30" type="noConversion"/>
  </si>
  <si>
    <r>
      <t xml:space="preserve">* </t>
    </r>
    <r>
      <rPr>
        <u/>
        <sz val="11"/>
        <rFont val="Calibri"/>
      </rPr>
      <t xml:space="preserve">sestava </t>
    </r>
    <r>
      <rPr>
        <b/>
        <u/>
        <sz val="11"/>
        <rFont val="Calibri"/>
      </rPr>
      <t>N1</t>
    </r>
    <r>
      <rPr>
        <u/>
        <sz val="11"/>
        <rFont val="Calibri"/>
      </rPr>
      <t xml:space="preserve"> </t>
    </r>
    <r>
      <rPr>
        <sz val="11"/>
        <rFont val="Calibri"/>
      </rPr>
      <t>- nadstropje na koti + 3,12 (ker. pl.)</t>
    </r>
    <phoneticPr fontId="30" type="noConversion"/>
  </si>
  <si>
    <t>- prodec                                                                 10,00 cm</t>
    <phoneticPr fontId="30" type="noConversion"/>
  </si>
  <si>
    <t>7.05</t>
    <phoneticPr fontId="30" type="noConversion"/>
  </si>
  <si>
    <t>m2</t>
    <phoneticPr fontId="30" type="noConversion"/>
  </si>
  <si>
    <t>Dobava in vgrajevanje betona C12/15 S1Dmax32 v konstrukcije prereza 0,08 - 0,12, (0,12 - 0,20) m3/m2 - ročni transport betona - naklonski betoni</t>
    <phoneticPr fontId="30" type="noConversion"/>
  </si>
  <si>
    <t>ravna streha nad hodnikom pritličja</t>
    <phoneticPr fontId="30" type="noConversion"/>
  </si>
  <si>
    <t>ravna streha nad nadstropjem</t>
    <phoneticPr fontId="30" type="noConversion"/>
  </si>
  <si>
    <t>Dobava in vgrajevanje betona C25/30 X C1S2Dmax16 v konstrukcije prereza 0,04 - 0,08 m3/m1 - armirano betonski stebri.</t>
    <phoneticPr fontId="30" type="noConversion"/>
  </si>
  <si>
    <r>
      <t xml:space="preserve">* </t>
    </r>
    <r>
      <rPr>
        <u/>
        <sz val="11"/>
        <rFont val="Calibri"/>
      </rPr>
      <t xml:space="preserve">sestava </t>
    </r>
    <r>
      <rPr>
        <b/>
        <u/>
        <sz val="11"/>
        <rFont val="Calibri"/>
      </rPr>
      <t>T2</t>
    </r>
    <r>
      <rPr>
        <sz val="11"/>
        <rFont val="Calibri"/>
      </rPr>
      <t xml:space="preserve"> -atrij  na koti -0,03 m</t>
    </r>
    <phoneticPr fontId="30" type="noConversion"/>
  </si>
  <si>
    <t xml:space="preserve">nadstropje </t>
    <phoneticPr fontId="30" type="noConversion"/>
  </si>
  <si>
    <t>B_VII./ TLAKARSKA DELA SKUPAJ:</t>
    <phoneticPr fontId="30" type="noConversion"/>
  </si>
  <si>
    <t>varianta A</t>
    <phoneticPr fontId="30" type="noConversion"/>
  </si>
  <si>
    <t>- obojestransko srebrne barve,</t>
    <phoneticPr fontId="30" type="noConversion"/>
  </si>
  <si>
    <t>- vgradnja po RAL smernicah,</t>
    <phoneticPr fontId="30" type="noConversion"/>
  </si>
  <si>
    <t>- skupni faktor Uw=0,96 W/m2K,</t>
    <phoneticPr fontId="30" type="noConversion"/>
  </si>
  <si>
    <t>Dobava in montaža tipske vogalne zaščite - tipski vinil profil (npr. ACROVYN tip 8075). Montirana je 6 cm od tal. Dolžina 3,00 m.</t>
    <phoneticPr fontId="30" type="noConversion"/>
  </si>
  <si>
    <t xml:space="preserve">Obračun po kosu. </t>
  </si>
  <si>
    <t>kos</t>
    <phoneticPr fontId="30" type="noConversion"/>
  </si>
  <si>
    <t>pritličje (v osi E)</t>
    <phoneticPr fontId="30" type="noConversion"/>
  </si>
  <si>
    <t>1.05</t>
    <phoneticPr fontId="30" type="noConversion"/>
  </si>
  <si>
    <t>1.06</t>
    <phoneticPr fontId="30" type="noConversion"/>
  </si>
  <si>
    <t>1.07</t>
    <phoneticPr fontId="30" type="noConversion"/>
  </si>
  <si>
    <t>1.08</t>
    <phoneticPr fontId="30" type="noConversion"/>
  </si>
  <si>
    <t>1.09</t>
    <phoneticPr fontId="30" type="noConversion"/>
  </si>
  <si>
    <t>1.10</t>
    <phoneticPr fontId="30" type="noConversion"/>
  </si>
  <si>
    <t>1.11</t>
    <phoneticPr fontId="30" type="noConversion"/>
  </si>
  <si>
    <t xml:space="preserve">Zahteve:                                                                                                                                                                       - slovensko tehnično soglasje STS ali enakovredno                                                                                            - mehanska odpornost na udarec mehkega telesa in udarca žoge po ETAG 03(1) in standardom ISO 7982:1988 (2)                                                                                                                                                             - toplotna prevodnost 0,41 W/m2K po standardu SIST EN ISO 6946:2008   </t>
    <phoneticPr fontId="30" type="noConversion"/>
  </si>
  <si>
    <t>- Pritisni tlak - prek dvojnega škarjastega mehanizma - do 2000 N na tekoči meter - nastavljivo.</t>
    <phoneticPr fontId="30" type="noConversion"/>
  </si>
  <si>
    <t>- Vsak element ima zgornjo in spodnjo potisno prečko iz aluminija s specialnimi tesnili in polnili za dušenje zvoka.</t>
    <phoneticPr fontId="30" type="noConversion"/>
  </si>
  <si>
    <t>- mikroarmiran estrih                                          10,00 cm</t>
    <phoneticPr fontId="30" type="noConversion"/>
  </si>
  <si>
    <t>- pripravo in čiščenje podlage,</t>
    <phoneticPr fontId="30" type="noConversion"/>
  </si>
  <si>
    <t>Pri vse pozicija upoštevati tudi:</t>
    <phoneticPr fontId="30" type="noConversion"/>
  </si>
  <si>
    <t>- izdelavo dilatacij po navodilih projektanta.</t>
    <phoneticPr fontId="30" type="noConversion"/>
  </si>
  <si>
    <t>VARIANTA A - GUMA</t>
    <phoneticPr fontId="30" type="noConversion"/>
  </si>
  <si>
    <t>1.03</t>
    <phoneticPr fontId="30" type="noConversion"/>
  </si>
  <si>
    <t>1.04</t>
    <phoneticPr fontId="30" type="noConversion"/>
  </si>
  <si>
    <t>Dobava in montaža nizkostenske obrobe višine 6,0 cm. (zaključni kotnik na koncu plošče pri stopnišču v nadstropju). Po izbiri projektanta.</t>
    <phoneticPr fontId="30" type="noConversion"/>
  </si>
  <si>
    <t>- Okna se izvedejo po shemah. Pred pričetkom del je potrebno preveriti dimenzije na mestu samem!</t>
    <phoneticPr fontId="30" type="noConversion"/>
  </si>
  <si>
    <t>okno O2</t>
    <phoneticPr fontId="30" type="noConversion"/>
  </si>
  <si>
    <t>Dobava in vgrajevanje betona C25/30 X C1S2Dmax16 v konstrukcije prereza 0,04 - 0,08 m3/m1 - armirano betonske preklade.</t>
    <phoneticPr fontId="30" type="noConversion"/>
  </si>
  <si>
    <t>Dobava in vgrajevanje betona C25/30 X C1S2Dmax16 v konstrukcije prereza 0,04 - 0,08 m3/m1 - armirano betonska atika.</t>
    <phoneticPr fontId="30" type="noConversion"/>
  </si>
  <si>
    <t>- Žaluzije npr. Krpan C80 srebrne barve, alu lamele 80 mm, fiksno alu vodilo, lamele vpete v alu vodilo z vodiči, nadometna maska žaluzije vključno s kitanjem in tesnenjem.</t>
    <phoneticPr fontId="30" type="noConversion"/>
  </si>
  <si>
    <t>B_V./ OKNA</t>
    <phoneticPr fontId="30" type="noConversion"/>
  </si>
  <si>
    <t>premična stena dimenzije 8,00 x 2,80 m</t>
    <phoneticPr fontId="30" type="noConversion"/>
  </si>
  <si>
    <t>-</t>
    <phoneticPr fontId="30" type="noConversion"/>
  </si>
  <si>
    <t>- Sestavljena je iz posameznih elementov - panelov, debeline 100 mm.</t>
    <phoneticPr fontId="30" type="noConversion"/>
  </si>
  <si>
    <t>- Premična stena, kot. npr.  Lejmer LS 100 tip AOP.</t>
    <phoneticPr fontId="30" type="noConversion"/>
  </si>
  <si>
    <t>sestavljena iz 4 posameznih elementov (4 x 1,25 m)</t>
    <phoneticPr fontId="30" type="noConversion"/>
  </si>
  <si>
    <t>kos</t>
    <phoneticPr fontId="30" type="noConversion"/>
  </si>
  <si>
    <t>dimenzije 1,20 x 1,75 m p = 0,80 m</t>
    <phoneticPr fontId="30" type="noConversion"/>
  </si>
  <si>
    <t>pritličje - zbornica</t>
    <phoneticPr fontId="30" type="noConversion"/>
  </si>
  <si>
    <t>kos</t>
    <phoneticPr fontId="30" type="noConversion"/>
  </si>
  <si>
    <t>okno O1</t>
    <phoneticPr fontId="30" type="noConversion"/>
  </si>
  <si>
    <t>- Sestava elementov - tekoči, varjeni jekleni okvir, obojestranske lesene plošče d=16 mm, finalno obdelane z melaminom po izbiri projektanta.</t>
    <phoneticPr fontId="30" type="noConversion"/>
  </si>
  <si>
    <t>- steklo 4_18_4_18_4 Ug=0,5 W/m2K, PVC distančnik,</t>
    <phoneticPr fontId="30" type="noConversion"/>
  </si>
  <si>
    <t>- profil npr. Al 77IW ali 77IS,</t>
    <phoneticPr fontId="30" type="noConversion"/>
  </si>
  <si>
    <t>- vgradni detajli po navodilih proizvajalca, prašnobarvano po izbiri projektanta,</t>
    <phoneticPr fontId="30" type="noConversion"/>
  </si>
  <si>
    <t>okno O5</t>
    <phoneticPr fontId="30" type="noConversion"/>
  </si>
  <si>
    <t>podložni beton med pasovnimi temelji v debelini 10 cm stopnišče</t>
    <phoneticPr fontId="30" type="noConversion"/>
  </si>
  <si>
    <t>pritličje (poglobitev tlakov)</t>
    <phoneticPr fontId="30" type="noConversion"/>
  </si>
  <si>
    <t>dimenzije 0,80 x 0,80 m p = 1,75 m</t>
    <phoneticPr fontId="30" type="noConversion"/>
  </si>
  <si>
    <t>nadstropje - sanitarije</t>
    <phoneticPr fontId="30" type="noConversion"/>
  </si>
  <si>
    <t>okno O6</t>
    <phoneticPr fontId="30" type="noConversion"/>
  </si>
  <si>
    <t>- Vodilo je skrito v steni nad pomično steno, nad vodilom se izvede zvočna zapora, sistem kartonskih mavčnih plošč.</t>
    <phoneticPr fontId="30" type="noConversion"/>
  </si>
  <si>
    <t xml:space="preserve">Zahtevana izolativnost:                                                                                                                                          - stena med učilnico in hodnikom, v katero so vgrajena vrata: R'w = 47 dB                                                                       - stena brez vrat med učilnico in hodnikom: R'w = 52 dB      </t>
    <phoneticPr fontId="30" type="noConversion"/>
  </si>
  <si>
    <t>Za manjša nepredvidena dela se določi pavšalni znesek 10% vrednosti betosnkih in armiranobetonskih del.</t>
    <phoneticPr fontId="30" type="noConversion"/>
  </si>
  <si>
    <t>nad pritličjem</t>
    <phoneticPr fontId="30" type="noConversion"/>
  </si>
  <si>
    <t>nad nadstropjem</t>
    <phoneticPr fontId="30" type="noConversion"/>
  </si>
  <si>
    <t>Dobava in vgrajevanje betona C12/15 S1Dmax32 v konstrukcije prereza 0,08 - 0,12, (0,12 - 0,20) m3/m2 - ročni transport betona - podložni betoni</t>
    <phoneticPr fontId="30" type="noConversion"/>
  </si>
  <si>
    <t>- hidroizolacija                    1x Izoself P3 + 1x Izoelast P5</t>
    <phoneticPr fontId="30" type="noConversion"/>
  </si>
  <si>
    <r>
      <t xml:space="preserve">* </t>
    </r>
    <r>
      <rPr>
        <u/>
        <sz val="11"/>
        <rFont val="Calibri"/>
      </rPr>
      <t xml:space="preserve">sestava </t>
    </r>
    <r>
      <rPr>
        <b/>
        <u/>
        <sz val="11"/>
        <rFont val="Calibri"/>
      </rPr>
      <t>T2</t>
    </r>
    <r>
      <rPr>
        <sz val="11"/>
        <rFont val="Calibri"/>
      </rPr>
      <t xml:space="preserve"> -atrij  na koti -0,03 m</t>
    </r>
    <phoneticPr fontId="30" type="noConversion"/>
  </si>
  <si>
    <t>7.06</t>
    <phoneticPr fontId="30" type="noConversion"/>
  </si>
  <si>
    <r>
      <t xml:space="preserve">* </t>
    </r>
    <r>
      <rPr>
        <u/>
        <sz val="11"/>
        <rFont val="Calibri"/>
      </rPr>
      <t xml:space="preserve">sestava </t>
    </r>
    <r>
      <rPr>
        <b/>
        <u/>
        <sz val="11"/>
        <rFont val="Calibri"/>
      </rPr>
      <t>T1</t>
    </r>
    <r>
      <rPr>
        <sz val="11"/>
        <rFont val="Calibri"/>
      </rPr>
      <t xml:space="preserve"> - pokrita terasa  na koti -0,03 m</t>
    </r>
    <phoneticPr fontId="30" type="noConversion"/>
  </si>
  <si>
    <t>V drugem elementu so vgrajena enokrilna vrata dim. 1,00 x 2,10 m za osebni prehod. Pante - 2x tridelne, eloksirani aluminij E6EV1, kljuka INOX (ALU eloksirano E6EV1, jeklo - prašno barvano po izbiri projektanta.</t>
    <phoneticPr fontId="30" type="noConversion"/>
  </si>
  <si>
    <t>a.</t>
    <phoneticPr fontId="30" type="noConversion"/>
  </si>
  <si>
    <t>kos</t>
    <phoneticPr fontId="30" type="noConversion"/>
  </si>
  <si>
    <t>-</t>
  </si>
  <si>
    <t>b.</t>
    <phoneticPr fontId="30" type="noConversion"/>
  </si>
  <si>
    <t>sestavljena iz 7 posameznih elementov ( 7 x 1,15 m)</t>
    <phoneticPr fontId="30" type="noConversion"/>
  </si>
  <si>
    <t>premična stena dimenzije 5,00 x 2,80 m</t>
    <phoneticPr fontId="30" type="noConversion"/>
  </si>
  <si>
    <t>vključno z žaluzijami</t>
    <phoneticPr fontId="30" type="noConversion"/>
  </si>
  <si>
    <t>vrata V1</t>
    <phoneticPr fontId="30" type="noConversion"/>
  </si>
  <si>
    <t>dimenzije 2,40 x 2,55 m p = 0,00 m</t>
    <phoneticPr fontId="30" type="noConversion"/>
  </si>
  <si>
    <t>pritličje - učilnice</t>
    <phoneticPr fontId="30" type="noConversion"/>
  </si>
  <si>
    <t>varnostno lepljeno kaljeno steklo</t>
    <phoneticPr fontId="30" type="noConversion"/>
  </si>
  <si>
    <t>SS - steklena (sistemska) stena</t>
    <phoneticPr fontId="30" type="noConversion"/>
  </si>
  <si>
    <t>Opremljena bodo s kompletnim okovjem, vloženimi tesnili, zaključnimi letvicami in odkapni profili s čimer bo zagotovljen odvod meteorne vode ter izdelana tako, da je možna enostavna zamenjava stekel.</t>
  </si>
  <si>
    <t>B_V./ OKNA SKUPAJ:</t>
    <phoneticPr fontId="30" type="noConversion"/>
  </si>
  <si>
    <t>5.02</t>
    <phoneticPr fontId="30" type="noConversion"/>
  </si>
  <si>
    <t>5.01</t>
    <phoneticPr fontId="30" type="noConversion"/>
  </si>
  <si>
    <t>Vrata se izdelajo po shemah, pred pričetkom del je preveriti dimenzije na mestu samem.</t>
    <phoneticPr fontId="30" type="noConversion"/>
  </si>
  <si>
    <t>B_V_vr./ VRATA</t>
    <phoneticPr fontId="30" type="noConversion"/>
  </si>
  <si>
    <t>obojestransko ultrapas (npr. Max ali Egger),</t>
    <phoneticPr fontId="30" type="noConversion"/>
  </si>
  <si>
    <t>zaključki pri vratih so leseni masivni,</t>
    <phoneticPr fontId="30" type="noConversion"/>
  </si>
  <si>
    <t>-</t>
    <phoneticPr fontId="30" type="noConversion"/>
  </si>
  <si>
    <t>- Povezava elementov - eloksirani (E6EV1) aluminijasti pogrezni profili (utor-pero) z več gumjastih tesnil in magnetno povezavo 70 N/m1.</t>
    <phoneticPr fontId="30" type="noConversion"/>
  </si>
  <si>
    <t>Dobava, demontaža obstoječih oken in montaža novih PVC oken:</t>
    <phoneticPr fontId="30" type="noConversion"/>
  </si>
  <si>
    <t>- Znižan prag balkonskih vrat.</t>
    <phoneticPr fontId="30" type="noConversion"/>
  </si>
  <si>
    <t xml:space="preserve">  notranja in zunanja polica iz sivega granita npr. BETA-ROSA, komplet z odkapno rego in stranskimi nalimki širine 2,5 cm. Velikost zunanje police je za 4 cm manjša, kot je dimenzija širine okna zaradi prekrivanja toplotne izolacije, čez okvir okna. 17/3/(širina okna -4) cm, polica je na robovih 2,5 cm vtopljena v izolacijo in 2,5 cm sega ven iz fasade. Velikost notranje police je za 5 cm večja kot je dimenzija širine okna zaradi vtopitve v steno 2,5 cm na vsaki strani. Dimenzija police: 40/3/(širina okna +5) cm, polica je na robovih 2,5 cm vtopljena v steno in 2,5 cm sega ven iz stene. Okvir se montira na konzolne L nosilce v območju izolacije. Glej sheme okna!</t>
    <phoneticPr fontId="30" type="noConversion"/>
  </si>
  <si>
    <t>okno O3</t>
    <phoneticPr fontId="30" type="noConversion"/>
  </si>
  <si>
    <t>dimenzije 1,00 x 2,00 m p = 0,55 m</t>
    <phoneticPr fontId="30" type="noConversion"/>
  </si>
  <si>
    <t>pritličje - hodnik (atrij)</t>
    <phoneticPr fontId="30" type="noConversion"/>
  </si>
  <si>
    <t>brez žaluzij</t>
    <phoneticPr fontId="30" type="noConversion"/>
  </si>
  <si>
    <t>okno O4</t>
    <phoneticPr fontId="30" type="noConversion"/>
  </si>
  <si>
    <t>dimenzije 2,40 x 1,75 m p = 0,90 m</t>
    <phoneticPr fontId="30" type="noConversion"/>
  </si>
  <si>
    <t>nadstropje - knjižnica</t>
    <phoneticPr fontId="30" type="noConversion"/>
  </si>
  <si>
    <t>nadstropje - učilnica (052)</t>
    <phoneticPr fontId="30" type="noConversion"/>
  </si>
  <si>
    <t>nadstropje - učilnica (053)</t>
    <phoneticPr fontId="30" type="noConversion"/>
  </si>
  <si>
    <t>okno O4.1</t>
    <phoneticPr fontId="30" type="noConversion"/>
  </si>
  <si>
    <t>Dobava in montaža montažne drsne panelne stene z zvočno izolacijo:</t>
    <phoneticPr fontId="30" type="noConversion"/>
  </si>
  <si>
    <t>8.03</t>
    <phoneticPr fontId="30" type="noConversion"/>
  </si>
  <si>
    <t>nadstropje</t>
    <phoneticPr fontId="30" type="noConversion"/>
  </si>
  <si>
    <t>pritličje - učilnica (024)</t>
    <phoneticPr fontId="30" type="noConversion"/>
  </si>
  <si>
    <t>pritličje - učilnica (025)</t>
    <phoneticPr fontId="30" type="noConversion"/>
  </si>
  <si>
    <t>dimenzije 2,40 x 1,75 m p = 0,80 m</t>
    <phoneticPr fontId="30" type="noConversion"/>
  </si>
  <si>
    <t>okno O6.1</t>
    <phoneticPr fontId="30" type="noConversion"/>
  </si>
  <si>
    <t>dimenzije 2,16 x 1,75 m p = 0,80 m</t>
    <phoneticPr fontId="30" type="noConversion"/>
  </si>
  <si>
    <t>okno OV</t>
    <phoneticPr fontId="30" type="noConversion"/>
  </si>
  <si>
    <t>dimenzije 1,00 x 2,30 m p = 0,25 m</t>
    <phoneticPr fontId="30" type="noConversion"/>
  </si>
  <si>
    <t>vgradnja po RAL smernicah</t>
    <phoneticPr fontId="30" type="noConversion"/>
  </si>
  <si>
    <t xml:space="preserve">trojno termopan steklo </t>
    <phoneticPr fontId="30" type="noConversion"/>
  </si>
  <si>
    <t>- zidarska mera je za 1,5 cm večja po vsem obodu zaradi vgradnje okna,</t>
    <phoneticPr fontId="30" type="noConversion"/>
  </si>
  <si>
    <t>Dobava materiala in montaža stropov iz mavčno kartonskih plošč debeline 12,5 mm (plošče so ognjevarne Ei30), skupno z izdelavo kovinske podkonstrukcije in bandažiranjem stikov (toplotna izolacija je zajeta pri zidarskih delih).</t>
    <phoneticPr fontId="30" type="noConversion"/>
  </si>
  <si>
    <t>8.01</t>
    <phoneticPr fontId="30" type="noConversion"/>
  </si>
  <si>
    <t>a/</t>
    <phoneticPr fontId="30" type="noConversion"/>
  </si>
  <si>
    <t>b/</t>
    <phoneticPr fontId="30" type="noConversion"/>
  </si>
  <si>
    <t>nadstropje</t>
    <phoneticPr fontId="30" type="noConversion"/>
  </si>
  <si>
    <t>zunanja ureditev (pokrita tarasa, atrij)</t>
    <phoneticPr fontId="30" type="noConversion"/>
  </si>
  <si>
    <t>Dobava in montaža talne obloge iz kavčuka deb. 2,00 mm (kot. NORAPLAN SIGNA),  talna obloga mora ustrezati standardu: DIN 4102-B1 oz. EN 13 501-1-Bfl S1 ognjevarnost, DIN 4102 del 1, razred A varen v požarno toksikološkem smislu, DIN 51130-R9 varnost zdrsa, trdnost po ISO 7619 92 shoreA, odpornost proti obrabi 
po ISO 4649, postopek A 150 mm3, talna obloga mora imeti ekološki certifikat Modri angel in ustrezati standardu RAL UZ 120, talna obloga se vzdržuje s strojnim poliranjem. Polagnje po navodilu proizvajalca. Barva granulata mešana večbarvna po izbiri arhitekta.</t>
    <phoneticPr fontId="30" type="noConversion"/>
  </si>
  <si>
    <t>4.13</t>
    <phoneticPr fontId="30" type="noConversion"/>
  </si>
  <si>
    <t>debelina 8,0 cm - pritličje</t>
    <phoneticPr fontId="30" type="noConversion"/>
  </si>
  <si>
    <t>debelina 7,0 cm - pritličje</t>
    <phoneticPr fontId="30" type="noConversion"/>
  </si>
  <si>
    <t>debelina 7,0 cm - nadstropje</t>
    <phoneticPr fontId="30" type="noConversion"/>
  </si>
  <si>
    <t>4.23</t>
    <phoneticPr fontId="30" type="noConversion"/>
  </si>
  <si>
    <t>Vgrejevanje okvirjev za predpražnike iz kotnika 40/40/4 mm, dimenzije 180 x 60 cm.</t>
    <phoneticPr fontId="30" type="noConversion"/>
  </si>
  <si>
    <t>4.24</t>
    <phoneticPr fontId="30" type="noConversion"/>
  </si>
  <si>
    <t>4.26</t>
    <phoneticPr fontId="30" type="noConversion"/>
  </si>
  <si>
    <t>Grobo čiščenje objekta med gradnjo - upoštevana enkratna površina.</t>
    <phoneticPr fontId="30" type="noConversion"/>
  </si>
  <si>
    <t>4.27</t>
    <phoneticPr fontId="30" type="noConversion"/>
  </si>
  <si>
    <t>4.18</t>
    <phoneticPr fontId="30" type="noConversion"/>
  </si>
  <si>
    <t>vrata VM1</t>
    <phoneticPr fontId="30" type="noConversion"/>
  </si>
  <si>
    <t>dimenzije  0,85 x 1,45 m</t>
    <phoneticPr fontId="30" type="noConversion"/>
  </si>
  <si>
    <t>B_II./ KLEPARSKA DELA SKUPAJ:</t>
    <phoneticPr fontId="30" type="noConversion"/>
  </si>
  <si>
    <t>B_III./ KLJUČAVNIČARSKA DELA SKUPAJ:</t>
    <phoneticPr fontId="30" type="noConversion"/>
  </si>
  <si>
    <t>NADSTREŠNICA</t>
    <phoneticPr fontId="30" type="noConversion"/>
  </si>
  <si>
    <t>KLJUČAVNIČARSKA DELA - NADSTREŠNICA</t>
    <phoneticPr fontId="30" type="noConversion"/>
  </si>
  <si>
    <t>B_IX./ FASADERSKA DELA SKUPAJ:</t>
    <phoneticPr fontId="30" type="noConversion"/>
  </si>
  <si>
    <t>- Stropno vodilo - tirnice, čeični C profil, dim. 98 x 66 x 4 mm, brez talnih vodil.</t>
    <phoneticPr fontId="30" type="noConversion"/>
  </si>
  <si>
    <t>B_X./ SLIKOPLESKARSKA DELA SKUPAJ:</t>
    <phoneticPr fontId="30" type="noConversion"/>
  </si>
  <si>
    <t>B_XI./ ZAŠČITNI UKREPI SKUPAJ:</t>
    <phoneticPr fontId="30" type="noConversion"/>
  </si>
  <si>
    <t>B_XI./</t>
    <phoneticPr fontId="30" type="noConversion"/>
  </si>
  <si>
    <t>B_XII./ RAZNA DELA SKUPAJ:</t>
    <phoneticPr fontId="30" type="noConversion"/>
  </si>
  <si>
    <t>PRIPRAVLJALNA DELA</t>
    <phoneticPr fontId="30" type="noConversion"/>
  </si>
  <si>
    <t>RUŠITVENA DELA</t>
    <phoneticPr fontId="30" type="noConversion"/>
  </si>
  <si>
    <t>KLJUČAVNIČARSKA DELA - NADSTREŠNICA</t>
    <phoneticPr fontId="30" type="noConversion"/>
  </si>
  <si>
    <t>FASADERSKA DELA</t>
    <phoneticPr fontId="30" type="noConversion"/>
  </si>
  <si>
    <t>ZAŠČITNI UKREPI</t>
    <phoneticPr fontId="30" type="noConversion"/>
  </si>
  <si>
    <t>9.01</t>
    <phoneticPr fontId="30" type="noConversion"/>
  </si>
  <si>
    <t>9.03</t>
    <phoneticPr fontId="30" type="noConversion"/>
  </si>
  <si>
    <t>9.04</t>
    <phoneticPr fontId="30" type="noConversion"/>
  </si>
  <si>
    <t>9.05</t>
    <phoneticPr fontId="30" type="noConversion"/>
  </si>
  <si>
    <t>9.06</t>
    <phoneticPr fontId="30" type="noConversion"/>
  </si>
  <si>
    <t>kos</t>
    <phoneticPr fontId="30" type="noConversion"/>
  </si>
  <si>
    <t>4.03</t>
    <phoneticPr fontId="30" type="noConversion"/>
  </si>
  <si>
    <t>4.02</t>
    <phoneticPr fontId="30" type="noConversion"/>
  </si>
  <si>
    <t>4.04</t>
    <phoneticPr fontId="30" type="noConversion"/>
  </si>
  <si>
    <t>m1</t>
    <phoneticPr fontId="30" type="noConversion"/>
  </si>
  <si>
    <t>nad nadstropjem na koti + 7,25 m</t>
    <phoneticPr fontId="30" type="noConversion"/>
  </si>
  <si>
    <t>nad pritličjem na koti + 3,53 m</t>
    <phoneticPr fontId="30" type="noConversion"/>
  </si>
  <si>
    <r>
      <t xml:space="preserve">* </t>
    </r>
    <r>
      <rPr>
        <u/>
        <sz val="11"/>
        <rFont val="Calibri"/>
      </rPr>
      <t xml:space="preserve">sestava </t>
    </r>
    <r>
      <rPr>
        <b/>
        <u/>
        <sz val="11"/>
        <rFont val="Calibri"/>
      </rPr>
      <t>S1</t>
    </r>
    <r>
      <rPr>
        <sz val="11"/>
        <rFont val="Calibri"/>
      </rPr>
      <t xml:space="preserve"> - ravna streha </t>
    </r>
    <phoneticPr fontId="30" type="noConversion"/>
  </si>
  <si>
    <t>C./</t>
    <phoneticPr fontId="30" type="noConversion"/>
  </si>
  <si>
    <t>ELEKTRO INSTALACIJE</t>
    <phoneticPr fontId="30" type="noConversion"/>
  </si>
  <si>
    <t>dovod, instalacijski material, razsvetljava, TK, požar, ozvočenje, ure in zvonci</t>
    <phoneticPr fontId="30" type="noConversion"/>
  </si>
  <si>
    <t>D./</t>
    <phoneticPr fontId="30" type="noConversion"/>
  </si>
  <si>
    <t>STROJNE INSTALACIJE</t>
    <phoneticPr fontId="30" type="noConversion"/>
  </si>
  <si>
    <t>DDV</t>
    <phoneticPr fontId="30" type="noConversion"/>
  </si>
  <si>
    <t>vodovod, radiatorsko ogrevanje, prezračevanje, hlajenje</t>
    <phoneticPr fontId="30" type="noConversion"/>
  </si>
  <si>
    <t>(A + B + C + D) SKUPAJ:</t>
    <phoneticPr fontId="30" type="noConversion"/>
  </si>
  <si>
    <t>(A + B) SKUPAJ:</t>
    <phoneticPr fontId="30" type="noConversion"/>
  </si>
  <si>
    <t>SKUPAJ Z DDV</t>
    <phoneticPr fontId="30" type="noConversion"/>
  </si>
  <si>
    <t>arhitektura, gradbene konstrukcije, strojne in elektro instalacije</t>
    <phoneticPr fontId="30" type="noConversion"/>
  </si>
  <si>
    <t>8.02</t>
    <phoneticPr fontId="30" type="noConversion"/>
  </si>
  <si>
    <t>pritličje</t>
    <phoneticPr fontId="30" type="noConversion"/>
  </si>
  <si>
    <t>dimenzije 0,80 x 2,10 m</t>
    <phoneticPr fontId="30" type="noConversion"/>
  </si>
  <si>
    <t>pritličje - WC osebje</t>
    <phoneticPr fontId="30" type="noConversion"/>
  </si>
  <si>
    <t>nadstropje - WC</t>
    <phoneticPr fontId="30" type="noConversion"/>
  </si>
  <si>
    <t>vrata V2</t>
    <phoneticPr fontId="30" type="noConversion"/>
  </si>
  <si>
    <t>dimenzije 0,90 x 2,10 m</t>
    <phoneticPr fontId="30" type="noConversion"/>
  </si>
  <si>
    <t>pritličje - zbornica, čistila</t>
    <phoneticPr fontId="30" type="noConversion"/>
  </si>
  <si>
    <t>nadstropje - WC, čistila</t>
    <phoneticPr fontId="30" type="noConversion"/>
  </si>
  <si>
    <t>vrata V3</t>
    <phoneticPr fontId="30" type="noConversion"/>
  </si>
  <si>
    <t>dimenzije 1,06 x 2,10 m</t>
    <phoneticPr fontId="30" type="noConversion"/>
  </si>
  <si>
    <t>nadstropje - učilnice, knjižnica</t>
    <phoneticPr fontId="30" type="noConversion"/>
  </si>
  <si>
    <t>5.03</t>
    <phoneticPr fontId="30" type="noConversion"/>
  </si>
  <si>
    <t>Dobava in montaža notranjih enokrilnih vrat:</t>
    <phoneticPr fontId="30" type="noConversion"/>
  </si>
  <si>
    <t>NOTRANJA VRATA</t>
    <phoneticPr fontId="30" type="noConversion"/>
  </si>
  <si>
    <t>zvočna izoliranost vrat je 52  dB.</t>
    <phoneticPr fontId="30" type="noConversion"/>
  </si>
  <si>
    <t>ključavnica cilindrična, ključ sistemski,</t>
    <phoneticPr fontId="30" type="noConversion"/>
  </si>
  <si>
    <t>nasadila 3 kosi na vratnico,</t>
    <phoneticPr fontId="30" type="noConversion"/>
  </si>
  <si>
    <t>vratna krila so polna, s kovinskim okvirjem,</t>
    <phoneticPr fontId="30" type="noConversion"/>
  </si>
  <si>
    <t>A.0/</t>
    <phoneticPr fontId="30" type="noConversion"/>
  </si>
</sst>
</file>

<file path=xl/styles.xml><?xml version="1.0" encoding="utf-8"?>
<styleSheet xmlns="http://schemas.openxmlformats.org/spreadsheetml/2006/main">
  <numFmts count="1">
    <numFmt numFmtId="164" formatCode="#,##0.00\ [$€-1]"/>
  </numFmts>
  <fonts count="68">
    <font>
      <sz val="10"/>
      <name val="Arial CE"/>
    </font>
    <font>
      <sz val="11"/>
      <name val="Calibri"/>
    </font>
    <font>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8"/>
      <name val="Arial CE"/>
    </font>
    <font>
      <u/>
      <sz val="11"/>
      <name val="Times New Roman"/>
      <family val="1"/>
    </font>
    <font>
      <sz val="10"/>
      <name val="Arial CE"/>
    </font>
    <font>
      <sz val="11"/>
      <color indexed="8"/>
      <name val="Calibri"/>
      <family val="2"/>
    </font>
    <font>
      <sz val="11"/>
      <color indexed="9"/>
      <name val="Calibri"/>
      <family val="2"/>
    </font>
    <font>
      <sz val="11"/>
      <color indexed="17"/>
      <name val="Calibri"/>
      <family val="2"/>
    </font>
    <font>
      <b/>
      <sz val="11"/>
      <color indexed="6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10"/>
      <name val="Calibri"/>
      <family val="2"/>
    </font>
    <font>
      <i/>
      <sz val="11"/>
      <color indexed="23"/>
      <name val="Calibri"/>
      <family val="2"/>
    </font>
    <font>
      <sz val="11"/>
      <color indexed="52"/>
      <name val="Calibri"/>
      <family val="2"/>
    </font>
    <font>
      <b/>
      <sz val="11"/>
      <color indexed="9"/>
      <name val="Calibri"/>
      <family val="2"/>
    </font>
    <font>
      <b/>
      <sz val="11"/>
      <color indexed="52"/>
      <name val="Calibri"/>
      <family val="2"/>
    </font>
    <font>
      <sz val="11"/>
      <color indexed="20"/>
      <name val="Calibri"/>
      <family val="2"/>
    </font>
    <font>
      <sz val="11"/>
      <color indexed="62"/>
      <name val="Calibri"/>
      <family val="2"/>
    </font>
    <font>
      <b/>
      <sz val="11"/>
      <color indexed="8"/>
      <name val="Calibri"/>
      <family val="2"/>
    </font>
    <font>
      <sz val="8"/>
      <name val="Verdana"/>
    </font>
    <font>
      <sz val="12"/>
      <name val="Calibri"/>
    </font>
    <font>
      <sz val="10"/>
      <name val="Calibri"/>
    </font>
    <font>
      <b/>
      <sz val="12"/>
      <name val="Calibri"/>
    </font>
    <font>
      <b/>
      <sz val="16"/>
      <name val="Calibri"/>
    </font>
    <font>
      <sz val="11"/>
      <name val="Calibri"/>
    </font>
    <font>
      <sz val="10"/>
      <color indexed="10"/>
      <name val="Calibri"/>
    </font>
    <font>
      <b/>
      <sz val="11"/>
      <name val="Calibri"/>
    </font>
    <font>
      <b/>
      <sz val="12"/>
      <color indexed="10"/>
      <name val="Calibri"/>
    </font>
    <font>
      <b/>
      <sz val="11"/>
      <color indexed="10"/>
      <name val="Calibri"/>
    </font>
    <font>
      <u/>
      <sz val="11"/>
      <name val="Calibri"/>
    </font>
    <font>
      <sz val="12"/>
      <color indexed="10"/>
      <name val="Calibri"/>
    </font>
    <font>
      <sz val="11"/>
      <color indexed="48"/>
      <name val="Calibri"/>
    </font>
    <font>
      <sz val="11"/>
      <color indexed="12"/>
      <name val="Calibri"/>
    </font>
    <font>
      <sz val="11"/>
      <color indexed="14"/>
      <name val="Calibri"/>
    </font>
    <font>
      <sz val="10"/>
      <color indexed="14"/>
      <name val="Calibri"/>
    </font>
    <font>
      <sz val="11"/>
      <color indexed="53"/>
      <name val="Calibri"/>
    </font>
    <font>
      <sz val="11"/>
      <color indexed="46"/>
      <name val="Calibri"/>
    </font>
    <font>
      <b/>
      <sz val="20"/>
      <name val="Calibri"/>
    </font>
    <font>
      <b/>
      <sz val="15"/>
      <color indexed="63"/>
      <name val="Calibri"/>
    </font>
    <font>
      <sz val="11"/>
      <color indexed="63"/>
      <name val="Calibri"/>
    </font>
    <font>
      <b/>
      <sz val="12"/>
      <color indexed="63"/>
      <name val="Calibri"/>
    </font>
    <font>
      <b/>
      <sz val="16"/>
      <color indexed="63"/>
      <name val="Calibri"/>
    </font>
    <font>
      <sz val="8"/>
      <name val="Calibri"/>
    </font>
    <font>
      <b/>
      <u/>
      <sz val="11"/>
      <name val="Calibri"/>
    </font>
    <font>
      <b/>
      <sz val="10"/>
      <name val="Calibri"/>
    </font>
    <font>
      <sz val="10"/>
      <name val="Arial CE"/>
    </font>
    <font>
      <b/>
      <sz val="10"/>
      <name val="Arial CE"/>
    </font>
    <font>
      <sz val="11"/>
      <name val="Arial CE"/>
    </font>
    <font>
      <sz val="10"/>
      <color indexed="12"/>
      <name val="Calibri"/>
    </font>
    <font>
      <sz val="10"/>
      <color indexed="48"/>
      <name val="Calibri"/>
    </font>
    <font>
      <sz val="12"/>
      <color indexed="12"/>
      <name val="Calibri"/>
    </font>
    <font>
      <b/>
      <sz val="14"/>
      <name val="Calibri"/>
    </font>
    <font>
      <b/>
      <sz val="11"/>
      <color indexed="45"/>
      <name val="Calibri"/>
    </font>
    <font>
      <vertAlign val="superscript"/>
      <sz val="11"/>
      <name val="Calibri"/>
    </font>
    <font>
      <b/>
      <sz val="14"/>
      <color indexed="63"/>
      <name val="Calibri"/>
    </font>
    <font>
      <sz val="14"/>
      <name val="Calibri"/>
    </font>
    <font>
      <b/>
      <sz val="14"/>
      <color indexed="10"/>
      <name val="Calibri"/>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43"/>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1"/>
        <bgColor indexed="64"/>
      </patternFill>
    </fill>
  </fills>
  <borders count="14">
    <border>
      <left/>
      <right/>
      <top/>
      <bottom/>
      <diagonal/>
    </border>
    <border>
      <left/>
      <right/>
      <top/>
      <bottom style="thin">
        <color indexed="64"/>
      </bottom>
      <diagonal/>
    </border>
    <border>
      <left/>
      <right/>
      <top style="double">
        <color indexed="64"/>
      </top>
      <bottom/>
      <diagonal/>
    </border>
    <border>
      <left/>
      <right/>
      <top/>
      <bottom style="double">
        <color indexed="64"/>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right/>
      <top style="thin">
        <color indexed="64"/>
      </top>
      <bottom/>
      <diagonal/>
    </border>
  </borders>
  <cellStyleXfs count="42">
    <xf numFmtId="0" fontId="0"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5" fillId="4" borderId="0" applyNumberFormat="0" applyBorder="0" applyAlignment="0" applyProtection="0"/>
    <xf numFmtId="0" fontId="16" fillId="16" borderId="4" applyNumberFormat="0" applyAlignment="0" applyProtection="0"/>
    <xf numFmtId="0" fontId="17" fillId="0" borderId="0" applyNumberFormat="0" applyFill="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21" fillId="17" borderId="0" applyNumberFormat="0" applyBorder="0" applyAlignment="0" applyProtection="0"/>
    <xf numFmtId="0" fontId="12" fillId="18" borderId="8" applyNumberFormat="0" applyFont="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21"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22" borderId="0" applyNumberFormat="0" applyBorder="0" applyAlignment="0" applyProtection="0"/>
    <xf numFmtId="0" fontId="24" fillId="0" borderId="9" applyNumberFormat="0" applyFill="0" applyAlignment="0" applyProtection="0"/>
    <xf numFmtId="0" fontId="25" fillId="23" borderId="10" applyNumberFormat="0" applyAlignment="0" applyProtection="0"/>
    <xf numFmtId="0" fontId="26" fillId="16" borderId="11" applyNumberFormat="0" applyAlignment="0" applyProtection="0"/>
    <xf numFmtId="0" fontId="27" fillId="3" borderId="0" applyNumberFormat="0" applyBorder="0" applyAlignment="0" applyProtection="0"/>
    <xf numFmtId="0" fontId="28" fillId="7" borderId="11" applyNumberFormat="0" applyAlignment="0" applyProtection="0"/>
    <xf numFmtId="0" fontId="29" fillId="0" borderId="12" applyNumberFormat="0" applyFill="0" applyAlignment="0" applyProtection="0"/>
  </cellStyleXfs>
  <cellXfs count="383">
    <xf numFmtId="0" fontId="0" fillId="0" borderId="0" xfId="0"/>
    <xf numFmtId="0" fontId="31" fillId="0" borderId="0" xfId="0" applyFont="1"/>
    <xf numFmtId="0" fontId="32" fillId="0" borderId="0" xfId="0" applyFont="1"/>
    <xf numFmtId="0" fontId="33" fillId="0" borderId="0" xfId="0" applyFont="1"/>
    <xf numFmtId="0" fontId="33" fillId="0" borderId="0" xfId="0" applyFont="1" applyAlignment="1">
      <alignment horizontal="right"/>
    </xf>
    <xf numFmtId="0" fontId="33" fillId="0" borderId="0" xfId="0" applyFont="1" applyAlignment="1">
      <alignment horizontal="right" vertical="top"/>
    </xf>
    <xf numFmtId="0" fontId="33" fillId="0" borderId="0" xfId="0" applyFont="1" applyAlignment="1">
      <alignment vertical="top"/>
    </xf>
    <xf numFmtId="0" fontId="33" fillId="0" borderId="0" xfId="0" applyFont="1" applyAlignment="1">
      <alignment horizontal="center"/>
    </xf>
    <xf numFmtId="4" fontId="33" fillId="0" borderId="0" xfId="0" applyNumberFormat="1" applyFont="1" applyAlignment="1">
      <alignment horizontal="right"/>
    </xf>
    <xf numFmtId="4" fontId="33" fillId="0" borderId="0" xfId="0" applyNumberFormat="1" applyFont="1"/>
    <xf numFmtId="0" fontId="35" fillId="0" borderId="0" xfId="0" applyFont="1"/>
    <xf numFmtId="49" fontId="35" fillId="0" borderId="0" xfId="0" applyNumberFormat="1" applyFont="1" applyAlignment="1">
      <alignment horizontal="right" vertical="justify"/>
    </xf>
    <xf numFmtId="49" fontId="35" fillId="0" borderId="0" xfId="0" applyNumberFormat="1" applyFont="1" applyAlignment="1">
      <alignment horizontal="right" vertical="top"/>
    </xf>
    <xf numFmtId="2" fontId="35" fillId="0" borderId="0" xfId="0" applyNumberFormat="1" applyFont="1" applyAlignment="1">
      <alignment vertical="top" wrapText="1"/>
    </xf>
    <xf numFmtId="0" fontId="35" fillId="0" borderId="0" xfId="0" applyFont="1" applyAlignment="1">
      <alignment horizontal="center"/>
    </xf>
    <xf numFmtId="4" fontId="35" fillId="0" borderId="0" xfId="0" applyNumberFormat="1" applyFont="1" applyAlignment="1">
      <alignment horizontal="right"/>
    </xf>
    <xf numFmtId="4" fontId="35" fillId="0" borderId="0" xfId="0" applyNumberFormat="1" applyFont="1"/>
    <xf numFmtId="0" fontId="22" fillId="0" borderId="0" xfId="0" applyFont="1"/>
    <xf numFmtId="0" fontId="36" fillId="0" borderId="0" xfId="0" applyFont="1"/>
    <xf numFmtId="0" fontId="35" fillId="0" borderId="0" xfId="0" applyFont="1" applyBorder="1"/>
    <xf numFmtId="0" fontId="35" fillId="0" borderId="1" xfId="0" applyFont="1" applyBorder="1" applyAlignment="1">
      <alignment horizontal="right"/>
    </xf>
    <xf numFmtId="0" fontId="35" fillId="0" borderId="1" xfId="0" applyFont="1" applyBorder="1" applyAlignment="1">
      <alignment horizontal="right" vertical="top"/>
    </xf>
    <xf numFmtId="0" fontId="35" fillId="0" borderId="1" xfId="0" applyFont="1" applyBorder="1" applyAlignment="1">
      <alignment vertical="top"/>
    </xf>
    <xf numFmtId="0" fontId="35" fillId="0" borderId="1" xfId="0" applyFont="1" applyBorder="1"/>
    <xf numFmtId="0" fontId="35" fillId="0" borderId="1" xfId="0" applyFont="1" applyBorder="1" applyAlignment="1">
      <alignment horizontal="center"/>
    </xf>
    <xf numFmtId="4" fontId="35" fillId="0" borderId="1" xfId="0" applyNumberFormat="1" applyFont="1" applyBorder="1" applyAlignment="1">
      <alignment horizontal="right"/>
    </xf>
    <xf numFmtId="4" fontId="35" fillId="0" borderId="1" xfId="0" applyNumberFormat="1" applyFont="1" applyBorder="1"/>
    <xf numFmtId="0" fontId="35" fillId="0" borderId="0" xfId="0" applyFont="1" applyAlignment="1">
      <alignment horizontal="right"/>
    </xf>
    <xf numFmtId="0" fontId="35" fillId="0" borderId="0" xfId="0" applyFont="1" applyAlignment="1">
      <alignment horizontal="right" vertical="top"/>
    </xf>
    <xf numFmtId="0" fontId="37" fillId="0" borderId="0" xfId="0" applyFont="1" applyAlignment="1">
      <alignment vertical="top"/>
    </xf>
    <xf numFmtId="0" fontId="37" fillId="0" borderId="0" xfId="0" applyFont="1"/>
    <xf numFmtId="0" fontId="37" fillId="0" borderId="0" xfId="0" applyFont="1" applyAlignment="1">
      <alignment horizontal="center"/>
    </xf>
    <xf numFmtId="4" fontId="37" fillId="0" borderId="0" xfId="0" applyNumberFormat="1" applyFont="1" applyAlignment="1">
      <alignment horizontal="right"/>
    </xf>
    <xf numFmtId="4" fontId="37" fillId="0" borderId="0" xfId="0" applyNumberFormat="1" applyFont="1"/>
    <xf numFmtId="49" fontId="22" fillId="0" borderId="0" xfId="0" applyNumberFormat="1" applyFont="1" applyAlignment="1">
      <alignment horizontal="right" vertical="justify"/>
    </xf>
    <xf numFmtId="49" fontId="22" fillId="0" borderId="0" xfId="0" applyNumberFormat="1" applyFont="1" applyAlignment="1">
      <alignment horizontal="right" vertical="top"/>
    </xf>
    <xf numFmtId="2" fontId="22" fillId="0" borderId="0" xfId="0" applyNumberFormat="1" applyFont="1" applyAlignment="1">
      <alignment vertical="top" wrapText="1"/>
    </xf>
    <xf numFmtId="0" fontId="22" fillId="0" borderId="0" xfId="0" applyFont="1" applyAlignment="1">
      <alignment horizontal="center"/>
    </xf>
    <xf numFmtId="4" fontId="22" fillId="0" borderId="0" xfId="0" applyNumberFormat="1" applyFont="1" applyAlignment="1">
      <alignment horizontal="right"/>
    </xf>
    <xf numFmtId="4" fontId="22" fillId="0" borderId="0" xfId="0" applyNumberFormat="1" applyFont="1"/>
    <xf numFmtId="0" fontId="38" fillId="0" borderId="0" xfId="0" applyFont="1" applyAlignment="1">
      <alignment horizontal="right"/>
    </xf>
    <xf numFmtId="0" fontId="38" fillId="0" borderId="0" xfId="0" applyFont="1" applyAlignment="1">
      <alignment horizontal="right" vertical="top"/>
    </xf>
    <xf numFmtId="0" fontId="38" fillId="0" borderId="0" xfId="0" applyFont="1" applyAlignment="1">
      <alignment vertical="top"/>
    </xf>
    <xf numFmtId="0" fontId="38" fillId="0" borderId="0" xfId="0" applyFont="1"/>
    <xf numFmtId="0" fontId="38" fillId="0" borderId="0" xfId="0" applyFont="1" applyAlignment="1">
      <alignment horizontal="center"/>
    </xf>
    <xf numFmtId="4" fontId="38" fillId="0" borderId="0" xfId="0" applyNumberFormat="1" applyFont="1" applyAlignment="1">
      <alignment horizontal="right"/>
    </xf>
    <xf numFmtId="4" fontId="38" fillId="0" borderId="0" xfId="0" applyNumberFormat="1" applyFont="1"/>
    <xf numFmtId="0" fontId="35" fillId="0" borderId="0" xfId="0" applyFont="1" applyAlignment="1">
      <alignment vertical="top" wrapText="1"/>
    </xf>
    <xf numFmtId="0" fontId="35" fillId="0" borderId="0" xfId="0" applyFont="1" applyAlignment="1">
      <alignment wrapText="1"/>
    </xf>
    <xf numFmtId="0" fontId="22" fillId="0" borderId="0" xfId="0" applyFont="1" applyAlignment="1">
      <alignment horizontal="right"/>
    </xf>
    <xf numFmtId="0" fontId="22" fillId="0" borderId="0" xfId="0" applyFont="1" applyAlignment="1">
      <alignment horizontal="right" vertical="top"/>
    </xf>
    <xf numFmtId="0" fontId="22" fillId="0" borderId="0" xfId="0" applyFont="1" applyAlignment="1">
      <alignment wrapText="1"/>
    </xf>
    <xf numFmtId="0" fontId="22" fillId="0" borderId="1" xfId="0" applyFont="1" applyBorder="1"/>
    <xf numFmtId="0" fontId="22" fillId="0" borderId="1" xfId="0" applyFont="1" applyBorder="1" applyAlignment="1">
      <alignment horizontal="center"/>
    </xf>
    <xf numFmtId="4" fontId="22" fillId="0" borderId="1" xfId="0" applyNumberFormat="1" applyFont="1" applyBorder="1" applyAlignment="1">
      <alignment horizontal="right"/>
    </xf>
    <xf numFmtId="4" fontId="22" fillId="0" borderId="1" xfId="0" applyNumberFormat="1" applyFont="1" applyBorder="1"/>
    <xf numFmtId="0" fontId="39" fillId="0" borderId="0" xfId="0" applyFont="1" applyAlignment="1">
      <alignment vertical="top"/>
    </xf>
    <xf numFmtId="0" fontId="39" fillId="0" borderId="0" xfId="0" applyFont="1"/>
    <xf numFmtId="0" fontId="39" fillId="0" borderId="0" xfId="0" applyFont="1" applyAlignment="1">
      <alignment horizontal="center"/>
    </xf>
    <xf numFmtId="0" fontId="35" fillId="0" borderId="0" xfId="0" applyFont="1" applyBorder="1" applyAlignment="1">
      <alignment horizontal="right"/>
    </xf>
    <xf numFmtId="0" fontId="35" fillId="0" borderId="0" xfId="0" applyFont="1" applyBorder="1" applyAlignment="1">
      <alignment horizontal="right" vertical="top"/>
    </xf>
    <xf numFmtId="0" fontId="35" fillId="0" borderId="0" xfId="0" applyFont="1" applyBorder="1" applyAlignment="1">
      <alignment vertical="top"/>
    </xf>
    <xf numFmtId="0" fontId="35" fillId="0" borderId="0" xfId="0" applyFont="1" applyBorder="1" applyAlignment="1">
      <alignment horizontal="center"/>
    </xf>
    <xf numFmtId="4" fontId="35" fillId="0" borderId="0" xfId="0" applyNumberFormat="1" applyFont="1" applyBorder="1" applyAlignment="1">
      <alignment horizontal="right"/>
    </xf>
    <xf numFmtId="4" fontId="35" fillId="0" borderId="0" xfId="0" applyNumberFormat="1" applyFont="1" applyBorder="1"/>
    <xf numFmtId="0" fontId="35" fillId="0" borderId="0" xfId="0" applyNumberFormat="1" applyFont="1" applyAlignment="1">
      <alignment vertical="top" wrapText="1"/>
    </xf>
    <xf numFmtId="0" fontId="35" fillId="0" borderId="0" xfId="0" applyFont="1" applyAlignment="1">
      <alignment vertical="top"/>
    </xf>
    <xf numFmtId="0" fontId="22" fillId="0" borderId="0" xfId="0" applyFont="1" applyAlignment="1">
      <alignment vertical="top"/>
    </xf>
    <xf numFmtId="49" fontId="35" fillId="0" borderId="1" xfId="0" applyNumberFormat="1" applyFont="1" applyBorder="1" applyAlignment="1">
      <alignment horizontal="right" vertical="justify"/>
    </xf>
    <xf numFmtId="49" fontId="35" fillId="0" borderId="1" xfId="0" applyNumberFormat="1" applyFont="1" applyBorder="1" applyAlignment="1">
      <alignment horizontal="right" vertical="top"/>
    </xf>
    <xf numFmtId="49" fontId="35" fillId="0" borderId="0" xfId="0" applyNumberFormat="1" applyFont="1" applyAlignment="1">
      <alignment horizontal="right"/>
    </xf>
    <xf numFmtId="0" fontId="35" fillId="0" borderId="3" xfId="0" applyFont="1" applyBorder="1" applyAlignment="1">
      <alignment horizontal="right"/>
    </xf>
    <xf numFmtId="0" fontId="35" fillId="0" borderId="3" xfId="0" applyFont="1" applyBorder="1" applyAlignment="1">
      <alignment horizontal="right" vertical="top"/>
    </xf>
    <xf numFmtId="0" fontId="35" fillId="0" borderId="3" xfId="0" applyFont="1" applyBorder="1" applyAlignment="1">
      <alignment vertical="top"/>
    </xf>
    <xf numFmtId="0" fontId="35" fillId="0" borderId="3" xfId="0" applyFont="1" applyBorder="1"/>
    <xf numFmtId="0" fontId="35" fillId="0" borderId="3" xfId="0" applyFont="1" applyBorder="1" applyAlignment="1">
      <alignment horizontal="center"/>
    </xf>
    <xf numFmtId="4" fontId="35" fillId="0" borderId="3" xfId="0" applyNumberFormat="1" applyFont="1" applyBorder="1" applyAlignment="1">
      <alignment horizontal="right"/>
    </xf>
    <xf numFmtId="4" fontId="35" fillId="0" borderId="3" xfId="0" applyNumberFormat="1" applyFont="1" applyBorder="1"/>
    <xf numFmtId="2" fontId="22" fillId="0" borderId="0" xfId="0" applyNumberFormat="1" applyFont="1" applyAlignment="1">
      <alignment vertical="top" wrapText="1" shrinkToFit="1"/>
    </xf>
    <xf numFmtId="49" fontId="22" fillId="0" borderId="1" xfId="0" applyNumberFormat="1" applyFont="1" applyBorder="1" applyAlignment="1">
      <alignment horizontal="right" vertical="justify"/>
    </xf>
    <xf numFmtId="49" fontId="22" fillId="0" borderId="1" xfId="0" applyNumberFormat="1" applyFont="1" applyBorder="1" applyAlignment="1">
      <alignment horizontal="right" vertical="top"/>
    </xf>
    <xf numFmtId="0" fontId="22" fillId="0" borderId="1" xfId="0" applyFont="1" applyBorder="1" applyAlignment="1">
      <alignment vertical="top" wrapText="1"/>
    </xf>
    <xf numFmtId="49" fontId="22" fillId="0" borderId="0" xfId="0" applyNumberFormat="1" applyFont="1" applyAlignment="1">
      <alignment horizontal="right"/>
    </xf>
    <xf numFmtId="0" fontId="35" fillId="0" borderId="1" xfId="0" applyNumberFormat="1" applyFont="1" applyBorder="1" applyAlignment="1">
      <alignment vertical="top" wrapText="1"/>
    </xf>
    <xf numFmtId="0" fontId="31" fillId="0" borderId="0" xfId="0" applyFont="1" applyAlignment="1">
      <alignment horizontal="right" vertical="top"/>
    </xf>
    <xf numFmtId="0" fontId="31" fillId="0" borderId="0" xfId="0" applyFont="1" applyAlignment="1">
      <alignment horizontal="right"/>
    </xf>
    <xf numFmtId="2" fontId="35" fillId="0" borderId="0" xfId="0" applyNumberFormat="1" applyFont="1" applyAlignment="1">
      <alignment wrapText="1"/>
    </xf>
    <xf numFmtId="0" fontId="35" fillId="0" borderId="0" xfId="0" applyNumberFormat="1" applyFont="1" applyAlignment="1">
      <alignment wrapText="1"/>
    </xf>
    <xf numFmtId="0" fontId="41" fillId="0" borderId="0" xfId="0" applyFont="1"/>
    <xf numFmtId="0" fontId="41" fillId="0" borderId="0" xfId="0" applyFont="1" applyAlignment="1">
      <alignment horizontal="center"/>
    </xf>
    <xf numFmtId="4" fontId="41" fillId="0" borderId="0" xfId="0" applyNumberFormat="1" applyFont="1" applyAlignment="1">
      <alignment horizontal="right"/>
    </xf>
    <xf numFmtId="4" fontId="41" fillId="0" borderId="0" xfId="0" applyNumberFormat="1" applyFont="1"/>
    <xf numFmtId="2" fontId="22" fillId="0" borderId="0" xfId="0" applyNumberFormat="1" applyFont="1" applyAlignment="1">
      <alignment wrapText="1"/>
    </xf>
    <xf numFmtId="0" fontId="22" fillId="0" borderId="0" xfId="0" applyNumberFormat="1" applyFont="1" applyAlignment="1">
      <alignment wrapText="1"/>
    </xf>
    <xf numFmtId="2" fontId="35" fillId="0" borderId="0" xfId="0" applyNumberFormat="1" applyFont="1" applyAlignment="1">
      <alignment wrapText="1" shrinkToFit="1"/>
    </xf>
    <xf numFmtId="2" fontId="22" fillId="0" borderId="0" xfId="0" applyNumberFormat="1" applyFont="1" applyAlignment="1">
      <alignment wrapText="1" shrinkToFit="1"/>
    </xf>
    <xf numFmtId="49" fontId="42" fillId="0" borderId="0" xfId="0" applyNumberFormat="1" applyFont="1" applyAlignment="1">
      <alignment horizontal="right"/>
    </xf>
    <xf numFmtId="0" fontId="44" fillId="0" borderId="0" xfId="0" applyFont="1"/>
    <xf numFmtId="49" fontId="44" fillId="0" borderId="0" xfId="0" applyNumberFormat="1" applyFont="1" applyAlignment="1">
      <alignment horizontal="right" vertical="top"/>
    </xf>
    <xf numFmtId="49" fontId="44" fillId="0" borderId="0" xfId="0" applyNumberFormat="1" applyFont="1" applyAlignment="1">
      <alignment horizontal="right"/>
    </xf>
    <xf numFmtId="2" fontId="43" fillId="0" borderId="0" xfId="0" applyNumberFormat="1" applyFont="1" applyAlignment="1">
      <alignment vertical="top" wrapText="1"/>
    </xf>
    <xf numFmtId="0" fontId="44" fillId="0" borderId="0" xfId="0" applyFont="1" applyAlignment="1">
      <alignment horizontal="center"/>
    </xf>
    <xf numFmtId="4" fontId="44" fillId="0" borderId="0" xfId="0" applyNumberFormat="1" applyFont="1" applyAlignment="1">
      <alignment horizontal="right"/>
    </xf>
    <xf numFmtId="4" fontId="44" fillId="0" borderId="0" xfId="0" applyNumberFormat="1" applyFont="1"/>
    <xf numFmtId="0" fontId="45" fillId="0" borderId="0" xfId="0" applyFont="1"/>
    <xf numFmtId="2" fontId="44" fillId="0" borderId="0" xfId="0" applyNumberFormat="1" applyFont="1" applyAlignment="1">
      <alignment vertical="top" wrapText="1"/>
    </xf>
    <xf numFmtId="2" fontId="44" fillId="0" borderId="0" xfId="0" applyNumberFormat="1" applyFont="1" applyAlignment="1">
      <alignment wrapText="1"/>
    </xf>
    <xf numFmtId="0" fontId="44" fillId="0" borderId="0" xfId="0" applyFont="1" applyAlignment="1">
      <alignment horizontal="right" vertical="top"/>
    </xf>
    <xf numFmtId="0" fontId="44" fillId="0" borderId="0" xfId="0" applyFont="1" applyAlignment="1">
      <alignment horizontal="right"/>
    </xf>
    <xf numFmtId="0" fontId="22" fillId="0" borderId="0" xfId="0" applyFont="1" applyBorder="1" applyAlignment="1">
      <alignment horizontal="right"/>
    </xf>
    <xf numFmtId="0" fontId="22" fillId="0" borderId="0" xfId="0" applyFont="1" applyBorder="1"/>
    <xf numFmtId="0" fontId="22" fillId="0" borderId="0" xfId="0" applyFont="1" applyBorder="1" applyAlignment="1">
      <alignment horizontal="center"/>
    </xf>
    <xf numFmtId="4" fontId="22" fillId="0" borderId="0" xfId="0" applyNumberFormat="1" applyFont="1" applyBorder="1" applyAlignment="1">
      <alignment horizontal="right"/>
    </xf>
    <xf numFmtId="4" fontId="22" fillId="0" borderId="0" xfId="0" applyNumberFormat="1" applyFont="1" applyBorder="1"/>
    <xf numFmtId="2" fontId="22" fillId="0" borderId="0" xfId="0" applyNumberFormat="1" applyFont="1" applyAlignment="1">
      <alignment horizontal="left" vertical="top" wrapText="1"/>
    </xf>
    <xf numFmtId="2" fontId="43" fillId="0" borderId="0" xfId="0" applyNumberFormat="1" applyFont="1" applyAlignment="1">
      <alignment horizontal="left" vertical="top" wrapText="1"/>
    </xf>
    <xf numFmtId="0" fontId="46" fillId="0" borderId="0" xfId="0" applyFont="1" applyAlignment="1">
      <alignment horizontal="center"/>
    </xf>
    <xf numFmtId="4" fontId="46" fillId="0" borderId="0" xfId="0" applyNumberFormat="1" applyFont="1"/>
    <xf numFmtId="2" fontId="35" fillId="0" borderId="0" xfId="0" applyNumberFormat="1" applyFont="1" applyAlignment="1">
      <alignment horizontal="left" vertical="top" wrapText="1"/>
    </xf>
    <xf numFmtId="2" fontId="22" fillId="0" borderId="0" xfId="0" applyNumberFormat="1" applyFont="1" applyAlignment="1">
      <alignment horizontal="right" vertical="top" wrapText="1"/>
    </xf>
    <xf numFmtId="2" fontId="43" fillId="0" borderId="0" xfId="0" applyNumberFormat="1" applyFont="1" applyAlignment="1">
      <alignment horizontal="right" vertical="top" wrapText="1"/>
    </xf>
    <xf numFmtId="0" fontId="42" fillId="0" borderId="0" xfId="0" applyFont="1"/>
    <xf numFmtId="0" fontId="50" fillId="0" borderId="0" xfId="0" applyFont="1"/>
    <xf numFmtId="4" fontId="50" fillId="0" borderId="0" xfId="0" applyNumberFormat="1" applyFont="1"/>
    <xf numFmtId="0" fontId="51" fillId="0" borderId="0" xfId="0" applyFont="1"/>
    <xf numFmtId="4" fontId="51" fillId="0" borderId="0" xfId="0" applyNumberFormat="1" applyFont="1"/>
    <xf numFmtId="0" fontId="50" fillId="0" borderId="1" xfId="0" applyFont="1" applyBorder="1"/>
    <xf numFmtId="0" fontId="50" fillId="0" borderId="0" xfId="0" applyFont="1" applyBorder="1"/>
    <xf numFmtId="0" fontId="50" fillId="0" borderId="3" xfId="0" applyFont="1" applyBorder="1"/>
    <xf numFmtId="4" fontId="50" fillId="0" borderId="3" xfId="0" applyNumberFormat="1" applyFont="1" applyBorder="1"/>
    <xf numFmtId="0" fontId="52" fillId="0" borderId="0" xfId="0" applyFont="1"/>
    <xf numFmtId="0" fontId="32" fillId="0" borderId="0" xfId="0" applyFont="1" applyAlignment="1">
      <alignment vertical="top"/>
    </xf>
    <xf numFmtId="0" fontId="35" fillId="0" borderId="13" xfId="0" applyFont="1" applyBorder="1" applyAlignment="1">
      <alignment horizontal="right" vertical="top"/>
    </xf>
    <xf numFmtId="0" fontId="35" fillId="0" borderId="13" xfId="0" applyFont="1" applyBorder="1" applyAlignment="1">
      <alignment horizontal="right"/>
    </xf>
    <xf numFmtId="0" fontId="37" fillId="0" borderId="13" xfId="0" applyFont="1" applyBorder="1"/>
    <xf numFmtId="0" fontId="37" fillId="0" borderId="13" xfId="0" applyFont="1" applyBorder="1" applyAlignment="1">
      <alignment horizontal="center"/>
    </xf>
    <xf numFmtId="4" fontId="37" fillId="0" borderId="13" xfId="0" applyNumberFormat="1" applyFont="1" applyBorder="1" applyAlignment="1">
      <alignment horizontal="right"/>
    </xf>
    <xf numFmtId="4" fontId="35" fillId="0" borderId="13" xfId="0" applyNumberFormat="1" applyFont="1" applyBorder="1"/>
    <xf numFmtId="2" fontId="35" fillId="0" borderId="0" xfId="0" applyNumberFormat="1" applyFont="1" applyAlignment="1">
      <alignment vertical="top" wrapText="1"/>
    </xf>
    <xf numFmtId="2" fontId="35" fillId="0" borderId="0" xfId="0" applyNumberFormat="1" applyFont="1" applyFill="1" applyAlignment="1">
      <alignment horizontal="left" vertical="top" wrapText="1"/>
    </xf>
    <xf numFmtId="2" fontId="43" fillId="0" borderId="0" xfId="0" applyNumberFormat="1" applyFont="1" applyFill="1" applyAlignment="1">
      <alignment horizontal="left" vertical="top" wrapText="1"/>
    </xf>
    <xf numFmtId="2" fontId="44" fillId="0" borderId="0" xfId="0" applyNumberFormat="1" applyFont="1" applyFill="1" applyAlignment="1">
      <alignment wrapText="1"/>
    </xf>
    <xf numFmtId="0" fontId="37" fillId="0" borderId="0" xfId="0" applyFont="1" applyAlignment="1">
      <alignment horizontal="right" vertical="top"/>
    </xf>
    <xf numFmtId="164" fontId="35" fillId="0" borderId="0" xfId="0" applyNumberFormat="1" applyFont="1" applyFill="1"/>
    <xf numFmtId="164" fontId="35" fillId="0" borderId="0" xfId="0" applyNumberFormat="1" applyFont="1"/>
    <xf numFmtId="0" fontId="35" fillId="0" borderId="0" xfId="0" applyFont="1" applyAlignment="1"/>
    <xf numFmtId="164" fontId="35" fillId="0" borderId="0" xfId="0" applyNumberFormat="1" applyFont="1" applyAlignment="1">
      <alignment horizontal="right"/>
    </xf>
    <xf numFmtId="0" fontId="37" fillId="0" borderId="13" xfId="0" applyFont="1" applyBorder="1" applyAlignment="1">
      <alignment vertical="top"/>
    </xf>
    <xf numFmtId="164" fontId="35" fillId="0" borderId="0" xfId="0" applyNumberFormat="1" applyFont="1" applyAlignment="1">
      <alignment vertical="top"/>
    </xf>
    <xf numFmtId="0" fontId="35" fillId="0" borderId="0" xfId="0" applyFont="1" applyBorder="1" applyAlignment="1">
      <alignment vertical="top" wrapText="1"/>
    </xf>
    <xf numFmtId="0" fontId="22" fillId="0" borderId="0" xfId="0" applyFont="1" applyBorder="1" applyAlignment="1">
      <alignment vertical="top" wrapText="1"/>
    </xf>
    <xf numFmtId="164" fontId="22" fillId="0" borderId="0" xfId="0" applyNumberFormat="1" applyFont="1"/>
    <xf numFmtId="0" fontId="33" fillId="0" borderId="0" xfId="0" applyFont="1"/>
    <xf numFmtId="0" fontId="0" fillId="0" borderId="0" xfId="0" applyAlignment="1">
      <alignment wrapText="1"/>
    </xf>
    <xf numFmtId="2" fontId="35" fillId="0" borderId="0" xfId="0" applyNumberFormat="1" applyFont="1" applyAlignment="1">
      <alignment vertical="top" wrapText="1"/>
    </xf>
    <xf numFmtId="2" fontId="9" fillId="0" borderId="0" xfId="0" applyNumberFormat="1" applyFont="1" applyAlignment="1">
      <alignment vertical="top" wrapText="1"/>
    </xf>
    <xf numFmtId="4" fontId="9" fillId="0" borderId="0" xfId="0" applyNumberFormat="1" applyFont="1" applyAlignment="1">
      <alignment horizontal="right"/>
    </xf>
    <xf numFmtId="0" fontId="9" fillId="0" borderId="0" xfId="0" applyFont="1"/>
    <xf numFmtId="49" fontId="9" fillId="0" borderId="0" xfId="0" applyNumberFormat="1" applyFont="1" applyAlignment="1">
      <alignment horizontal="right" vertical="justify"/>
    </xf>
    <xf numFmtId="49" fontId="9" fillId="0" borderId="0" xfId="0" applyNumberFormat="1" applyFont="1" applyAlignment="1">
      <alignment horizontal="right" vertical="top"/>
    </xf>
    <xf numFmtId="0" fontId="9" fillId="0" borderId="0" xfId="0" applyFont="1" applyAlignment="1">
      <alignment horizontal="center"/>
    </xf>
    <xf numFmtId="4" fontId="9" fillId="0" borderId="0" xfId="0" applyNumberFormat="1" applyFont="1"/>
    <xf numFmtId="0" fontId="32" fillId="0" borderId="0" xfId="0" applyFont="1" applyAlignment="1">
      <alignment horizontal="right"/>
    </xf>
    <xf numFmtId="0" fontId="47" fillId="0" borderId="0" xfId="0" applyNumberFormat="1" applyFont="1" applyAlignment="1">
      <alignment vertical="top" wrapText="1"/>
    </xf>
    <xf numFmtId="0" fontId="33" fillId="0" borderId="0" xfId="0" applyFont="1" applyFill="1" applyAlignment="1">
      <alignment horizontal="right"/>
    </xf>
    <xf numFmtId="49" fontId="22" fillId="0" borderId="0" xfId="0" applyNumberFormat="1" applyFont="1" applyFill="1" applyAlignment="1">
      <alignment horizontal="right" vertical="justify"/>
    </xf>
    <xf numFmtId="0" fontId="35" fillId="0" borderId="1" xfId="0" applyFont="1" applyFill="1" applyBorder="1" applyAlignment="1">
      <alignment horizontal="right"/>
    </xf>
    <xf numFmtId="0" fontId="35" fillId="0" borderId="0" xfId="0" applyFont="1" applyFill="1" applyAlignment="1">
      <alignment horizontal="right"/>
    </xf>
    <xf numFmtId="0" fontId="35" fillId="0" borderId="0" xfId="0" applyFont="1" applyFill="1" applyBorder="1" applyAlignment="1">
      <alignment horizontal="right"/>
    </xf>
    <xf numFmtId="0" fontId="32" fillId="0" borderId="0" xfId="0" applyFont="1" applyFill="1"/>
    <xf numFmtId="0" fontId="9" fillId="0" borderId="0" xfId="0" applyFont="1" applyAlignment="1">
      <alignment wrapText="1"/>
    </xf>
    <xf numFmtId="0" fontId="9" fillId="0" borderId="0" xfId="0" applyFont="1" applyAlignment="1">
      <alignment horizontal="right"/>
    </xf>
    <xf numFmtId="164" fontId="9" fillId="0" borderId="0" xfId="0" applyNumberFormat="1" applyFont="1"/>
    <xf numFmtId="0" fontId="9" fillId="0" borderId="0" xfId="0" applyFont="1" applyBorder="1" applyAlignment="1">
      <alignment vertical="top" wrapText="1"/>
    </xf>
    <xf numFmtId="0" fontId="9" fillId="0" borderId="0" xfId="0" applyFont="1" applyBorder="1" applyAlignment="1">
      <alignment horizontal="right" vertical="top" wrapText="1"/>
    </xf>
    <xf numFmtId="0" fontId="31" fillId="0" borderId="0" xfId="0" applyFont="1" applyFill="1" applyAlignment="1">
      <alignment horizontal="right" vertical="top"/>
    </xf>
    <xf numFmtId="49" fontId="35" fillId="0" borderId="0" xfId="0" applyNumberFormat="1" applyFont="1" applyFill="1" applyAlignment="1">
      <alignment horizontal="right" vertical="justify"/>
    </xf>
    <xf numFmtId="49" fontId="9" fillId="0" borderId="0" xfId="0" applyNumberFormat="1" applyFont="1" applyAlignment="1">
      <alignment vertical="top" wrapText="1"/>
    </xf>
    <xf numFmtId="2" fontId="9" fillId="0" borderId="0" xfId="0" applyNumberFormat="1" applyFont="1" applyAlignment="1">
      <alignment wrapText="1"/>
    </xf>
    <xf numFmtId="0" fontId="9" fillId="0" borderId="0" xfId="0" applyNumberFormat="1" applyFont="1" applyAlignment="1">
      <alignment vertical="top" wrapText="1"/>
    </xf>
    <xf numFmtId="2" fontId="9" fillId="0" borderId="0" xfId="0" applyNumberFormat="1" applyFont="1" applyAlignment="1">
      <alignment horizontal="left" vertical="top" wrapText="1"/>
    </xf>
    <xf numFmtId="2" fontId="9" fillId="0" borderId="0" xfId="0" applyNumberFormat="1" applyFont="1" applyFill="1" applyAlignment="1">
      <alignment horizontal="left" vertical="top" wrapText="1"/>
    </xf>
    <xf numFmtId="0" fontId="32" fillId="0" borderId="0" xfId="0" applyFont="1" applyBorder="1"/>
    <xf numFmtId="0" fontId="35" fillId="0" borderId="13" xfId="0" applyFont="1" applyBorder="1"/>
    <xf numFmtId="4" fontId="37" fillId="0" borderId="13" xfId="0" applyNumberFormat="1" applyFont="1" applyBorder="1"/>
    <xf numFmtId="0" fontId="9" fillId="0" borderId="0" xfId="0" applyFont="1" applyAlignment="1">
      <alignment horizontal="right" vertical="top"/>
    </xf>
    <xf numFmtId="0" fontId="9" fillId="0" borderId="0" xfId="0" applyFont="1" applyAlignment="1">
      <alignment vertical="top"/>
    </xf>
    <xf numFmtId="0" fontId="35" fillId="0" borderId="0" xfId="0" applyFont="1" applyFill="1" applyAlignment="1" applyProtection="1">
      <alignment vertical="center"/>
    </xf>
    <xf numFmtId="0" fontId="35" fillId="0" borderId="0" xfId="0" applyFont="1" applyFill="1" applyAlignment="1" applyProtection="1">
      <alignment vertical="top" wrapText="1"/>
    </xf>
    <xf numFmtId="0" fontId="9" fillId="0" borderId="0" xfId="0" applyFont="1" applyFill="1" applyAlignment="1" applyProtection="1">
      <alignment vertical="top" wrapText="1"/>
    </xf>
    <xf numFmtId="4" fontId="9" fillId="0" borderId="0" xfId="0" applyNumberFormat="1" applyFont="1" applyFill="1" applyAlignment="1">
      <alignment horizontal="right"/>
    </xf>
    <xf numFmtId="0" fontId="55" fillId="24" borderId="0" xfId="0" applyFont="1" applyFill="1"/>
    <xf numFmtId="0" fontId="9" fillId="0" borderId="0" xfId="0" applyFont="1" applyFill="1" applyAlignment="1" applyProtection="1">
      <alignment horizontal="left" vertical="top" wrapText="1"/>
    </xf>
    <xf numFmtId="0" fontId="9" fillId="24" borderId="0" xfId="0" applyFont="1" applyFill="1"/>
    <xf numFmtId="49" fontId="9" fillId="0" borderId="0" xfId="0" applyNumberFormat="1" applyFont="1" applyAlignment="1">
      <alignment horizontal="left" vertical="top" wrapText="1"/>
    </xf>
    <xf numFmtId="49" fontId="35" fillId="0" borderId="0" xfId="0" applyNumberFormat="1" applyFont="1" applyAlignment="1">
      <alignment horizontal="left" vertical="top" wrapText="1"/>
    </xf>
    <xf numFmtId="0" fontId="56" fillId="0" borderId="0" xfId="0" applyFont="1" applyAlignment="1">
      <alignment wrapText="1"/>
    </xf>
    <xf numFmtId="2" fontId="35" fillId="0" borderId="0" xfId="0" applyNumberFormat="1" applyFont="1" applyFill="1" applyAlignment="1">
      <alignment vertical="top" wrapText="1"/>
    </xf>
    <xf numFmtId="0" fontId="56" fillId="0" borderId="0" xfId="0" applyFont="1" applyAlignment="1"/>
    <xf numFmtId="0" fontId="33" fillId="0" borderId="0" xfId="0" applyFont="1"/>
    <xf numFmtId="2" fontId="35" fillId="0" borderId="0" xfId="0" applyNumberFormat="1" applyFont="1" applyAlignment="1">
      <alignment vertical="top" wrapText="1"/>
    </xf>
    <xf numFmtId="0" fontId="12" fillId="0" borderId="0" xfId="0" applyFont="1" applyAlignment="1">
      <alignment wrapText="1"/>
    </xf>
    <xf numFmtId="49" fontId="35" fillId="0" borderId="0" xfId="0" applyNumberFormat="1" applyFont="1" applyAlignment="1">
      <alignment horizontal="left" vertical="top" wrapText="1"/>
    </xf>
    <xf numFmtId="0" fontId="56" fillId="0" borderId="0" xfId="0" applyFont="1" applyAlignment="1">
      <alignment wrapText="1"/>
    </xf>
    <xf numFmtId="0" fontId="22" fillId="0" borderId="0" xfId="0" applyFont="1" applyAlignment="1">
      <alignment vertical="top" wrapText="1"/>
    </xf>
    <xf numFmtId="0" fontId="12" fillId="0" borderId="0" xfId="0" applyFont="1" applyAlignment="1"/>
    <xf numFmtId="0" fontId="56" fillId="0" borderId="0" xfId="0" applyFont="1" applyAlignment="1"/>
    <xf numFmtId="4" fontId="8" fillId="0" borderId="0" xfId="0" applyNumberFormat="1" applyFont="1" applyAlignment="1">
      <alignment horizontal="right"/>
    </xf>
    <xf numFmtId="4" fontId="8" fillId="0" borderId="0" xfId="0" applyNumberFormat="1" applyFont="1"/>
    <xf numFmtId="2" fontId="8" fillId="0" borderId="0" xfId="0" applyNumberFormat="1" applyFont="1" applyAlignment="1">
      <alignment vertical="top" wrapText="1" shrinkToFit="1"/>
    </xf>
    <xf numFmtId="0" fontId="8" fillId="0" borderId="0" xfId="0" applyFont="1" applyAlignment="1">
      <alignment horizontal="center"/>
    </xf>
    <xf numFmtId="0" fontId="8" fillId="0" borderId="0" xfId="0" applyFont="1"/>
    <xf numFmtId="49" fontId="8" fillId="0" borderId="0" xfId="0" applyNumberFormat="1" applyFont="1" applyAlignment="1">
      <alignment horizontal="right" vertical="top"/>
    </xf>
    <xf numFmtId="49" fontId="8" fillId="0" borderId="0" xfId="0" applyNumberFormat="1" applyFont="1" applyAlignment="1">
      <alignment horizontal="right"/>
    </xf>
    <xf numFmtId="2" fontId="8" fillId="0" borderId="0" xfId="0" applyNumberFormat="1" applyFont="1" applyAlignment="1">
      <alignment wrapText="1" shrinkToFit="1"/>
    </xf>
    <xf numFmtId="2" fontId="8" fillId="0" borderId="0" xfId="0" applyNumberFormat="1" applyFont="1" applyAlignment="1">
      <alignment vertical="top" wrapText="1"/>
    </xf>
    <xf numFmtId="2" fontId="35" fillId="0" borderId="0" xfId="0" applyNumberFormat="1" applyFont="1" applyAlignment="1">
      <alignment vertical="top" wrapText="1"/>
    </xf>
    <xf numFmtId="0" fontId="56" fillId="0" borderId="0" xfId="0" applyFont="1" applyAlignment="1">
      <alignment wrapText="1"/>
    </xf>
    <xf numFmtId="0" fontId="8" fillId="0" borderId="0" xfId="0" applyNumberFormat="1" applyFont="1" applyAlignment="1">
      <alignment vertical="top" wrapText="1"/>
    </xf>
    <xf numFmtId="2" fontId="8" fillId="0" borderId="0" xfId="0" applyNumberFormat="1" applyFont="1" applyAlignment="1">
      <alignment wrapText="1"/>
    </xf>
    <xf numFmtId="0" fontId="8" fillId="0" borderId="0" xfId="0" applyNumberFormat="1" applyFont="1" applyAlignment="1">
      <alignment wrapText="1"/>
    </xf>
    <xf numFmtId="49" fontId="8" fillId="0" borderId="0" xfId="0" applyNumberFormat="1" applyFont="1" applyAlignment="1">
      <alignment horizontal="right" vertical="justify"/>
    </xf>
    <xf numFmtId="49" fontId="8" fillId="0" borderId="0" xfId="0" applyNumberFormat="1" applyFont="1" applyAlignment="1">
      <alignment horizontal="right" vertical="justify"/>
    </xf>
    <xf numFmtId="49" fontId="8" fillId="0" borderId="0" xfId="0" applyNumberFormat="1" applyFont="1" applyAlignment="1">
      <alignment horizontal="right" vertical="top"/>
    </xf>
    <xf numFmtId="49" fontId="22" fillId="0" borderId="0" xfId="0" applyNumberFormat="1" applyFont="1" applyAlignment="1">
      <alignment horizontal="right" vertical="justify"/>
    </xf>
    <xf numFmtId="0" fontId="8" fillId="0" borderId="0" xfId="0" applyFont="1" applyAlignment="1">
      <alignment vertical="top" wrapText="1"/>
    </xf>
    <xf numFmtId="49" fontId="37" fillId="0" borderId="0" xfId="0" applyNumberFormat="1" applyFont="1" applyAlignment="1">
      <alignment horizontal="left" vertical="top" wrapText="1"/>
    </xf>
    <xf numFmtId="0" fontId="37" fillId="0" borderId="0" xfId="0" applyFont="1" applyAlignment="1">
      <alignment vertical="top" wrapText="1"/>
    </xf>
    <xf numFmtId="0" fontId="8" fillId="0" borderId="0" xfId="0" applyFont="1" applyAlignment="1">
      <alignment horizontal="right"/>
    </xf>
    <xf numFmtId="0" fontId="8" fillId="0" borderId="0" xfId="0" applyFont="1" applyAlignment="1">
      <alignment vertical="top" wrapText="1"/>
    </xf>
    <xf numFmtId="0" fontId="58" fillId="0" borderId="0" xfId="0" applyFont="1" applyAlignment="1"/>
    <xf numFmtId="0" fontId="33" fillId="0" borderId="0" xfId="0" applyFont="1"/>
    <xf numFmtId="2" fontId="22" fillId="0" borderId="0" xfId="0" applyNumberFormat="1" applyFont="1" applyAlignment="1">
      <alignment vertical="top" wrapText="1"/>
    </xf>
    <xf numFmtId="0" fontId="43" fillId="0" borderId="0" xfId="0" applyFont="1"/>
    <xf numFmtId="49" fontId="43" fillId="0" borderId="0" xfId="0" applyNumberFormat="1" applyFont="1" applyAlignment="1">
      <alignment horizontal="right"/>
    </xf>
    <xf numFmtId="0" fontId="59" fillId="0" borderId="0" xfId="0" applyFont="1"/>
    <xf numFmtId="0" fontId="7" fillId="0" borderId="0" xfId="0" applyFont="1"/>
    <xf numFmtId="49" fontId="7" fillId="0" borderId="0" xfId="0" applyNumberFormat="1" applyFont="1" applyAlignment="1">
      <alignment horizontal="right" vertical="top"/>
    </xf>
    <xf numFmtId="49" fontId="7" fillId="0" borderId="0" xfId="0" applyNumberFormat="1" applyFont="1" applyAlignment="1">
      <alignment horizontal="right"/>
    </xf>
    <xf numFmtId="2" fontId="7" fillId="0" borderId="0" xfId="0" applyNumberFormat="1" applyFont="1" applyAlignment="1">
      <alignment vertical="top" wrapText="1"/>
    </xf>
    <xf numFmtId="0" fontId="7" fillId="0" borderId="0" xfId="0" applyFont="1" applyAlignment="1">
      <alignment horizontal="center"/>
    </xf>
    <xf numFmtId="4" fontId="7" fillId="0" borderId="0" xfId="0" applyNumberFormat="1" applyFont="1" applyAlignment="1">
      <alignment horizontal="right"/>
    </xf>
    <xf numFmtId="4" fontId="7" fillId="0" borderId="0" xfId="0" applyNumberFormat="1" applyFont="1"/>
    <xf numFmtId="0" fontId="7" fillId="0" borderId="0" xfId="0" applyNumberFormat="1" applyFont="1" applyAlignment="1">
      <alignment vertical="top" wrapText="1"/>
    </xf>
    <xf numFmtId="2" fontId="7" fillId="0" borderId="0" xfId="0" applyNumberFormat="1" applyFont="1" applyAlignment="1">
      <alignment wrapText="1"/>
    </xf>
    <xf numFmtId="0" fontId="7" fillId="0" borderId="0" xfId="0" applyNumberFormat="1" applyFont="1" applyAlignment="1">
      <alignment wrapText="1"/>
    </xf>
    <xf numFmtId="49" fontId="7" fillId="0" borderId="0" xfId="0" applyNumberFormat="1" applyFont="1" applyAlignment="1">
      <alignment horizontal="right" vertical="justify"/>
    </xf>
    <xf numFmtId="2" fontId="42" fillId="0" borderId="0" xfId="0" applyNumberFormat="1" applyFont="1" applyAlignment="1">
      <alignment vertical="top" wrapText="1"/>
    </xf>
    <xf numFmtId="49" fontId="42" fillId="0" borderId="0" xfId="0" applyNumberFormat="1" applyFont="1" applyAlignment="1">
      <alignment horizontal="right" vertical="top"/>
    </xf>
    <xf numFmtId="0" fontId="60" fillId="0" borderId="0" xfId="0" applyFont="1"/>
    <xf numFmtId="0" fontId="7" fillId="0" borderId="0" xfId="0" applyFont="1" applyAlignment="1">
      <alignment horizontal="right"/>
    </xf>
    <xf numFmtId="0" fontId="7" fillId="0" borderId="0" xfId="0" applyFont="1" applyAlignment="1">
      <alignment vertical="top" wrapText="1"/>
    </xf>
    <xf numFmtId="0" fontId="35" fillId="0" borderId="0" xfId="0" applyFont="1" applyFill="1"/>
    <xf numFmtId="0" fontId="22" fillId="0" borderId="0" xfId="0" applyFont="1" applyFill="1" applyAlignment="1">
      <alignment horizontal="right"/>
    </xf>
    <xf numFmtId="0" fontId="22" fillId="0" borderId="0" xfId="0" applyFont="1" applyFill="1" applyAlignment="1">
      <alignment horizontal="right" vertical="top"/>
    </xf>
    <xf numFmtId="0" fontId="8" fillId="0" borderId="0" xfId="0" applyFont="1" applyFill="1" applyAlignment="1">
      <alignment vertical="top" wrapText="1"/>
    </xf>
    <xf numFmtId="0" fontId="22" fillId="0" borderId="0" xfId="0" applyFont="1" applyFill="1"/>
    <xf numFmtId="0" fontId="22" fillId="0" borderId="0" xfId="0" applyFont="1" applyFill="1" applyAlignment="1">
      <alignment horizontal="center"/>
    </xf>
    <xf numFmtId="4" fontId="22" fillId="0" borderId="0" xfId="0" applyNumberFormat="1" applyFont="1" applyFill="1" applyAlignment="1">
      <alignment horizontal="right"/>
    </xf>
    <xf numFmtId="4" fontId="22" fillId="0" borderId="0" xfId="0" applyNumberFormat="1" applyFont="1" applyFill="1"/>
    <xf numFmtId="0" fontId="33" fillId="0" borderId="0" xfId="0" applyFont="1"/>
    <xf numFmtId="2" fontId="35" fillId="0" borderId="0" xfId="0" applyNumberFormat="1" applyFont="1" applyAlignment="1">
      <alignment vertical="top" wrapText="1"/>
    </xf>
    <xf numFmtId="2" fontId="22" fillId="0" borderId="0" xfId="0" applyNumberFormat="1" applyFont="1" applyAlignment="1">
      <alignment vertical="top" wrapText="1"/>
    </xf>
    <xf numFmtId="0" fontId="6" fillId="0" borderId="0" xfId="0" applyFont="1"/>
    <xf numFmtId="0" fontId="6" fillId="0" borderId="0" xfId="0" applyFont="1" applyAlignment="1">
      <alignment horizontal="center"/>
    </xf>
    <xf numFmtId="4" fontId="6" fillId="0" borderId="0" xfId="0" applyNumberFormat="1" applyFont="1" applyAlignment="1">
      <alignment horizontal="right"/>
    </xf>
    <xf numFmtId="4" fontId="6" fillId="0" borderId="0" xfId="0" applyNumberFormat="1" applyFont="1"/>
    <xf numFmtId="49" fontId="6" fillId="0" borderId="0" xfId="0" applyNumberFormat="1" applyFont="1" applyAlignment="1">
      <alignment horizontal="right" vertical="justify"/>
    </xf>
    <xf numFmtId="49" fontId="6" fillId="0" borderId="0" xfId="0" applyNumberFormat="1" applyFont="1" applyAlignment="1">
      <alignment horizontal="right" vertical="top"/>
    </xf>
    <xf numFmtId="2" fontId="6" fillId="0" borderId="0" xfId="0" applyNumberFormat="1" applyFont="1" applyAlignment="1">
      <alignment vertical="top" wrapText="1"/>
    </xf>
    <xf numFmtId="4" fontId="6" fillId="0" borderId="0" xfId="0" applyNumberFormat="1" applyFont="1" applyFill="1" applyAlignment="1">
      <alignment horizontal="right"/>
    </xf>
    <xf numFmtId="0" fontId="61" fillId="0" borderId="0" xfId="0" applyFont="1" applyAlignment="1">
      <alignment horizontal="right"/>
    </xf>
    <xf numFmtId="0" fontId="33" fillId="0" borderId="0" xfId="0" applyFont="1"/>
    <xf numFmtId="4" fontId="5" fillId="0" borderId="0" xfId="0" applyNumberFormat="1" applyFont="1" applyAlignment="1">
      <alignment horizontal="right"/>
    </xf>
    <xf numFmtId="4" fontId="5" fillId="0" borderId="0" xfId="0" applyNumberFormat="1" applyFont="1"/>
    <xf numFmtId="2" fontId="5" fillId="0" borderId="0" xfId="0" applyNumberFormat="1" applyFont="1" applyAlignment="1">
      <alignment vertical="top" wrapText="1"/>
    </xf>
    <xf numFmtId="49" fontId="5" fillId="0" borderId="0" xfId="0" applyNumberFormat="1" applyFont="1" applyAlignment="1">
      <alignment horizontal="right" vertical="justify"/>
    </xf>
    <xf numFmtId="0" fontId="5" fillId="0" borderId="0" xfId="0" applyFont="1" applyAlignment="1">
      <alignment horizontal="center"/>
    </xf>
    <xf numFmtId="0" fontId="5" fillId="0" borderId="0" xfId="0" applyFont="1"/>
    <xf numFmtId="49" fontId="5" fillId="0" borderId="0" xfId="0" applyNumberFormat="1" applyFont="1" applyAlignment="1">
      <alignment horizontal="right" vertical="top"/>
    </xf>
    <xf numFmtId="49" fontId="7" fillId="0" borderId="0" xfId="0" applyNumberFormat="1" applyFont="1" applyAlignment="1">
      <alignment horizontal="right" vertical="justify" wrapText="1"/>
    </xf>
    <xf numFmtId="49" fontId="22" fillId="0" borderId="0" xfId="0" applyNumberFormat="1" applyFont="1" applyAlignment="1">
      <alignment horizontal="right" vertical="top" wrapText="1"/>
    </xf>
    <xf numFmtId="0" fontId="6" fillId="0" borderId="0" xfId="0" applyFont="1" applyAlignment="1">
      <alignment wrapText="1"/>
    </xf>
    <xf numFmtId="0" fontId="6" fillId="0" borderId="0" xfId="0" applyFont="1" applyAlignment="1">
      <alignment horizontal="center" wrapText="1"/>
    </xf>
    <xf numFmtId="4" fontId="6" fillId="0" borderId="0" xfId="0" applyNumberFormat="1" applyFont="1" applyAlignment="1">
      <alignment horizontal="right" wrapText="1"/>
    </xf>
    <xf numFmtId="4" fontId="6" fillId="0" borderId="0" xfId="0" applyNumberFormat="1" applyFont="1" applyAlignment="1">
      <alignment wrapText="1"/>
    </xf>
    <xf numFmtId="0" fontId="32" fillId="0" borderId="0" xfId="0" applyFont="1" applyAlignment="1">
      <alignment wrapText="1"/>
    </xf>
    <xf numFmtId="4" fontId="35" fillId="0" borderId="0" xfId="0" applyNumberFormat="1" applyFont="1" applyFill="1" applyAlignment="1">
      <alignment horizontal="right"/>
    </xf>
    <xf numFmtId="2" fontId="35" fillId="0" borderId="0" xfId="0" applyNumberFormat="1" applyFont="1" applyAlignment="1">
      <alignment vertical="top" wrapText="1"/>
    </xf>
    <xf numFmtId="0" fontId="8" fillId="0" borderId="0" xfId="0" applyFont="1" applyAlignment="1">
      <alignment vertical="top" wrapText="1"/>
    </xf>
    <xf numFmtId="2" fontId="8" fillId="0" borderId="0" xfId="0" applyNumberFormat="1" applyFont="1" applyAlignment="1">
      <alignment vertical="top" wrapText="1"/>
    </xf>
    <xf numFmtId="2" fontId="37" fillId="0" borderId="0" xfId="0" applyNumberFormat="1" applyFont="1" applyAlignment="1">
      <alignment vertical="top" wrapText="1"/>
    </xf>
    <xf numFmtId="0" fontId="5" fillId="0" borderId="1" xfId="0" applyFont="1" applyBorder="1"/>
    <xf numFmtId="0" fontId="33" fillId="0" borderId="0" xfId="0" applyFont="1"/>
    <xf numFmtId="0" fontId="8" fillId="0" borderId="0" xfId="0" applyFont="1" applyAlignment="1">
      <alignment vertical="top" wrapText="1"/>
    </xf>
    <xf numFmtId="49" fontId="35" fillId="0" borderId="0" xfId="0" applyNumberFormat="1" applyFont="1" applyAlignment="1">
      <alignment horizontal="left" vertical="top" wrapText="1"/>
    </xf>
    <xf numFmtId="0" fontId="56" fillId="0" borderId="0" xfId="0" applyFont="1" applyAlignment="1">
      <alignment wrapText="1"/>
    </xf>
    <xf numFmtId="49" fontId="37" fillId="0" borderId="0" xfId="0" applyNumberFormat="1" applyFont="1" applyAlignment="1">
      <alignment horizontal="left" vertical="top" wrapText="1"/>
    </xf>
    <xf numFmtId="49" fontId="9" fillId="0" borderId="0" xfId="0" applyNumberFormat="1" applyFont="1" applyAlignment="1">
      <alignment vertical="top" wrapText="1"/>
    </xf>
    <xf numFmtId="4" fontId="4" fillId="0" borderId="0" xfId="0" applyNumberFormat="1" applyFont="1"/>
    <xf numFmtId="0" fontId="4" fillId="0" borderId="0" xfId="0" applyFont="1" applyAlignment="1">
      <alignment horizontal="center"/>
    </xf>
    <xf numFmtId="0" fontId="37" fillId="0" borderId="0" xfId="0" applyFont="1" applyFill="1" applyAlignment="1">
      <alignment vertical="top" wrapText="1"/>
    </xf>
    <xf numFmtId="4" fontId="4" fillId="0" borderId="0" xfId="0" applyNumberFormat="1" applyFont="1" applyAlignment="1">
      <alignment horizontal="right"/>
    </xf>
    <xf numFmtId="4" fontId="35" fillId="0" borderId="0" xfId="0" applyNumberFormat="1" applyFont="1" applyFill="1"/>
    <xf numFmtId="49" fontId="4" fillId="0" borderId="0" xfId="0" applyNumberFormat="1" applyFont="1" applyAlignment="1">
      <alignment horizontal="right" vertical="top"/>
    </xf>
    <xf numFmtId="49" fontId="4" fillId="0" borderId="0" xfId="0" applyNumberFormat="1" applyFont="1" applyAlignment="1">
      <alignment horizontal="right"/>
    </xf>
    <xf numFmtId="2" fontId="4" fillId="0" borderId="0" xfId="0" applyNumberFormat="1" applyFont="1" applyAlignment="1">
      <alignment vertical="top" wrapText="1"/>
    </xf>
    <xf numFmtId="0" fontId="4" fillId="0" borderId="0" xfId="0" applyFont="1"/>
    <xf numFmtId="0" fontId="4" fillId="0" borderId="0" xfId="0" applyNumberFormat="1" applyFont="1" applyAlignment="1">
      <alignment wrapText="1"/>
    </xf>
    <xf numFmtId="4" fontId="3" fillId="0" borderId="0" xfId="0" applyNumberFormat="1" applyFont="1"/>
    <xf numFmtId="0" fontId="33" fillId="0" borderId="0" xfId="0" applyFont="1"/>
    <xf numFmtId="0" fontId="31" fillId="0" borderId="0" xfId="0" applyFont="1"/>
    <xf numFmtId="2" fontId="35" fillId="0" borderId="0" xfId="0" applyNumberFormat="1" applyFont="1" applyAlignment="1">
      <alignment vertical="top" wrapText="1"/>
    </xf>
    <xf numFmtId="4" fontId="2" fillId="0" borderId="0" xfId="0" applyNumberFormat="1" applyFont="1" applyAlignment="1">
      <alignment horizontal="right"/>
    </xf>
    <xf numFmtId="0" fontId="2" fillId="0" borderId="0" xfId="0" applyFont="1" applyAlignment="1">
      <alignment horizontal="center"/>
    </xf>
    <xf numFmtId="4" fontId="2" fillId="0" borderId="0" xfId="0" applyNumberFormat="1" applyFont="1"/>
    <xf numFmtId="49" fontId="2" fillId="0" borderId="0" xfId="0" applyNumberFormat="1" applyFont="1" applyAlignment="1">
      <alignment horizontal="right" vertical="top"/>
    </xf>
    <xf numFmtId="49" fontId="2" fillId="0" borderId="0" xfId="0" applyNumberFormat="1" applyFont="1" applyAlignment="1">
      <alignment horizontal="right"/>
    </xf>
    <xf numFmtId="2" fontId="2" fillId="0" borderId="0" xfId="0" applyNumberFormat="1" applyFont="1" applyAlignment="1">
      <alignment vertical="top" wrapText="1"/>
    </xf>
    <xf numFmtId="0" fontId="2" fillId="0" borderId="0" xfId="0" applyFont="1"/>
    <xf numFmtId="0" fontId="2" fillId="0" borderId="0" xfId="0" applyNumberFormat="1" applyFont="1" applyAlignment="1">
      <alignment vertical="top" wrapText="1"/>
    </xf>
    <xf numFmtId="2" fontId="2" fillId="0" borderId="0" xfId="0" applyNumberFormat="1" applyFont="1" applyAlignment="1">
      <alignment wrapText="1"/>
    </xf>
    <xf numFmtId="0" fontId="2" fillId="0" borderId="0" xfId="0" applyNumberFormat="1" applyFont="1" applyAlignment="1">
      <alignment wrapText="1"/>
    </xf>
    <xf numFmtId="4" fontId="7" fillId="0" borderId="0" xfId="0" applyNumberFormat="1" applyFont="1" applyFill="1"/>
    <xf numFmtId="49" fontId="2" fillId="0" borderId="0" xfId="0" applyNumberFormat="1" applyFont="1" applyAlignment="1">
      <alignment horizontal="right" vertical="justify"/>
    </xf>
    <xf numFmtId="4" fontId="63" fillId="0" borderId="1" xfId="0" applyNumberFormat="1" applyFont="1" applyBorder="1"/>
    <xf numFmtId="0" fontId="33" fillId="0" borderId="0" xfId="0" applyFont="1"/>
    <xf numFmtId="0" fontId="31" fillId="0" borderId="0" xfId="0" applyFont="1"/>
    <xf numFmtId="2" fontId="35" fillId="0" borderId="0" xfId="0" applyNumberFormat="1" applyFont="1" applyAlignment="1">
      <alignment vertical="top" wrapText="1"/>
    </xf>
    <xf numFmtId="0" fontId="58" fillId="0" borderId="0" xfId="0" applyFont="1" applyAlignment="1">
      <alignment wrapText="1"/>
    </xf>
    <xf numFmtId="2" fontId="2" fillId="0" borderId="0" xfId="0" applyNumberFormat="1" applyFont="1" applyAlignment="1">
      <alignment horizontal="left" vertical="top" wrapText="1"/>
    </xf>
    <xf numFmtId="2" fontId="2" fillId="0" borderId="0" xfId="0" applyNumberFormat="1" applyFont="1" applyAlignment="1">
      <alignment wrapText="1" shrinkToFit="1"/>
    </xf>
    <xf numFmtId="2" fontId="2" fillId="0" borderId="0" xfId="0" applyNumberFormat="1" applyFont="1" applyAlignment="1">
      <alignment horizontal="justify" vertical="top" wrapText="1"/>
    </xf>
    <xf numFmtId="0" fontId="3" fillId="0" borderId="0" xfId="0" applyFont="1"/>
    <xf numFmtId="0" fontId="3" fillId="0" borderId="0" xfId="0" applyFont="1" applyAlignment="1">
      <alignment horizontal="right" vertical="top"/>
    </xf>
    <xf numFmtId="0" fontId="3" fillId="0" borderId="0" xfId="0" applyFont="1" applyAlignment="1">
      <alignment horizontal="right"/>
    </xf>
    <xf numFmtId="0" fontId="3" fillId="0" borderId="0" xfId="0" applyFont="1" applyAlignment="1">
      <alignment horizontal="center"/>
    </xf>
    <xf numFmtId="4" fontId="3" fillId="0" borderId="0" xfId="0" applyNumberFormat="1" applyFont="1" applyAlignment="1">
      <alignment horizontal="right"/>
    </xf>
    <xf numFmtId="2" fontId="9" fillId="0" borderId="0" xfId="0" applyNumberFormat="1" applyFont="1" applyFill="1" applyAlignment="1">
      <alignment vertical="top" wrapText="1"/>
    </xf>
    <xf numFmtId="9" fontId="31" fillId="0" borderId="0" xfId="0" applyNumberFormat="1" applyFont="1"/>
    <xf numFmtId="4" fontId="65" fillId="0" borderId="0" xfId="0" applyNumberFormat="1" applyFont="1"/>
    <xf numFmtId="4" fontId="66" fillId="0" borderId="0" xfId="0" applyNumberFormat="1" applyFont="1"/>
    <xf numFmtId="4" fontId="62" fillId="0" borderId="0" xfId="0" applyNumberFormat="1" applyFont="1"/>
    <xf numFmtId="4" fontId="5" fillId="0" borderId="1" xfId="0" applyNumberFormat="1" applyFont="1" applyBorder="1"/>
    <xf numFmtId="49" fontId="22" fillId="0" borderId="0" xfId="0" applyNumberFormat="1" applyFont="1" applyAlignment="1">
      <alignment vertical="top" wrapText="1"/>
    </xf>
    <xf numFmtId="4" fontId="67" fillId="0" borderId="0" xfId="0" applyNumberFormat="1" applyFont="1"/>
    <xf numFmtId="49" fontId="31" fillId="0" borderId="0" xfId="0" applyNumberFormat="1" applyFont="1"/>
    <xf numFmtId="0" fontId="34" fillId="0" borderId="0" xfId="0" applyFont="1" applyAlignment="1">
      <alignment horizontal="center"/>
    </xf>
    <xf numFmtId="0" fontId="33" fillId="0" borderId="0" xfId="0" applyFont="1"/>
    <xf numFmtId="0" fontId="31" fillId="0" borderId="0" xfId="0" applyFont="1"/>
    <xf numFmtId="0" fontId="2" fillId="0" borderId="0" xfId="0" applyFont="1" applyAlignment="1">
      <alignment wrapText="1"/>
    </xf>
    <xf numFmtId="0" fontId="58" fillId="0" borderId="0" xfId="0" applyFont="1" applyAlignment="1"/>
    <xf numFmtId="0" fontId="65" fillId="0" borderId="2" xfId="0" applyFont="1" applyBorder="1" applyAlignment="1">
      <alignment horizontal="right"/>
    </xf>
    <xf numFmtId="0" fontId="62" fillId="0" borderId="0" xfId="0" applyFont="1" applyAlignment="1">
      <alignment horizontal="center"/>
    </xf>
    <xf numFmtId="0" fontId="48" fillId="0" borderId="0" xfId="0" applyFont="1" applyAlignment="1">
      <alignment horizontal="center"/>
    </xf>
    <xf numFmtId="0" fontId="49" fillId="0" borderId="0" xfId="0" applyFont="1" applyAlignment="1">
      <alignment horizontal="center"/>
    </xf>
    <xf numFmtId="0" fontId="32" fillId="0" borderId="0" xfId="0" applyFont="1" applyAlignment="1">
      <alignment wrapText="1"/>
    </xf>
    <xf numFmtId="0" fontId="0" fillId="0" borderId="0" xfId="0" applyAlignment="1"/>
    <xf numFmtId="0" fontId="4" fillId="0" borderId="0" xfId="0" applyFont="1" applyAlignment="1">
      <alignment horizontal="left" vertical="top" wrapText="1"/>
    </xf>
    <xf numFmtId="0" fontId="12" fillId="0" borderId="0" xfId="0" applyFont="1" applyAlignment="1">
      <alignment vertical="top" wrapText="1"/>
    </xf>
    <xf numFmtId="0" fontId="0" fillId="0" borderId="0" xfId="0" applyAlignment="1">
      <alignment wrapText="1"/>
    </xf>
    <xf numFmtId="2" fontId="35" fillId="0" borderId="0" xfId="0" applyNumberFormat="1" applyFont="1" applyAlignment="1">
      <alignment vertical="top" wrapText="1"/>
    </xf>
    <xf numFmtId="0" fontId="35" fillId="0" borderId="0" xfId="0" applyFont="1" applyAlignment="1">
      <alignment vertical="top" wrapText="1"/>
    </xf>
    <xf numFmtId="0" fontId="0" fillId="0" borderId="0" xfId="0" applyAlignment="1">
      <alignment vertical="top" wrapText="1"/>
    </xf>
    <xf numFmtId="2" fontId="4" fillId="0" borderId="0" xfId="0" applyNumberFormat="1" applyFont="1" applyAlignment="1">
      <alignment vertical="top" wrapText="1"/>
    </xf>
    <xf numFmtId="0" fontId="12" fillId="0" borderId="0" xfId="0" applyFont="1" applyAlignment="1">
      <alignment wrapText="1"/>
    </xf>
    <xf numFmtId="0" fontId="56" fillId="0" borderId="0" xfId="0" applyFont="1" applyAlignment="1">
      <alignment wrapText="1"/>
    </xf>
    <xf numFmtId="0" fontId="8" fillId="0" borderId="0" xfId="0" applyFont="1" applyAlignment="1">
      <alignment vertical="top" wrapText="1"/>
    </xf>
    <xf numFmtId="49" fontId="35" fillId="0" borderId="0" xfId="0" applyNumberFormat="1" applyFont="1" applyAlignment="1">
      <alignment horizontal="left" vertical="top" wrapText="1"/>
    </xf>
    <xf numFmtId="49" fontId="37" fillId="0" borderId="0" xfId="0" applyNumberFormat="1" applyFont="1" applyAlignment="1">
      <alignment horizontal="left" vertical="top" wrapText="1"/>
    </xf>
    <xf numFmtId="0" fontId="57" fillId="0" borderId="0" xfId="0" applyFont="1" applyAlignment="1">
      <alignment wrapText="1"/>
    </xf>
    <xf numFmtId="0" fontId="9" fillId="0" borderId="0" xfId="0" applyFont="1" applyFill="1" applyAlignment="1">
      <alignment vertical="top" wrapText="1"/>
    </xf>
    <xf numFmtId="0" fontId="22" fillId="0" borderId="0" xfId="0" applyFont="1" applyAlignment="1">
      <alignment vertical="top" wrapText="1"/>
    </xf>
    <xf numFmtId="2" fontId="8" fillId="0" borderId="0" xfId="0" applyNumberFormat="1" applyFont="1" applyAlignment="1">
      <alignment vertical="top" wrapText="1"/>
    </xf>
    <xf numFmtId="49" fontId="9" fillId="0" borderId="0" xfId="0" applyNumberFormat="1" applyFont="1" applyAlignment="1">
      <alignment horizontal="left" vertical="top" wrapText="1"/>
    </xf>
    <xf numFmtId="0" fontId="9" fillId="0" borderId="0" xfId="0" applyFont="1" applyAlignment="1">
      <alignment vertical="top" wrapText="1"/>
    </xf>
    <xf numFmtId="2" fontId="2" fillId="0" borderId="0" xfId="0" applyNumberFormat="1" applyFont="1" applyAlignment="1">
      <alignment vertical="top" wrapText="1"/>
    </xf>
    <xf numFmtId="49" fontId="9" fillId="0" borderId="0" xfId="0" applyNumberFormat="1" applyFont="1" applyAlignment="1">
      <alignment vertical="top" wrapText="1"/>
    </xf>
    <xf numFmtId="0" fontId="12" fillId="0" borderId="0" xfId="0" applyFont="1" applyAlignment="1"/>
    <xf numFmtId="49" fontId="35" fillId="0" borderId="0" xfId="0" applyNumberFormat="1" applyFont="1" applyAlignment="1">
      <alignment vertical="top" wrapText="1"/>
    </xf>
    <xf numFmtId="0" fontId="56" fillId="0" borderId="0" xfId="0" applyFont="1" applyAlignment="1"/>
    <xf numFmtId="0" fontId="9" fillId="0" borderId="0" xfId="0" applyFont="1" applyBorder="1" applyAlignment="1">
      <alignment vertical="top" wrapText="1"/>
    </xf>
    <xf numFmtId="0" fontId="35" fillId="0" borderId="0" xfId="0" applyFont="1" applyBorder="1" applyAlignment="1">
      <alignment vertical="top" wrapText="1"/>
    </xf>
  </cellXfs>
  <cellStyles count="42">
    <cellStyle name="20 % – Poudarek1" xfId="1"/>
    <cellStyle name="20 % – Poudarek2" xfId="2"/>
    <cellStyle name="20 % – Poudarek3" xfId="3"/>
    <cellStyle name="20 % – Poudarek4" xfId="4"/>
    <cellStyle name="20 % – Poudarek5" xfId="5"/>
    <cellStyle name="20 % – Poudarek6" xfId="6"/>
    <cellStyle name="40 % – Poudarek1" xfId="7"/>
    <cellStyle name="40 % – Poudarek2" xfId="8"/>
    <cellStyle name="40 % – Poudarek3" xfId="9"/>
    <cellStyle name="40 % – Poudarek4" xfId="10"/>
    <cellStyle name="40 % – Poudarek5" xfId="11"/>
    <cellStyle name="40 % – Poudarek6" xfId="12"/>
    <cellStyle name="60 % – Poudarek1" xfId="13"/>
    <cellStyle name="60 % – Poudarek2" xfId="14"/>
    <cellStyle name="60 % – Poudarek3" xfId="15"/>
    <cellStyle name="60 % – Poudarek4" xfId="16"/>
    <cellStyle name="60 % – Poudarek5" xfId="17"/>
    <cellStyle name="60 % – Poudarek6" xfId="18"/>
    <cellStyle name="Dobro" xfId="19"/>
    <cellStyle name="Izhod" xfId="20"/>
    <cellStyle name="Naslov" xfId="21"/>
    <cellStyle name="Naslov 1" xfId="22"/>
    <cellStyle name="Naslov 2" xfId="23"/>
    <cellStyle name="Naslov 3" xfId="24"/>
    <cellStyle name="Naslov 4" xfId="25"/>
    <cellStyle name="Navadno" xfId="0" builtinId="0"/>
    <cellStyle name="Nevtralno" xfId="26"/>
    <cellStyle name="Opomba" xfId="27"/>
    <cellStyle name="Opozorilo" xfId="28"/>
    <cellStyle name="Pojasnjevalno besedilo" xfId="29"/>
    <cellStyle name="Poudarek1" xfId="30"/>
    <cellStyle name="Poudarek2" xfId="31"/>
    <cellStyle name="Poudarek3" xfId="32"/>
    <cellStyle name="Poudarek4" xfId="33"/>
    <cellStyle name="Poudarek5" xfId="34"/>
    <cellStyle name="Poudarek6" xfId="35"/>
    <cellStyle name="Povezana celica" xfId="36"/>
    <cellStyle name="Preveri celico" xfId="37"/>
    <cellStyle name="Računanje" xfId="38"/>
    <cellStyle name="Slabo" xfId="39"/>
    <cellStyle name="Vnos" xfId="40"/>
    <cellStyle name="Vsota" xfId="41"/>
  </cellStyles>
  <dxfs count="0"/>
  <tableStyles count="0" defaultTableStyle="TableStyleMedium9"/>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H54"/>
  <sheetViews>
    <sheetView view="pageLayout" topLeftCell="A25" zoomScale="200" zoomScalePageLayoutView="200" workbookViewId="0">
      <selection activeCell="C45" sqref="C45"/>
    </sheetView>
  </sheetViews>
  <sheetFormatPr defaultColWidth="11.42578125" defaultRowHeight="12.75"/>
  <cols>
    <col min="1" max="1" width="4" style="2" customWidth="1"/>
    <col min="2" max="2" width="12.140625" style="2" customWidth="1"/>
    <col min="3" max="3" width="12.42578125" style="2" customWidth="1"/>
    <col min="4" max="4" width="20.85546875" style="2" customWidth="1"/>
    <col min="5" max="5" width="11.42578125" style="2"/>
    <col min="6" max="6" width="11.140625" style="2" customWidth="1"/>
    <col min="7" max="8" width="10.7109375" style="2" hidden="1" customWidth="1"/>
    <col min="9" max="9" width="18.28515625" style="2" customWidth="1"/>
    <col min="10" max="10" width="12.42578125" style="2" customWidth="1"/>
    <col min="11" max="16384" width="11.42578125" style="2"/>
  </cols>
  <sheetData>
    <row r="1" spans="1:8" ht="15.75">
      <c r="A1" s="1"/>
      <c r="B1" s="1"/>
      <c r="C1" s="1"/>
      <c r="D1" s="1"/>
      <c r="E1" s="1"/>
      <c r="F1" s="1"/>
      <c r="G1" s="1"/>
      <c r="H1" s="1"/>
    </row>
    <row r="2" spans="1:8" ht="15.75">
      <c r="A2" s="1"/>
      <c r="B2" s="1"/>
      <c r="C2" s="1"/>
      <c r="D2" s="1"/>
      <c r="E2" s="1"/>
      <c r="F2" s="1"/>
      <c r="G2" s="1"/>
      <c r="H2" s="1"/>
    </row>
    <row r="3" spans="1:8" ht="15.75">
      <c r="A3" s="1"/>
      <c r="B3" s="1"/>
      <c r="C3" s="1"/>
      <c r="D3" s="1"/>
      <c r="E3" s="1"/>
      <c r="F3" s="1"/>
      <c r="G3" s="1"/>
      <c r="H3" s="1"/>
    </row>
    <row r="4" spans="1:8" ht="15.75">
      <c r="A4" s="1"/>
      <c r="B4" s="1"/>
      <c r="C4" s="1"/>
      <c r="D4" s="1"/>
      <c r="E4" s="1"/>
      <c r="F4" s="1"/>
      <c r="G4" s="1"/>
      <c r="H4" s="1"/>
    </row>
    <row r="5" spans="1:8" ht="15.75">
      <c r="A5" s="1"/>
      <c r="B5" s="1"/>
      <c r="C5" s="1"/>
      <c r="D5" s="1"/>
      <c r="E5" s="1"/>
      <c r="F5" s="1"/>
      <c r="G5" s="1"/>
      <c r="H5" s="1"/>
    </row>
    <row r="6" spans="1:8" ht="15.75">
      <c r="A6" s="1"/>
      <c r="B6" s="1"/>
      <c r="C6" s="1"/>
      <c r="D6" s="1"/>
      <c r="E6" s="1"/>
      <c r="F6" s="1"/>
      <c r="G6" s="1"/>
      <c r="H6" s="1"/>
    </row>
    <row r="7" spans="1:8" ht="15.75">
      <c r="A7" s="1"/>
      <c r="B7" s="1"/>
      <c r="C7" s="1"/>
      <c r="D7" s="1"/>
      <c r="E7" s="1"/>
      <c r="F7" s="1"/>
      <c r="G7" s="1"/>
      <c r="H7" s="1"/>
    </row>
    <row r="8" spans="1:8" ht="15.75">
      <c r="A8" s="3"/>
      <c r="B8" s="3"/>
      <c r="C8" s="3"/>
      <c r="D8" s="3"/>
      <c r="E8" s="3"/>
      <c r="F8" s="3"/>
      <c r="G8" s="3"/>
      <c r="H8" s="3"/>
    </row>
    <row r="9" spans="1:8" ht="15.75">
      <c r="A9" s="3"/>
      <c r="B9" s="3"/>
      <c r="C9" s="3"/>
      <c r="D9" s="3"/>
      <c r="E9" s="3"/>
      <c r="F9" s="3"/>
      <c r="G9" s="3"/>
      <c r="H9" s="3"/>
    </row>
    <row r="10" spans="1:8" ht="21">
      <c r="A10" s="1"/>
      <c r="B10" s="347" t="s">
        <v>173</v>
      </c>
      <c r="C10" s="347"/>
      <c r="D10" s="347"/>
      <c r="E10" s="347"/>
      <c r="F10" s="347"/>
      <c r="G10" s="347"/>
      <c r="H10" s="347"/>
    </row>
    <row r="11" spans="1:8" ht="15.75">
      <c r="A11" s="1"/>
      <c r="B11" s="1"/>
      <c r="C11" s="1"/>
      <c r="D11" s="1"/>
      <c r="E11" s="1"/>
      <c r="F11" s="1"/>
      <c r="G11" s="1"/>
      <c r="H11" s="1"/>
    </row>
    <row r="12" spans="1:8" ht="15.75">
      <c r="A12" s="1"/>
      <c r="B12" s="1"/>
      <c r="C12" s="1"/>
      <c r="D12" s="1"/>
      <c r="E12" s="1"/>
      <c r="F12" s="1"/>
      <c r="G12" s="1"/>
      <c r="H12" s="1"/>
    </row>
    <row r="13" spans="1:8" ht="15.75">
      <c r="A13" s="1"/>
      <c r="B13" s="1"/>
      <c r="C13" s="1"/>
      <c r="D13" s="1"/>
      <c r="E13" s="1"/>
      <c r="F13" s="1"/>
      <c r="G13" s="1"/>
      <c r="H13" s="1"/>
    </row>
    <row r="15" spans="1:8" ht="15.75">
      <c r="A15" s="1"/>
      <c r="B15" s="1" t="s">
        <v>174</v>
      </c>
      <c r="C15" s="1"/>
      <c r="D15" s="348" t="s">
        <v>366</v>
      </c>
      <c r="E15" s="348"/>
      <c r="F15" s="348"/>
      <c r="G15" s="348"/>
      <c r="H15" s="1"/>
    </row>
    <row r="16" spans="1:8" ht="15.75">
      <c r="A16" s="1"/>
      <c r="B16" s="1"/>
      <c r="C16" s="1"/>
      <c r="D16" s="349" t="s">
        <v>354</v>
      </c>
      <c r="E16" s="349"/>
      <c r="F16" s="349"/>
      <c r="G16" s="349"/>
      <c r="H16" s="1"/>
    </row>
    <row r="17" spans="1:8" ht="15.75">
      <c r="A17" s="1"/>
      <c r="B17" s="1"/>
      <c r="C17" s="1"/>
      <c r="D17" s="1"/>
      <c r="E17" s="1"/>
      <c r="F17" s="1"/>
      <c r="G17" s="1"/>
      <c r="H17" s="1"/>
    </row>
    <row r="18" spans="1:8" ht="15.75">
      <c r="A18" s="1"/>
      <c r="B18" s="1"/>
      <c r="C18" s="1"/>
      <c r="D18" s="1"/>
      <c r="E18" s="1"/>
      <c r="F18" s="1"/>
      <c r="G18" s="1"/>
      <c r="H18" s="1"/>
    </row>
    <row r="19" spans="1:8" ht="15.75">
      <c r="A19" s="1"/>
      <c r="B19" s="1" t="s">
        <v>149</v>
      </c>
      <c r="C19" s="1"/>
      <c r="D19" s="349" t="s">
        <v>320</v>
      </c>
      <c r="E19" s="349"/>
      <c r="F19" s="1"/>
      <c r="G19" s="1"/>
      <c r="H19" s="1"/>
    </row>
    <row r="20" spans="1:8" ht="15.75">
      <c r="A20" s="1"/>
      <c r="B20" s="1"/>
      <c r="C20" s="1"/>
      <c r="D20" s="349" t="s">
        <v>321</v>
      </c>
      <c r="E20" s="349"/>
      <c r="F20" s="349"/>
      <c r="G20" s="1"/>
      <c r="H20" s="1"/>
    </row>
    <row r="21" spans="1:8" ht="15.75">
      <c r="A21" s="1"/>
      <c r="B21" s="1"/>
      <c r="C21" s="1"/>
      <c r="D21" s="349" t="s">
        <v>322</v>
      </c>
      <c r="E21" s="349"/>
      <c r="F21" s="1"/>
      <c r="G21" s="1"/>
      <c r="H21" s="1"/>
    </row>
    <row r="22" spans="1:8" ht="15.75">
      <c r="A22" s="1"/>
      <c r="B22" s="1"/>
      <c r="C22" s="1"/>
      <c r="D22" s="1"/>
      <c r="E22" s="1"/>
      <c r="F22" s="1"/>
      <c r="G22" s="1"/>
      <c r="H22" s="1"/>
    </row>
    <row r="23" spans="1:8" ht="15.75">
      <c r="A23" s="1"/>
      <c r="B23" s="1"/>
      <c r="C23" s="1"/>
      <c r="D23" s="1"/>
      <c r="E23" s="1"/>
      <c r="F23" s="1"/>
      <c r="G23" s="1"/>
      <c r="H23" s="1"/>
    </row>
    <row r="24" spans="1:8" ht="15.75">
      <c r="A24" s="1"/>
      <c r="B24" s="1" t="s">
        <v>150</v>
      </c>
      <c r="C24" s="1"/>
      <c r="D24" s="349" t="s">
        <v>151</v>
      </c>
      <c r="E24" s="349"/>
      <c r="F24" s="1"/>
      <c r="G24" s="1"/>
      <c r="H24" s="1"/>
    </row>
    <row r="25" spans="1:8" ht="15.75">
      <c r="A25" s="1"/>
      <c r="B25" s="1"/>
      <c r="C25" s="1"/>
      <c r="D25" s="349" t="s">
        <v>152</v>
      </c>
      <c r="E25" s="349"/>
      <c r="F25" s="1"/>
      <c r="G25" s="1"/>
      <c r="H25" s="1"/>
    </row>
    <row r="26" spans="1:8" ht="15.75">
      <c r="A26" s="1"/>
      <c r="B26" s="1"/>
      <c r="C26" s="1"/>
      <c r="D26" s="349" t="s">
        <v>153</v>
      </c>
      <c r="E26" s="349"/>
      <c r="F26" s="1"/>
      <c r="G26" s="1"/>
      <c r="H26" s="1"/>
    </row>
    <row r="27" spans="1:8" ht="15.75">
      <c r="A27" s="1"/>
      <c r="B27" s="1"/>
      <c r="C27" s="1"/>
      <c r="D27" s="1"/>
      <c r="E27" s="1"/>
      <c r="F27" s="1"/>
      <c r="G27" s="1"/>
      <c r="H27" s="1"/>
    </row>
    <row r="28" spans="1:8" ht="15.75">
      <c r="A28" s="1"/>
      <c r="B28" s="1"/>
      <c r="C28" s="1"/>
      <c r="D28" s="1"/>
      <c r="E28" s="1"/>
      <c r="F28" s="1"/>
      <c r="G28" s="1"/>
      <c r="H28" s="1"/>
    </row>
    <row r="29" spans="1:8" ht="15.75">
      <c r="A29" s="1"/>
      <c r="B29" s="1" t="s">
        <v>154</v>
      </c>
      <c r="C29" s="1"/>
      <c r="D29" s="349" t="s">
        <v>260</v>
      </c>
      <c r="E29" s="349"/>
      <c r="F29" s="349"/>
      <c r="G29" s="349"/>
      <c r="H29" s="1"/>
    </row>
    <row r="30" spans="1:8" ht="15.75">
      <c r="A30" s="1"/>
      <c r="B30" s="1"/>
      <c r="C30" s="1"/>
      <c r="D30" s="1"/>
      <c r="E30" s="1"/>
      <c r="F30" s="1"/>
      <c r="G30" s="1"/>
      <c r="H30" s="1"/>
    </row>
    <row r="31" spans="1:8" ht="15.75">
      <c r="A31" s="1"/>
      <c r="B31" s="1" t="s">
        <v>261</v>
      </c>
      <c r="C31" s="1"/>
      <c r="D31" s="349" t="s">
        <v>260</v>
      </c>
      <c r="E31" s="349"/>
      <c r="F31" s="349"/>
      <c r="G31" s="349"/>
      <c r="H31" s="1"/>
    </row>
    <row r="32" spans="1:8" ht="15.75">
      <c r="A32" s="1"/>
      <c r="B32" s="1"/>
      <c r="C32" s="1"/>
      <c r="D32" s="1"/>
      <c r="E32" s="1"/>
      <c r="F32" s="1"/>
      <c r="G32" s="1"/>
      <c r="H32" s="1"/>
    </row>
    <row r="33" spans="1:8" ht="15.75">
      <c r="A33" s="1"/>
      <c r="B33" s="1" t="s">
        <v>162</v>
      </c>
      <c r="C33" s="1"/>
      <c r="D33" s="346" t="s">
        <v>319</v>
      </c>
      <c r="E33" s="346"/>
      <c r="F33" s="1"/>
      <c r="G33" s="1"/>
      <c r="H33" s="1"/>
    </row>
    <row r="37" spans="1:8" ht="15.75">
      <c r="A37" s="1"/>
      <c r="B37" s="1"/>
      <c r="C37" s="1"/>
      <c r="D37" s="1"/>
      <c r="E37" s="1"/>
      <c r="F37" s="1"/>
      <c r="G37" s="1"/>
      <c r="H37" s="1"/>
    </row>
    <row r="38" spans="1:8" ht="15.75">
      <c r="A38" s="1"/>
      <c r="B38" s="1"/>
      <c r="C38" s="1"/>
      <c r="D38" s="1"/>
      <c r="E38" s="1"/>
      <c r="F38" s="1"/>
      <c r="G38" s="1"/>
      <c r="H38" s="1"/>
    </row>
    <row r="39" spans="1:8" ht="15.75">
      <c r="A39" s="1"/>
      <c r="B39" s="1"/>
      <c r="C39" s="1"/>
      <c r="D39" s="1"/>
      <c r="E39" s="1"/>
      <c r="F39" s="1"/>
      <c r="G39" s="1"/>
      <c r="H39" s="1"/>
    </row>
    <row r="40" spans="1:8" ht="15.75">
      <c r="A40" s="1"/>
      <c r="B40" s="1"/>
      <c r="C40" s="1"/>
      <c r="D40" s="1"/>
      <c r="E40" s="1"/>
      <c r="F40" s="1"/>
      <c r="G40" s="1"/>
      <c r="H40" s="1"/>
    </row>
    <row r="41" spans="1:8" ht="15.75">
      <c r="A41" s="1"/>
      <c r="B41" s="1"/>
      <c r="C41" s="1"/>
      <c r="D41" s="1"/>
      <c r="E41" s="1"/>
      <c r="F41" s="1"/>
      <c r="G41" s="1"/>
      <c r="H41" s="1"/>
    </row>
    <row r="42" spans="1:8" ht="15.75">
      <c r="A42" s="1"/>
      <c r="B42" s="1"/>
      <c r="C42" s="1"/>
      <c r="D42" s="1"/>
      <c r="E42" s="1"/>
      <c r="F42" s="1"/>
      <c r="G42" s="1"/>
      <c r="H42" s="1"/>
    </row>
    <row r="43" spans="1:8" ht="15.75">
      <c r="A43" s="1"/>
      <c r="B43" s="1"/>
      <c r="C43" s="1"/>
      <c r="D43" s="1"/>
      <c r="E43" s="1"/>
      <c r="F43" s="1"/>
      <c r="G43" s="1"/>
      <c r="H43" s="1"/>
    </row>
    <row r="44" spans="1:8" ht="15.75">
      <c r="A44" s="1"/>
      <c r="B44" s="1"/>
      <c r="C44" s="1"/>
      <c r="D44" s="1"/>
      <c r="E44" s="1"/>
      <c r="F44" s="1"/>
      <c r="G44" s="1"/>
      <c r="H44" s="1"/>
    </row>
    <row r="45" spans="1:8" ht="15.75">
      <c r="A45" s="1"/>
      <c r="B45" s="1"/>
      <c r="C45" s="1"/>
      <c r="D45" s="1"/>
      <c r="E45" s="1"/>
      <c r="F45" s="1"/>
      <c r="G45" s="1"/>
      <c r="H45" s="1"/>
    </row>
    <row r="46" spans="1:8" ht="15.75">
      <c r="A46" s="1"/>
      <c r="B46" s="1"/>
      <c r="C46" s="1"/>
      <c r="D46" s="1"/>
      <c r="E46" s="1"/>
      <c r="F46" s="1"/>
      <c r="G46" s="1"/>
      <c r="H46" s="1"/>
    </row>
    <row r="47" spans="1:8" ht="15.75">
      <c r="A47" s="1"/>
      <c r="B47" s="1"/>
      <c r="C47" s="1"/>
      <c r="D47" s="1"/>
      <c r="E47" s="1"/>
      <c r="F47" s="1"/>
      <c r="G47" s="1"/>
      <c r="H47" s="1"/>
    </row>
    <row r="48" spans="1:8" ht="15.75">
      <c r="A48" s="1"/>
      <c r="B48" s="1"/>
      <c r="C48" s="1"/>
      <c r="D48" s="1"/>
      <c r="E48" s="1"/>
      <c r="F48" s="1"/>
      <c r="G48" s="1"/>
      <c r="H48" s="1"/>
    </row>
    <row r="49" spans="1:8" ht="15.75">
      <c r="A49" s="1"/>
      <c r="B49" s="1"/>
      <c r="C49" s="1"/>
      <c r="D49" s="1"/>
      <c r="E49" s="1"/>
      <c r="F49" s="1"/>
      <c r="G49" s="1"/>
      <c r="H49" s="1"/>
    </row>
    <row r="50" spans="1:8" ht="15.75">
      <c r="A50" s="1"/>
      <c r="B50" s="1"/>
      <c r="C50" s="1"/>
      <c r="D50" s="1"/>
      <c r="E50" s="1"/>
      <c r="F50" s="1"/>
      <c r="G50" s="1"/>
      <c r="H50" s="1"/>
    </row>
    <row r="51" spans="1:8" ht="15.75">
      <c r="A51" s="1"/>
      <c r="B51" s="1"/>
      <c r="C51" s="1"/>
      <c r="D51" s="1"/>
      <c r="E51" s="1"/>
      <c r="F51" s="1"/>
      <c r="G51" s="1"/>
      <c r="H51" s="1"/>
    </row>
    <row r="52" spans="1:8" ht="15.75">
      <c r="A52" s="1"/>
      <c r="B52" s="1"/>
      <c r="C52" s="1"/>
      <c r="D52" s="1"/>
      <c r="E52" s="1"/>
      <c r="F52" s="1"/>
      <c r="G52" s="1"/>
      <c r="H52" s="1"/>
    </row>
    <row r="53" spans="1:8" ht="15.75">
      <c r="A53" s="1"/>
      <c r="B53" s="1"/>
      <c r="C53" s="1"/>
      <c r="D53" s="1"/>
      <c r="E53" s="1"/>
      <c r="F53" s="1"/>
      <c r="G53" s="1"/>
      <c r="H53" s="1"/>
    </row>
    <row r="54" spans="1:8" ht="15.75">
      <c r="A54" s="1"/>
      <c r="B54" s="1"/>
      <c r="C54" s="1"/>
      <c r="D54" s="1"/>
      <c r="E54" s="1"/>
      <c r="F54" s="1"/>
      <c r="G54" s="1"/>
      <c r="H54" s="1"/>
    </row>
  </sheetData>
  <mergeCells count="12">
    <mergeCell ref="D33:E33"/>
    <mergeCell ref="B10:H10"/>
    <mergeCell ref="D15:G15"/>
    <mergeCell ref="D16:G16"/>
    <mergeCell ref="D19:E19"/>
    <mergeCell ref="D20:F20"/>
    <mergeCell ref="D21:E21"/>
    <mergeCell ref="D24:E24"/>
    <mergeCell ref="D25:E25"/>
    <mergeCell ref="D26:E26"/>
    <mergeCell ref="D29:G29"/>
    <mergeCell ref="D31:G31"/>
  </mergeCells>
  <phoneticPr fontId="30" type="noConversion"/>
  <pageMargins left="0.75000000000000011" right="0.39000000000000007" top="0.79000000000000015" bottom="0.79000000000000015" header="0.39000000000000007" footer="0.39000000000000007"/>
  <pageSetup paperSize="10" orientation="portrait" horizontalDpi="4294967292" verticalDpi="4294967292" r:id="rId1"/>
  <headerFooter>
    <oddHeader>&amp;R&amp;"Calibri,Regular"&amp;11OŠ Vrtojba</oddHeader>
  </headerFooter>
  <extLst>
    <ext xmlns:mx="http://schemas.microsoft.com/office/mac/excel/2008/main" uri="http://schemas.microsoft.com/office/mac/excel/2008/main">
      <mx:PLV Mode="1" OnePage="0" WScale="0"/>
    </ext>
  </extLst>
</worksheet>
</file>

<file path=xl/worksheets/sheet10.xml><?xml version="1.0" encoding="utf-8"?>
<worksheet xmlns="http://schemas.openxmlformats.org/spreadsheetml/2006/main" xmlns:r="http://schemas.openxmlformats.org/officeDocument/2006/relationships">
  <dimension ref="A1:I32"/>
  <sheetViews>
    <sheetView view="pageLayout" topLeftCell="A25" zoomScaleNormal="200" workbookViewId="0">
      <selection activeCell="I29" sqref="I29"/>
    </sheetView>
  </sheetViews>
  <sheetFormatPr defaultColWidth="11.42578125" defaultRowHeight="12.75"/>
  <cols>
    <col min="1" max="1" width="1.5703125" style="2" customWidth="1"/>
    <col min="2" max="2" width="6.140625" style="2" customWidth="1"/>
    <col min="3" max="3" width="1.5703125" style="2" customWidth="1"/>
    <col min="4" max="4" width="34.7109375" style="2" customWidth="1"/>
    <col min="5" max="5" width="1.5703125" style="2" customWidth="1"/>
    <col min="6" max="6" width="4" style="2" customWidth="1"/>
    <col min="7" max="7" width="5.42578125" style="2" bestFit="1" customWidth="1"/>
    <col min="8" max="8" width="6.5703125" style="2" customWidth="1"/>
    <col min="9" max="9" width="6.85546875" style="2" customWidth="1"/>
    <col min="10" max="10" width="12.42578125" style="2" customWidth="1"/>
    <col min="11" max="16384" width="11.42578125" style="2"/>
  </cols>
  <sheetData>
    <row r="1" spans="1:9" ht="15.75">
      <c r="A1" s="3"/>
      <c r="B1" s="5" t="s">
        <v>184</v>
      </c>
      <c r="C1" s="4"/>
      <c r="D1" s="3" t="s">
        <v>296</v>
      </c>
      <c r="E1" s="3"/>
      <c r="F1" s="7"/>
      <c r="G1" s="8"/>
      <c r="H1" s="9"/>
      <c r="I1" s="9"/>
    </row>
    <row r="2" spans="1:9" ht="15">
      <c r="A2" s="10"/>
      <c r="B2" s="28"/>
      <c r="C2" s="27"/>
      <c r="D2" s="10"/>
      <c r="E2" s="10"/>
      <c r="F2" s="14"/>
      <c r="G2" s="15"/>
      <c r="H2" s="16"/>
      <c r="I2" s="16"/>
    </row>
    <row r="3" spans="1:9" ht="15.75">
      <c r="A3" s="1"/>
      <c r="B3" s="84" t="s">
        <v>368</v>
      </c>
      <c r="C3" s="85"/>
      <c r="D3" s="311" t="s">
        <v>41</v>
      </c>
      <c r="E3" s="88"/>
      <c r="F3" s="89"/>
      <c r="G3" s="90"/>
      <c r="H3" s="91"/>
      <c r="I3" s="91"/>
    </row>
    <row r="4" spans="1:9" ht="15">
      <c r="A4" s="10"/>
      <c r="B4" s="50"/>
      <c r="C4" s="49"/>
      <c r="D4" s="17"/>
      <c r="E4" s="17"/>
      <c r="F4" s="37"/>
      <c r="G4" s="38"/>
      <c r="H4" s="39"/>
      <c r="I4" s="39"/>
    </row>
    <row r="5" spans="1:9" ht="90">
      <c r="A5" s="236"/>
      <c r="B5" s="237" t="s">
        <v>211</v>
      </c>
      <c r="C5" s="238"/>
      <c r="D5" s="239" t="s">
        <v>266</v>
      </c>
      <c r="E5" s="236"/>
      <c r="F5" s="240" t="s">
        <v>273</v>
      </c>
      <c r="G5" s="38">
        <v>23.8</v>
      </c>
      <c r="H5" s="242"/>
      <c r="I5" s="242">
        <f>G5*H5</f>
        <v>0</v>
      </c>
    </row>
    <row r="6" spans="1:9" ht="15">
      <c r="A6" s="10"/>
      <c r="B6" s="50"/>
      <c r="C6" s="49"/>
      <c r="D6" s="17"/>
      <c r="E6" s="17"/>
      <c r="F6" s="37"/>
      <c r="G6" s="38"/>
      <c r="H6" s="39"/>
      <c r="I6" s="39"/>
    </row>
    <row r="7" spans="1:9" ht="30">
      <c r="A7" s="236"/>
      <c r="B7" s="237" t="s">
        <v>212</v>
      </c>
      <c r="C7" s="238"/>
      <c r="D7" s="243" t="s">
        <v>213</v>
      </c>
      <c r="E7" s="236"/>
      <c r="F7" s="240" t="s">
        <v>270</v>
      </c>
      <c r="G7" s="38">
        <v>7.35</v>
      </c>
      <c r="H7" s="242"/>
      <c r="I7" s="242">
        <f>G7*H7</f>
        <v>0</v>
      </c>
    </row>
    <row r="8" spans="1:9" ht="15">
      <c r="A8" s="10"/>
      <c r="B8" s="50"/>
      <c r="C8" s="49"/>
      <c r="D8" s="17"/>
      <c r="E8" s="17"/>
      <c r="F8" s="37"/>
      <c r="G8" s="38"/>
      <c r="H8" s="39"/>
      <c r="I8" s="39"/>
    </row>
    <row r="9" spans="1:9" ht="30">
      <c r="A9" s="236"/>
      <c r="B9" s="237" t="s">
        <v>214</v>
      </c>
      <c r="C9" s="238"/>
      <c r="D9" s="244" t="s">
        <v>285</v>
      </c>
      <c r="E9" s="236"/>
      <c r="F9" s="240" t="s">
        <v>273</v>
      </c>
      <c r="G9" s="38">
        <v>0.87</v>
      </c>
      <c r="H9" s="242"/>
      <c r="I9" s="242">
        <f>G9*H9</f>
        <v>0</v>
      </c>
    </row>
    <row r="10" spans="1:9" ht="15">
      <c r="A10" s="10"/>
      <c r="B10" s="50"/>
      <c r="C10" s="49"/>
      <c r="D10" s="17"/>
      <c r="E10" s="17"/>
      <c r="F10" s="37"/>
      <c r="G10" s="38"/>
      <c r="H10" s="39"/>
      <c r="I10" s="39"/>
    </row>
    <row r="11" spans="1:9" ht="45">
      <c r="A11" s="236"/>
      <c r="B11" s="237" t="s">
        <v>222</v>
      </c>
      <c r="C11" s="238"/>
      <c r="D11" s="239" t="s">
        <v>299</v>
      </c>
      <c r="E11" s="236"/>
      <c r="F11" s="240"/>
      <c r="G11" s="241"/>
      <c r="H11" s="242"/>
      <c r="I11" s="242"/>
    </row>
    <row r="12" spans="1:9" ht="15">
      <c r="A12" s="10"/>
      <c r="B12" s="28" t="s">
        <v>300</v>
      </c>
      <c r="C12" s="27"/>
      <c r="D12" s="216" t="s">
        <v>215</v>
      </c>
      <c r="E12" s="10"/>
      <c r="F12" s="14" t="s">
        <v>271</v>
      </c>
      <c r="G12" s="287">
        <v>14.1</v>
      </c>
      <c r="H12" s="303"/>
      <c r="I12" s="303">
        <f>G12*H12</f>
        <v>0</v>
      </c>
    </row>
    <row r="13" spans="1:9" ht="15">
      <c r="A13" s="10"/>
      <c r="B13" s="12" t="s">
        <v>301</v>
      </c>
      <c r="C13" s="70"/>
      <c r="D13" s="216" t="s">
        <v>216</v>
      </c>
      <c r="E13" s="10"/>
      <c r="F13" s="14" t="s">
        <v>271</v>
      </c>
      <c r="G13" s="287">
        <v>7.3</v>
      </c>
      <c r="H13" s="303"/>
      <c r="I13" s="303">
        <f>G13*H13</f>
        <v>0</v>
      </c>
    </row>
    <row r="14" spans="1:9" s="18" customFormat="1" ht="15">
      <c r="A14" s="17"/>
      <c r="B14" s="237" t="s">
        <v>223</v>
      </c>
      <c r="C14" s="82"/>
      <c r="D14" s="216" t="s">
        <v>224</v>
      </c>
      <c r="E14" s="10"/>
      <c r="F14" s="14" t="s">
        <v>271</v>
      </c>
      <c r="G14" s="287">
        <v>5.3</v>
      </c>
      <c r="H14" s="303"/>
      <c r="I14" s="303">
        <f>G14*H14</f>
        <v>0</v>
      </c>
    </row>
    <row r="15" spans="1:9" s="18" customFormat="1" ht="15">
      <c r="A15" s="17"/>
      <c r="B15" s="237" t="s">
        <v>226</v>
      </c>
      <c r="C15" s="82"/>
      <c r="D15" s="239" t="s">
        <v>225</v>
      </c>
      <c r="E15" s="236"/>
      <c r="F15" s="240" t="s">
        <v>271</v>
      </c>
      <c r="G15" s="258">
        <v>0</v>
      </c>
      <c r="H15" s="323"/>
      <c r="I15" s="323">
        <f>G15*H15</f>
        <v>0</v>
      </c>
    </row>
    <row r="16" spans="1:9" ht="15">
      <c r="A16" s="10"/>
      <c r="B16" s="35"/>
      <c r="C16" s="82"/>
      <c r="D16" s="92"/>
      <c r="E16" s="17"/>
      <c r="F16" s="37"/>
      <c r="G16" s="15"/>
      <c r="H16" s="16"/>
      <c r="I16" s="16"/>
    </row>
    <row r="17" spans="1:9" ht="75">
      <c r="A17" s="236"/>
      <c r="B17" s="237" t="s">
        <v>227</v>
      </c>
      <c r="C17" s="238"/>
      <c r="D17" s="244" t="s">
        <v>367</v>
      </c>
      <c r="E17" s="236"/>
      <c r="F17" s="240" t="s">
        <v>204</v>
      </c>
      <c r="G17" s="38">
        <v>0</v>
      </c>
      <c r="H17" s="242"/>
      <c r="I17" s="242">
        <f>G17*H17</f>
        <v>0</v>
      </c>
    </row>
    <row r="18" spans="1:9" ht="15">
      <c r="A18" s="236"/>
      <c r="B18" s="237"/>
      <c r="C18" s="238"/>
      <c r="D18" s="244"/>
      <c r="E18" s="236"/>
      <c r="F18" s="240"/>
      <c r="G18" s="241"/>
      <c r="H18" s="242"/>
      <c r="I18" s="242"/>
    </row>
    <row r="19" spans="1:9" ht="90">
      <c r="A19" s="236"/>
      <c r="B19" s="237" t="s">
        <v>227</v>
      </c>
      <c r="C19" s="238"/>
      <c r="D19" s="321" t="s">
        <v>83</v>
      </c>
      <c r="E19" s="236"/>
      <c r="F19" s="240" t="s">
        <v>204</v>
      </c>
      <c r="G19" s="241">
        <v>1</v>
      </c>
      <c r="H19" s="242"/>
      <c r="I19" s="242">
        <f>G19*H19</f>
        <v>0</v>
      </c>
    </row>
    <row r="20" spans="1:9" ht="15">
      <c r="A20" s="10"/>
      <c r="B20" s="35"/>
      <c r="C20" s="82"/>
      <c r="D20" s="92"/>
      <c r="E20" s="17"/>
      <c r="F20" s="37"/>
      <c r="G20" s="38"/>
      <c r="H20" s="39"/>
      <c r="I20" s="39"/>
    </row>
    <row r="21" spans="1:9" ht="30">
      <c r="A21" s="236"/>
      <c r="B21" s="237" t="s">
        <v>258</v>
      </c>
      <c r="C21" s="238"/>
      <c r="D21" s="244" t="s">
        <v>279</v>
      </c>
      <c r="E21" s="236"/>
      <c r="F21" s="240" t="s">
        <v>273</v>
      </c>
      <c r="G21" s="38">
        <v>1.65</v>
      </c>
      <c r="H21" s="242"/>
      <c r="I21" s="242">
        <f>G21*H21</f>
        <v>0</v>
      </c>
    </row>
    <row r="22" spans="1:9" ht="15">
      <c r="A22" s="10"/>
      <c r="B22" s="35"/>
      <c r="C22" s="82"/>
      <c r="D22" s="92"/>
      <c r="E22" s="17"/>
      <c r="F22" s="37"/>
      <c r="G22" s="38"/>
      <c r="H22" s="39"/>
      <c r="I22" s="39"/>
    </row>
    <row r="23" spans="1:9" ht="30">
      <c r="A23" s="236"/>
      <c r="B23" s="237" t="s">
        <v>257</v>
      </c>
      <c r="C23" s="238"/>
      <c r="D23" s="244" t="s">
        <v>280</v>
      </c>
      <c r="E23" s="236"/>
      <c r="F23" s="240" t="s">
        <v>273</v>
      </c>
      <c r="G23" s="38">
        <v>18.7</v>
      </c>
      <c r="H23" s="242"/>
      <c r="I23" s="242">
        <f>G23*H23</f>
        <v>0</v>
      </c>
    </row>
    <row r="24" spans="1:9" ht="15">
      <c r="A24" s="10"/>
      <c r="B24" s="35"/>
      <c r="C24" s="82"/>
      <c r="D24" s="92"/>
      <c r="E24" s="17"/>
      <c r="F24" s="37"/>
      <c r="G24" s="38"/>
      <c r="H24" s="39"/>
      <c r="I24" s="39"/>
    </row>
    <row r="25" spans="1:9" ht="30">
      <c r="A25" s="236"/>
      <c r="B25" s="237" t="s">
        <v>256</v>
      </c>
      <c r="C25" s="238"/>
      <c r="D25" s="245" t="s">
        <v>281</v>
      </c>
      <c r="E25" s="236"/>
      <c r="F25" s="240" t="s">
        <v>270</v>
      </c>
      <c r="G25" s="241">
        <v>135</v>
      </c>
      <c r="H25" s="242"/>
      <c r="I25" s="242">
        <f>G25*H25</f>
        <v>0</v>
      </c>
    </row>
    <row r="26" spans="1:9" ht="15">
      <c r="A26" s="10"/>
      <c r="B26" s="50"/>
      <c r="C26" s="49"/>
      <c r="D26" s="17"/>
      <c r="E26" s="17"/>
      <c r="F26" s="37"/>
      <c r="G26" s="38"/>
      <c r="H26" s="39"/>
      <c r="I26" s="39"/>
    </row>
    <row r="27" spans="1:9" ht="75">
      <c r="A27" s="236"/>
      <c r="B27" s="237" t="s">
        <v>259</v>
      </c>
      <c r="C27" s="238"/>
      <c r="D27" s="239" t="s">
        <v>293</v>
      </c>
      <c r="E27" s="236"/>
      <c r="F27" s="240" t="s">
        <v>273</v>
      </c>
      <c r="G27" s="241">
        <v>13.3</v>
      </c>
      <c r="H27" s="242"/>
      <c r="I27" s="242">
        <f>G27*H27</f>
        <v>0</v>
      </c>
    </row>
    <row r="28" spans="1:9" ht="15">
      <c r="A28" s="19"/>
      <c r="B28" s="21"/>
      <c r="C28" s="20"/>
      <c r="D28" s="23"/>
      <c r="E28" s="23"/>
      <c r="F28" s="24"/>
      <c r="G28" s="25"/>
      <c r="H28" s="26"/>
      <c r="I28" s="26"/>
    </row>
    <row r="29" spans="1:9" ht="15">
      <c r="A29" s="10"/>
      <c r="B29" s="28"/>
      <c r="C29" s="27"/>
      <c r="D29" s="30" t="s">
        <v>42</v>
      </c>
      <c r="E29" s="30"/>
      <c r="F29" s="31"/>
      <c r="G29" s="32"/>
      <c r="H29" s="33"/>
      <c r="I29" s="33">
        <f>SUM(I5:I27)</f>
        <v>0</v>
      </c>
    </row>
    <row r="30" spans="1:9" ht="15">
      <c r="A30" s="10"/>
      <c r="B30" s="28"/>
      <c r="C30" s="27"/>
      <c r="D30" s="10"/>
      <c r="E30" s="10"/>
      <c r="F30" s="14"/>
      <c r="G30" s="15"/>
      <c r="H30" s="16"/>
      <c r="I30" s="16"/>
    </row>
    <row r="31" spans="1:9" ht="15">
      <c r="A31" s="10"/>
      <c r="B31" s="60"/>
      <c r="C31" s="59"/>
      <c r="D31" s="19"/>
      <c r="E31" s="19"/>
      <c r="F31" s="62"/>
      <c r="G31" s="63"/>
      <c r="H31" s="64"/>
      <c r="I31" s="64"/>
    </row>
    <row r="32" spans="1:9">
      <c r="B32" s="182"/>
      <c r="C32" s="182"/>
      <c r="D32" s="182"/>
      <c r="E32" s="182"/>
      <c r="F32" s="182"/>
      <c r="G32" s="182"/>
      <c r="H32" s="182"/>
      <c r="I32" s="182"/>
    </row>
  </sheetData>
  <phoneticPr fontId="30" type="noConversion"/>
  <pageMargins left="0.75000000000000011" right="0.39000000000000007" top="0.79000000000000015" bottom="0.79000000000000015" header="0.39000000000000007" footer="0.39000000000000007"/>
  <pageSetup paperSize="10" orientation="portrait" horizontalDpi="4294967292" verticalDpi="4294967292" r:id="rId1"/>
  <headerFooter>
    <oddHeader>&amp;R&amp;"Calibri,Regular"&amp;11OŠ Vrtojba</oddHeader>
    <oddFooter>&amp;C&amp;"Calibri,Regular"&amp;8Osnovna šola Vrtojba - PZI_x000D_rekonstrukcija, dozidava, nadzidava&amp;R&amp;P</oddFooter>
  </headerFooter>
  <extLst>
    <ext xmlns:mx="http://schemas.microsoft.com/office/mac/excel/2008/main" uri="http://schemas.microsoft.com/office/mac/excel/2008/main">
      <mx:PLV Mode="1" OnePage="0" WScale="0"/>
    </ext>
  </extLst>
</worksheet>
</file>

<file path=xl/worksheets/sheet11.xml><?xml version="1.0" encoding="utf-8"?>
<worksheet xmlns="http://schemas.openxmlformats.org/spreadsheetml/2006/main" xmlns:r="http://schemas.openxmlformats.org/officeDocument/2006/relationships">
  <dimension ref="A1:I19"/>
  <sheetViews>
    <sheetView view="pageLayout" topLeftCell="A15" zoomScaleNormal="200" workbookViewId="0">
      <selection activeCell="H15" sqref="H15"/>
    </sheetView>
  </sheetViews>
  <sheetFormatPr defaultColWidth="11.42578125" defaultRowHeight="12.75"/>
  <cols>
    <col min="1" max="1" width="1.5703125" style="2" customWidth="1"/>
    <col min="2" max="2" width="6.140625" style="2" customWidth="1"/>
    <col min="3" max="3" width="1.5703125" style="2" customWidth="1"/>
    <col min="4" max="4" width="34.85546875" style="2" customWidth="1"/>
    <col min="5" max="5" width="1.5703125" style="2" customWidth="1"/>
    <col min="6" max="6" width="4.140625" style="2" customWidth="1"/>
    <col min="7" max="7" width="5.42578125" style="2" bestFit="1" customWidth="1"/>
    <col min="8" max="8" width="5.7109375" style="2" customWidth="1"/>
    <col min="9" max="9" width="7.7109375" style="2" customWidth="1"/>
    <col min="10" max="10" width="12.42578125" style="2" customWidth="1"/>
    <col min="11" max="16384" width="11.42578125" style="2"/>
  </cols>
  <sheetData>
    <row r="1" spans="1:9" ht="15.75">
      <c r="A1" s="3"/>
      <c r="B1" s="4" t="s">
        <v>84</v>
      </c>
      <c r="C1" s="5"/>
      <c r="D1" s="6" t="s">
        <v>303</v>
      </c>
      <c r="E1" s="3"/>
      <c r="F1" s="7"/>
      <c r="G1" s="8"/>
      <c r="H1" s="9"/>
      <c r="I1" s="9"/>
    </row>
    <row r="2" spans="1:9" ht="15.75">
      <c r="A2" s="3"/>
      <c r="B2" s="4"/>
      <c r="C2" s="5"/>
      <c r="D2" s="6"/>
      <c r="E2" s="3"/>
      <c r="F2" s="7"/>
      <c r="G2" s="8"/>
      <c r="H2" s="9"/>
      <c r="I2" s="9"/>
    </row>
    <row r="3" spans="1:9" ht="75">
      <c r="A3" s="10"/>
      <c r="B3" s="34"/>
      <c r="C3" s="35"/>
      <c r="D3" s="318" t="s">
        <v>265</v>
      </c>
      <c r="E3" s="17"/>
      <c r="F3" s="37"/>
      <c r="G3" s="38"/>
      <c r="H3" s="39"/>
      <c r="I3" s="39"/>
    </row>
    <row r="4" spans="1:9" ht="15">
      <c r="A4" s="10"/>
      <c r="B4" s="34"/>
      <c r="C4" s="35"/>
      <c r="D4" s="36"/>
      <c r="E4" s="17"/>
      <c r="F4" s="37"/>
      <c r="G4" s="38"/>
      <c r="H4" s="39"/>
      <c r="I4" s="39"/>
    </row>
    <row r="5" spans="1:9" ht="90">
      <c r="A5" s="236"/>
      <c r="B5" s="246" t="s">
        <v>199</v>
      </c>
      <c r="C5" s="237"/>
      <c r="D5" s="318" t="s">
        <v>64</v>
      </c>
      <c r="E5" s="236"/>
      <c r="F5" s="240" t="s">
        <v>271</v>
      </c>
      <c r="G5" s="38">
        <v>85.8</v>
      </c>
      <c r="H5" s="242"/>
      <c r="I5" s="242">
        <f>G5*H5</f>
        <v>0</v>
      </c>
    </row>
    <row r="6" spans="1:9" ht="15">
      <c r="A6" s="10"/>
      <c r="B6" s="34"/>
      <c r="C6" s="35"/>
      <c r="D6" s="318"/>
      <c r="E6" s="17"/>
      <c r="F6" s="37"/>
      <c r="G6" s="38"/>
      <c r="H6" s="39"/>
      <c r="I6" s="39"/>
    </row>
    <row r="7" spans="1:9" s="249" customFormat="1" ht="90">
      <c r="A7" s="121"/>
      <c r="B7" s="246" t="s">
        <v>200</v>
      </c>
      <c r="C7" s="248"/>
      <c r="D7" s="318" t="s">
        <v>65</v>
      </c>
      <c r="E7" s="121"/>
      <c r="F7" s="240" t="s">
        <v>271</v>
      </c>
      <c r="G7" s="38">
        <v>43.37</v>
      </c>
      <c r="H7" s="242"/>
      <c r="I7" s="242">
        <f>G7*H7</f>
        <v>0</v>
      </c>
    </row>
    <row r="8" spans="1:9" ht="15">
      <c r="A8" s="10"/>
      <c r="B8" s="34"/>
      <c r="C8" s="35"/>
      <c r="D8" s="36"/>
      <c r="E8" s="17"/>
      <c r="F8" s="37"/>
      <c r="G8" s="38"/>
      <c r="H8" s="39"/>
      <c r="I8" s="39"/>
    </row>
    <row r="9" spans="1:9" ht="75">
      <c r="A9" s="236"/>
      <c r="B9" s="246" t="s">
        <v>201</v>
      </c>
      <c r="C9" s="237"/>
      <c r="D9" s="239" t="s">
        <v>282</v>
      </c>
      <c r="E9" s="236"/>
      <c r="F9" s="240" t="s">
        <v>204</v>
      </c>
      <c r="G9" s="241">
        <v>6</v>
      </c>
      <c r="H9" s="242"/>
      <c r="I9" s="242">
        <f>G9*H9</f>
        <v>0</v>
      </c>
    </row>
    <row r="10" spans="1:9" ht="15">
      <c r="A10" s="10"/>
      <c r="B10" s="34"/>
      <c r="C10" s="35"/>
      <c r="D10" s="36"/>
      <c r="E10" s="17"/>
      <c r="F10" s="37"/>
      <c r="G10" s="38"/>
      <c r="H10" s="39"/>
      <c r="I10" s="39"/>
    </row>
    <row r="11" spans="1:9" ht="45">
      <c r="A11" s="236"/>
      <c r="B11" s="246" t="s">
        <v>202</v>
      </c>
      <c r="C11" s="237"/>
      <c r="D11" s="239" t="s">
        <v>142</v>
      </c>
      <c r="E11" s="236"/>
      <c r="F11" s="240" t="s">
        <v>204</v>
      </c>
      <c r="G11" s="38">
        <v>13</v>
      </c>
      <c r="H11" s="242"/>
      <c r="I11" s="242">
        <f>G11*H11</f>
        <v>0</v>
      </c>
    </row>
    <row r="12" spans="1:9" ht="15">
      <c r="A12" s="10"/>
      <c r="B12" s="34"/>
      <c r="C12" s="35"/>
      <c r="D12" s="36"/>
      <c r="E12" s="17"/>
      <c r="F12" s="37"/>
      <c r="G12" s="38"/>
      <c r="H12" s="39"/>
      <c r="I12" s="39"/>
    </row>
    <row r="13" spans="1:9" ht="45">
      <c r="A13" s="236"/>
      <c r="B13" s="246" t="s">
        <v>203</v>
      </c>
      <c r="C13" s="237"/>
      <c r="D13" s="239" t="s">
        <v>318</v>
      </c>
      <c r="E13" s="236"/>
      <c r="F13" s="240" t="s">
        <v>204</v>
      </c>
      <c r="G13" s="38">
        <v>13</v>
      </c>
      <c r="H13" s="242"/>
      <c r="I13" s="242">
        <f>G13*H13</f>
        <v>0</v>
      </c>
    </row>
    <row r="14" spans="1:9" ht="15">
      <c r="A14" s="10"/>
      <c r="B14" s="34"/>
      <c r="C14" s="35"/>
      <c r="D14" s="36"/>
      <c r="E14" s="17"/>
      <c r="F14" s="37"/>
      <c r="G14" s="38"/>
      <c r="H14" s="39"/>
      <c r="I14" s="39"/>
    </row>
    <row r="15" spans="1:9" ht="120">
      <c r="A15" s="10"/>
      <c r="B15" s="246" t="s">
        <v>331</v>
      </c>
      <c r="C15" s="35"/>
      <c r="D15" s="318" t="s">
        <v>94</v>
      </c>
      <c r="E15" s="17"/>
      <c r="F15" s="240" t="s">
        <v>271</v>
      </c>
      <c r="G15" s="241">
        <v>89.3</v>
      </c>
      <c r="H15" s="242"/>
      <c r="I15" s="242">
        <f>G15*H15</f>
        <v>0</v>
      </c>
    </row>
    <row r="16" spans="1:9" ht="15">
      <c r="A16" s="10"/>
      <c r="B16" s="34"/>
      <c r="C16" s="35"/>
      <c r="D16" s="36"/>
      <c r="E16" s="17"/>
      <c r="F16" s="37"/>
      <c r="G16" s="38"/>
      <c r="H16" s="39"/>
      <c r="I16" s="39"/>
    </row>
    <row r="17" spans="1:9" ht="45">
      <c r="A17" s="236"/>
      <c r="B17" s="246" t="s">
        <v>332</v>
      </c>
      <c r="C17" s="237"/>
      <c r="D17" s="239" t="s">
        <v>196</v>
      </c>
      <c r="E17" s="236"/>
      <c r="F17" s="240" t="s">
        <v>271</v>
      </c>
      <c r="G17" s="241">
        <v>6</v>
      </c>
      <c r="H17" s="242"/>
      <c r="I17" s="242">
        <f>G17*H17</f>
        <v>0</v>
      </c>
    </row>
    <row r="18" spans="1:9" ht="15">
      <c r="A18" s="19"/>
      <c r="B18" s="20"/>
      <c r="C18" s="21"/>
      <c r="D18" s="22"/>
      <c r="E18" s="23"/>
      <c r="F18" s="24"/>
      <c r="G18" s="25"/>
      <c r="H18" s="26"/>
      <c r="I18" s="26"/>
    </row>
    <row r="19" spans="1:9" ht="15">
      <c r="A19" s="10"/>
      <c r="B19" s="27"/>
      <c r="C19" s="28"/>
      <c r="D19" s="29" t="s">
        <v>700</v>
      </c>
      <c r="E19" s="30"/>
      <c r="F19" s="31"/>
      <c r="G19" s="32"/>
      <c r="H19" s="33"/>
      <c r="I19" s="33">
        <f>SUM(I5:I17)</f>
        <v>0</v>
      </c>
    </row>
  </sheetData>
  <phoneticPr fontId="30" type="noConversion"/>
  <pageMargins left="0.75000000000000011" right="0.39000000000000007" top="0.79000000000000015" bottom="0.79000000000000015" header="0.39000000000000007" footer="0.39000000000000007"/>
  <pageSetup paperSize="10" orientation="portrait" horizontalDpi="4294967292" verticalDpi="4294967292" r:id="rId1"/>
  <headerFooter>
    <oddHeader>&amp;R&amp;"Calibri,Regular"&amp;11OŠ Vrtojba</oddHeader>
    <oddFooter>&amp;C&amp;"Calibri,Regular"&amp;8Osnovna šola Vrtojba - PZI_x000D_rekonstrukcija, dozidava, nadzidava&amp;R&amp;P</oddFooter>
  </headerFooter>
  <extLst>
    <ext xmlns:mx="http://schemas.microsoft.com/office/mac/excel/2008/main" uri="http://schemas.microsoft.com/office/mac/excel/2008/main">
      <mx:PLV Mode="1" OnePage="0" WScale="0"/>
    </ext>
  </extLst>
</worksheet>
</file>

<file path=xl/worksheets/sheet12.xml><?xml version="1.0" encoding="utf-8"?>
<worksheet xmlns="http://schemas.openxmlformats.org/spreadsheetml/2006/main" xmlns:r="http://schemas.openxmlformats.org/officeDocument/2006/relationships">
  <dimension ref="A1:I22"/>
  <sheetViews>
    <sheetView view="pageLayout" topLeftCell="A18" workbookViewId="0">
      <selection activeCell="F29" sqref="F29"/>
    </sheetView>
  </sheetViews>
  <sheetFormatPr defaultColWidth="11.42578125" defaultRowHeight="12.75"/>
  <cols>
    <col min="1" max="1" width="1.5703125" style="2" customWidth="1"/>
    <col min="2" max="2" width="6.140625" style="2" customWidth="1"/>
    <col min="3" max="3" width="1.5703125" style="2" customWidth="1"/>
    <col min="4" max="4" width="31.42578125" style="2" customWidth="1"/>
    <col min="5" max="5" width="1.5703125" style="2" customWidth="1"/>
    <col min="6" max="6" width="4" style="2" customWidth="1"/>
    <col min="7" max="7" width="6.85546875" style="2" customWidth="1"/>
    <col min="8" max="8" width="5.5703125" style="2" customWidth="1"/>
    <col min="9" max="9" width="8.28515625" style="2" bestFit="1" customWidth="1"/>
    <col min="10" max="10" width="12.42578125" style="2" customWidth="1"/>
    <col min="11" max="16384" width="11.42578125" style="2"/>
  </cols>
  <sheetData>
    <row r="1" spans="1:9" ht="15.75">
      <c r="A1" s="3"/>
      <c r="B1" s="4" t="s">
        <v>85</v>
      </c>
      <c r="C1" s="5"/>
      <c r="D1" s="6" t="s">
        <v>236</v>
      </c>
      <c r="E1" s="3"/>
      <c r="F1" s="7"/>
      <c r="G1" s="8"/>
      <c r="H1" s="9"/>
      <c r="I1" s="9"/>
    </row>
    <row r="2" spans="1:9" ht="15.75">
      <c r="A2" s="3"/>
      <c r="B2" s="4"/>
      <c r="C2" s="5"/>
      <c r="D2" s="6"/>
      <c r="E2" s="3"/>
      <c r="F2" s="7"/>
      <c r="G2" s="8"/>
      <c r="H2" s="9"/>
      <c r="I2" s="9"/>
    </row>
    <row r="3" spans="1:9" ht="90">
      <c r="A3" s="10"/>
      <c r="B3" s="34"/>
      <c r="C3" s="35"/>
      <c r="D3" s="318" t="s">
        <v>265</v>
      </c>
      <c r="E3" s="17"/>
      <c r="F3" s="37"/>
      <c r="G3" s="38"/>
      <c r="H3" s="39"/>
      <c r="I3" s="39"/>
    </row>
    <row r="4" spans="1:9" ht="15">
      <c r="A4" s="10"/>
      <c r="B4" s="34"/>
      <c r="C4" s="35"/>
      <c r="D4" s="36"/>
      <c r="E4" s="17"/>
      <c r="F4" s="37"/>
      <c r="G4" s="38"/>
      <c r="H4" s="39"/>
      <c r="I4" s="39"/>
    </row>
    <row r="5" spans="1:9" ht="45">
      <c r="A5" s="236"/>
      <c r="B5" s="246" t="s">
        <v>334</v>
      </c>
      <c r="C5" s="237"/>
      <c r="D5" s="239" t="s">
        <v>306</v>
      </c>
      <c r="E5" s="236"/>
      <c r="F5" s="240" t="s">
        <v>271</v>
      </c>
      <c r="G5" s="241">
        <v>6.6</v>
      </c>
      <c r="H5" s="242"/>
      <c r="I5" s="242">
        <f>G5*H5</f>
        <v>0</v>
      </c>
    </row>
    <row r="6" spans="1:9" ht="15">
      <c r="A6" s="10"/>
      <c r="B6" s="34"/>
      <c r="C6" s="35"/>
      <c r="D6" s="36"/>
      <c r="E6" s="17"/>
      <c r="F6" s="37"/>
      <c r="G6" s="38"/>
      <c r="H6" s="39"/>
      <c r="I6" s="39"/>
    </row>
    <row r="7" spans="1:9" ht="15">
      <c r="A7" s="10"/>
      <c r="B7" s="34"/>
      <c r="C7" s="35"/>
      <c r="D7" s="36"/>
      <c r="E7" s="17"/>
      <c r="F7" s="37"/>
      <c r="G7" s="38"/>
      <c r="H7" s="39"/>
      <c r="I7" s="39"/>
    </row>
    <row r="8" spans="1:9" ht="60">
      <c r="A8" s="10"/>
      <c r="B8" s="246" t="s">
        <v>722</v>
      </c>
      <c r="C8" s="35"/>
      <c r="D8" s="318" t="s">
        <v>66</v>
      </c>
      <c r="E8" s="17"/>
      <c r="F8" s="240" t="s">
        <v>204</v>
      </c>
      <c r="G8" s="241">
        <v>2</v>
      </c>
      <c r="H8" s="242"/>
      <c r="I8" s="242">
        <f>G8*H8</f>
        <v>0</v>
      </c>
    </row>
    <row r="9" spans="1:9" ht="15">
      <c r="A9" s="10"/>
      <c r="B9" s="246"/>
      <c r="C9" s="35"/>
      <c r="D9" s="247"/>
      <c r="E9" s="17"/>
      <c r="F9" s="240"/>
      <c r="G9" s="241"/>
      <c r="H9" s="242"/>
      <c r="I9" s="242"/>
    </row>
    <row r="10" spans="1:9" ht="180">
      <c r="A10" s="10"/>
      <c r="B10" s="246" t="s">
        <v>721</v>
      </c>
      <c r="C10" s="35"/>
      <c r="D10" s="332" t="s">
        <v>67</v>
      </c>
      <c r="E10" s="17"/>
      <c r="F10" s="240" t="s">
        <v>724</v>
      </c>
      <c r="G10" s="241">
        <v>18.7</v>
      </c>
      <c r="H10" s="242"/>
      <c r="I10" s="242">
        <f>G10*H10</f>
        <v>0</v>
      </c>
    </row>
    <row r="11" spans="1:9" ht="45">
      <c r="A11" s="10"/>
      <c r="B11" s="246"/>
      <c r="C11" s="35"/>
      <c r="D11" s="318" t="s">
        <v>68</v>
      </c>
      <c r="E11" s="17"/>
      <c r="F11" s="240"/>
      <c r="G11" s="241"/>
      <c r="H11" s="242"/>
      <c r="I11" s="242"/>
    </row>
    <row r="12" spans="1:9" ht="15">
      <c r="A12" s="10"/>
      <c r="B12" s="246"/>
      <c r="C12" s="35"/>
      <c r="D12" s="247"/>
      <c r="E12" s="17"/>
      <c r="F12" s="240"/>
      <c r="G12" s="241"/>
      <c r="H12" s="242"/>
      <c r="I12" s="242"/>
    </row>
    <row r="13" spans="1:9" ht="135">
      <c r="A13" s="10"/>
      <c r="B13" s="246" t="s">
        <v>723</v>
      </c>
      <c r="C13" s="35"/>
      <c r="D13" s="332" t="s">
        <v>59</v>
      </c>
      <c r="E13" s="17"/>
      <c r="F13" s="240" t="s">
        <v>724</v>
      </c>
      <c r="G13" s="241">
        <v>14.73</v>
      </c>
      <c r="H13" s="242"/>
      <c r="I13" s="242">
        <f>G13*H13</f>
        <v>0</v>
      </c>
    </row>
    <row r="14" spans="1:9" ht="15">
      <c r="A14" s="10"/>
      <c r="B14" s="246"/>
      <c r="C14" s="35"/>
      <c r="D14" s="318"/>
      <c r="E14" s="17"/>
      <c r="F14" s="240"/>
      <c r="G14" s="241"/>
      <c r="H14" s="242"/>
      <c r="I14" s="242"/>
    </row>
    <row r="15" spans="1:9" ht="165">
      <c r="A15" s="10"/>
      <c r="B15" s="246" t="s">
        <v>723</v>
      </c>
      <c r="C15" s="35"/>
      <c r="D15" s="332" t="s">
        <v>60</v>
      </c>
      <c r="E15" s="17"/>
      <c r="F15" s="240" t="s">
        <v>720</v>
      </c>
      <c r="G15" s="241"/>
      <c r="H15" s="242"/>
      <c r="I15" s="242"/>
    </row>
    <row r="16" spans="1:9" ht="30">
      <c r="A16" s="10"/>
      <c r="B16" s="34"/>
      <c r="C16" s="35"/>
      <c r="D16" s="318" t="s">
        <v>109</v>
      </c>
      <c r="E16" s="17"/>
      <c r="F16" s="37"/>
      <c r="G16" s="38"/>
      <c r="H16" s="39"/>
      <c r="I16" s="39"/>
    </row>
    <row r="17" spans="1:9" ht="15">
      <c r="A17" s="10"/>
      <c r="B17" s="224"/>
      <c r="C17" s="35"/>
      <c r="D17" s="247"/>
      <c r="E17" s="17"/>
      <c r="F17" s="37"/>
      <c r="G17" s="38"/>
      <c r="H17" s="39"/>
      <c r="I17" s="39"/>
    </row>
    <row r="18" spans="1:9" ht="75">
      <c r="A18" s="236"/>
      <c r="B18" s="246" t="s">
        <v>335</v>
      </c>
      <c r="C18" s="237"/>
      <c r="D18" s="239" t="s">
        <v>336</v>
      </c>
      <c r="E18" s="236"/>
      <c r="F18" s="240" t="s">
        <v>268</v>
      </c>
      <c r="G18" s="241">
        <v>100</v>
      </c>
      <c r="H18" s="242"/>
      <c r="I18" s="242">
        <f>G18*H18</f>
        <v>0</v>
      </c>
    </row>
    <row r="19" spans="1:9" ht="15">
      <c r="A19" s="19"/>
      <c r="B19" s="68"/>
      <c r="C19" s="69"/>
      <c r="D19" s="83"/>
      <c r="E19" s="23"/>
      <c r="F19" s="24"/>
      <c r="G19" s="25"/>
      <c r="H19" s="26"/>
      <c r="I19" s="26"/>
    </row>
    <row r="20" spans="1:9" ht="15">
      <c r="A20" s="10"/>
      <c r="B20" s="27"/>
      <c r="C20" s="28"/>
      <c r="D20" s="29" t="s">
        <v>701</v>
      </c>
      <c r="E20" s="30"/>
      <c r="F20" s="31"/>
      <c r="G20" s="32"/>
      <c r="H20" s="33"/>
      <c r="I20" s="33">
        <f>SUM(I3:I18)</f>
        <v>0</v>
      </c>
    </row>
    <row r="21" spans="1:9" ht="15">
      <c r="A21" s="19"/>
      <c r="B21" s="68"/>
      <c r="C21" s="69"/>
      <c r="D21" s="83"/>
      <c r="E21" s="23"/>
      <c r="F21" s="24"/>
      <c r="G21" s="25"/>
      <c r="H21" s="26"/>
      <c r="I21" s="26"/>
    </row>
    <row r="22" spans="1:9" ht="15">
      <c r="A22" s="10"/>
      <c r="B22" s="27"/>
      <c r="C22" s="28"/>
      <c r="D22" s="66"/>
      <c r="E22" s="10"/>
      <c r="F22" s="14"/>
      <c r="G22" s="15"/>
      <c r="H22" s="16"/>
      <c r="I22" s="16"/>
    </row>
  </sheetData>
  <phoneticPr fontId="30" type="noConversion"/>
  <pageMargins left="0.75000000000000011" right="0.39000000000000007" top="0.79000000000000015" bottom="0.79000000000000015" header="0.39000000000000007" footer="0.39000000000000007"/>
  <pageSetup paperSize="10" orientation="portrait" horizontalDpi="4294967292" verticalDpi="4294967292" r:id="rId1"/>
  <headerFooter>
    <oddHeader>&amp;R&amp;"Calibri,Regular"&amp;11OŠ Vrtojba</oddHeader>
    <oddFooter>&amp;C&amp;"Calibri,Regular"&amp;8Osnovna šola Vrtojba - PZI_x000D_rekonstrukcija, dozidava, nadzidava&amp;R&amp;P</oddFooter>
  </headerFooter>
  <extLst>
    <ext xmlns:mx="http://schemas.microsoft.com/office/mac/excel/2008/main" uri="http://schemas.microsoft.com/office/mac/excel/2008/main">
      <mx:PLV Mode="1" OnePage="0" WScale="0"/>
    </ext>
  </extLst>
</worksheet>
</file>

<file path=xl/worksheets/sheet13.xml><?xml version="1.0" encoding="utf-8"?>
<worksheet xmlns="http://schemas.openxmlformats.org/spreadsheetml/2006/main" xmlns:r="http://schemas.openxmlformats.org/officeDocument/2006/relationships">
  <dimension ref="A1:I15"/>
  <sheetViews>
    <sheetView view="pageLayout" topLeftCell="A5" workbookViewId="0">
      <selection activeCell="H12" sqref="H12"/>
    </sheetView>
  </sheetViews>
  <sheetFormatPr defaultColWidth="11.42578125" defaultRowHeight="12.75"/>
  <cols>
    <col min="1" max="1" width="1.5703125" style="2" customWidth="1"/>
    <col min="2" max="2" width="6.140625" style="2" customWidth="1"/>
    <col min="3" max="3" width="1.5703125" style="2" customWidth="1"/>
    <col min="4" max="4" width="32.85546875" style="2" customWidth="1"/>
    <col min="5" max="5" width="1.5703125" style="2" customWidth="1"/>
    <col min="6" max="6" width="4" style="2" customWidth="1"/>
    <col min="7" max="7" width="8.140625" style="2" bestFit="1" customWidth="1"/>
    <col min="8" max="8" width="6.5703125" style="2" customWidth="1"/>
    <col min="9" max="9" width="9.140625" style="2" bestFit="1" customWidth="1"/>
    <col min="10" max="10" width="12.42578125" style="2" customWidth="1"/>
    <col min="11" max="16384" width="11.42578125" style="2"/>
  </cols>
  <sheetData>
    <row r="1" spans="1:9" ht="15.75">
      <c r="A1" s="199"/>
      <c r="B1" s="4" t="s">
        <v>86</v>
      </c>
      <c r="C1" s="5"/>
      <c r="D1" s="6" t="s">
        <v>703</v>
      </c>
      <c r="E1" s="199"/>
      <c r="F1" s="7"/>
      <c r="G1" s="8"/>
      <c r="H1" s="9"/>
      <c r="I1" s="9"/>
    </row>
    <row r="2" spans="1:9" ht="15.75">
      <c r="A2" s="199"/>
      <c r="B2" s="4"/>
      <c r="C2" s="5"/>
      <c r="D2" s="6"/>
      <c r="E2" s="199"/>
      <c r="F2" s="7"/>
      <c r="G2" s="8"/>
      <c r="H2" s="9"/>
      <c r="I2" s="9"/>
    </row>
    <row r="3" spans="1:9" ht="75">
      <c r="A3" s="10"/>
      <c r="B3" s="34"/>
      <c r="C3" s="35"/>
      <c r="D3" s="275" t="s">
        <v>265</v>
      </c>
      <c r="E3" s="17"/>
      <c r="F3" s="37"/>
      <c r="G3" s="38"/>
      <c r="H3" s="39"/>
      <c r="I3" s="39"/>
    </row>
    <row r="4" spans="1:9" ht="15">
      <c r="A4" s="10"/>
      <c r="B4" s="224"/>
      <c r="C4" s="35"/>
      <c r="D4" s="262"/>
      <c r="E4" s="17"/>
      <c r="F4" s="37"/>
      <c r="G4" s="38"/>
      <c r="H4" s="39"/>
      <c r="I4" s="39"/>
    </row>
    <row r="5" spans="1:9" ht="15">
      <c r="A5" s="10"/>
      <c r="B5" s="34"/>
      <c r="C5" s="35"/>
      <c r="D5" s="291" t="s">
        <v>702</v>
      </c>
      <c r="E5" s="17"/>
      <c r="F5" s="37"/>
      <c r="G5" s="38"/>
      <c r="H5" s="39"/>
      <c r="I5" s="39"/>
    </row>
    <row r="6" spans="1:9" ht="90">
      <c r="A6" s="10"/>
      <c r="B6" s="276" t="s">
        <v>147</v>
      </c>
      <c r="C6" s="35"/>
      <c r="D6" s="318" t="s">
        <v>61</v>
      </c>
      <c r="E6" s="17"/>
      <c r="F6" s="277" t="s">
        <v>221</v>
      </c>
      <c r="G6" s="38">
        <f>SUM(G7:G9)</f>
        <v>4076.3</v>
      </c>
      <c r="H6" s="274"/>
      <c r="I6" s="274">
        <f>G6*H6</f>
        <v>0</v>
      </c>
    </row>
    <row r="7" spans="1:9" ht="30">
      <c r="A7" s="10"/>
      <c r="B7" s="276" t="s">
        <v>220</v>
      </c>
      <c r="C7" s="35"/>
      <c r="D7" s="318" t="s">
        <v>62</v>
      </c>
      <c r="E7" s="17"/>
      <c r="F7" s="37"/>
      <c r="G7" s="273">
        <v>894.7</v>
      </c>
      <c r="H7" s="39"/>
      <c r="I7" s="39"/>
    </row>
    <row r="8" spans="1:9" ht="30">
      <c r="A8" s="10"/>
      <c r="B8" s="276" t="s">
        <v>148</v>
      </c>
      <c r="C8" s="35"/>
      <c r="D8" s="318" t="s">
        <v>63</v>
      </c>
      <c r="E8" s="17"/>
      <c r="F8" s="37"/>
      <c r="G8" s="273">
        <v>1126.2</v>
      </c>
      <c r="H8" s="39"/>
      <c r="I8" s="39"/>
    </row>
    <row r="9" spans="1:9" ht="30">
      <c r="A9" s="10"/>
      <c r="B9" s="276" t="s">
        <v>219</v>
      </c>
      <c r="C9" s="35"/>
      <c r="D9" s="318" t="s">
        <v>56</v>
      </c>
      <c r="E9" s="17"/>
      <c r="F9" s="37"/>
      <c r="G9" s="273">
        <v>2055.4</v>
      </c>
      <c r="H9" s="39"/>
      <c r="I9" s="39"/>
    </row>
    <row r="10" spans="1:9" ht="60">
      <c r="A10" s="10"/>
      <c r="B10" s="276"/>
      <c r="C10" s="35"/>
      <c r="D10" s="318" t="s">
        <v>57</v>
      </c>
      <c r="E10" s="17"/>
      <c r="F10" s="37"/>
      <c r="G10" s="273"/>
      <c r="H10" s="39"/>
      <c r="I10" s="39"/>
    </row>
    <row r="11" spans="1:9" ht="15">
      <c r="A11" s="10"/>
      <c r="B11" s="34"/>
      <c r="C11" s="35"/>
      <c r="D11" s="100"/>
      <c r="E11" s="17"/>
      <c r="F11" s="37"/>
      <c r="G11" s="38"/>
      <c r="H11" s="39"/>
      <c r="I11" s="39"/>
    </row>
    <row r="12" spans="1:9" ht="15">
      <c r="A12" s="278"/>
      <c r="B12" s="276" t="s">
        <v>218</v>
      </c>
      <c r="C12" s="279"/>
      <c r="D12" s="275" t="s">
        <v>217</v>
      </c>
      <c r="E12" s="278"/>
      <c r="F12" s="277" t="s">
        <v>167</v>
      </c>
      <c r="G12" s="38">
        <v>248.1</v>
      </c>
      <c r="H12" s="274"/>
      <c r="I12" s="274">
        <f>G12*H12</f>
        <v>0</v>
      </c>
    </row>
    <row r="13" spans="1:9" ht="150">
      <c r="A13" s="10"/>
      <c r="B13" s="34"/>
      <c r="C13" s="35"/>
      <c r="D13" s="318" t="s">
        <v>58</v>
      </c>
      <c r="E13" s="17"/>
      <c r="F13" s="37"/>
      <c r="G13" s="38"/>
      <c r="H13" s="39"/>
      <c r="I13" s="39"/>
    </row>
    <row r="14" spans="1:9" ht="15">
      <c r="A14" s="19"/>
      <c r="B14" s="68"/>
      <c r="C14" s="69"/>
      <c r="D14" s="83"/>
      <c r="E14" s="23"/>
      <c r="F14" s="24"/>
      <c r="G14" s="25"/>
      <c r="H14" s="26"/>
      <c r="I14" s="26"/>
    </row>
    <row r="15" spans="1:9" ht="15">
      <c r="A15" s="10"/>
      <c r="B15" s="27"/>
      <c r="C15" s="28"/>
      <c r="D15" s="29" t="s">
        <v>374</v>
      </c>
      <c r="E15" s="30"/>
      <c r="F15" s="31"/>
      <c r="G15" s="32"/>
      <c r="H15" s="33"/>
      <c r="I15" s="33">
        <f>SUM(I6:I13)</f>
        <v>0</v>
      </c>
    </row>
  </sheetData>
  <phoneticPr fontId="30" type="noConversion"/>
  <pageMargins left="0.75000000000000011" right="0.39000000000000007" top="0.79000000000000015" bottom="0.79000000000000015" header="0.39000000000000007" footer="0.39000000000000007"/>
  <pageSetup paperSize="10" orientation="portrait" horizontalDpi="4294967292" verticalDpi="4294967292" r:id="rId1"/>
  <headerFooter>
    <oddHeader>&amp;R&amp;"Calibri,Regular"&amp;11OŠ Vrtojba</oddHeader>
    <oddFooter>&amp;C&amp;"Calibri,Regular"&amp;8Osnovna šola Vrtojba - PZI_x000D_rekonstrukcija, dozidava, nadzidava&amp;R&amp;P</oddFooter>
  </headerFooter>
  <extLst>
    <ext xmlns:mx="http://schemas.microsoft.com/office/mac/excel/2008/main" uri="http://schemas.microsoft.com/office/mac/excel/2008/main">
      <mx:PLV Mode="1" OnePage="0" WScale="0"/>
    </ext>
  </extLst>
</worksheet>
</file>

<file path=xl/worksheets/sheet14.xml><?xml version="1.0" encoding="utf-8"?>
<worksheet xmlns="http://schemas.openxmlformats.org/spreadsheetml/2006/main" xmlns:r="http://schemas.openxmlformats.org/officeDocument/2006/relationships">
  <dimension ref="A1:I139"/>
  <sheetViews>
    <sheetView showWhiteSpace="0" view="pageLayout" topLeftCell="B124" zoomScaleNormal="125" workbookViewId="0">
      <selection activeCell="H133" sqref="H133"/>
    </sheetView>
  </sheetViews>
  <sheetFormatPr defaultColWidth="11.42578125" defaultRowHeight="12.75"/>
  <cols>
    <col min="1" max="1" width="1.5703125" style="2" customWidth="1"/>
    <col min="2" max="2" width="6.140625" style="2" customWidth="1"/>
    <col min="3" max="3" width="1.5703125" style="2" customWidth="1"/>
    <col min="4" max="4" width="32.42578125" style="2" customWidth="1"/>
    <col min="5" max="5" width="1.5703125" style="2" customWidth="1"/>
    <col min="6" max="6" width="4" style="2" customWidth="1"/>
    <col min="7" max="7" width="4.5703125" style="2" bestFit="1" customWidth="1"/>
    <col min="8" max="8" width="8.5703125" style="2" customWidth="1"/>
    <col min="9" max="9" width="9.42578125" style="2" bestFit="1" customWidth="1"/>
    <col min="10" max="10" width="12.42578125" style="2" customWidth="1"/>
    <col min="11" max="16384" width="11.42578125" style="2"/>
  </cols>
  <sheetData>
    <row r="1" spans="1:9" ht="15.75">
      <c r="A1" s="3"/>
      <c r="B1" s="4" t="s">
        <v>87</v>
      </c>
      <c r="C1" s="5"/>
      <c r="D1" s="6" t="s">
        <v>312</v>
      </c>
      <c r="E1" s="3"/>
      <c r="F1" s="7"/>
      <c r="G1" s="8"/>
      <c r="H1" s="9"/>
      <c r="I1" s="9"/>
    </row>
    <row r="2" spans="1:9" ht="15">
      <c r="A2" s="10"/>
      <c r="B2" s="27"/>
      <c r="C2" s="28"/>
      <c r="D2" s="66"/>
      <c r="E2" s="10"/>
      <c r="F2" s="14"/>
      <c r="G2" s="15"/>
      <c r="H2" s="16"/>
      <c r="I2" s="16"/>
    </row>
    <row r="3" spans="1:9" ht="15.75">
      <c r="A3" s="3"/>
      <c r="B3" s="4"/>
      <c r="C3" s="5"/>
      <c r="D3" s="29" t="s">
        <v>600</v>
      </c>
      <c r="E3" s="3"/>
      <c r="F3" s="7"/>
      <c r="G3" s="8"/>
      <c r="H3" s="9"/>
      <c r="I3" s="9"/>
    </row>
    <row r="4" spans="1:9" ht="15.75">
      <c r="A4" s="3"/>
      <c r="B4" s="4"/>
      <c r="C4" s="5"/>
      <c r="D4" s="6"/>
      <c r="E4" s="3"/>
      <c r="F4" s="7"/>
      <c r="G4" s="8"/>
      <c r="H4" s="9"/>
      <c r="I4" s="9"/>
    </row>
    <row r="5" spans="1:9" ht="15">
      <c r="A5" s="10"/>
      <c r="B5" s="49"/>
      <c r="C5" s="50"/>
      <c r="D5" s="375" t="s">
        <v>654</v>
      </c>
      <c r="E5" s="365"/>
      <c r="F5" s="365"/>
      <c r="G5" s="365"/>
      <c r="H5" s="365"/>
      <c r="I5" s="365"/>
    </row>
    <row r="6" spans="1:9" ht="15">
      <c r="A6" s="10"/>
      <c r="B6" s="49"/>
      <c r="C6" s="50"/>
      <c r="D6" s="194" t="s">
        <v>613</v>
      </c>
      <c r="E6" s="153"/>
      <c r="F6" s="153"/>
      <c r="G6" s="153"/>
      <c r="H6" s="153"/>
      <c r="I6" s="153"/>
    </row>
    <row r="7" spans="1:9" ht="15">
      <c r="A7" s="10"/>
      <c r="B7" s="49"/>
      <c r="C7" s="50"/>
      <c r="D7" s="194" t="s">
        <v>570</v>
      </c>
      <c r="E7" s="153"/>
      <c r="F7" s="153"/>
      <c r="G7" s="153"/>
      <c r="H7" s="153"/>
      <c r="I7" s="153"/>
    </row>
    <row r="8" spans="1:9" ht="15">
      <c r="A8" s="10"/>
      <c r="B8" s="49"/>
      <c r="C8" s="50"/>
      <c r="D8" s="374" t="s">
        <v>612</v>
      </c>
      <c r="E8" s="360"/>
      <c r="F8" s="360"/>
      <c r="G8" s="360"/>
      <c r="H8" s="360"/>
      <c r="I8" s="360"/>
    </row>
    <row r="9" spans="1:9" ht="15">
      <c r="A9" s="10"/>
      <c r="B9" s="49"/>
      <c r="C9" s="50"/>
      <c r="D9" s="194" t="s">
        <v>572</v>
      </c>
      <c r="E9" s="153"/>
      <c r="F9" s="153"/>
      <c r="G9" s="153"/>
      <c r="H9" s="153"/>
      <c r="I9" s="153"/>
    </row>
    <row r="10" spans="1:9" ht="15">
      <c r="A10" s="10"/>
      <c r="B10" s="49"/>
      <c r="C10" s="50"/>
      <c r="D10" s="194" t="s">
        <v>571</v>
      </c>
      <c r="E10" s="153"/>
      <c r="F10" s="153"/>
      <c r="G10" s="153"/>
      <c r="H10" s="153"/>
      <c r="I10" s="153"/>
    </row>
    <row r="11" spans="1:9" ht="15">
      <c r="A11" s="10"/>
      <c r="B11" s="49"/>
      <c r="C11" s="50"/>
      <c r="D11" s="374" t="s">
        <v>614</v>
      </c>
      <c r="E11" s="360"/>
      <c r="F11" s="360"/>
      <c r="G11" s="360"/>
      <c r="H11" s="360"/>
      <c r="I11" s="360"/>
    </row>
    <row r="12" spans="1:9" ht="15">
      <c r="A12" s="10"/>
      <c r="B12" s="49"/>
      <c r="C12" s="50"/>
      <c r="D12" s="374" t="s">
        <v>679</v>
      </c>
      <c r="E12" s="360"/>
      <c r="F12" s="360"/>
      <c r="G12" s="360"/>
      <c r="H12" s="360"/>
      <c r="I12" s="360"/>
    </row>
    <row r="13" spans="1:9" ht="102" customHeight="1">
      <c r="A13" s="10"/>
      <c r="B13" s="49"/>
      <c r="C13" s="50"/>
      <c r="D13" s="375" t="s">
        <v>656</v>
      </c>
      <c r="E13" s="375"/>
      <c r="F13" s="375"/>
      <c r="G13" s="375"/>
      <c r="H13" s="375"/>
      <c r="I13" s="375"/>
    </row>
    <row r="14" spans="1:9" s="169" customFormat="1" ht="44.1" customHeight="1">
      <c r="A14" s="252"/>
      <c r="B14" s="253"/>
      <c r="C14" s="254"/>
      <c r="D14" s="371" t="s">
        <v>644</v>
      </c>
      <c r="E14" s="371"/>
      <c r="F14" s="371"/>
      <c r="G14" s="371"/>
      <c r="H14" s="371"/>
      <c r="I14" s="371"/>
    </row>
    <row r="15" spans="1:9" ht="32.1" customHeight="1">
      <c r="A15" s="10"/>
      <c r="B15" s="49"/>
      <c r="C15" s="50"/>
      <c r="D15" s="374" t="s">
        <v>599</v>
      </c>
      <c r="E15" s="365"/>
      <c r="F15" s="365"/>
      <c r="G15" s="365"/>
      <c r="H15" s="365"/>
      <c r="I15" s="365"/>
    </row>
    <row r="16" spans="1:9" ht="15">
      <c r="A16" s="10"/>
      <c r="B16" s="49"/>
      <c r="C16" s="50"/>
      <c r="D16" s="368" t="s">
        <v>655</v>
      </c>
      <c r="E16" s="366"/>
      <c r="F16" s="366"/>
      <c r="G16" s="366"/>
      <c r="H16" s="366"/>
      <c r="I16" s="366"/>
    </row>
    <row r="17" spans="1:9" ht="15">
      <c r="A17" s="10"/>
      <c r="B17" s="49"/>
      <c r="C17" s="50"/>
    </row>
    <row r="18" spans="1:9" ht="27.95" customHeight="1">
      <c r="A18" s="10"/>
      <c r="B18" s="49"/>
      <c r="C18" s="50"/>
      <c r="D18" s="369" t="s">
        <v>595</v>
      </c>
      <c r="E18" s="370"/>
      <c r="F18" s="370"/>
      <c r="G18" s="370"/>
      <c r="H18" s="370"/>
      <c r="I18" s="370"/>
    </row>
    <row r="19" spans="1:9" ht="15">
      <c r="A19" s="10"/>
      <c r="B19" s="49"/>
      <c r="C19" s="50"/>
      <c r="D19" s="195"/>
      <c r="E19" s="196"/>
      <c r="F19" s="196"/>
      <c r="G19" s="196"/>
      <c r="H19" s="196"/>
      <c r="I19" s="196"/>
    </row>
    <row r="20" spans="1:9" ht="15">
      <c r="A20" s="10"/>
      <c r="B20" s="228" t="s">
        <v>647</v>
      </c>
      <c r="C20" s="50"/>
      <c r="D20" s="226" t="s">
        <v>610</v>
      </c>
      <c r="E20" s="196"/>
      <c r="F20" s="203" t="s">
        <v>609</v>
      </c>
      <c r="G20" s="207">
        <v>2</v>
      </c>
      <c r="H20" s="208"/>
      <c r="I20" s="208">
        <f>G20*H20</f>
        <v>0</v>
      </c>
    </row>
    <row r="21" spans="1:9" ht="15">
      <c r="A21" s="10"/>
      <c r="B21" s="49"/>
      <c r="C21" s="50"/>
      <c r="D21" s="202" t="s">
        <v>607</v>
      </c>
      <c r="E21" s="196"/>
      <c r="F21" s="196"/>
      <c r="G21" s="196"/>
      <c r="H21" s="196"/>
      <c r="I21" s="196"/>
    </row>
    <row r="22" spans="1:9" ht="15">
      <c r="A22" s="10"/>
      <c r="B22" s="49"/>
      <c r="C22" s="50"/>
      <c r="D22" s="225" t="s">
        <v>608</v>
      </c>
      <c r="E22" s="17"/>
      <c r="F22" s="37"/>
      <c r="G22" s="38"/>
      <c r="H22" s="39"/>
      <c r="I22" s="39"/>
    </row>
    <row r="23" spans="1:9" ht="15">
      <c r="A23" s="10"/>
      <c r="B23" s="49"/>
      <c r="C23" s="50"/>
      <c r="D23" s="225" t="s">
        <v>677</v>
      </c>
      <c r="E23" s="17"/>
      <c r="F23" s="37"/>
      <c r="G23" s="38"/>
      <c r="H23" s="39"/>
      <c r="I23" s="39"/>
    </row>
    <row r="24" spans="1:9" ht="15">
      <c r="A24" s="10"/>
      <c r="B24" s="49"/>
      <c r="C24" s="50"/>
      <c r="D24" s="225" t="s">
        <v>638</v>
      </c>
      <c r="E24" s="17"/>
      <c r="F24" s="37"/>
      <c r="G24" s="38"/>
      <c r="H24" s="39"/>
      <c r="I24" s="39"/>
    </row>
    <row r="25" spans="1:9" ht="15">
      <c r="A25" s="10"/>
      <c r="B25" s="49"/>
      <c r="C25" s="50"/>
      <c r="D25" s="225" t="s">
        <v>678</v>
      </c>
      <c r="E25" s="17"/>
      <c r="F25" s="37"/>
      <c r="G25" s="38"/>
      <c r="H25" s="39"/>
      <c r="I25" s="39"/>
    </row>
    <row r="26" spans="1:9" ht="15">
      <c r="A26" s="10"/>
      <c r="B26" s="49"/>
      <c r="C26" s="50"/>
      <c r="D26" s="204"/>
      <c r="E26" s="17"/>
      <c r="F26" s="37"/>
      <c r="G26" s="38"/>
      <c r="H26" s="39"/>
      <c r="I26" s="39"/>
    </row>
    <row r="27" spans="1:9" ht="15">
      <c r="A27" s="10"/>
      <c r="B27" s="49"/>
      <c r="C27" s="50"/>
      <c r="D27" s="226" t="s">
        <v>596</v>
      </c>
      <c r="E27" s="203"/>
      <c r="F27" s="203" t="s">
        <v>609</v>
      </c>
      <c r="G27" s="207">
        <v>1</v>
      </c>
      <c r="H27" s="208"/>
      <c r="I27" s="208">
        <f>G27*H27</f>
        <v>0</v>
      </c>
    </row>
    <row r="28" spans="1:9" ht="15">
      <c r="A28" s="10"/>
      <c r="B28" s="49"/>
      <c r="C28" s="50"/>
      <c r="D28" s="202" t="s">
        <v>676</v>
      </c>
      <c r="E28" s="203"/>
      <c r="F28" s="203"/>
      <c r="G28" s="203"/>
      <c r="H28" s="203"/>
      <c r="I28" s="203"/>
    </row>
    <row r="29" spans="1:9" ht="15">
      <c r="A29" s="10"/>
      <c r="B29" s="49"/>
      <c r="C29" s="50"/>
      <c r="D29" s="225" t="s">
        <v>608</v>
      </c>
      <c r="E29" s="17"/>
      <c r="F29" s="37"/>
      <c r="G29" s="38"/>
      <c r="H29" s="39"/>
      <c r="I29" s="39"/>
    </row>
    <row r="30" spans="1:9" ht="15">
      <c r="A30" s="10"/>
      <c r="B30" s="49"/>
      <c r="C30" s="50"/>
      <c r="D30" s="225" t="s">
        <v>677</v>
      </c>
      <c r="E30" s="17"/>
      <c r="F30" s="37"/>
      <c r="G30" s="38"/>
      <c r="H30" s="39"/>
      <c r="I30" s="39"/>
    </row>
    <row r="31" spans="1:9" ht="15">
      <c r="A31" s="10"/>
      <c r="B31" s="49"/>
      <c r="C31" s="50"/>
      <c r="D31" s="225" t="s">
        <v>638</v>
      </c>
      <c r="E31" s="17"/>
      <c r="F31" s="37"/>
      <c r="G31" s="38"/>
      <c r="H31" s="39"/>
      <c r="I31" s="39"/>
    </row>
    <row r="32" spans="1:9" ht="15">
      <c r="A32" s="10"/>
      <c r="B32" s="49"/>
      <c r="C32" s="50"/>
      <c r="D32" s="225" t="s">
        <v>678</v>
      </c>
      <c r="E32" s="17"/>
      <c r="F32" s="37"/>
      <c r="G32" s="38"/>
      <c r="H32" s="39"/>
      <c r="I32" s="39"/>
    </row>
    <row r="33" spans="1:9" ht="15">
      <c r="A33" s="10"/>
      <c r="B33" s="49"/>
      <c r="C33" s="50"/>
      <c r="D33" s="225"/>
      <c r="E33" s="17"/>
      <c r="F33" s="37"/>
      <c r="G33" s="38"/>
      <c r="H33" s="39"/>
      <c r="I33" s="39"/>
    </row>
    <row r="34" spans="1:9" ht="15">
      <c r="A34" s="10"/>
      <c r="B34" s="49"/>
      <c r="C34" s="50"/>
      <c r="D34" s="226" t="s">
        <v>657</v>
      </c>
      <c r="E34" s="203"/>
      <c r="F34" s="203" t="s">
        <v>609</v>
      </c>
      <c r="G34" s="207">
        <v>3</v>
      </c>
      <c r="H34" s="208"/>
      <c r="I34" s="208">
        <f>G34*H34</f>
        <v>0</v>
      </c>
    </row>
    <row r="35" spans="1:9" ht="15">
      <c r="A35" s="10"/>
      <c r="B35" s="49"/>
      <c r="C35" s="50"/>
      <c r="D35" s="202" t="s">
        <v>658</v>
      </c>
      <c r="E35" s="203"/>
      <c r="F35" s="203"/>
      <c r="G35" s="203"/>
      <c r="H35" s="203"/>
      <c r="I35" s="203"/>
    </row>
    <row r="36" spans="1:9" ht="15">
      <c r="A36" s="10"/>
      <c r="B36" s="49"/>
      <c r="C36" s="50"/>
      <c r="D36" s="225" t="s">
        <v>659</v>
      </c>
      <c r="E36" s="17"/>
      <c r="F36" s="37"/>
      <c r="G36" s="38"/>
      <c r="H36" s="39"/>
      <c r="I36" s="39"/>
    </row>
    <row r="37" spans="1:9" ht="15">
      <c r="A37" s="10"/>
      <c r="B37" s="49"/>
      <c r="C37" s="50"/>
      <c r="D37" s="225" t="s">
        <v>677</v>
      </c>
      <c r="E37" s="17"/>
      <c r="F37" s="37"/>
      <c r="G37" s="38"/>
      <c r="H37" s="39"/>
      <c r="I37" s="39"/>
    </row>
    <row r="38" spans="1:9" ht="15">
      <c r="A38" s="10"/>
      <c r="B38" s="49"/>
      <c r="C38" s="50"/>
      <c r="D38" s="225" t="s">
        <v>660</v>
      </c>
      <c r="E38" s="17"/>
      <c r="F38" s="37"/>
      <c r="G38" s="38"/>
      <c r="H38" s="39"/>
      <c r="I38" s="39"/>
    </row>
    <row r="39" spans="1:9" ht="15">
      <c r="A39" s="10"/>
      <c r="B39" s="49"/>
      <c r="C39" s="50"/>
      <c r="D39" s="225" t="s">
        <v>678</v>
      </c>
      <c r="E39" s="17"/>
      <c r="F39" s="37"/>
      <c r="G39" s="38"/>
      <c r="H39" s="39"/>
      <c r="I39" s="39"/>
    </row>
    <row r="40" spans="1:9" ht="15">
      <c r="A40" s="10"/>
      <c r="B40" s="49"/>
      <c r="C40" s="50"/>
      <c r="D40" s="225"/>
      <c r="E40" s="17"/>
      <c r="F40" s="37"/>
      <c r="G40" s="38"/>
      <c r="H40" s="39"/>
      <c r="I40" s="39"/>
    </row>
    <row r="41" spans="1:9" ht="15">
      <c r="A41" s="10"/>
      <c r="B41" s="49"/>
      <c r="C41" s="50"/>
      <c r="D41" s="226" t="s">
        <v>661</v>
      </c>
      <c r="E41" s="203"/>
      <c r="F41" s="203" t="s">
        <v>609</v>
      </c>
      <c r="G41" s="207">
        <v>8</v>
      </c>
      <c r="H41" s="208"/>
      <c r="I41" s="208">
        <f>G41*H41</f>
        <v>0</v>
      </c>
    </row>
    <row r="42" spans="1:9" ht="15">
      <c r="A42" s="10"/>
      <c r="B42" s="49"/>
      <c r="C42" s="50"/>
      <c r="D42" s="202" t="s">
        <v>662</v>
      </c>
      <c r="E42" s="203"/>
      <c r="F42" s="203"/>
      <c r="G42" s="203"/>
      <c r="H42" s="201"/>
      <c r="I42" s="201"/>
    </row>
    <row r="43" spans="1:9" ht="15">
      <c r="A43" s="10"/>
      <c r="B43" s="49"/>
      <c r="C43" s="50"/>
      <c r="D43" s="225" t="s">
        <v>663</v>
      </c>
      <c r="E43" s="17"/>
      <c r="F43" s="37"/>
      <c r="G43" s="207">
        <v>3</v>
      </c>
      <c r="H43" s="16"/>
      <c r="I43" s="16"/>
    </row>
    <row r="44" spans="1:9" ht="15">
      <c r="A44" s="10"/>
      <c r="B44" s="49"/>
      <c r="C44" s="50"/>
      <c r="D44" s="225" t="s">
        <v>664</v>
      </c>
      <c r="E44" s="17"/>
      <c r="F44" s="37"/>
      <c r="G44" s="207">
        <v>3</v>
      </c>
      <c r="H44" s="16"/>
      <c r="I44" s="16"/>
    </row>
    <row r="45" spans="1:9" ht="15">
      <c r="A45" s="10"/>
      <c r="B45" s="49"/>
      <c r="C45" s="50"/>
      <c r="D45" s="225" t="s">
        <v>665</v>
      </c>
      <c r="E45" s="17"/>
      <c r="F45" s="37"/>
      <c r="G45" s="207">
        <v>2</v>
      </c>
      <c r="H45" s="16"/>
      <c r="I45" s="16"/>
    </row>
    <row r="46" spans="1:9" ht="15">
      <c r="A46" s="10"/>
      <c r="B46" s="49"/>
      <c r="C46" s="50"/>
      <c r="D46" s="225" t="s">
        <v>677</v>
      </c>
      <c r="E46" s="17"/>
      <c r="F46" s="37"/>
      <c r="G46" s="38"/>
      <c r="H46" s="16"/>
      <c r="I46" s="16"/>
    </row>
    <row r="47" spans="1:9" ht="15">
      <c r="A47" s="10"/>
      <c r="B47" s="49"/>
      <c r="C47" s="50"/>
      <c r="D47" s="225" t="s">
        <v>638</v>
      </c>
      <c r="E47" s="17"/>
      <c r="F47" s="37"/>
      <c r="G47" s="38"/>
      <c r="H47" s="16"/>
      <c r="I47" s="16"/>
    </row>
    <row r="48" spans="1:9" ht="15">
      <c r="A48" s="10"/>
      <c r="B48" s="49"/>
      <c r="C48" s="50"/>
      <c r="D48" s="225" t="s">
        <v>678</v>
      </c>
      <c r="E48" s="17"/>
      <c r="F48" s="37"/>
      <c r="G48" s="38"/>
      <c r="H48" s="16"/>
      <c r="I48" s="16"/>
    </row>
    <row r="49" spans="1:9" ht="15">
      <c r="A49" s="10"/>
      <c r="B49" s="49"/>
      <c r="C49" s="50"/>
      <c r="D49" s="225"/>
      <c r="E49" s="17"/>
      <c r="F49" s="37"/>
      <c r="G49" s="38"/>
      <c r="H49" s="16"/>
      <c r="I49" s="16"/>
    </row>
    <row r="50" spans="1:9" ht="15">
      <c r="A50" s="10"/>
      <c r="B50" s="49"/>
      <c r="C50" s="50"/>
      <c r="D50" s="226" t="s">
        <v>666</v>
      </c>
      <c r="E50" s="203"/>
      <c r="F50" s="203" t="s">
        <v>609</v>
      </c>
      <c r="G50" s="207">
        <v>1</v>
      </c>
      <c r="H50" s="16"/>
      <c r="I50" s="16">
        <f>G50*H50</f>
        <v>0</v>
      </c>
    </row>
    <row r="51" spans="1:9" ht="15">
      <c r="A51" s="10"/>
      <c r="B51" s="49"/>
      <c r="C51" s="50"/>
      <c r="D51" s="202" t="s">
        <v>662</v>
      </c>
      <c r="E51" s="203"/>
      <c r="F51" s="203"/>
      <c r="G51" s="203"/>
      <c r="H51" s="203"/>
      <c r="I51" s="203"/>
    </row>
    <row r="52" spans="1:9" ht="15">
      <c r="A52" s="10"/>
      <c r="B52" s="49"/>
      <c r="C52" s="50"/>
      <c r="D52" s="225" t="s">
        <v>665</v>
      </c>
      <c r="E52" s="17"/>
      <c r="F52" s="37"/>
      <c r="G52" s="207"/>
      <c r="H52" s="39"/>
      <c r="I52" s="39"/>
    </row>
    <row r="53" spans="1:9" ht="15">
      <c r="A53" s="10"/>
      <c r="B53" s="49"/>
      <c r="C53" s="50"/>
      <c r="D53" s="225" t="s">
        <v>677</v>
      </c>
      <c r="E53" s="17"/>
      <c r="F53" s="37"/>
      <c r="G53" s="38"/>
      <c r="H53" s="39"/>
      <c r="I53" s="39"/>
    </row>
    <row r="54" spans="1:9" ht="15">
      <c r="A54" s="10"/>
      <c r="B54" s="49"/>
      <c r="C54" s="50"/>
      <c r="D54" s="225" t="s">
        <v>638</v>
      </c>
      <c r="E54" s="17"/>
      <c r="F54" s="37"/>
      <c r="G54" s="38"/>
      <c r="H54" s="39"/>
      <c r="I54" s="39"/>
    </row>
    <row r="55" spans="1:9" ht="15">
      <c r="A55" s="10"/>
      <c r="B55" s="49"/>
      <c r="C55" s="50"/>
      <c r="D55" s="225" t="s">
        <v>678</v>
      </c>
      <c r="E55" s="17"/>
      <c r="F55" s="37"/>
      <c r="G55" s="38"/>
      <c r="H55" s="39"/>
      <c r="I55" s="39"/>
    </row>
    <row r="56" spans="1:9" ht="15">
      <c r="A56" s="10"/>
      <c r="B56" s="49"/>
      <c r="C56" s="50"/>
      <c r="D56" s="225"/>
      <c r="E56" s="17"/>
      <c r="F56" s="37"/>
      <c r="G56" s="38"/>
      <c r="H56" s="39"/>
      <c r="I56" s="39"/>
    </row>
    <row r="57" spans="1:9" ht="15">
      <c r="A57" s="10"/>
      <c r="B57" s="49"/>
      <c r="C57" s="50"/>
      <c r="D57" s="226" t="s">
        <v>615</v>
      </c>
      <c r="E57" s="203"/>
      <c r="F57" s="203" t="s">
        <v>609</v>
      </c>
      <c r="G57" s="207">
        <v>7</v>
      </c>
      <c r="H57" s="208"/>
      <c r="I57" s="208">
        <f>G57*H57</f>
        <v>0</v>
      </c>
    </row>
    <row r="58" spans="1:9" ht="15">
      <c r="A58" s="10"/>
      <c r="B58" s="49"/>
      <c r="C58" s="50"/>
      <c r="D58" s="202" t="s">
        <v>618</v>
      </c>
      <c r="E58" s="203"/>
      <c r="F58" s="203"/>
      <c r="G58" s="203"/>
      <c r="H58" s="203"/>
      <c r="I58" s="203"/>
    </row>
    <row r="59" spans="1:9" ht="15">
      <c r="A59" s="10"/>
      <c r="B59" s="49"/>
      <c r="C59" s="50"/>
      <c r="D59" s="225" t="s">
        <v>619</v>
      </c>
      <c r="E59" s="17"/>
      <c r="F59" s="37"/>
      <c r="G59" s="207"/>
      <c r="H59" s="39"/>
      <c r="I59" s="39"/>
    </row>
    <row r="60" spans="1:9" ht="15">
      <c r="A60" s="10"/>
      <c r="B60" s="49"/>
      <c r="C60" s="50"/>
      <c r="D60" s="225" t="s">
        <v>677</v>
      </c>
      <c r="E60" s="17"/>
      <c r="F60" s="37"/>
      <c r="G60" s="38"/>
      <c r="H60" s="39"/>
      <c r="I60" s="39"/>
    </row>
    <row r="61" spans="1:9" ht="15">
      <c r="A61" s="10"/>
      <c r="B61" s="49"/>
      <c r="C61" s="50"/>
      <c r="D61" s="225" t="s">
        <v>660</v>
      </c>
      <c r="E61" s="17"/>
      <c r="F61" s="37"/>
      <c r="G61" s="38"/>
      <c r="H61" s="39"/>
      <c r="I61" s="39"/>
    </row>
    <row r="62" spans="1:9" ht="15">
      <c r="A62" s="10"/>
      <c r="B62" s="49"/>
      <c r="C62" s="50"/>
      <c r="D62" s="225" t="s">
        <v>678</v>
      </c>
      <c r="E62" s="17"/>
      <c r="F62" s="37"/>
      <c r="G62" s="38"/>
      <c r="H62" s="39"/>
      <c r="I62" s="39"/>
    </row>
    <row r="63" spans="1:9" ht="15">
      <c r="A63" s="10"/>
      <c r="B63" s="49"/>
      <c r="C63" s="50"/>
      <c r="D63" s="225"/>
      <c r="E63" s="17"/>
      <c r="F63" s="37"/>
      <c r="G63" s="38"/>
      <c r="H63" s="39"/>
      <c r="I63" s="39"/>
    </row>
    <row r="64" spans="1:9" ht="15">
      <c r="A64" s="10"/>
      <c r="B64" s="49"/>
      <c r="C64" s="50"/>
      <c r="D64" s="226" t="s">
        <v>620</v>
      </c>
      <c r="E64" s="203"/>
      <c r="F64" s="203" t="s">
        <v>609</v>
      </c>
      <c r="G64" s="207">
        <v>3</v>
      </c>
      <c r="H64" s="208"/>
      <c r="I64" s="208">
        <f>G64*H64</f>
        <v>0</v>
      </c>
    </row>
    <row r="65" spans="1:9" ht="15">
      <c r="A65" s="10"/>
      <c r="B65" s="49"/>
      <c r="C65" s="50"/>
      <c r="D65" s="202" t="s">
        <v>672</v>
      </c>
      <c r="E65" s="203"/>
      <c r="F65" s="203"/>
      <c r="G65" s="203"/>
      <c r="H65" s="201"/>
      <c r="I65" s="201"/>
    </row>
    <row r="66" spans="1:9" ht="15">
      <c r="A66" s="10"/>
      <c r="B66" s="49"/>
      <c r="C66" s="50"/>
      <c r="D66" s="225" t="s">
        <v>670</v>
      </c>
      <c r="E66" s="17"/>
      <c r="F66" s="37"/>
      <c r="G66" s="207">
        <v>2</v>
      </c>
      <c r="H66" s="16"/>
      <c r="I66" s="16"/>
    </row>
    <row r="67" spans="1:9" ht="15">
      <c r="A67" s="10"/>
      <c r="B67" s="49"/>
      <c r="C67" s="50"/>
      <c r="D67" s="225" t="s">
        <v>671</v>
      </c>
      <c r="E67" s="17"/>
      <c r="F67" s="37"/>
      <c r="G67" s="207">
        <v>1</v>
      </c>
      <c r="H67" s="16"/>
      <c r="I67" s="16"/>
    </row>
    <row r="68" spans="1:9" ht="15">
      <c r="A68" s="10"/>
      <c r="B68" s="49"/>
      <c r="C68" s="50"/>
      <c r="D68" s="225" t="s">
        <v>677</v>
      </c>
      <c r="E68" s="17"/>
      <c r="F68" s="37"/>
      <c r="G68" s="38"/>
      <c r="H68" s="16"/>
      <c r="I68" s="16"/>
    </row>
    <row r="69" spans="1:9" ht="15">
      <c r="A69" s="10"/>
      <c r="B69" s="49"/>
      <c r="C69" s="50"/>
      <c r="D69" s="225" t="s">
        <v>638</v>
      </c>
      <c r="E69" s="17"/>
      <c r="F69" s="37"/>
      <c r="G69" s="38"/>
      <c r="H69" s="16"/>
      <c r="I69" s="16"/>
    </row>
    <row r="70" spans="1:9" ht="15">
      <c r="A70" s="10"/>
      <c r="B70" s="49"/>
      <c r="C70" s="50"/>
      <c r="D70" s="225" t="s">
        <v>678</v>
      </c>
      <c r="E70" s="17"/>
      <c r="F70" s="37"/>
      <c r="G70" s="38"/>
      <c r="H70" s="16"/>
      <c r="I70" s="16"/>
    </row>
    <row r="71" spans="1:9" ht="15">
      <c r="A71" s="10"/>
      <c r="B71" s="49"/>
      <c r="C71" s="50"/>
      <c r="D71" s="225"/>
      <c r="E71" s="17"/>
      <c r="F71" s="37"/>
      <c r="G71" s="38"/>
      <c r="H71" s="16"/>
      <c r="I71" s="16"/>
    </row>
    <row r="72" spans="1:9" ht="15">
      <c r="A72" s="10"/>
      <c r="B72" s="49"/>
      <c r="C72" s="50"/>
      <c r="D72" s="226" t="s">
        <v>673</v>
      </c>
      <c r="E72" s="203"/>
      <c r="F72" s="203" t="s">
        <v>609</v>
      </c>
      <c r="G72" s="207">
        <v>1</v>
      </c>
      <c r="H72" s="16"/>
      <c r="I72" s="16">
        <f>G72*H72</f>
        <v>0</v>
      </c>
    </row>
    <row r="73" spans="1:9" ht="15">
      <c r="A73" s="10"/>
      <c r="B73" s="49"/>
      <c r="C73" s="50"/>
      <c r="D73" s="202" t="s">
        <v>674</v>
      </c>
      <c r="E73" s="203"/>
      <c r="F73" s="203"/>
      <c r="G73" s="203"/>
      <c r="H73" s="203"/>
      <c r="I73" s="203"/>
    </row>
    <row r="74" spans="1:9" ht="15">
      <c r="A74" s="10"/>
      <c r="B74" s="49"/>
      <c r="C74" s="50"/>
      <c r="D74" s="225" t="s">
        <v>671</v>
      </c>
      <c r="E74" s="17"/>
      <c r="F74" s="37"/>
      <c r="G74" s="207"/>
      <c r="H74" s="39"/>
      <c r="I74" s="39"/>
    </row>
    <row r="75" spans="1:9" ht="15">
      <c r="A75" s="10"/>
      <c r="B75" s="49"/>
      <c r="C75" s="50"/>
      <c r="D75" s="225" t="s">
        <v>677</v>
      </c>
      <c r="E75" s="17"/>
      <c r="F75" s="37"/>
      <c r="G75" s="38"/>
      <c r="H75" s="39"/>
      <c r="I75" s="39"/>
    </row>
    <row r="76" spans="1:9" ht="15">
      <c r="A76" s="10"/>
      <c r="B76" s="49"/>
      <c r="C76" s="50"/>
      <c r="D76" s="225" t="s">
        <v>638</v>
      </c>
      <c r="E76" s="17"/>
      <c r="F76" s="37"/>
      <c r="G76" s="38"/>
      <c r="H76" s="39"/>
      <c r="I76" s="39"/>
    </row>
    <row r="77" spans="1:9" ht="15">
      <c r="A77" s="10"/>
      <c r="B77" s="49"/>
      <c r="C77" s="50"/>
      <c r="D77" s="225" t="s">
        <v>678</v>
      </c>
      <c r="E77" s="17"/>
      <c r="F77" s="37"/>
      <c r="G77" s="38"/>
      <c r="H77" s="39"/>
      <c r="I77" s="39"/>
    </row>
    <row r="78" spans="1:9" ht="15">
      <c r="A78" s="10"/>
      <c r="B78" s="49"/>
      <c r="C78" s="50"/>
      <c r="D78" s="225"/>
      <c r="E78" s="17"/>
      <c r="F78" s="37"/>
      <c r="G78" s="38"/>
      <c r="H78" s="39"/>
      <c r="I78" s="39"/>
    </row>
    <row r="79" spans="1:9" ht="15">
      <c r="A79" s="10"/>
      <c r="B79" s="49"/>
      <c r="C79" s="50"/>
      <c r="D79" s="226" t="s">
        <v>675</v>
      </c>
      <c r="E79" s="203"/>
      <c r="F79" s="203" t="s">
        <v>609</v>
      </c>
      <c r="G79" s="207">
        <v>4</v>
      </c>
      <c r="H79" s="208"/>
      <c r="I79" s="208">
        <f>G79*H79</f>
        <v>0</v>
      </c>
    </row>
    <row r="80" spans="1:9" ht="15">
      <c r="A80" s="10"/>
      <c r="B80" s="49"/>
      <c r="C80" s="50"/>
      <c r="D80" s="202" t="s">
        <v>640</v>
      </c>
      <c r="E80" s="203"/>
      <c r="F80" s="203"/>
      <c r="G80" s="203"/>
      <c r="H80" s="203"/>
      <c r="I80" s="203"/>
    </row>
    <row r="81" spans="1:9" ht="15">
      <c r="A81" s="10"/>
      <c r="B81" s="49"/>
      <c r="C81" s="50"/>
      <c r="D81" s="225" t="s">
        <v>641</v>
      </c>
      <c r="E81" s="17"/>
      <c r="F81" s="37"/>
      <c r="G81" s="207"/>
      <c r="H81" s="39"/>
      <c r="I81" s="39"/>
    </row>
    <row r="82" spans="1:9" ht="15">
      <c r="A82" s="10"/>
      <c r="B82" s="49"/>
      <c r="C82" s="50"/>
      <c r="D82" s="225" t="s">
        <v>677</v>
      </c>
      <c r="E82" s="17"/>
      <c r="F82" s="37"/>
      <c r="G82" s="38"/>
      <c r="H82" s="39"/>
      <c r="I82" s="39"/>
    </row>
    <row r="83" spans="1:9" ht="15">
      <c r="A83" s="10"/>
      <c r="B83" s="49"/>
      <c r="C83" s="50"/>
      <c r="D83" s="225" t="s">
        <v>638</v>
      </c>
      <c r="E83" s="17"/>
      <c r="F83" s="37"/>
      <c r="G83" s="38"/>
      <c r="H83" s="39"/>
      <c r="I83" s="39"/>
    </row>
    <row r="84" spans="1:9" ht="15">
      <c r="A84" s="10"/>
      <c r="B84" s="49"/>
      <c r="C84" s="50"/>
      <c r="D84" s="225" t="s">
        <v>642</v>
      </c>
      <c r="E84" s="17"/>
      <c r="F84" s="37"/>
      <c r="G84" s="38"/>
      <c r="H84" s="39"/>
      <c r="I84" s="39"/>
    </row>
    <row r="85" spans="1:9" ht="15">
      <c r="A85" s="10"/>
      <c r="B85" s="49"/>
      <c r="C85" s="50"/>
      <c r="D85" s="225"/>
      <c r="E85" s="17"/>
      <c r="F85" s="37"/>
      <c r="G85" s="38"/>
      <c r="H85" s="39"/>
      <c r="I85" s="39"/>
    </row>
    <row r="86" spans="1:9" ht="15">
      <c r="A86" s="10"/>
      <c r="B86" s="228" t="s">
        <v>646</v>
      </c>
      <c r="C86" s="50"/>
      <c r="D86" s="227" t="s">
        <v>643</v>
      </c>
      <c r="E86" s="17"/>
      <c r="F86" s="203" t="s">
        <v>609</v>
      </c>
      <c r="G86" s="207">
        <v>1</v>
      </c>
      <c r="H86" s="208"/>
      <c r="I86" s="208">
        <f>G86*H86</f>
        <v>0</v>
      </c>
    </row>
    <row r="87" spans="1:9" ht="15">
      <c r="A87" s="10"/>
      <c r="B87" s="228"/>
      <c r="C87" s="50"/>
      <c r="D87" s="251" t="s">
        <v>188</v>
      </c>
      <c r="E87" s="17"/>
      <c r="F87" s="217"/>
      <c r="G87" s="207"/>
      <c r="H87" s="208"/>
      <c r="I87" s="208"/>
    </row>
    <row r="88" spans="1:9" s="169" customFormat="1" ht="30">
      <c r="A88" s="252"/>
      <c r="B88" s="253"/>
      <c r="C88" s="254"/>
      <c r="D88" s="255" t="s">
        <v>189</v>
      </c>
      <c r="E88" s="256"/>
      <c r="F88" s="257"/>
      <c r="G88" s="258"/>
      <c r="H88" s="259"/>
      <c r="I88" s="259"/>
    </row>
    <row r="89" spans="1:9" ht="30">
      <c r="A89" s="10"/>
      <c r="B89" s="49"/>
      <c r="C89" s="50"/>
      <c r="D89" s="229" t="s">
        <v>190</v>
      </c>
      <c r="E89" s="17"/>
      <c r="F89" s="37"/>
      <c r="G89" s="38"/>
      <c r="H89" s="39"/>
      <c r="I89" s="39"/>
    </row>
    <row r="90" spans="1:9" ht="15">
      <c r="B90" s="79"/>
      <c r="C90" s="80"/>
      <c r="D90" s="81"/>
      <c r="E90" s="52"/>
      <c r="F90" s="53"/>
      <c r="G90" s="54"/>
      <c r="H90" s="55"/>
      <c r="I90" s="55"/>
    </row>
    <row r="91" spans="1:9" ht="15">
      <c r="A91" s="10"/>
      <c r="B91" s="49"/>
      <c r="C91" s="50"/>
      <c r="D91" s="29" t="s">
        <v>645</v>
      </c>
      <c r="E91" s="30"/>
      <c r="F91" s="31"/>
      <c r="G91" s="32"/>
      <c r="H91" s="33"/>
      <c r="I91" s="33">
        <f>SUM(I20:I86)</f>
        <v>0</v>
      </c>
    </row>
    <row r="92" spans="1:9" ht="15">
      <c r="A92" s="10"/>
      <c r="B92" s="49"/>
      <c r="C92" s="50"/>
      <c r="D92" s="67"/>
      <c r="E92" s="17"/>
      <c r="F92" s="37"/>
      <c r="G92" s="38"/>
      <c r="H92" s="39"/>
      <c r="I92" s="39"/>
    </row>
    <row r="93" spans="1:9" ht="15">
      <c r="A93" s="10"/>
      <c r="B93" s="49"/>
      <c r="C93" s="50"/>
      <c r="D93" s="67"/>
      <c r="E93" s="17"/>
      <c r="F93" s="37"/>
      <c r="G93" s="38"/>
      <c r="H93" s="39"/>
      <c r="I93" s="39"/>
    </row>
    <row r="94" spans="1:9" ht="15.75">
      <c r="A94" s="3"/>
      <c r="B94" s="40"/>
      <c r="C94" s="41"/>
      <c r="D94" s="29" t="s">
        <v>649</v>
      </c>
      <c r="E94" s="43"/>
      <c r="F94" s="44"/>
      <c r="G94" s="45"/>
      <c r="H94" s="46"/>
      <c r="I94" s="46"/>
    </row>
    <row r="95" spans="1:9" ht="15.75">
      <c r="A95" s="3"/>
      <c r="B95" s="40"/>
      <c r="C95" s="41"/>
      <c r="D95" s="56"/>
      <c r="E95" s="43"/>
      <c r="F95" s="44"/>
      <c r="G95" s="45"/>
      <c r="H95" s="46"/>
      <c r="I95" s="46"/>
    </row>
    <row r="96" spans="1:9" ht="15.75">
      <c r="A96" s="199"/>
      <c r="B96" s="40"/>
      <c r="C96" s="41"/>
      <c r="D96" s="29" t="s">
        <v>753</v>
      </c>
      <c r="E96" s="43"/>
      <c r="F96" s="44"/>
      <c r="G96" s="45"/>
      <c r="H96" s="46"/>
      <c r="I96" s="46"/>
    </row>
    <row r="97" spans="1:9" ht="15">
      <c r="A97" s="10"/>
      <c r="B97" s="34"/>
      <c r="C97" s="35"/>
      <c r="D97" s="373" t="s">
        <v>752</v>
      </c>
      <c r="E97" s="351"/>
      <c r="F97" s="351"/>
      <c r="G97" s="351"/>
      <c r="H97" s="351"/>
      <c r="I97" s="351"/>
    </row>
    <row r="98" spans="1:9" ht="15.75">
      <c r="A98" s="3"/>
      <c r="B98" s="40"/>
      <c r="C98" s="5" t="s">
        <v>652</v>
      </c>
      <c r="D98" s="211" t="s">
        <v>757</v>
      </c>
      <c r="E98" s="211"/>
      <c r="F98" s="211"/>
      <c r="G98" s="211"/>
      <c r="H98" s="211"/>
      <c r="I98" s="211"/>
    </row>
    <row r="99" spans="1:9" ht="15.75">
      <c r="A99" s="199"/>
      <c r="B99" s="40"/>
      <c r="C99" s="5" t="s">
        <v>652</v>
      </c>
      <c r="D99" s="211" t="s">
        <v>650</v>
      </c>
      <c r="E99" s="211"/>
      <c r="F99" s="211"/>
      <c r="G99" s="211"/>
      <c r="H99" s="211"/>
      <c r="I99" s="211"/>
    </row>
    <row r="100" spans="1:9" ht="15.75">
      <c r="A100" s="199"/>
      <c r="B100" s="40"/>
      <c r="C100" s="5" t="s">
        <v>652</v>
      </c>
      <c r="D100" s="211" t="s">
        <v>651</v>
      </c>
      <c r="E100" s="211"/>
      <c r="F100" s="211"/>
      <c r="G100" s="211"/>
      <c r="H100" s="211"/>
      <c r="I100" s="211"/>
    </row>
    <row r="101" spans="1:9" ht="15.75">
      <c r="A101" s="199"/>
      <c r="B101" s="40"/>
      <c r="C101" s="5" t="s">
        <v>652</v>
      </c>
      <c r="D101" s="211" t="s">
        <v>755</v>
      </c>
      <c r="E101" s="211"/>
      <c r="F101" s="211"/>
      <c r="G101" s="211"/>
      <c r="H101" s="211"/>
      <c r="I101" s="211"/>
    </row>
    <row r="102" spans="1:9" ht="15.75">
      <c r="A102" s="199"/>
      <c r="B102" s="40"/>
      <c r="C102" s="5" t="s">
        <v>652</v>
      </c>
      <c r="D102" s="211" t="s">
        <v>756</v>
      </c>
      <c r="E102" s="211"/>
      <c r="F102" s="211"/>
      <c r="G102" s="211"/>
      <c r="H102" s="211"/>
      <c r="I102" s="211"/>
    </row>
    <row r="103" spans="1:9" ht="15.75">
      <c r="A103" s="199"/>
      <c r="B103" s="40"/>
      <c r="C103" s="5" t="s">
        <v>652</v>
      </c>
      <c r="D103" s="225" t="s">
        <v>754</v>
      </c>
      <c r="E103" s="211"/>
      <c r="F103" s="211"/>
      <c r="G103" s="211"/>
      <c r="H103" s="211"/>
      <c r="I103" s="211"/>
    </row>
    <row r="104" spans="1:9" ht="15.75">
      <c r="A104" s="199"/>
      <c r="B104" s="40"/>
      <c r="C104" s="41"/>
      <c r="D104" s="372"/>
      <c r="E104" s="351"/>
      <c r="F104" s="351"/>
      <c r="G104" s="351"/>
      <c r="H104" s="351"/>
      <c r="I104" s="351"/>
    </row>
    <row r="105" spans="1:9" ht="15.75">
      <c r="A105" s="199"/>
      <c r="B105" s="40"/>
      <c r="C105" s="41"/>
      <c r="D105" s="367" t="s">
        <v>648</v>
      </c>
      <c r="E105" s="351"/>
      <c r="F105" s="351"/>
      <c r="G105" s="351"/>
      <c r="H105" s="351"/>
      <c r="I105" s="351"/>
    </row>
    <row r="106" spans="1:9" ht="15.75">
      <c r="A106" s="199"/>
      <c r="B106" s="40"/>
      <c r="C106" s="41"/>
      <c r="D106" s="225"/>
      <c r="E106" s="230"/>
      <c r="F106" s="230"/>
      <c r="G106" s="230"/>
      <c r="H106" s="230"/>
      <c r="I106" s="230"/>
    </row>
    <row r="107" spans="1:9" ht="15.75">
      <c r="A107" s="199"/>
      <c r="B107" s="228" t="s">
        <v>751</v>
      </c>
      <c r="C107" s="50"/>
      <c r="D107" s="226" t="s">
        <v>639</v>
      </c>
      <c r="E107" s="203"/>
      <c r="F107" s="203" t="s">
        <v>609</v>
      </c>
      <c r="G107" s="207">
        <v>4</v>
      </c>
      <c r="H107" s="299"/>
      <c r="I107" s="208">
        <f>G107*H107</f>
        <v>0</v>
      </c>
    </row>
    <row r="108" spans="1:9" ht="15.75">
      <c r="A108" s="199"/>
      <c r="B108" s="49"/>
      <c r="C108" s="50"/>
      <c r="D108" s="202" t="s">
        <v>741</v>
      </c>
      <c r="E108" s="203"/>
      <c r="F108" s="203"/>
      <c r="G108" s="203"/>
      <c r="H108" s="203"/>
      <c r="I108" s="203"/>
    </row>
    <row r="109" spans="1:9" ht="15.75">
      <c r="A109" s="199"/>
      <c r="B109" s="49"/>
      <c r="C109" s="50"/>
      <c r="D109" s="225" t="s">
        <v>742</v>
      </c>
      <c r="E109" s="17"/>
      <c r="F109" s="37"/>
      <c r="G109" s="207">
        <v>1</v>
      </c>
      <c r="H109" s="39"/>
      <c r="I109" s="39"/>
    </row>
    <row r="110" spans="1:9" ht="15.75">
      <c r="A110" s="199"/>
      <c r="B110" s="49"/>
      <c r="C110" s="50"/>
      <c r="D110" s="225" t="s">
        <v>743</v>
      </c>
      <c r="E110" s="17"/>
      <c r="F110" s="37"/>
      <c r="G110" s="207">
        <v>3</v>
      </c>
      <c r="H110" s="39"/>
      <c r="I110" s="39"/>
    </row>
    <row r="111" spans="1:9" ht="15.75">
      <c r="A111" s="199"/>
      <c r="B111" s="49"/>
      <c r="C111" s="50"/>
      <c r="D111" s="225"/>
      <c r="E111" s="17"/>
      <c r="F111" s="37"/>
      <c r="G111" s="207"/>
      <c r="H111" s="39"/>
      <c r="I111" s="39"/>
    </row>
    <row r="112" spans="1:9" ht="15.75">
      <c r="A112" s="199"/>
      <c r="B112" s="49"/>
      <c r="C112" s="50"/>
      <c r="D112" s="226" t="s">
        <v>744</v>
      </c>
      <c r="E112" s="203"/>
      <c r="F112" s="203" t="s">
        <v>609</v>
      </c>
      <c r="G112" s="207">
        <v>5</v>
      </c>
      <c r="H112" s="299"/>
      <c r="I112" s="208">
        <f>G112*H112</f>
        <v>0</v>
      </c>
    </row>
    <row r="113" spans="1:9" ht="15.75">
      <c r="A113" s="199"/>
      <c r="B113" s="49"/>
      <c r="C113" s="50"/>
      <c r="D113" s="202" t="s">
        <v>745</v>
      </c>
      <c r="E113" s="203"/>
      <c r="F113" s="203"/>
      <c r="G113" s="203"/>
      <c r="H113" s="203"/>
      <c r="I113" s="203"/>
    </row>
    <row r="114" spans="1:9" ht="15.75">
      <c r="A114" s="199"/>
      <c r="B114" s="49"/>
      <c r="C114" s="50"/>
      <c r="D114" s="225" t="s">
        <v>746</v>
      </c>
      <c r="E114" s="17"/>
      <c r="F114" s="37"/>
      <c r="G114" s="207">
        <v>2</v>
      </c>
      <c r="H114" s="39"/>
      <c r="I114" s="39"/>
    </row>
    <row r="115" spans="1:9" ht="15.75">
      <c r="A115" s="199"/>
      <c r="B115" s="49"/>
      <c r="C115" s="50"/>
      <c r="D115" s="225" t="s">
        <v>747</v>
      </c>
      <c r="E115" s="17"/>
      <c r="F115" s="37"/>
      <c r="G115" s="207">
        <v>3</v>
      </c>
      <c r="H115" s="39"/>
      <c r="I115" s="39"/>
    </row>
    <row r="116" spans="1:9" ht="15.75">
      <c r="A116" s="199"/>
      <c r="B116" s="49"/>
      <c r="C116" s="50"/>
      <c r="D116" s="225"/>
      <c r="E116" s="17"/>
      <c r="F116" s="37"/>
      <c r="G116" s="207"/>
      <c r="H116" s="39"/>
      <c r="I116" s="39"/>
    </row>
    <row r="117" spans="1:9" ht="15.75">
      <c r="A117" s="199"/>
      <c r="B117" s="49"/>
      <c r="C117" s="50"/>
      <c r="D117" s="226" t="s">
        <v>748</v>
      </c>
      <c r="E117" s="203"/>
      <c r="F117" s="203" t="s">
        <v>609</v>
      </c>
      <c r="G117" s="207">
        <v>4</v>
      </c>
      <c r="H117" s="299"/>
      <c r="I117" s="208">
        <f>G117*H117</f>
        <v>0</v>
      </c>
    </row>
    <row r="118" spans="1:9" ht="15.75">
      <c r="A118" s="199"/>
      <c r="B118" s="49"/>
      <c r="C118" s="50"/>
      <c r="D118" s="202" t="s">
        <v>749</v>
      </c>
      <c r="E118" s="203"/>
      <c r="F118" s="203"/>
      <c r="G118" s="203"/>
      <c r="H118" s="203"/>
      <c r="I118" s="203"/>
    </row>
    <row r="119" spans="1:9" ht="15.75">
      <c r="A119" s="199"/>
      <c r="B119" s="49"/>
      <c r="C119" s="50"/>
      <c r="D119" s="225" t="s">
        <v>750</v>
      </c>
      <c r="E119" s="17"/>
      <c r="F119" s="37"/>
      <c r="G119" s="207"/>
      <c r="H119" s="39"/>
      <c r="I119" s="39"/>
    </row>
    <row r="120" spans="1:9" ht="15.75">
      <c r="A120" s="199"/>
      <c r="B120" s="49"/>
      <c r="C120" s="50"/>
      <c r="D120" s="225"/>
      <c r="E120" s="17"/>
      <c r="F120" s="37"/>
      <c r="G120" s="207"/>
      <c r="H120" s="39"/>
      <c r="I120" s="39"/>
    </row>
    <row r="121" spans="1:9" ht="15.75">
      <c r="A121" s="199"/>
      <c r="B121" s="49"/>
      <c r="C121" s="50"/>
      <c r="D121" s="301" t="s">
        <v>120</v>
      </c>
      <c r="E121" s="17"/>
      <c r="F121" s="300" t="s">
        <v>122</v>
      </c>
      <c r="G121" s="207">
        <v>1</v>
      </c>
      <c r="H121" s="299"/>
      <c r="I121" s="208">
        <f>G121*H121</f>
        <v>0</v>
      </c>
    </row>
    <row r="122" spans="1:9" ht="15.75">
      <c r="A122" s="199"/>
      <c r="B122" s="49"/>
      <c r="C122" s="50"/>
      <c r="D122" s="289" t="s">
        <v>123</v>
      </c>
      <c r="E122" s="17"/>
      <c r="F122" s="37"/>
      <c r="G122" s="207"/>
      <c r="H122" s="39"/>
      <c r="I122" s="39"/>
    </row>
    <row r="123" spans="1:9" ht="15.75">
      <c r="A123" s="199"/>
      <c r="B123" s="49"/>
      <c r="C123" s="50"/>
      <c r="D123" s="289" t="s">
        <v>121</v>
      </c>
      <c r="E123" s="17"/>
      <c r="F123" s="37"/>
      <c r="G123" s="207"/>
      <c r="H123" s="39"/>
      <c r="I123" s="39"/>
    </row>
    <row r="124" spans="1:9" ht="15.75">
      <c r="A124" s="199"/>
      <c r="B124" s="49"/>
      <c r="C124" s="50"/>
      <c r="D124" s="225"/>
      <c r="E124" s="17"/>
      <c r="F124" s="37"/>
      <c r="G124" s="207"/>
      <c r="H124" s="39"/>
      <c r="I124" s="39"/>
    </row>
    <row r="125" spans="1:9" ht="15.75">
      <c r="A125" s="199"/>
      <c r="B125" s="49"/>
      <c r="C125" s="50"/>
      <c r="D125" s="301" t="s">
        <v>127</v>
      </c>
      <c r="E125" s="17"/>
      <c r="F125" s="300" t="s">
        <v>122</v>
      </c>
      <c r="G125" s="207">
        <v>1</v>
      </c>
      <c r="H125" s="299"/>
      <c r="I125" s="208">
        <f>G125*H125</f>
        <v>0</v>
      </c>
    </row>
    <row r="126" spans="1:9" ht="15.75">
      <c r="A126" s="199"/>
      <c r="B126" s="49"/>
      <c r="C126" s="50"/>
      <c r="D126" s="289" t="s">
        <v>129</v>
      </c>
      <c r="E126" s="17"/>
      <c r="F126" s="37"/>
      <c r="G126" s="207"/>
      <c r="H126" s="39"/>
      <c r="I126" s="39"/>
    </row>
    <row r="127" spans="1:9" ht="15.75">
      <c r="A127" s="199"/>
      <c r="B127" s="49"/>
      <c r="C127" s="50"/>
      <c r="D127" s="289" t="s">
        <v>128</v>
      </c>
      <c r="E127" s="17"/>
      <c r="F127" s="37"/>
      <c r="G127" s="207"/>
      <c r="H127" s="39"/>
      <c r="I127" s="39"/>
    </row>
    <row r="128" spans="1:9" ht="15.75">
      <c r="A128" s="199"/>
      <c r="B128" s="49"/>
      <c r="C128" s="50"/>
      <c r="D128" s="225"/>
      <c r="E128" s="17"/>
      <c r="F128" s="37"/>
      <c r="G128" s="207"/>
      <c r="H128" s="39"/>
      <c r="I128" s="39"/>
    </row>
    <row r="129" spans="1:9" ht="15.75">
      <c r="A129" s="199"/>
      <c r="B129" s="49"/>
      <c r="C129" s="50"/>
      <c r="D129" s="301" t="s">
        <v>126</v>
      </c>
      <c r="E129" s="17"/>
      <c r="F129" s="300" t="s">
        <v>122</v>
      </c>
      <c r="G129" s="207">
        <v>1</v>
      </c>
      <c r="H129" s="299"/>
      <c r="I129" s="208">
        <f>G129*H129</f>
        <v>0</v>
      </c>
    </row>
    <row r="130" spans="1:9" ht="15.75">
      <c r="A130" s="199"/>
      <c r="B130" s="49"/>
      <c r="C130" s="50"/>
      <c r="D130" s="289" t="s">
        <v>125</v>
      </c>
      <c r="E130" s="17"/>
      <c r="F130" s="37"/>
      <c r="G130" s="207"/>
      <c r="H130" s="39"/>
      <c r="I130" s="39"/>
    </row>
    <row r="131" spans="1:9" ht="15.75">
      <c r="A131" s="199"/>
      <c r="B131" s="49"/>
      <c r="C131" s="50"/>
      <c r="D131" s="289" t="s">
        <v>124</v>
      </c>
      <c r="E131" s="17"/>
      <c r="F131" s="37"/>
      <c r="G131" s="207"/>
      <c r="H131" s="39"/>
      <c r="I131" s="39"/>
    </row>
    <row r="132" spans="1:9" ht="15.75">
      <c r="A132" s="293"/>
      <c r="B132" s="49"/>
      <c r="C132" s="50"/>
      <c r="D132" s="294"/>
      <c r="E132" s="17"/>
      <c r="F132" s="37"/>
      <c r="G132" s="207"/>
      <c r="H132" s="39"/>
      <c r="I132" s="39"/>
    </row>
    <row r="133" spans="1:9" ht="15.75">
      <c r="A133" s="293"/>
      <c r="B133" s="49"/>
      <c r="C133" s="50"/>
      <c r="D133" s="297" t="s">
        <v>698</v>
      </c>
      <c r="E133" s="296"/>
      <c r="F133" s="296" t="s">
        <v>158</v>
      </c>
      <c r="G133" s="207">
        <v>1</v>
      </c>
      <c r="H133" s="299"/>
      <c r="I133" s="208">
        <f>G133*H133</f>
        <v>0</v>
      </c>
    </row>
    <row r="134" spans="1:9" ht="15.75">
      <c r="A134" s="293"/>
      <c r="B134" s="49"/>
      <c r="C134" s="50"/>
      <c r="D134" s="295" t="s">
        <v>699</v>
      </c>
      <c r="E134" s="296"/>
      <c r="F134" s="296"/>
      <c r="G134" s="296"/>
      <c r="H134" s="296"/>
      <c r="I134" s="296"/>
    </row>
    <row r="135" spans="1:9" ht="15.75">
      <c r="A135" s="293"/>
      <c r="B135" s="49"/>
      <c r="C135" s="50"/>
      <c r="D135" s="294" t="s">
        <v>750</v>
      </c>
      <c r="E135" s="17"/>
      <c r="F135" s="37"/>
      <c r="G135" s="207"/>
      <c r="H135" s="39"/>
      <c r="I135" s="39"/>
    </row>
    <row r="136" spans="1:9" ht="15">
      <c r="B136" s="20"/>
      <c r="C136" s="21"/>
      <c r="D136" s="22"/>
      <c r="E136" s="23"/>
      <c r="F136" s="24"/>
      <c r="G136" s="25"/>
      <c r="H136" s="325"/>
      <c r="I136" s="26"/>
    </row>
    <row r="137" spans="1:9" ht="15">
      <c r="A137" s="10"/>
      <c r="B137" s="27"/>
      <c r="C137" s="28"/>
      <c r="D137" s="29" t="s">
        <v>197</v>
      </c>
      <c r="E137" s="30"/>
      <c r="F137" s="31"/>
      <c r="G137" s="32"/>
      <c r="H137" s="33"/>
      <c r="I137" s="33">
        <f>I133+I129+I125+I121+I117+I112+I107</f>
        <v>0</v>
      </c>
    </row>
    <row r="138" spans="1:9" ht="15.75" thickBot="1">
      <c r="B138" s="71"/>
      <c r="C138" s="72"/>
      <c r="D138" s="73"/>
      <c r="E138" s="74"/>
      <c r="F138" s="75"/>
      <c r="G138" s="76"/>
      <c r="H138" s="77"/>
      <c r="I138" s="77"/>
    </row>
    <row r="139" spans="1:9" ht="15">
      <c r="A139" s="10"/>
      <c r="B139" s="27"/>
      <c r="C139" s="28"/>
      <c r="D139" s="29" t="s">
        <v>198</v>
      </c>
      <c r="E139" s="30"/>
      <c r="F139" s="31"/>
      <c r="G139" s="32"/>
      <c r="H139" s="33"/>
      <c r="I139" s="33">
        <f>I91+I137</f>
        <v>0</v>
      </c>
    </row>
  </sheetData>
  <mergeCells count="12">
    <mergeCell ref="D5:I5"/>
    <mergeCell ref="D8:I8"/>
    <mergeCell ref="D11:I11"/>
    <mergeCell ref="D12:I12"/>
    <mergeCell ref="D13:I13"/>
    <mergeCell ref="D105:I105"/>
    <mergeCell ref="D16:I16"/>
    <mergeCell ref="D18:I18"/>
    <mergeCell ref="D14:I14"/>
    <mergeCell ref="D104:I104"/>
    <mergeCell ref="D97:I97"/>
    <mergeCell ref="D15:I15"/>
  </mergeCells>
  <phoneticPr fontId="30" type="noConversion"/>
  <pageMargins left="0.75000000000000011" right="0.39000000000000007" top="0.79000000000000015" bottom="0.79000000000000015" header="0.39000000000000007" footer="0.39000000000000007"/>
  <pageSetup paperSize="10" orientation="portrait" horizontalDpi="4294967292" verticalDpi="4294967292" r:id="rId1"/>
  <headerFooter>
    <oddHeader>&amp;R&amp;"Calibri,Regular"&amp;11OŠ Vrtojba</oddHeader>
    <oddFooter>&amp;C&amp;"Calibri,Regular"&amp;8Osnovna šola Vrtojba - PZI_x000D_rekonstrukcija, dozidava, nadzidava&amp;R&amp;P</oddFooter>
  </headerFooter>
  <extLst>
    <ext xmlns:mx="http://schemas.microsoft.com/office/mac/excel/2008/main" uri="http://schemas.microsoft.com/office/mac/excel/2008/main">
      <mx:PLV Mode="1" OnePage="0" WScale="0"/>
    </ext>
  </extLst>
</worksheet>
</file>

<file path=xl/worksheets/sheet15.xml><?xml version="1.0" encoding="utf-8"?>
<worksheet xmlns="http://schemas.openxmlformats.org/spreadsheetml/2006/main" xmlns:r="http://schemas.openxmlformats.org/officeDocument/2006/relationships">
  <dimension ref="A1:K19"/>
  <sheetViews>
    <sheetView view="pageLayout" topLeftCell="A7" zoomScaleNormal="150" workbookViewId="0">
      <selection activeCell="H10" sqref="H10:H14"/>
    </sheetView>
  </sheetViews>
  <sheetFormatPr defaultColWidth="11.42578125" defaultRowHeight="12.75"/>
  <cols>
    <col min="1" max="1" width="1.5703125" style="2" customWidth="1"/>
    <col min="2" max="2" width="6.140625" style="2" customWidth="1"/>
    <col min="3" max="3" width="1.5703125" style="2" customWidth="1"/>
    <col min="4" max="4" width="34.42578125" style="2" customWidth="1"/>
    <col min="5" max="5" width="1.5703125" style="2" customWidth="1"/>
    <col min="6" max="6" width="3.140625" style="2" bestFit="1" customWidth="1"/>
    <col min="7" max="7" width="6.85546875" style="2" customWidth="1"/>
    <col min="8" max="8" width="5.7109375" style="2" customWidth="1"/>
    <col min="9" max="9" width="9.42578125" style="2" bestFit="1" customWidth="1"/>
    <col min="10" max="10" width="12.42578125" style="2" customWidth="1"/>
    <col min="11" max="16384" width="11.42578125" style="2"/>
  </cols>
  <sheetData>
    <row r="1" spans="1:9" ht="15.75">
      <c r="A1" s="3"/>
      <c r="B1" s="4" t="s">
        <v>88</v>
      </c>
      <c r="C1" s="5"/>
      <c r="D1" s="6" t="s">
        <v>237</v>
      </c>
      <c r="E1" s="3"/>
      <c r="F1" s="7"/>
      <c r="G1" s="8"/>
      <c r="H1" s="9"/>
      <c r="I1" s="9"/>
    </row>
    <row r="2" spans="1:9" ht="15.75">
      <c r="A2" s="3"/>
      <c r="B2" s="4"/>
      <c r="C2" s="5"/>
      <c r="D2" s="6"/>
      <c r="E2" s="3"/>
      <c r="F2" s="7"/>
      <c r="G2" s="8"/>
      <c r="H2" s="9"/>
      <c r="I2" s="9"/>
    </row>
    <row r="3" spans="1:9" ht="75">
      <c r="A3" s="10"/>
      <c r="B3" s="246"/>
      <c r="C3" s="35"/>
      <c r="D3" s="318" t="s">
        <v>265</v>
      </c>
      <c r="E3" s="17"/>
      <c r="F3" s="37"/>
      <c r="G3" s="38"/>
      <c r="H3" s="39"/>
      <c r="I3" s="39"/>
    </row>
    <row r="4" spans="1:9" ht="15">
      <c r="A4" s="10"/>
      <c r="B4" s="250"/>
      <c r="C4" s="50"/>
      <c r="D4" s="67"/>
      <c r="E4" s="17"/>
      <c r="F4" s="37"/>
      <c r="G4" s="38"/>
      <c r="H4" s="39"/>
      <c r="I4" s="39"/>
    </row>
    <row r="5" spans="1:9" ht="101.1" customHeight="1">
      <c r="A5" s="10"/>
      <c r="B5" s="246" t="s">
        <v>229</v>
      </c>
      <c r="C5" s="35"/>
      <c r="D5" s="179" t="s">
        <v>540</v>
      </c>
      <c r="E5" s="17"/>
      <c r="F5" s="160" t="s">
        <v>270</v>
      </c>
      <c r="G5" s="156">
        <v>184.95</v>
      </c>
      <c r="H5" s="161"/>
      <c r="I5" s="161">
        <f>G5*H5</f>
        <v>0</v>
      </c>
    </row>
    <row r="6" spans="1:9" ht="15">
      <c r="A6" s="10"/>
      <c r="B6" s="246"/>
      <c r="C6" s="35"/>
      <c r="D6" s="163"/>
      <c r="E6" s="17"/>
      <c r="F6" s="37"/>
      <c r="G6" s="38"/>
      <c r="H6" s="39"/>
      <c r="I6" s="39"/>
    </row>
    <row r="7" spans="1:9" ht="15">
      <c r="A7" s="10"/>
      <c r="B7" s="246"/>
      <c r="C7" s="35"/>
      <c r="D7" s="155" t="s">
        <v>249</v>
      </c>
      <c r="E7" s="17"/>
      <c r="F7" s="37"/>
      <c r="G7" s="156">
        <v>67.8</v>
      </c>
      <c r="H7" s="39"/>
      <c r="I7" s="39"/>
    </row>
    <row r="8" spans="1:9" ht="15">
      <c r="A8" s="10"/>
      <c r="B8" s="246"/>
      <c r="C8" s="35"/>
      <c r="D8" s="155" t="s">
        <v>206</v>
      </c>
      <c r="E8" s="17"/>
      <c r="F8" s="37"/>
      <c r="G8" s="156">
        <v>117.15</v>
      </c>
      <c r="H8" s="39"/>
      <c r="I8" s="39"/>
    </row>
    <row r="9" spans="1:9" ht="15">
      <c r="A9" s="10"/>
      <c r="B9" s="246"/>
      <c r="C9" s="35"/>
      <c r="D9" s="36"/>
      <c r="E9" s="17"/>
      <c r="F9" s="37"/>
      <c r="G9" s="38"/>
      <c r="H9" s="39"/>
      <c r="I9" s="39"/>
    </row>
    <row r="10" spans="1:9" ht="105">
      <c r="A10" s="10"/>
      <c r="B10" s="246" t="s">
        <v>230</v>
      </c>
      <c r="C10" s="35"/>
      <c r="D10" s="155" t="s">
        <v>248</v>
      </c>
      <c r="E10" s="157"/>
      <c r="F10" s="160" t="s">
        <v>270</v>
      </c>
      <c r="G10" s="156">
        <v>30.2</v>
      </c>
      <c r="H10" s="161"/>
      <c r="I10" s="161">
        <f>G10*H10</f>
        <v>0</v>
      </c>
    </row>
    <row r="11" spans="1:9" ht="15">
      <c r="A11" s="157"/>
      <c r="B11" s="246"/>
      <c r="C11" s="159" t="s">
        <v>252</v>
      </c>
      <c r="D11" s="155" t="s">
        <v>249</v>
      </c>
      <c r="E11" s="157"/>
      <c r="F11" s="160"/>
      <c r="G11" s="156">
        <v>6.5</v>
      </c>
      <c r="H11" s="161"/>
      <c r="I11" s="161"/>
    </row>
    <row r="12" spans="1:9" ht="15">
      <c r="A12" s="10"/>
      <c r="B12" s="246"/>
      <c r="C12" s="12" t="s">
        <v>253</v>
      </c>
      <c r="D12" s="138" t="s">
        <v>251</v>
      </c>
      <c r="E12" s="10"/>
      <c r="F12" s="14"/>
      <c r="G12" s="15">
        <v>23.7</v>
      </c>
      <c r="H12" s="16"/>
      <c r="I12" s="16"/>
    </row>
    <row r="13" spans="1:9" ht="15">
      <c r="A13" s="10"/>
      <c r="B13" s="246"/>
      <c r="C13" s="35"/>
      <c r="D13" s="36"/>
      <c r="E13" s="17"/>
      <c r="F13" s="37"/>
      <c r="G13" s="38"/>
      <c r="H13" s="38"/>
      <c r="I13" s="39"/>
    </row>
    <row r="14" spans="1:9" s="18" customFormat="1" ht="60">
      <c r="A14" s="10"/>
      <c r="B14" s="246" t="s">
        <v>187</v>
      </c>
      <c r="C14" s="35"/>
      <c r="D14" s="155" t="s">
        <v>541</v>
      </c>
      <c r="E14" s="17"/>
      <c r="F14" s="160" t="s">
        <v>270</v>
      </c>
      <c r="G14" s="156">
        <v>81</v>
      </c>
      <c r="H14" s="161"/>
      <c r="I14" s="161">
        <f>G14*H14</f>
        <v>0</v>
      </c>
    </row>
    <row r="15" spans="1:9" s="18" customFormat="1" ht="15">
      <c r="A15" s="10"/>
      <c r="B15" s="34"/>
      <c r="C15" s="159" t="s">
        <v>290</v>
      </c>
      <c r="D15" s="155" t="s">
        <v>207</v>
      </c>
      <c r="E15" s="17"/>
      <c r="F15" s="37"/>
      <c r="G15" s="156">
        <v>32.200000000000003</v>
      </c>
      <c r="H15" s="39"/>
      <c r="I15" s="39"/>
    </row>
    <row r="16" spans="1:9" s="18" customFormat="1" ht="15">
      <c r="A16" s="10"/>
      <c r="B16" s="34"/>
      <c r="C16" s="159" t="s">
        <v>250</v>
      </c>
      <c r="D16" s="155" t="s">
        <v>205</v>
      </c>
      <c r="E16" s="17"/>
      <c r="F16" s="37"/>
      <c r="G16" s="156">
        <v>48.8</v>
      </c>
      <c r="H16" s="39"/>
      <c r="I16" s="39"/>
    </row>
    <row r="17" spans="1:11" ht="15">
      <c r="A17" s="19"/>
      <c r="B17" s="20"/>
      <c r="C17" s="21"/>
      <c r="D17" s="22"/>
      <c r="E17" s="23"/>
      <c r="F17" s="24"/>
      <c r="G17" s="25"/>
      <c r="H17" s="26"/>
      <c r="I17" s="26"/>
    </row>
    <row r="18" spans="1:11" ht="15">
      <c r="A18" s="10"/>
      <c r="B18" s="27"/>
      <c r="C18" s="28"/>
      <c r="D18" s="29" t="s">
        <v>407</v>
      </c>
      <c r="E18" s="30"/>
      <c r="F18" s="31"/>
      <c r="G18" s="32"/>
      <c r="H18" s="33"/>
      <c r="I18" s="33">
        <f>SUM(I5:I14)</f>
        <v>0</v>
      </c>
    </row>
    <row r="19" spans="1:11">
      <c r="K19" s="162"/>
    </row>
  </sheetData>
  <phoneticPr fontId="30" type="noConversion"/>
  <pageMargins left="0.75000000000000011" right="0.39000000000000007" top="0.79000000000000015" bottom="0.79000000000000015" header="0.39000000000000007" footer="0.39000000000000007"/>
  <pageSetup paperSize="10" orientation="portrait" horizontalDpi="4294967292" verticalDpi="4294967292" r:id="rId1"/>
  <headerFooter>
    <oddHeader>&amp;R&amp;"Calibri,Regular"&amp;11OŠ Vrtojba</oddHeader>
    <oddFooter>&amp;C&amp;"Calibri,Regular"&amp;8Osnovna šola Vrtojba - PZI_x000D_rekonstrukcija, dozidava, nadzidava&amp;R&amp;P</oddFooter>
  </headerFooter>
  <extLst>
    <ext xmlns:mx="http://schemas.microsoft.com/office/mac/excel/2008/main" uri="http://schemas.microsoft.com/office/mac/excel/2008/main">
      <mx:PLV Mode="1" OnePage="0" WScale="0"/>
    </ext>
  </extLst>
</worksheet>
</file>

<file path=xl/worksheets/sheet16.xml><?xml version="1.0" encoding="utf-8"?>
<worksheet xmlns="http://schemas.openxmlformats.org/spreadsheetml/2006/main" xmlns:r="http://schemas.openxmlformats.org/officeDocument/2006/relationships">
  <dimension ref="A1:R44"/>
  <sheetViews>
    <sheetView view="pageLayout" topLeftCell="A30" zoomScaleNormal="125" workbookViewId="0">
      <selection activeCell="I43" sqref="I43"/>
    </sheetView>
  </sheetViews>
  <sheetFormatPr defaultColWidth="11.42578125" defaultRowHeight="12.75"/>
  <cols>
    <col min="1" max="1" width="1.5703125" style="2" customWidth="1"/>
    <col min="2" max="2" width="6.140625" style="2" customWidth="1"/>
    <col min="3" max="3" width="1.5703125" style="2" customWidth="1"/>
    <col min="4" max="4" width="36.42578125" style="2" customWidth="1"/>
    <col min="5" max="5" width="1.5703125" style="2" customWidth="1"/>
    <col min="6" max="6" width="4" style="2" customWidth="1"/>
    <col min="7" max="8" width="6.7109375" style="2" bestFit="1" customWidth="1"/>
    <col min="9" max="9" width="9.42578125" style="2" bestFit="1" customWidth="1"/>
    <col min="10" max="10" width="3.28515625" style="2" customWidth="1"/>
    <col min="11" max="11" width="3.85546875" style="2" bestFit="1" customWidth="1"/>
    <col min="12" max="12" width="2" style="2" customWidth="1"/>
    <col min="13" max="13" width="36.42578125" style="2" customWidth="1"/>
    <col min="14" max="14" width="1.42578125" style="2" customWidth="1"/>
    <col min="15" max="15" width="3.140625" style="2" bestFit="1" customWidth="1"/>
    <col min="16" max="16" width="6.5703125" style="2" customWidth="1"/>
    <col min="17" max="17" width="7" style="2" customWidth="1"/>
    <col min="18" max="18" width="9.42578125" style="2" bestFit="1" customWidth="1"/>
    <col min="19" max="16384" width="11.42578125" style="2"/>
  </cols>
  <sheetData>
    <row r="1" spans="1:18" ht="15.75">
      <c r="A1" s="152"/>
      <c r="B1" s="4" t="s">
        <v>89</v>
      </c>
      <c r="C1" s="5"/>
      <c r="D1" s="6" t="s">
        <v>238</v>
      </c>
      <c r="E1" s="152"/>
      <c r="F1" s="7"/>
      <c r="G1" s="8"/>
      <c r="H1" s="9"/>
      <c r="I1" s="9"/>
    </row>
    <row r="2" spans="1:18" ht="15.75">
      <c r="A2" s="152"/>
      <c r="B2" s="4"/>
      <c r="C2" s="5"/>
      <c r="D2" s="6"/>
      <c r="E2" s="152"/>
      <c r="F2" s="7"/>
      <c r="G2" s="8"/>
      <c r="H2" s="9"/>
      <c r="I2" s="9"/>
    </row>
    <row r="3" spans="1:18" ht="27" customHeight="1">
      <c r="A3" s="152"/>
      <c r="B3" s="4"/>
      <c r="C3" s="5"/>
      <c r="D3" s="376" t="s">
        <v>265</v>
      </c>
      <c r="E3" s="365"/>
      <c r="F3" s="365"/>
      <c r="G3" s="365"/>
      <c r="H3" s="365"/>
      <c r="I3" s="365"/>
    </row>
    <row r="4" spans="1:18" ht="12" customHeight="1">
      <c r="A4" s="152"/>
      <c r="B4" s="4"/>
      <c r="C4" s="5"/>
      <c r="D4" s="36"/>
      <c r="E4" s="153"/>
      <c r="F4" s="153"/>
      <c r="G4" s="153"/>
      <c r="H4" s="153"/>
      <c r="I4" s="153"/>
    </row>
    <row r="5" spans="1:18" ht="15.75">
      <c r="A5" s="152"/>
      <c r="B5" s="4"/>
      <c r="C5" s="5"/>
      <c r="D5" s="191" t="s">
        <v>591</v>
      </c>
      <c r="E5" s="43"/>
      <c r="F5" s="44"/>
      <c r="G5" s="45"/>
      <c r="H5" s="46"/>
      <c r="I5" s="46"/>
      <c r="M5" s="191"/>
    </row>
    <row r="6" spans="1:18" ht="15">
      <c r="A6" s="10"/>
      <c r="B6" s="34"/>
      <c r="C6" s="12"/>
      <c r="D6" s="155" t="s">
        <v>589</v>
      </c>
      <c r="E6" s="17"/>
      <c r="F6" s="14"/>
      <c r="G6" s="15"/>
      <c r="H6" s="39"/>
      <c r="I6" s="39"/>
      <c r="K6" s="34"/>
      <c r="L6" s="12"/>
      <c r="M6" s="155"/>
      <c r="N6" s="17"/>
      <c r="O6" s="14"/>
      <c r="P6" s="15"/>
      <c r="Q6" s="39"/>
      <c r="R6" s="39"/>
    </row>
    <row r="7" spans="1:18" ht="30">
      <c r="A7" s="152"/>
      <c r="B7" s="40"/>
      <c r="C7" s="185"/>
      <c r="D7" s="177" t="s">
        <v>552</v>
      </c>
      <c r="E7" s="57"/>
      <c r="F7" s="58"/>
      <c r="G7" s="156"/>
      <c r="H7" s="46"/>
      <c r="I7" s="46"/>
      <c r="K7" s="40"/>
      <c r="L7" s="185"/>
      <c r="M7" s="177"/>
      <c r="N7" s="57"/>
      <c r="O7" s="58"/>
      <c r="P7" s="156"/>
      <c r="Q7" s="46"/>
      <c r="R7" s="46"/>
    </row>
    <row r="8" spans="1:18" ht="15">
      <c r="A8" s="10"/>
      <c r="B8" s="34"/>
      <c r="C8" s="12"/>
      <c r="D8" s="177" t="s">
        <v>553</v>
      </c>
      <c r="E8" s="17"/>
      <c r="F8" s="37"/>
      <c r="G8" s="15"/>
      <c r="H8" s="39"/>
      <c r="I8" s="39"/>
      <c r="K8" s="34"/>
      <c r="L8" s="12"/>
      <c r="M8" s="177"/>
      <c r="N8" s="17"/>
      <c r="O8" s="37"/>
      <c r="P8" s="15"/>
      <c r="Q8" s="39"/>
      <c r="R8" s="39"/>
    </row>
    <row r="9" spans="1:18" ht="30">
      <c r="A9" s="152"/>
      <c r="B9" s="40"/>
      <c r="C9" s="5"/>
      <c r="D9" s="177" t="s">
        <v>554</v>
      </c>
      <c r="E9" s="43"/>
      <c r="F9" s="44"/>
      <c r="G9" s="45"/>
      <c r="H9" s="46"/>
      <c r="I9" s="46"/>
      <c r="K9" s="40"/>
      <c r="L9" s="5"/>
      <c r="M9" s="177"/>
      <c r="N9" s="43"/>
      <c r="O9" s="44"/>
      <c r="P9" s="45"/>
      <c r="Q9" s="46"/>
      <c r="R9" s="46"/>
    </row>
    <row r="10" spans="1:18" ht="15">
      <c r="A10" s="10"/>
      <c r="B10" s="34"/>
      <c r="C10" s="12"/>
      <c r="D10" s="177" t="s">
        <v>588</v>
      </c>
      <c r="E10" s="17"/>
      <c r="F10" s="37"/>
      <c r="G10" s="38"/>
      <c r="H10" s="39"/>
      <c r="I10" s="39"/>
      <c r="K10" s="34"/>
      <c r="L10" s="12"/>
      <c r="M10" s="177"/>
      <c r="N10" s="17"/>
      <c r="O10" s="37"/>
      <c r="P10" s="38"/>
      <c r="Q10" s="39"/>
      <c r="R10" s="39"/>
    </row>
    <row r="11" spans="1:18" ht="30">
      <c r="A11" s="10"/>
      <c r="B11" s="34"/>
      <c r="C11" s="12"/>
      <c r="D11" s="177" t="s">
        <v>590</v>
      </c>
      <c r="E11" s="17"/>
      <c r="F11" s="37"/>
      <c r="G11" s="38"/>
      <c r="H11" s="39"/>
      <c r="I11" s="39"/>
      <c r="K11" s="34"/>
      <c r="L11" s="12"/>
      <c r="M11" s="177"/>
      <c r="N11" s="17"/>
      <c r="O11" s="37"/>
      <c r="P11" s="38"/>
      <c r="Q11" s="39"/>
      <c r="R11" s="39"/>
    </row>
    <row r="12" spans="1:18" ht="15">
      <c r="A12" s="10"/>
      <c r="B12" s="34"/>
      <c r="C12" s="12"/>
      <c r="D12" s="36"/>
      <c r="E12" s="17"/>
      <c r="F12" s="37"/>
      <c r="G12" s="38"/>
      <c r="H12" s="39"/>
      <c r="I12" s="39"/>
      <c r="K12" s="34"/>
      <c r="L12" s="12"/>
      <c r="M12" s="36"/>
      <c r="N12" s="17"/>
      <c r="O12" s="37"/>
      <c r="P12" s="38"/>
      <c r="Q12" s="39"/>
      <c r="R12" s="39"/>
    </row>
    <row r="13" spans="1:18" ht="15">
      <c r="A13" s="10"/>
      <c r="B13" s="158" t="s">
        <v>518</v>
      </c>
      <c r="C13" s="12"/>
      <c r="D13" s="187" t="s">
        <v>514</v>
      </c>
      <c r="E13" s="17"/>
      <c r="F13" s="37"/>
      <c r="G13" s="38"/>
      <c r="H13" s="39"/>
      <c r="I13" s="39"/>
      <c r="K13" s="158"/>
      <c r="L13" s="12"/>
      <c r="M13" s="187"/>
      <c r="N13" s="17"/>
      <c r="O13" s="37"/>
      <c r="P13" s="38"/>
      <c r="Q13" s="39"/>
      <c r="R13" s="39"/>
    </row>
    <row r="14" spans="1:18" ht="15">
      <c r="A14" s="10"/>
      <c r="B14" s="11"/>
      <c r="C14" s="12"/>
      <c r="D14" s="187" t="s">
        <v>478</v>
      </c>
      <c r="E14" s="17"/>
      <c r="F14" s="37"/>
      <c r="G14" s="38"/>
      <c r="H14" s="39"/>
      <c r="I14" s="39"/>
      <c r="K14" s="11"/>
      <c r="L14" s="12"/>
      <c r="M14" s="187"/>
      <c r="N14" s="17"/>
      <c r="O14" s="37"/>
      <c r="P14" s="38"/>
      <c r="Q14" s="39"/>
      <c r="R14" s="39"/>
    </row>
    <row r="15" spans="1:18" ht="15">
      <c r="A15" s="10"/>
      <c r="B15" s="11"/>
      <c r="C15" s="12"/>
      <c r="D15" s="187" t="s">
        <v>515</v>
      </c>
      <c r="E15" s="17"/>
      <c r="F15" s="14" t="s">
        <v>270</v>
      </c>
      <c r="G15" s="15">
        <v>362.5</v>
      </c>
      <c r="H15" s="161"/>
      <c r="I15" s="161">
        <f>G15*H15</f>
        <v>0</v>
      </c>
      <c r="K15" s="11"/>
      <c r="L15" s="12"/>
      <c r="M15" s="187"/>
      <c r="N15" s="17"/>
      <c r="O15" s="14"/>
      <c r="P15" s="15"/>
      <c r="Q15" s="161"/>
      <c r="R15" s="161"/>
    </row>
    <row r="16" spans="1:18" ht="15">
      <c r="A16" s="10"/>
      <c r="B16" s="11"/>
      <c r="C16" s="12"/>
      <c r="D16" s="36"/>
      <c r="E16" s="17"/>
      <c r="F16" s="37"/>
      <c r="G16" s="38"/>
      <c r="H16" s="39"/>
      <c r="I16" s="39"/>
      <c r="K16" s="11"/>
      <c r="L16" s="12"/>
      <c r="M16" s="36"/>
      <c r="N16" s="17"/>
      <c r="O16" s="37"/>
      <c r="P16" s="38"/>
      <c r="Q16" s="39"/>
      <c r="R16" s="39"/>
    </row>
    <row r="17" spans="1:18" ht="159.94999999999999" customHeight="1">
      <c r="A17" s="10"/>
      <c r="B17" s="11" t="s">
        <v>519</v>
      </c>
      <c r="C17" s="12"/>
      <c r="D17" s="188" t="s">
        <v>686</v>
      </c>
      <c r="E17" s="17"/>
      <c r="K17" s="11"/>
      <c r="L17" s="12"/>
      <c r="M17" s="192"/>
      <c r="N17" s="17"/>
    </row>
    <row r="18" spans="1:18" ht="15">
      <c r="A18" s="10"/>
      <c r="B18" s="11"/>
      <c r="C18" s="12"/>
      <c r="D18" s="36"/>
      <c r="E18" s="17"/>
      <c r="F18" s="14" t="s">
        <v>561</v>
      </c>
      <c r="G18" s="15">
        <v>362.5</v>
      </c>
      <c r="H18" s="161"/>
      <c r="I18" s="161">
        <f>G18*H18</f>
        <v>0</v>
      </c>
      <c r="K18" s="11"/>
      <c r="L18" s="12"/>
      <c r="M18" s="36"/>
      <c r="N18" s="17"/>
      <c r="O18" s="14"/>
      <c r="P18" s="15"/>
      <c r="Q18" s="161"/>
      <c r="R18" s="161"/>
    </row>
    <row r="19" spans="1:18" ht="15">
      <c r="A19" s="10"/>
      <c r="B19" s="11"/>
      <c r="C19" s="185" t="s">
        <v>516</v>
      </c>
      <c r="D19" s="186" t="s">
        <v>207</v>
      </c>
      <c r="E19" s="57"/>
      <c r="F19" s="58"/>
      <c r="G19" s="156">
        <v>131.5</v>
      </c>
      <c r="H19" s="39"/>
      <c r="I19" s="39"/>
      <c r="K19" s="11"/>
      <c r="L19" s="185" t="s">
        <v>516</v>
      </c>
      <c r="M19" s="186"/>
      <c r="N19" s="57"/>
      <c r="O19" s="58"/>
      <c r="P19" s="156"/>
      <c r="Q19" s="39"/>
      <c r="R19" s="39"/>
    </row>
    <row r="20" spans="1:18" ht="15">
      <c r="A20" s="10"/>
      <c r="B20" s="11"/>
      <c r="C20" s="12" t="s">
        <v>517</v>
      </c>
      <c r="D20" s="154" t="s">
        <v>521</v>
      </c>
      <c r="E20" s="17"/>
      <c r="F20" s="37"/>
      <c r="G20" s="15">
        <v>231</v>
      </c>
      <c r="H20" s="39"/>
      <c r="I20" s="39"/>
      <c r="K20" s="11"/>
      <c r="L20" s="12" t="s">
        <v>517</v>
      </c>
      <c r="M20" s="154"/>
      <c r="N20" s="17"/>
      <c r="O20" s="37"/>
      <c r="P20" s="15"/>
      <c r="Q20" s="39"/>
      <c r="R20" s="39"/>
    </row>
    <row r="21" spans="1:18" ht="15">
      <c r="A21" s="10"/>
      <c r="B21" s="11"/>
      <c r="C21" s="12"/>
      <c r="D21" s="36"/>
      <c r="E21" s="17"/>
      <c r="F21" s="37"/>
      <c r="G21" s="38"/>
      <c r="H21" s="39"/>
      <c r="I21" s="39"/>
      <c r="K21" s="11"/>
      <c r="L21" s="12"/>
      <c r="M21" s="36"/>
      <c r="N21" s="17"/>
      <c r="O21" s="37"/>
      <c r="P21" s="38"/>
      <c r="Q21" s="39"/>
      <c r="R21" s="39"/>
    </row>
    <row r="22" spans="1:18" ht="45">
      <c r="A22" s="10"/>
      <c r="B22" s="11" t="s">
        <v>507</v>
      </c>
      <c r="C22" s="12"/>
      <c r="D22" s="155" t="s">
        <v>509</v>
      </c>
      <c r="E22" s="17"/>
      <c r="F22" s="37"/>
      <c r="G22" s="38"/>
      <c r="H22" s="39"/>
      <c r="I22" s="39"/>
      <c r="K22" s="11"/>
      <c r="L22" s="12"/>
      <c r="M22" s="155"/>
      <c r="N22" s="17"/>
      <c r="O22" s="37"/>
      <c r="P22" s="38"/>
      <c r="Q22" s="39"/>
      <c r="R22" s="39"/>
    </row>
    <row r="23" spans="1:18" ht="15">
      <c r="A23" s="10"/>
      <c r="B23" s="11"/>
      <c r="C23" s="12"/>
      <c r="D23" s="36"/>
      <c r="E23" s="17"/>
      <c r="F23" s="14" t="s">
        <v>508</v>
      </c>
      <c r="G23" s="15">
        <v>203.2</v>
      </c>
      <c r="H23" s="161"/>
      <c r="I23" s="161">
        <f>G23*H23</f>
        <v>0</v>
      </c>
      <c r="K23" s="11"/>
      <c r="L23" s="12"/>
      <c r="M23" s="36"/>
      <c r="N23" s="17"/>
      <c r="O23" s="14"/>
      <c r="P23" s="15"/>
      <c r="Q23" s="161"/>
      <c r="R23" s="161"/>
    </row>
    <row r="24" spans="1:18" ht="15">
      <c r="A24" s="10"/>
      <c r="B24" s="11"/>
      <c r="C24" s="185" t="s">
        <v>516</v>
      </c>
      <c r="D24" s="186" t="s">
        <v>207</v>
      </c>
      <c r="E24" s="57"/>
      <c r="F24" s="58"/>
      <c r="G24" s="156">
        <v>84.1</v>
      </c>
      <c r="H24" s="39"/>
      <c r="I24" s="39"/>
      <c r="K24" s="11"/>
      <c r="L24" s="185" t="s">
        <v>516</v>
      </c>
      <c r="M24" s="186"/>
      <c r="N24" s="57"/>
      <c r="O24" s="58"/>
      <c r="P24" s="156"/>
      <c r="Q24" s="39"/>
      <c r="R24" s="39"/>
    </row>
    <row r="25" spans="1:18" ht="15">
      <c r="A25" s="10"/>
      <c r="B25" s="11"/>
      <c r="C25" s="12" t="s">
        <v>517</v>
      </c>
      <c r="D25" s="154" t="s">
        <v>521</v>
      </c>
      <c r="E25" s="17"/>
      <c r="F25" s="37"/>
      <c r="G25" s="15">
        <v>119.1</v>
      </c>
      <c r="H25" s="39"/>
      <c r="I25" s="39"/>
      <c r="K25" s="11"/>
      <c r="L25" s="12" t="s">
        <v>517</v>
      </c>
      <c r="M25" s="154"/>
      <c r="N25" s="17"/>
      <c r="O25" s="37"/>
      <c r="P25" s="15"/>
      <c r="Q25" s="39"/>
      <c r="R25" s="39"/>
    </row>
    <row r="26" spans="1:18" ht="15">
      <c r="A26" s="10"/>
      <c r="B26" s="11"/>
      <c r="C26" s="12"/>
      <c r="D26" s="36"/>
      <c r="E26" s="17"/>
      <c r="F26" s="37"/>
      <c r="G26" s="38"/>
      <c r="H26" s="39"/>
      <c r="I26" s="39"/>
      <c r="K26" s="11"/>
      <c r="L26" s="12"/>
      <c r="M26" s="36"/>
      <c r="N26" s="17"/>
      <c r="O26" s="37"/>
      <c r="P26" s="38"/>
      <c r="Q26" s="39"/>
      <c r="R26" s="39"/>
    </row>
    <row r="27" spans="1:18" ht="60">
      <c r="A27" s="10"/>
      <c r="B27" s="11" t="s">
        <v>510</v>
      </c>
      <c r="C27" s="12"/>
      <c r="D27" s="155" t="s">
        <v>594</v>
      </c>
      <c r="E27" s="17"/>
      <c r="F27" s="37"/>
      <c r="G27" s="38"/>
      <c r="H27" s="39"/>
      <c r="I27" s="39"/>
      <c r="K27" s="11"/>
      <c r="L27" s="12"/>
      <c r="M27" s="155"/>
      <c r="N27" s="17"/>
      <c r="O27" s="37"/>
      <c r="P27" s="38"/>
      <c r="Q27" s="39"/>
      <c r="R27" s="39"/>
    </row>
    <row r="28" spans="1:18" ht="15">
      <c r="A28" s="10"/>
      <c r="B28" s="11"/>
      <c r="C28" s="12"/>
      <c r="D28" s="36"/>
      <c r="E28" s="17"/>
      <c r="F28" s="14" t="s">
        <v>508</v>
      </c>
      <c r="G28" s="15">
        <v>3.9</v>
      </c>
      <c r="H28" s="315"/>
      <c r="I28" s="161">
        <f>G28*H28</f>
        <v>0</v>
      </c>
      <c r="K28" s="11"/>
      <c r="L28" s="12"/>
      <c r="M28" s="36"/>
      <c r="N28" s="17"/>
      <c r="O28" s="14"/>
      <c r="P28" s="15"/>
      <c r="Q28" s="315"/>
      <c r="R28" s="161"/>
    </row>
    <row r="29" spans="1:18" ht="189.95" customHeight="1">
      <c r="A29" s="10"/>
      <c r="B29" s="11" t="s">
        <v>560</v>
      </c>
      <c r="C29" s="12"/>
      <c r="D29" s="189" t="s">
        <v>549</v>
      </c>
      <c r="E29" s="17"/>
      <c r="F29" s="37"/>
      <c r="G29" s="38"/>
      <c r="H29" s="39"/>
      <c r="I29" s="39"/>
      <c r="K29" s="11"/>
      <c r="L29" s="12"/>
      <c r="M29" s="192"/>
      <c r="N29" s="17"/>
      <c r="O29" s="37"/>
      <c r="P29" s="38"/>
      <c r="Q29" s="39"/>
      <c r="R29" s="39"/>
    </row>
    <row r="30" spans="1:18" ht="15">
      <c r="A30" s="10"/>
      <c r="B30" s="11"/>
      <c r="C30" s="12"/>
      <c r="D30" s="155" t="s">
        <v>550</v>
      </c>
      <c r="E30" s="157"/>
      <c r="F30" s="160" t="s">
        <v>551</v>
      </c>
      <c r="G30" s="156">
        <v>20</v>
      </c>
      <c r="H30" s="161"/>
      <c r="I30" s="161">
        <f>G30*H30</f>
        <v>0</v>
      </c>
      <c r="K30" s="11"/>
      <c r="L30" s="12"/>
      <c r="M30" s="155"/>
      <c r="N30" s="157"/>
      <c r="O30" s="160"/>
      <c r="P30" s="156"/>
      <c r="Q30" s="161"/>
      <c r="R30" s="161"/>
    </row>
    <row r="31" spans="1:18" ht="15">
      <c r="A31" s="10"/>
      <c r="B31" s="11"/>
      <c r="C31" s="12"/>
      <c r="D31" s="155"/>
      <c r="E31" s="157"/>
      <c r="F31" s="160"/>
      <c r="G31" s="156"/>
      <c r="H31" s="161"/>
      <c r="I31" s="161"/>
      <c r="K31" s="11"/>
      <c r="L31" s="12"/>
      <c r="M31" s="155"/>
      <c r="N31" s="157"/>
      <c r="O31" s="160"/>
      <c r="P31" s="156"/>
      <c r="Q31" s="161"/>
      <c r="R31" s="161"/>
    </row>
    <row r="32" spans="1:18" ht="132" customHeight="1">
      <c r="A32" s="10"/>
      <c r="B32" s="11" t="s">
        <v>629</v>
      </c>
      <c r="C32" s="12"/>
      <c r="D32" s="338" t="s">
        <v>24</v>
      </c>
      <c r="E32" s="157"/>
      <c r="F32" s="160"/>
      <c r="G32" s="156"/>
      <c r="H32" s="161"/>
      <c r="I32" s="161"/>
      <c r="K32" s="11"/>
      <c r="L32" s="12"/>
      <c r="M32" s="338"/>
      <c r="N32" s="157"/>
      <c r="O32" s="160"/>
      <c r="P32" s="156"/>
      <c r="Q32" s="161"/>
      <c r="R32" s="161"/>
    </row>
    <row r="33" spans="1:18" ht="15">
      <c r="A33" s="10"/>
      <c r="B33" s="11"/>
      <c r="C33" s="12"/>
      <c r="D33" s="155"/>
      <c r="E33" s="157"/>
      <c r="F33" s="160"/>
      <c r="G33" s="156"/>
      <c r="H33" s="161"/>
      <c r="I33" s="161"/>
      <c r="K33" s="11"/>
      <c r="L33" s="12"/>
      <c r="M33" s="155"/>
      <c r="N33" s="157"/>
      <c r="O33" s="160"/>
      <c r="P33" s="156"/>
      <c r="Q33" s="161"/>
      <c r="R33" s="161"/>
    </row>
    <row r="34" spans="1:18" ht="15">
      <c r="A34" s="10"/>
      <c r="B34" s="11"/>
      <c r="C34" s="12"/>
      <c r="D34" s="155"/>
      <c r="E34" s="157"/>
      <c r="F34" s="160"/>
      <c r="G34" s="156"/>
      <c r="H34" s="161"/>
      <c r="I34" s="161"/>
      <c r="K34" s="11"/>
      <c r="L34" s="12"/>
      <c r="M34" s="155"/>
      <c r="N34" s="157"/>
      <c r="O34" s="160"/>
      <c r="P34" s="156"/>
      <c r="Q34" s="161"/>
      <c r="R34" s="161"/>
    </row>
    <row r="35" spans="1:18" ht="30">
      <c r="A35" s="10"/>
      <c r="B35" s="11"/>
      <c r="C35" s="12"/>
      <c r="D35" s="155" t="s">
        <v>630</v>
      </c>
      <c r="E35" s="97"/>
      <c r="F35" s="104"/>
      <c r="G35" s="104"/>
      <c r="H35" s="104"/>
      <c r="I35" s="104"/>
      <c r="K35" s="11"/>
      <c r="L35" s="12"/>
      <c r="M35" s="155"/>
      <c r="N35" s="97"/>
      <c r="O35" s="104"/>
      <c r="P35" s="104"/>
      <c r="Q35" s="104"/>
      <c r="R35" s="104"/>
    </row>
    <row r="36" spans="1:18" ht="30">
      <c r="A36" s="10"/>
      <c r="B36" s="11"/>
      <c r="C36" s="12"/>
      <c r="D36" s="177" t="s">
        <v>535</v>
      </c>
      <c r="E36" s="97"/>
      <c r="F36" s="160" t="s">
        <v>270</v>
      </c>
      <c r="G36" s="156">
        <v>0</v>
      </c>
      <c r="H36" s="208"/>
      <c r="I36" s="208">
        <f>G36*H36</f>
        <v>0</v>
      </c>
      <c r="K36" s="11"/>
      <c r="L36" s="12"/>
      <c r="M36" s="177"/>
      <c r="N36" s="97"/>
      <c r="O36" s="160"/>
      <c r="P36" s="156"/>
      <c r="Q36" s="208"/>
      <c r="R36" s="208"/>
    </row>
    <row r="37" spans="1:18" ht="15">
      <c r="A37" s="10"/>
      <c r="B37" s="11"/>
      <c r="C37" s="12"/>
      <c r="D37" s="177"/>
      <c r="E37" s="97"/>
      <c r="F37" s="104"/>
      <c r="G37" s="104"/>
      <c r="K37" s="11"/>
      <c r="L37" s="12"/>
      <c r="M37" s="177"/>
      <c r="N37" s="97"/>
      <c r="O37" s="104"/>
      <c r="P37" s="104"/>
    </row>
    <row r="38" spans="1:18" ht="15">
      <c r="A38" s="10"/>
      <c r="B38" s="11"/>
      <c r="C38" s="12"/>
      <c r="D38" s="155" t="s">
        <v>566</v>
      </c>
      <c r="E38" s="97"/>
      <c r="F38" s="104"/>
      <c r="G38" s="104"/>
      <c r="K38" s="11"/>
      <c r="L38" s="12"/>
      <c r="M38" s="155"/>
      <c r="N38" s="97"/>
      <c r="O38" s="104"/>
      <c r="P38" s="104"/>
    </row>
    <row r="39" spans="1:18" ht="30">
      <c r="A39" s="10"/>
      <c r="B39" s="11"/>
      <c r="C39" s="12"/>
      <c r="D39" s="177" t="s">
        <v>536</v>
      </c>
      <c r="E39" s="97"/>
      <c r="F39" s="160" t="s">
        <v>270</v>
      </c>
      <c r="G39" s="156">
        <v>22.1</v>
      </c>
      <c r="H39" s="16"/>
      <c r="I39" s="16">
        <f>G39*H39</f>
        <v>0</v>
      </c>
      <c r="K39" s="11"/>
      <c r="L39" s="12"/>
      <c r="M39" s="177"/>
      <c r="N39" s="97"/>
      <c r="O39" s="160"/>
      <c r="P39" s="156"/>
      <c r="Q39" s="16"/>
      <c r="R39" s="16"/>
    </row>
    <row r="40" spans="1:18" ht="15">
      <c r="A40" s="10"/>
      <c r="B40" s="11"/>
      <c r="C40" s="12"/>
      <c r="D40" s="155"/>
      <c r="E40" s="157"/>
      <c r="F40" s="160"/>
      <c r="G40" s="156"/>
      <c r="H40" s="161"/>
      <c r="I40" s="161"/>
      <c r="K40" s="11"/>
      <c r="L40" s="12"/>
      <c r="M40" s="155"/>
      <c r="N40" s="157"/>
      <c r="O40" s="160"/>
      <c r="P40" s="156"/>
      <c r="Q40" s="161"/>
      <c r="R40" s="161"/>
    </row>
    <row r="41" spans="1:18" ht="60">
      <c r="A41" s="10"/>
      <c r="B41" s="11" t="s">
        <v>180</v>
      </c>
      <c r="C41" s="12"/>
      <c r="D41" s="318" t="s">
        <v>254</v>
      </c>
      <c r="E41" s="157"/>
      <c r="F41" s="160" t="s">
        <v>633</v>
      </c>
      <c r="G41" s="156">
        <v>2</v>
      </c>
      <c r="H41" s="242"/>
      <c r="I41" s="161">
        <f>G41*H41</f>
        <v>0</v>
      </c>
      <c r="K41" s="11"/>
      <c r="L41" s="12"/>
      <c r="M41" s="155"/>
      <c r="N41" s="157"/>
      <c r="O41" s="160"/>
      <c r="P41" s="156"/>
      <c r="Q41" s="161"/>
      <c r="R41" s="161"/>
    </row>
    <row r="42" spans="1:18" ht="15">
      <c r="A42" s="10"/>
      <c r="B42" s="11"/>
      <c r="C42" s="12"/>
      <c r="D42" s="36"/>
      <c r="E42" s="17"/>
      <c r="F42" s="37"/>
      <c r="G42" s="38"/>
      <c r="H42" s="39"/>
      <c r="I42" s="39"/>
    </row>
    <row r="43" spans="1:18" ht="15">
      <c r="A43" s="183"/>
      <c r="B43" s="133"/>
      <c r="C43" s="132"/>
      <c r="D43" s="147" t="s">
        <v>568</v>
      </c>
      <c r="E43" s="134"/>
      <c r="F43" s="135"/>
      <c r="G43" s="136"/>
      <c r="H43" s="184"/>
      <c r="I43" s="184">
        <f>SUM(I15:I41)</f>
        <v>0</v>
      </c>
      <c r="J43" s="183"/>
      <c r="K43" s="133"/>
      <c r="L43" s="132"/>
      <c r="M43" s="147"/>
      <c r="N43" s="134"/>
      <c r="O43" s="135"/>
      <c r="P43" s="136"/>
      <c r="Q43" s="184"/>
      <c r="R43" s="184"/>
    </row>
    <row r="44" spans="1:18" ht="15">
      <c r="D44" s="193" t="s">
        <v>569</v>
      </c>
      <c r="M44" s="193"/>
    </row>
  </sheetData>
  <mergeCells count="1">
    <mergeCell ref="D3:I3"/>
  </mergeCells>
  <phoneticPr fontId="30" type="noConversion"/>
  <pageMargins left="0.75000000000000011" right="0.39000000000000007" top="0.79000000000000015" bottom="0.79000000000000015" header="0.39000000000000007" footer="0.39000000000000007"/>
  <pageSetup paperSize="10" orientation="portrait" horizontalDpi="4294967292" verticalDpi="4294967292" r:id="rId1"/>
  <headerFooter>
    <oddHeader>&amp;R&amp;"Calibri,Regular"&amp;11OŠ Vrtojba</oddHeader>
    <oddFooter>&amp;C&amp;"Calibri,Regular"&amp;8Osnovna šola Vrtojba - PZI_x000D_rekonstrukcija, dozidava, nadzidava&amp;R&amp;P</oddFooter>
  </headerFooter>
  <extLst>
    <ext xmlns:mx="http://schemas.microsoft.com/office/mac/excel/2008/main" uri="http://schemas.microsoft.com/office/mac/excel/2008/main">
      <mx:PLV Mode="1" OnePage="0" WScale="0"/>
    </ext>
  </extLst>
</worksheet>
</file>

<file path=xl/worksheets/sheet17.xml><?xml version="1.0" encoding="utf-8"?>
<worksheet xmlns="http://schemas.openxmlformats.org/spreadsheetml/2006/main" xmlns:r="http://schemas.openxmlformats.org/officeDocument/2006/relationships">
  <dimension ref="A1:I56"/>
  <sheetViews>
    <sheetView view="pageLayout" topLeftCell="A37" zoomScaleNormal="200" workbookViewId="0">
      <selection activeCell="I47" sqref="I47"/>
    </sheetView>
  </sheetViews>
  <sheetFormatPr defaultColWidth="11.42578125" defaultRowHeight="12.75"/>
  <cols>
    <col min="1" max="1" width="1.5703125" style="2" customWidth="1"/>
    <col min="2" max="2" width="6.140625" style="2" customWidth="1"/>
    <col min="3" max="3" width="1.5703125" style="2" customWidth="1"/>
    <col min="4" max="4" width="36.140625" style="2" customWidth="1"/>
    <col min="5" max="5" width="1.5703125" style="2" customWidth="1"/>
    <col min="6" max="6" width="4" style="2" customWidth="1"/>
    <col min="7" max="8" width="6.7109375" style="2" bestFit="1" customWidth="1"/>
    <col min="9" max="9" width="9.42578125" style="2" bestFit="1" customWidth="1"/>
    <col min="10" max="10" width="12.42578125" style="2" customWidth="1"/>
    <col min="11" max="16384" width="11.42578125" style="2"/>
  </cols>
  <sheetData>
    <row r="1" spans="1:9" ht="15.75">
      <c r="A1" s="3"/>
      <c r="B1" s="4" t="s">
        <v>90</v>
      </c>
      <c r="C1" s="5"/>
      <c r="D1" s="6" t="s">
        <v>313</v>
      </c>
      <c r="E1" s="3"/>
      <c r="F1" s="7"/>
      <c r="G1" s="8"/>
      <c r="H1" s="9"/>
      <c r="I1" s="9"/>
    </row>
    <row r="2" spans="1:9" ht="15.75">
      <c r="A2" s="3"/>
      <c r="B2" s="4"/>
      <c r="C2" s="5"/>
      <c r="D2" s="6"/>
      <c r="E2" s="3"/>
      <c r="F2" s="7"/>
      <c r="G2" s="8"/>
      <c r="H2" s="9"/>
      <c r="I2" s="9"/>
    </row>
    <row r="3" spans="1:9" ht="60">
      <c r="A3" s="10"/>
      <c r="B3" s="34"/>
      <c r="C3" s="35"/>
      <c r="D3" s="275" t="s">
        <v>265</v>
      </c>
      <c r="E3" s="17"/>
      <c r="F3" s="37"/>
      <c r="G3" s="38"/>
      <c r="H3" s="39"/>
      <c r="I3" s="39"/>
    </row>
    <row r="4" spans="1:9" ht="15">
      <c r="A4" s="10"/>
      <c r="B4" s="224"/>
      <c r="C4" s="35"/>
      <c r="D4" s="232"/>
      <c r="E4" s="17"/>
      <c r="F4" s="37"/>
      <c r="G4" s="38"/>
      <c r="H4" s="39"/>
      <c r="I4" s="39"/>
    </row>
    <row r="5" spans="1:9" ht="147.94999999999999" customHeight="1">
      <c r="A5" s="10"/>
      <c r="B5" s="267" t="s">
        <v>681</v>
      </c>
      <c r="C5" s="35"/>
      <c r="D5" s="320" t="s">
        <v>16</v>
      </c>
      <c r="E5" s="17"/>
      <c r="F5" s="264" t="s">
        <v>270</v>
      </c>
      <c r="G5" s="265">
        <v>129.80000000000001</v>
      </c>
      <c r="H5" s="266"/>
      <c r="I5" s="266">
        <f>G5*H5</f>
        <v>0</v>
      </c>
    </row>
    <row r="6" spans="1:9" ht="15">
      <c r="A6" s="10"/>
      <c r="B6" s="267" t="s">
        <v>682</v>
      </c>
      <c r="C6" s="268"/>
      <c r="D6" s="269" t="s">
        <v>740</v>
      </c>
      <c r="E6" s="17"/>
      <c r="F6" s="37"/>
      <c r="G6" s="265">
        <v>78.3</v>
      </c>
      <c r="H6" s="39"/>
      <c r="I6" s="39"/>
    </row>
    <row r="7" spans="1:9" ht="15">
      <c r="A7" s="10"/>
      <c r="B7" s="267" t="s">
        <v>683</v>
      </c>
      <c r="C7" s="268"/>
      <c r="D7" s="269" t="s">
        <v>684</v>
      </c>
      <c r="E7" s="17"/>
      <c r="F7" s="37"/>
      <c r="G7" s="265">
        <v>51.5</v>
      </c>
      <c r="H7" s="39"/>
      <c r="I7" s="39"/>
    </row>
    <row r="8" spans="1:9" ht="15">
      <c r="A8" s="10"/>
      <c r="B8" s="224"/>
      <c r="C8" s="35"/>
      <c r="D8" s="232"/>
      <c r="E8" s="17"/>
      <c r="F8" s="37"/>
      <c r="G8" s="38"/>
      <c r="H8" s="39"/>
      <c r="I8" s="39"/>
    </row>
    <row r="9" spans="1:9" ht="114" customHeight="1">
      <c r="A9" s="10"/>
      <c r="B9" s="267" t="s">
        <v>739</v>
      </c>
      <c r="C9" s="35"/>
      <c r="D9" s="318" t="s">
        <v>15</v>
      </c>
      <c r="E9" s="17"/>
      <c r="F9" s="264" t="s">
        <v>270</v>
      </c>
      <c r="G9" s="265">
        <v>25.9</v>
      </c>
      <c r="H9" s="266"/>
      <c r="I9" s="266">
        <v>1514.16</v>
      </c>
    </row>
    <row r="10" spans="1:9" ht="15">
      <c r="A10" s="10"/>
      <c r="B10" s="267" t="s">
        <v>682</v>
      </c>
      <c r="C10" s="268"/>
      <c r="D10" s="269" t="s">
        <v>740</v>
      </c>
      <c r="E10" s="17"/>
      <c r="F10" s="37"/>
      <c r="G10" s="265">
        <v>5.4</v>
      </c>
      <c r="H10" s="39"/>
      <c r="I10" s="39"/>
    </row>
    <row r="11" spans="1:9" ht="15">
      <c r="A11" s="10"/>
      <c r="B11" s="267" t="s">
        <v>683</v>
      </c>
      <c r="C11" s="268"/>
      <c r="D11" s="269" t="s">
        <v>684</v>
      </c>
      <c r="E11" s="17"/>
      <c r="F11" s="37"/>
      <c r="G11" s="265">
        <v>20.5</v>
      </c>
      <c r="H11" s="39"/>
      <c r="I11" s="39"/>
    </row>
    <row r="12" spans="1:9" ht="15">
      <c r="A12" s="10"/>
      <c r="B12" s="34"/>
      <c r="C12" s="35"/>
      <c r="D12" s="36"/>
      <c r="E12" s="17"/>
      <c r="F12" s="37"/>
      <c r="G12" s="38"/>
      <c r="H12" s="39"/>
      <c r="I12" s="39"/>
    </row>
    <row r="13" spans="1:9" ht="105">
      <c r="A13" s="10"/>
      <c r="B13" s="246" t="s">
        <v>668</v>
      </c>
      <c r="C13" s="35"/>
      <c r="D13" s="239" t="s">
        <v>680</v>
      </c>
      <c r="E13" s="263"/>
      <c r="F13" s="264" t="s">
        <v>270</v>
      </c>
      <c r="G13" s="265">
        <v>310.95</v>
      </c>
      <c r="H13" s="266"/>
      <c r="I13" s="266">
        <f>G13*H13</f>
        <v>0</v>
      </c>
    </row>
    <row r="14" spans="1:9" ht="15">
      <c r="A14" s="10"/>
      <c r="B14" s="246" t="s">
        <v>191</v>
      </c>
      <c r="C14" s="35"/>
      <c r="D14" s="239" t="s">
        <v>193</v>
      </c>
      <c r="E14" s="263"/>
      <c r="F14" s="264"/>
      <c r="G14" s="265">
        <v>23.45</v>
      </c>
      <c r="H14" s="266"/>
      <c r="I14" s="266"/>
    </row>
    <row r="15" spans="1:9" ht="15">
      <c r="A15" s="10"/>
      <c r="B15" s="246" t="s">
        <v>192</v>
      </c>
      <c r="C15" s="35"/>
      <c r="D15" s="239" t="s">
        <v>669</v>
      </c>
      <c r="E15" s="263"/>
      <c r="F15" s="264"/>
      <c r="G15" s="265">
        <v>287.5</v>
      </c>
      <c r="H15" s="266"/>
      <c r="I15" s="266"/>
    </row>
    <row r="16" spans="1:9" s="286" customFormat="1" ht="29.1" customHeight="1">
      <c r="A16" s="48"/>
      <c r="B16" s="280"/>
      <c r="C16" s="281"/>
      <c r="D16" s="318" t="s">
        <v>51</v>
      </c>
      <c r="E16" s="282"/>
      <c r="F16" s="283"/>
      <c r="G16" s="284"/>
      <c r="H16" s="285"/>
      <c r="I16" s="285"/>
    </row>
    <row r="17" spans="1:9" ht="15">
      <c r="A17" s="10"/>
      <c r="B17" s="246"/>
      <c r="C17" s="35"/>
      <c r="D17" s="318" t="s">
        <v>52</v>
      </c>
      <c r="E17" s="263"/>
      <c r="F17" s="264" t="s">
        <v>168</v>
      </c>
      <c r="G17" s="265">
        <v>18</v>
      </c>
      <c r="H17" s="266"/>
      <c r="I17" s="266"/>
    </row>
    <row r="18" spans="1:9" ht="15">
      <c r="A18" s="10"/>
      <c r="B18" s="246"/>
      <c r="C18" s="35"/>
      <c r="D18" s="318" t="s">
        <v>53</v>
      </c>
      <c r="E18" s="263"/>
      <c r="F18" s="264"/>
      <c r="G18" s="265">
        <v>2</v>
      </c>
      <c r="H18" s="266"/>
      <c r="I18" s="266"/>
    </row>
    <row r="19" spans="1:9" ht="15">
      <c r="A19" s="10"/>
      <c r="B19" s="246"/>
      <c r="C19" s="35"/>
      <c r="D19" s="318" t="s">
        <v>54</v>
      </c>
      <c r="E19" s="263"/>
      <c r="F19" s="264"/>
      <c r="G19" s="265">
        <v>3</v>
      </c>
      <c r="H19" s="266"/>
      <c r="I19" s="266"/>
    </row>
    <row r="20" spans="1:9" ht="15">
      <c r="A20" s="10"/>
      <c r="B20" s="246"/>
      <c r="C20" s="35"/>
      <c r="D20" s="318" t="s">
        <v>55</v>
      </c>
      <c r="E20" s="263"/>
      <c r="F20" s="264"/>
      <c r="G20" s="265">
        <v>3</v>
      </c>
      <c r="H20" s="266"/>
      <c r="I20" s="266"/>
    </row>
    <row r="21" spans="1:9" ht="15">
      <c r="A21" s="10"/>
      <c r="B21" s="246"/>
      <c r="C21" s="35"/>
      <c r="D21" s="100"/>
      <c r="E21" s="263"/>
      <c r="F21" s="264"/>
      <c r="G21" s="265"/>
      <c r="H21" s="266"/>
      <c r="I21" s="266"/>
    </row>
    <row r="22" spans="1:9" ht="180">
      <c r="A22" s="10"/>
      <c r="B22" s="246" t="s">
        <v>169</v>
      </c>
      <c r="C22" s="35"/>
      <c r="D22" s="318" t="s">
        <v>43</v>
      </c>
      <c r="E22" s="263"/>
      <c r="F22" s="264"/>
      <c r="G22" s="265"/>
      <c r="H22" s="266"/>
      <c r="I22" s="266"/>
    </row>
    <row r="23" spans="1:9" ht="15">
      <c r="A23" s="10"/>
      <c r="B23" s="34"/>
      <c r="C23" s="35"/>
      <c r="D23" s="318"/>
      <c r="E23" s="17"/>
      <c r="F23" s="37"/>
      <c r="G23" s="38"/>
      <c r="H23" s="39"/>
      <c r="I23" s="39"/>
    </row>
    <row r="24" spans="1:9" ht="90">
      <c r="A24" s="10"/>
      <c r="B24" s="267" t="s">
        <v>170</v>
      </c>
      <c r="C24" s="35"/>
      <c r="D24" s="318" t="s">
        <v>44</v>
      </c>
      <c r="E24" s="17"/>
      <c r="F24" s="264" t="s">
        <v>270</v>
      </c>
      <c r="G24" s="265">
        <v>23.4</v>
      </c>
      <c r="H24" s="266"/>
      <c r="I24" s="266">
        <f>G24*H24</f>
        <v>0</v>
      </c>
    </row>
    <row r="25" spans="1:9" ht="15">
      <c r="A25" s="10"/>
      <c r="B25" s="34"/>
      <c r="C25" s="35"/>
      <c r="D25" s="36"/>
      <c r="E25" s="17"/>
      <c r="F25" s="37"/>
      <c r="G25" s="38"/>
      <c r="H25" s="39"/>
      <c r="I25" s="39"/>
    </row>
    <row r="26" spans="1:9" ht="30">
      <c r="A26" s="10"/>
      <c r="B26" s="267" t="s">
        <v>171</v>
      </c>
      <c r="C26" s="35"/>
      <c r="D26" s="155" t="s">
        <v>667</v>
      </c>
      <c r="E26" s="17"/>
      <c r="F26" s="37"/>
      <c r="G26" s="38"/>
      <c r="H26" s="39"/>
      <c r="I26" s="39"/>
    </row>
    <row r="27" spans="1:9" ht="15">
      <c r="A27" s="10"/>
      <c r="B27" s="34"/>
      <c r="C27" s="35"/>
      <c r="D27" s="377" t="s">
        <v>604</v>
      </c>
      <c r="E27" s="378"/>
      <c r="F27" s="378"/>
      <c r="G27" s="378"/>
      <c r="H27" s="378"/>
      <c r="I27" s="378"/>
    </row>
    <row r="28" spans="1:9" ht="15">
      <c r="A28" s="10"/>
      <c r="B28" s="34"/>
      <c r="C28" s="35"/>
      <c r="D28" s="379" t="s">
        <v>603</v>
      </c>
      <c r="E28" s="380"/>
      <c r="F28" s="380"/>
      <c r="G28" s="380"/>
      <c r="H28" s="380"/>
      <c r="I28" s="380"/>
    </row>
    <row r="29" spans="1:9" ht="29.1" customHeight="1">
      <c r="A29" s="10"/>
      <c r="B29" s="34"/>
      <c r="C29" s="35"/>
      <c r="D29" s="377" t="s">
        <v>586</v>
      </c>
      <c r="E29" s="378"/>
      <c r="F29" s="378"/>
      <c r="G29" s="378"/>
      <c r="H29" s="378"/>
      <c r="I29" s="378"/>
    </row>
    <row r="30" spans="1:9" ht="42" customHeight="1">
      <c r="A30" s="10"/>
      <c r="B30" s="34"/>
      <c r="C30" s="35"/>
      <c r="D30" s="361" t="s">
        <v>622</v>
      </c>
      <c r="E30" s="380"/>
      <c r="F30" s="380"/>
      <c r="G30" s="380"/>
      <c r="H30" s="380"/>
      <c r="I30" s="380"/>
    </row>
    <row r="31" spans="1:9" ht="15">
      <c r="A31" s="10"/>
      <c r="B31" s="34"/>
      <c r="C31" s="35"/>
      <c r="D31" s="377" t="s">
        <v>585</v>
      </c>
      <c r="E31" s="378"/>
      <c r="F31" s="378"/>
      <c r="G31" s="378"/>
      <c r="H31" s="378"/>
      <c r="I31" s="378"/>
    </row>
    <row r="32" spans="1:9" ht="30" customHeight="1">
      <c r="A32" s="10"/>
      <c r="B32" s="34"/>
      <c r="C32" s="35"/>
      <c r="D32" s="377" t="s">
        <v>611</v>
      </c>
      <c r="E32" s="378"/>
      <c r="F32" s="378"/>
      <c r="G32" s="378"/>
      <c r="H32" s="378"/>
      <c r="I32" s="378"/>
    </row>
    <row r="33" spans="1:9" ht="30" customHeight="1">
      <c r="A33" s="10"/>
      <c r="B33" s="34"/>
      <c r="C33" s="35"/>
      <c r="D33" s="377" t="s">
        <v>653</v>
      </c>
      <c r="E33" s="378"/>
      <c r="F33" s="378"/>
      <c r="G33" s="378"/>
      <c r="H33" s="378"/>
      <c r="I33" s="378"/>
    </row>
    <row r="34" spans="1:9" ht="15">
      <c r="A34" s="10"/>
      <c r="B34" s="34"/>
      <c r="C34" s="35"/>
      <c r="D34" s="377" t="s">
        <v>705</v>
      </c>
      <c r="E34" s="378"/>
      <c r="F34" s="378"/>
      <c r="G34" s="378"/>
      <c r="H34" s="378"/>
      <c r="I34" s="378"/>
    </row>
    <row r="35" spans="1:9" ht="32.1" customHeight="1">
      <c r="A35" s="10"/>
      <c r="B35" s="34"/>
      <c r="C35" s="35"/>
      <c r="D35" s="377" t="s">
        <v>621</v>
      </c>
      <c r="E35" s="378"/>
      <c r="F35" s="378"/>
      <c r="G35" s="378"/>
      <c r="H35" s="378"/>
      <c r="I35" s="378"/>
    </row>
    <row r="36" spans="1:9" ht="72.95" customHeight="1">
      <c r="A36" s="10"/>
      <c r="B36" s="34"/>
      <c r="C36" s="35"/>
      <c r="D36" s="361" t="s">
        <v>584</v>
      </c>
      <c r="E36" s="380"/>
      <c r="F36" s="380"/>
      <c r="G36" s="380"/>
      <c r="H36" s="380"/>
      <c r="I36" s="380"/>
    </row>
    <row r="37" spans="1:9" ht="15">
      <c r="A37" s="10"/>
      <c r="B37" s="34"/>
      <c r="C37" s="35"/>
      <c r="D37" s="154"/>
      <c r="E37" s="198"/>
      <c r="F37" s="198"/>
      <c r="G37" s="198"/>
      <c r="H37" s="198"/>
      <c r="I37" s="198"/>
    </row>
    <row r="38" spans="1:9" ht="15">
      <c r="A38" s="10"/>
      <c r="B38" s="221" t="s">
        <v>632</v>
      </c>
      <c r="C38" s="159" t="s">
        <v>602</v>
      </c>
      <c r="D38" s="361" t="s">
        <v>601</v>
      </c>
      <c r="E38" s="380"/>
      <c r="F38" s="380"/>
      <c r="G38" s="380"/>
      <c r="H38" s="380"/>
      <c r="I38" s="380"/>
    </row>
    <row r="39" spans="1:9" ht="15">
      <c r="A39" s="10"/>
      <c r="B39" s="34"/>
      <c r="C39" s="159" t="s">
        <v>602</v>
      </c>
      <c r="D39" s="361" t="s">
        <v>636</v>
      </c>
      <c r="E39" s="357"/>
      <c r="F39" s="357"/>
      <c r="G39" s="357"/>
      <c r="H39" s="357"/>
      <c r="I39" s="357"/>
    </row>
    <row r="40" spans="1:9" ht="45.95" customHeight="1">
      <c r="A40" s="10"/>
      <c r="B40" s="34"/>
      <c r="C40" s="159" t="s">
        <v>602</v>
      </c>
      <c r="D40" s="361" t="s">
        <v>631</v>
      </c>
      <c r="E40" s="357"/>
      <c r="F40" s="357"/>
      <c r="G40" s="357"/>
      <c r="H40" s="357"/>
      <c r="I40" s="357"/>
    </row>
    <row r="41" spans="1:9" ht="15">
      <c r="A41" s="10"/>
      <c r="B41" s="34"/>
      <c r="C41" s="35"/>
      <c r="D41" s="215"/>
      <c r="E41" s="205"/>
      <c r="F41" s="205" t="s">
        <v>633</v>
      </c>
      <c r="G41" s="15">
        <v>1</v>
      </c>
      <c r="H41" s="16"/>
      <c r="I41" s="16">
        <f>G41*H41</f>
        <v>0</v>
      </c>
    </row>
    <row r="42" spans="1:9" ht="15">
      <c r="A42" s="10"/>
      <c r="B42" s="34"/>
      <c r="C42" s="35"/>
      <c r="D42" s="200"/>
      <c r="E42" s="206"/>
      <c r="F42" s="206"/>
      <c r="G42" s="207"/>
      <c r="H42" s="208"/>
      <c r="I42" s="208"/>
    </row>
    <row r="43" spans="1:9" ht="14.1" customHeight="1">
      <c r="A43" s="10"/>
      <c r="B43" s="222" t="s">
        <v>635</v>
      </c>
      <c r="C43" s="223" t="s">
        <v>634</v>
      </c>
      <c r="D43" s="373" t="s">
        <v>637</v>
      </c>
      <c r="E43" s="373"/>
      <c r="F43" s="373"/>
      <c r="G43" s="373"/>
      <c r="H43" s="373"/>
      <c r="I43" s="373"/>
    </row>
    <row r="44" spans="1:9" ht="14.1" customHeight="1">
      <c r="A44" s="10"/>
      <c r="B44" s="224"/>
      <c r="C44" s="223" t="s">
        <v>634</v>
      </c>
      <c r="D44" s="373" t="s">
        <v>605</v>
      </c>
      <c r="E44" s="373"/>
      <c r="F44" s="373"/>
      <c r="G44" s="373"/>
      <c r="H44" s="373"/>
      <c r="I44" s="373"/>
    </row>
    <row r="45" spans="1:9" ht="15">
      <c r="A45" s="10"/>
      <c r="B45" s="34"/>
      <c r="C45" s="35"/>
      <c r="D45" s="215"/>
      <c r="E45" s="205"/>
      <c r="F45" s="205" t="s">
        <v>606</v>
      </c>
      <c r="G45" s="15">
        <v>1</v>
      </c>
      <c r="H45" s="16"/>
      <c r="I45" s="16">
        <f>G45*H45</f>
        <v>0</v>
      </c>
    </row>
    <row r="46" spans="1:9" ht="15">
      <c r="A46" s="19"/>
      <c r="B46" s="20"/>
      <c r="C46" s="21"/>
      <c r="D46" s="22"/>
      <c r="E46" s="23"/>
      <c r="F46" s="24"/>
      <c r="G46" s="25"/>
      <c r="H46" s="26"/>
      <c r="I46" s="26"/>
    </row>
    <row r="47" spans="1:9" ht="15">
      <c r="A47" s="10"/>
      <c r="B47" s="27"/>
      <c r="C47" s="28"/>
      <c r="D47" s="29" t="s">
        <v>337</v>
      </c>
      <c r="E47" s="30"/>
      <c r="F47" s="31"/>
      <c r="G47" s="32"/>
      <c r="H47" s="33"/>
      <c r="I47" s="33">
        <f>SUM(I41:I45)</f>
        <v>0</v>
      </c>
    </row>
    <row r="48" spans="1:9" ht="15">
      <c r="A48" s="10"/>
      <c r="B48" s="11"/>
      <c r="C48" s="12"/>
      <c r="D48" s="65"/>
      <c r="E48" s="10"/>
      <c r="F48" s="14"/>
      <c r="G48" s="15"/>
      <c r="H48" s="16"/>
      <c r="I48" s="16"/>
    </row>
    <row r="49" spans="1:9" ht="15">
      <c r="A49" s="10"/>
      <c r="B49" s="11"/>
      <c r="C49" s="12"/>
      <c r="D49" s="13"/>
      <c r="E49" s="10"/>
      <c r="F49" s="14"/>
      <c r="G49" s="15"/>
      <c r="H49" s="16"/>
      <c r="I49" s="16"/>
    </row>
    <row r="50" spans="1:9" ht="15">
      <c r="A50" s="10"/>
      <c r="B50" s="11"/>
      <c r="C50" s="12"/>
      <c r="D50" s="65"/>
      <c r="E50" s="10"/>
      <c r="F50" s="14"/>
      <c r="G50" s="15"/>
      <c r="H50" s="16"/>
      <c r="I50" s="16"/>
    </row>
    <row r="51" spans="1:9" ht="15">
      <c r="A51" s="10"/>
      <c r="B51" s="11"/>
      <c r="C51" s="12"/>
      <c r="D51" s="13"/>
      <c r="E51" s="10"/>
      <c r="F51" s="14"/>
      <c r="G51" s="15"/>
      <c r="H51" s="16"/>
      <c r="I51" s="16"/>
    </row>
    <row r="52" spans="1:9" ht="15">
      <c r="A52" s="10"/>
      <c r="B52" s="11"/>
      <c r="C52" s="12"/>
      <c r="D52" s="13"/>
      <c r="E52" s="10"/>
      <c r="F52" s="14"/>
      <c r="G52" s="15"/>
      <c r="H52" s="16"/>
      <c r="I52" s="16"/>
    </row>
    <row r="53" spans="1:9" ht="15">
      <c r="A53" s="10"/>
      <c r="B53" s="11"/>
      <c r="C53" s="12"/>
      <c r="D53" s="197"/>
      <c r="E53" s="10"/>
      <c r="F53" s="14"/>
      <c r="G53" s="15"/>
      <c r="H53" s="16"/>
      <c r="I53" s="16"/>
    </row>
    <row r="54" spans="1:9" ht="15">
      <c r="A54" s="10"/>
      <c r="B54" s="11"/>
      <c r="C54" s="12"/>
      <c r="D54" s="13"/>
      <c r="E54" s="10"/>
      <c r="F54" s="14"/>
      <c r="G54" s="15"/>
      <c r="H54" s="16"/>
      <c r="I54" s="16"/>
    </row>
    <row r="55" spans="1:9" ht="15">
      <c r="A55" s="19"/>
      <c r="B55" s="59"/>
      <c r="C55" s="60"/>
      <c r="D55" s="61"/>
      <c r="E55" s="19"/>
      <c r="F55" s="62"/>
      <c r="G55" s="63"/>
      <c r="H55" s="64"/>
      <c r="I55" s="64"/>
    </row>
    <row r="56" spans="1:9" ht="15">
      <c r="A56" s="10"/>
      <c r="B56" s="59"/>
      <c r="C56" s="60"/>
      <c r="D56" s="61"/>
      <c r="E56" s="19"/>
      <c r="F56" s="62"/>
      <c r="G56" s="63"/>
      <c r="H56" s="64"/>
      <c r="I56" s="64"/>
    </row>
  </sheetData>
  <mergeCells count="15">
    <mergeCell ref="D43:I43"/>
    <mergeCell ref="D44:I44"/>
    <mergeCell ref="D40:I40"/>
    <mergeCell ref="D39:I39"/>
    <mergeCell ref="D27:I27"/>
    <mergeCell ref="D28:I28"/>
    <mergeCell ref="D29:I29"/>
    <mergeCell ref="D30:I30"/>
    <mergeCell ref="D31:I31"/>
    <mergeCell ref="D32:I32"/>
    <mergeCell ref="D33:I33"/>
    <mergeCell ref="D34:I34"/>
    <mergeCell ref="D35:I35"/>
    <mergeCell ref="D36:I36"/>
    <mergeCell ref="D38:I38"/>
  </mergeCells>
  <phoneticPr fontId="30" type="noConversion"/>
  <pageMargins left="0.75000000000000011" right="0.39000000000000007" top="0.79000000000000015" bottom="0.79000000000000015" header="0.39000000000000007" footer="0.39000000000000007"/>
  <pageSetup paperSize="10" orientation="portrait" horizontalDpi="4294967292" verticalDpi="4294967292" r:id="rId1"/>
  <headerFooter>
    <oddHeader>&amp;R&amp;"Calibri,Regular"&amp;11OŠ Vrtojba</oddHeader>
    <oddFooter>&amp;C&amp;"Calibri,Regular"&amp;8Osnovna šola Vrtojba - PZI_x000D_rekonstrukcija, dozidava, nadzidava&amp;R&amp;P</oddFooter>
  </headerFooter>
  <extLst>
    <ext xmlns:mx="http://schemas.microsoft.com/office/mac/excel/2008/main" uri="http://schemas.microsoft.com/office/mac/excel/2008/main">
      <mx:PLV Mode="1" OnePage="0" WScale="0"/>
    </ext>
  </extLst>
</worksheet>
</file>

<file path=xl/worksheets/sheet18.xml><?xml version="1.0" encoding="utf-8"?>
<worksheet xmlns="http://schemas.openxmlformats.org/spreadsheetml/2006/main" xmlns:r="http://schemas.openxmlformats.org/officeDocument/2006/relationships">
  <dimension ref="A1:I31"/>
  <sheetViews>
    <sheetView view="pageLayout" topLeftCell="A19" zoomScaleNormal="200" workbookViewId="0">
      <selection activeCell="I22" sqref="I22"/>
    </sheetView>
  </sheetViews>
  <sheetFormatPr defaultColWidth="11.42578125" defaultRowHeight="12.75"/>
  <cols>
    <col min="1" max="1" width="1.5703125" style="2" customWidth="1"/>
    <col min="2" max="2" width="6.140625" style="2" customWidth="1"/>
    <col min="3" max="3" width="1.5703125" style="2" customWidth="1"/>
    <col min="4" max="4" width="34.42578125" style="2" customWidth="1"/>
    <col min="5" max="5" width="1.5703125" style="2" customWidth="1"/>
    <col min="6" max="6" width="4" style="2" customWidth="1"/>
    <col min="7" max="7" width="6.5703125" style="2" bestFit="1" customWidth="1"/>
    <col min="8" max="8" width="6.140625" style="2" customWidth="1"/>
    <col min="9" max="9" width="9.42578125" style="2" bestFit="1" customWidth="1"/>
    <col min="10" max="10" width="12.42578125" style="2" customWidth="1"/>
    <col min="11" max="16384" width="11.42578125" style="2"/>
  </cols>
  <sheetData>
    <row r="1" spans="1:9" ht="15.75">
      <c r="A1" s="260"/>
      <c r="B1" s="4" t="s">
        <v>91</v>
      </c>
      <c r="C1" s="5"/>
      <c r="D1" s="6" t="s">
        <v>165</v>
      </c>
      <c r="E1" s="260"/>
      <c r="F1" s="7"/>
      <c r="G1" s="8"/>
      <c r="H1" s="9"/>
      <c r="I1" s="9"/>
    </row>
    <row r="2" spans="1:9" ht="15.75">
      <c r="A2" s="260"/>
      <c r="B2" s="4"/>
      <c r="C2" s="5"/>
      <c r="D2" s="6"/>
      <c r="E2" s="260"/>
      <c r="F2" s="7"/>
      <c r="G2" s="8"/>
      <c r="H2" s="9"/>
      <c r="I2" s="9"/>
    </row>
    <row r="3" spans="1:9" ht="75">
      <c r="A3" s="10"/>
      <c r="B3" s="224"/>
      <c r="C3" s="35"/>
      <c r="D3" s="275" t="s">
        <v>265</v>
      </c>
      <c r="E3" s="17"/>
      <c r="F3" s="37"/>
      <c r="G3" s="38"/>
      <c r="H3" s="39"/>
      <c r="I3" s="39"/>
    </row>
    <row r="4" spans="1:9" ht="15">
      <c r="A4" s="10"/>
      <c r="B4" s="224"/>
      <c r="C4" s="35"/>
      <c r="D4" s="275"/>
      <c r="E4" s="17"/>
      <c r="F4" s="37"/>
      <c r="G4" s="38"/>
      <c r="H4" s="39"/>
      <c r="I4" s="39"/>
    </row>
    <row r="5" spans="1:9" ht="45">
      <c r="A5" s="10"/>
      <c r="B5" s="224"/>
      <c r="C5" s="35"/>
      <c r="D5" s="318" t="s">
        <v>45</v>
      </c>
      <c r="E5" s="17"/>
      <c r="F5" s="37"/>
      <c r="G5" s="38"/>
      <c r="H5" s="39"/>
      <c r="I5" s="39"/>
    </row>
    <row r="6" spans="1:9" ht="15">
      <c r="A6" s="10"/>
      <c r="B6" s="224"/>
      <c r="C6" s="35"/>
      <c r="D6" s="318" t="s">
        <v>46</v>
      </c>
      <c r="E6" s="17"/>
      <c r="F6" s="37"/>
      <c r="G6" s="38"/>
      <c r="H6" s="39"/>
      <c r="I6" s="39"/>
    </row>
    <row r="7" spans="1:9" ht="15">
      <c r="A7" s="10"/>
      <c r="B7" s="224"/>
      <c r="C7" s="35"/>
      <c r="D7" s="318" t="s">
        <v>47</v>
      </c>
      <c r="E7" s="17"/>
      <c r="F7" s="37"/>
      <c r="G7" s="38"/>
      <c r="H7" s="39"/>
      <c r="I7" s="39"/>
    </row>
    <row r="8" spans="1:9" ht="15">
      <c r="A8" s="10"/>
      <c r="B8" s="224"/>
      <c r="C8" s="35"/>
      <c r="D8" s="318" t="s">
        <v>48</v>
      </c>
      <c r="E8" s="17"/>
      <c r="F8" s="37"/>
      <c r="G8" s="38"/>
      <c r="H8" s="39"/>
      <c r="I8" s="39"/>
    </row>
    <row r="9" spans="1:9" ht="15">
      <c r="A9" s="10"/>
      <c r="B9" s="224"/>
      <c r="C9" s="35"/>
      <c r="D9" s="318" t="s">
        <v>49</v>
      </c>
      <c r="E9" s="17"/>
      <c r="F9" s="37"/>
      <c r="G9" s="38"/>
      <c r="H9" s="39"/>
      <c r="I9" s="39"/>
    </row>
    <row r="10" spans="1:9" ht="15">
      <c r="A10" s="10"/>
      <c r="B10" s="224"/>
      <c r="C10" s="35"/>
      <c r="D10" s="318"/>
      <c r="E10" s="17"/>
      <c r="F10" s="37"/>
      <c r="G10" s="38"/>
      <c r="H10" s="39"/>
      <c r="I10" s="39"/>
    </row>
    <row r="11" spans="1:9" ht="75">
      <c r="A11" s="10"/>
      <c r="B11" s="224"/>
      <c r="C11" s="35"/>
      <c r="D11" s="318" t="s">
        <v>50</v>
      </c>
      <c r="E11" s="17"/>
      <c r="F11" s="37"/>
      <c r="G11" s="38"/>
      <c r="H11" s="39"/>
      <c r="I11" s="39"/>
    </row>
    <row r="12" spans="1:9" ht="15">
      <c r="A12" s="10"/>
      <c r="B12" s="224"/>
      <c r="C12" s="35"/>
      <c r="D12" s="318"/>
      <c r="E12" s="17"/>
      <c r="F12" s="37"/>
      <c r="G12" s="38"/>
      <c r="H12" s="39"/>
      <c r="I12" s="39"/>
    </row>
    <row r="13" spans="1:9" ht="45">
      <c r="A13" s="10"/>
      <c r="B13" s="276" t="s">
        <v>194</v>
      </c>
      <c r="C13" s="35"/>
      <c r="D13" s="320" t="s">
        <v>10</v>
      </c>
      <c r="E13" s="17"/>
      <c r="F13" s="277" t="s">
        <v>270</v>
      </c>
      <c r="G13" s="273">
        <v>372.2</v>
      </c>
      <c r="H13" s="39"/>
      <c r="I13" s="274">
        <f>G13*H13</f>
        <v>0</v>
      </c>
    </row>
    <row r="14" spans="1:9" ht="30">
      <c r="A14" s="10"/>
      <c r="B14" s="276"/>
      <c r="C14" s="35"/>
      <c r="D14" s="320" t="s">
        <v>12</v>
      </c>
      <c r="E14" s="17"/>
      <c r="F14" s="37"/>
      <c r="G14" s="38"/>
      <c r="H14" s="299"/>
      <c r="I14" s="39"/>
    </row>
    <row r="15" spans="1:9" ht="45">
      <c r="A15" s="10"/>
      <c r="B15" s="276"/>
      <c r="C15" s="35"/>
      <c r="D15" s="320" t="s">
        <v>11</v>
      </c>
      <c r="E15" s="17"/>
      <c r="F15" s="37"/>
      <c r="G15" s="38"/>
      <c r="H15" s="299"/>
      <c r="I15" s="39"/>
    </row>
    <row r="16" spans="1:9" ht="45">
      <c r="A16" s="10"/>
      <c r="B16" s="276"/>
      <c r="C16" s="35"/>
      <c r="D16" s="320" t="s">
        <v>13</v>
      </c>
      <c r="E16" s="17"/>
      <c r="F16" s="37"/>
      <c r="G16" s="38"/>
      <c r="H16" s="299"/>
      <c r="I16" s="39"/>
    </row>
    <row r="17" spans="1:9" ht="30">
      <c r="A17" s="10"/>
      <c r="B17" s="276"/>
      <c r="C17" s="35"/>
      <c r="D17" s="320" t="s">
        <v>14</v>
      </c>
      <c r="E17" s="17"/>
      <c r="F17" s="37"/>
      <c r="G17" s="38"/>
      <c r="H17" s="299"/>
      <c r="I17" s="39"/>
    </row>
    <row r="18" spans="1:9" ht="15">
      <c r="A18" s="10"/>
      <c r="B18" s="276"/>
      <c r="C18" s="35"/>
      <c r="D18" s="320"/>
      <c r="E18" s="17"/>
      <c r="F18" s="37"/>
      <c r="G18" s="38"/>
      <c r="H18" s="299"/>
      <c r="I18" s="39"/>
    </row>
    <row r="19" spans="1:9" ht="45">
      <c r="A19" s="10"/>
      <c r="B19" s="276" t="s">
        <v>166</v>
      </c>
      <c r="C19" s="35"/>
      <c r="D19" s="320" t="s">
        <v>0</v>
      </c>
      <c r="E19" s="17"/>
      <c r="F19" s="277" t="s">
        <v>270</v>
      </c>
      <c r="G19" s="273">
        <v>43.8</v>
      </c>
      <c r="H19" s="39"/>
      <c r="I19" s="274">
        <f>G19*H19</f>
        <v>0</v>
      </c>
    </row>
    <row r="20" spans="1:9" ht="30">
      <c r="A20" s="10"/>
      <c r="B20" s="224"/>
      <c r="C20" s="35"/>
      <c r="D20" s="320" t="s">
        <v>1</v>
      </c>
      <c r="E20" s="17"/>
      <c r="F20" s="277"/>
      <c r="G20" s="273"/>
      <c r="H20" s="39"/>
      <c r="I20" s="274"/>
    </row>
    <row r="21" spans="1:9" ht="15">
      <c r="A21" s="19"/>
      <c r="B21" s="20"/>
      <c r="C21" s="21"/>
      <c r="D21" s="22"/>
      <c r="E21" s="23"/>
      <c r="F21" s="24"/>
      <c r="G21" s="25"/>
      <c r="H21" s="26"/>
      <c r="I21" s="26"/>
    </row>
    <row r="22" spans="1:9" ht="15">
      <c r="A22" s="10"/>
      <c r="B22" s="27"/>
      <c r="C22" s="28"/>
      <c r="D22" s="29" t="s">
        <v>704</v>
      </c>
      <c r="E22" s="30"/>
      <c r="F22" s="31"/>
      <c r="G22" s="32"/>
      <c r="H22" s="33"/>
      <c r="I22" s="33">
        <f>SUM(I13:I19)</f>
        <v>0</v>
      </c>
    </row>
    <row r="23" spans="1:9" ht="15">
      <c r="A23" s="10"/>
      <c r="B23" s="11"/>
      <c r="C23" s="12"/>
      <c r="D23" s="65"/>
      <c r="E23" s="10"/>
      <c r="F23" s="14"/>
      <c r="G23" s="15"/>
      <c r="H23" s="16"/>
      <c r="I23" s="16"/>
    </row>
    <row r="24" spans="1:9" ht="15">
      <c r="A24" s="10"/>
      <c r="B24" s="11"/>
      <c r="C24" s="12"/>
      <c r="D24" s="261"/>
      <c r="E24" s="10"/>
      <c r="F24" s="14"/>
      <c r="G24" s="15"/>
      <c r="H24" s="16"/>
      <c r="I24" s="16"/>
    </row>
    <row r="25" spans="1:9" ht="15">
      <c r="A25" s="10"/>
      <c r="B25" s="11"/>
      <c r="C25" s="12"/>
      <c r="D25" s="65"/>
      <c r="E25" s="10"/>
      <c r="F25" s="14"/>
      <c r="G25" s="15"/>
      <c r="H25" s="16"/>
      <c r="I25" s="16"/>
    </row>
    <row r="26" spans="1:9" ht="15">
      <c r="A26" s="10"/>
      <c r="B26" s="11"/>
      <c r="C26" s="12"/>
      <c r="D26" s="261"/>
      <c r="E26" s="10"/>
      <c r="F26" s="14"/>
      <c r="G26" s="15"/>
      <c r="H26" s="16"/>
      <c r="I26" s="16"/>
    </row>
    <row r="27" spans="1:9" ht="15">
      <c r="A27" s="10"/>
      <c r="B27" s="11"/>
      <c r="C27" s="12"/>
      <c r="D27" s="261"/>
      <c r="E27" s="10"/>
      <c r="F27" s="14"/>
      <c r="G27" s="15"/>
      <c r="H27" s="16"/>
      <c r="I27" s="16"/>
    </row>
    <row r="28" spans="1:9" ht="15">
      <c r="A28" s="10"/>
      <c r="B28" s="11"/>
      <c r="C28" s="12"/>
      <c r="D28" s="197"/>
      <c r="E28" s="10"/>
      <c r="F28" s="14"/>
      <c r="G28" s="15"/>
      <c r="H28" s="16"/>
      <c r="I28" s="16"/>
    </row>
    <row r="29" spans="1:9" ht="15">
      <c r="A29" s="10"/>
      <c r="B29" s="11"/>
      <c r="C29" s="12"/>
      <c r="D29" s="261"/>
      <c r="E29" s="10"/>
      <c r="F29" s="14"/>
      <c r="G29" s="15"/>
      <c r="H29" s="16"/>
      <c r="I29" s="16"/>
    </row>
    <row r="30" spans="1:9" ht="15">
      <c r="A30" s="19"/>
      <c r="B30" s="59"/>
      <c r="C30" s="60"/>
      <c r="D30" s="61"/>
      <c r="E30" s="19"/>
      <c r="F30" s="62"/>
      <c r="G30" s="63"/>
      <c r="H30" s="64"/>
      <c r="I30" s="64"/>
    </row>
    <row r="31" spans="1:9" ht="15">
      <c r="A31" s="10"/>
      <c r="B31" s="59"/>
      <c r="C31" s="60"/>
      <c r="D31" s="61"/>
      <c r="E31" s="19"/>
      <c r="F31" s="62"/>
      <c r="G31" s="63"/>
      <c r="H31" s="64"/>
      <c r="I31" s="64"/>
    </row>
  </sheetData>
  <phoneticPr fontId="53" type="noConversion"/>
  <pageMargins left="0.75000000000000011" right="0.39000000000000007" top="0.79000000000000015" bottom="0.79000000000000015" header="0.39000000000000007" footer="0.39000000000000007"/>
  <pageSetup paperSize="10" orientation="portrait" horizontalDpi="4294967292" verticalDpi="4294967292" r:id="rId1"/>
  <headerFooter>
    <oddHeader>&amp;R&amp;"Calibri,Regular"&amp;11OŠ Vrtojba</oddHeader>
    <oddFooter>&amp;C&amp;"Calibri,Regular"&amp;8Osnovna šola Vrtojba - PZI_x000D_rekonstrukcija, dozidava, nadzidava&amp;R&amp;P</oddFooter>
  </headerFooter>
  <extLst>
    <ext xmlns:mx="http://schemas.microsoft.com/office/mac/excel/2008/main" uri="http://schemas.microsoft.com/office/mac/excel/2008/main">
      <mx:PLV Mode="1" OnePage="0" WScale="0"/>
    </ext>
  </extLst>
</worksheet>
</file>

<file path=xl/worksheets/sheet19.xml><?xml version="1.0" encoding="utf-8"?>
<worksheet xmlns="http://schemas.openxmlformats.org/spreadsheetml/2006/main" xmlns:r="http://schemas.openxmlformats.org/officeDocument/2006/relationships">
  <dimension ref="A1:I25"/>
  <sheetViews>
    <sheetView view="pageLayout" topLeftCell="A16" zoomScaleNormal="200" workbookViewId="0">
      <selection activeCell="H21" sqref="H21"/>
    </sheetView>
  </sheetViews>
  <sheetFormatPr defaultColWidth="11.42578125" defaultRowHeight="12.75"/>
  <cols>
    <col min="1" max="1" width="1.5703125" style="2" customWidth="1"/>
    <col min="2" max="2" width="5.42578125" style="2" bestFit="1" customWidth="1"/>
    <col min="3" max="3" width="1.5703125" style="2" customWidth="1"/>
    <col min="4" max="4" width="33.85546875" style="2" customWidth="1"/>
    <col min="5" max="5" width="1.5703125" style="2" customWidth="1"/>
    <col min="6" max="6" width="4" style="2" customWidth="1"/>
    <col min="7" max="7" width="6.7109375" style="2" customWidth="1"/>
    <col min="8" max="8" width="6.140625" style="2" customWidth="1"/>
    <col min="9" max="9" width="7.85546875" style="2" customWidth="1"/>
    <col min="10" max="10" width="12.42578125" style="2" customWidth="1"/>
    <col min="11" max="16384" width="11.42578125" style="2"/>
  </cols>
  <sheetData>
    <row r="1" spans="1:9" ht="15.75">
      <c r="A1" s="3"/>
      <c r="B1" s="4" t="s">
        <v>92</v>
      </c>
      <c r="C1" s="5"/>
      <c r="D1" s="6" t="s">
        <v>286</v>
      </c>
      <c r="E1" s="3"/>
      <c r="F1" s="7"/>
      <c r="G1" s="8"/>
      <c r="H1" s="9"/>
      <c r="I1" s="9"/>
    </row>
    <row r="2" spans="1:9" ht="15.75">
      <c r="A2" s="3"/>
      <c r="B2" s="4"/>
      <c r="C2" s="5"/>
      <c r="D2" s="6"/>
      <c r="E2" s="3"/>
      <c r="F2" s="7"/>
      <c r="G2" s="8"/>
      <c r="H2" s="9"/>
      <c r="I2" s="9"/>
    </row>
    <row r="3" spans="1:9" ht="75">
      <c r="A3" s="3"/>
      <c r="B3" s="40"/>
      <c r="C3" s="41"/>
      <c r="D3" s="318" t="s">
        <v>265</v>
      </c>
      <c r="E3" s="43"/>
      <c r="F3" s="44"/>
      <c r="G3" s="45"/>
      <c r="H3" s="46"/>
      <c r="I3" s="46"/>
    </row>
    <row r="4" spans="1:9" ht="15.75">
      <c r="A4" s="3"/>
      <c r="B4" s="40"/>
      <c r="C4" s="41"/>
      <c r="D4" s="42"/>
      <c r="E4" s="43"/>
      <c r="F4" s="44"/>
      <c r="G4" s="45"/>
      <c r="H4" s="46"/>
      <c r="I4" s="46"/>
    </row>
    <row r="5" spans="1:9" ht="120">
      <c r="A5" s="231"/>
      <c r="B5" s="267" t="s">
        <v>715</v>
      </c>
      <c r="C5" s="41"/>
      <c r="D5" s="318" t="s">
        <v>25</v>
      </c>
      <c r="E5" s="43"/>
      <c r="F5" s="264" t="s">
        <v>270</v>
      </c>
      <c r="G5" s="265">
        <v>364.31</v>
      </c>
      <c r="H5" s="266"/>
      <c r="I5" s="266">
        <f>G5*H5</f>
        <v>0</v>
      </c>
    </row>
    <row r="6" spans="1:9" ht="15.75">
      <c r="A6" s="231"/>
      <c r="B6" s="271"/>
      <c r="C6" s="41"/>
      <c r="D6" s="318"/>
      <c r="E6" s="43"/>
      <c r="F6" s="264"/>
      <c r="G6" s="38"/>
      <c r="H6" s="266"/>
      <c r="I6" s="39"/>
    </row>
    <row r="7" spans="1:9" ht="120">
      <c r="A7" s="231"/>
      <c r="B7" s="267" t="s">
        <v>308</v>
      </c>
      <c r="C7" s="41"/>
      <c r="D7" s="318" t="s">
        <v>26</v>
      </c>
      <c r="E7" s="43"/>
      <c r="F7" s="264" t="s">
        <v>270</v>
      </c>
      <c r="G7" s="265">
        <v>326.39999999999998</v>
      </c>
      <c r="H7" s="266"/>
      <c r="I7" s="266">
        <f>G7*H7</f>
        <v>0</v>
      </c>
    </row>
    <row r="8" spans="1:9" ht="15.75">
      <c r="A8" s="231"/>
      <c r="B8" s="40"/>
      <c r="C8" s="41"/>
      <c r="D8" s="6"/>
      <c r="E8" s="43"/>
      <c r="F8" s="7"/>
      <c r="G8" s="8"/>
      <c r="H8" s="9"/>
      <c r="I8" s="9"/>
    </row>
    <row r="9" spans="1:9" ht="75">
      <c r="A9" s="10"/>
      <c r="B9" s="267" t="s">
        <v>716</v>
      </c>
      <c r="C9" s="35"/>
      <c r="D9" s="312" t="s">
        <v>324</v>
      </c>
      <c r="E9" s="17"/>
      <c r="F9" s="14" t="s">
        <v>270</v>
      </c>
      <c r="G9" s="15">
        <v>326.39999999999998</v>
      </c>
      <c r="H9" s="16"/>
      <c r="I9" s="16">
        <f>G9*H9</f>
        <v>0</v>
      </c>
    </row>
    <row r="10" spans="1:9" ht="15">
      <c r="A10" s="10"/>
      <c r="B10" s="267"/>
      <c r="C10" s="35"/>
      <c r="D10" s="36"/>
      <c r="E10" s="17"/>
      <c r="F10" s="14"/>
      <c r="G10" s="38"/>
      <c r="H10" s="39"/>
      <c r="I10" s="39"/>
    </row>
    <row r="11" spans="1:9" ht="75">
      <c r="A11" s="10"/>
      <c r="B11" s="267" t="s">
        <v>717</v>
      </c>
      <c r="C11" s="35"/>
      <c r="D11" s="318" t="s">
        <v>17</v>
      </c>
      <c r="E11" s="17"/>
      <c r="F11" s="14" t="s">
        <v>270</v>
      </c>
      <c r="G11" s="265">
        <v>426.2</v>
      </c>
      <c r="H11" s="266"/>
      <c r="I11" s="266">
        <f>G11*H11</f>
        <v>0</v>
      </c>
    </row>
    <row r="12" spans="1:9" ht="15">
      <c r="A12" s="10"/>
      <c r="B12" s="267"/>
      <c r="C12" s="35"/>
      <c r="D12" s="36"/>
      <c r="E12" s="17"/>
      <c r="F12" s="14"/>
      <c r="G12" s="38"/>
      <c r="H12" s="39"/>
      <c r="I12" s="39"/>
    </row>
    <row r="13" spans="1:9" ht="75">
      <c r="A13" s="10"/>
      <c r="B13" s="267" t="s">
        <v>718</v>
      </c>
      <c r="C13" s="35"/>
      <c r="D13" s="318" t="s">
        <v>27</v>
      </c>
      <c r="E13" s="17"/>
      <c r="F13" s="14" t="s">
        <v>270</v>
      </c>
      <c r="G13" s="273">
        <v>208.02</v>
      </c>
      <c r="H13" s="274"/>
      <c r="I13" s="274">
        <f>G13*H13</f>
        <v>0</v>
      </c>
    </row>
    <row r="14" spans="1:9" ht="15">
      <c r="A14" s="10"/>
      <c r="B14" s="267" t="s">
        <v>145</v>
      </c>
      <c r="C14" s="35"/>
      <c r="D14" s="318" t="s">
        <v>740</v>
      </c>
      <c r="E14" s="17"/>
      <c r="F14" s="14"/>
      <c r="G14" s="2">
        <v>134.1</v>
      </c>
      <c r="H14" s="266"/>
      <c r="I14" s="39"/>
    </row>
    <row r="15" spans="1:9" ht="15">
      <c r="A15" s="10"/>
      <c r="B15" s="267" t="s">
        <v>146</v>
      </c>
      <c r="C15" s="35"/>
      <c r="D15" s="318" t="s">
        <v>28</v>
      </c>
      <c r="E15" s="17"/>
      <c r="F15" s="14"/>
      <c r="G15" s="273">
        <v>73.92</v>
      </c>
      <c r="H15" s="266"/>
      <c r="I15" s="39"/>
    </row>
    <row r="16" spans="1:9" ht="15">
      <c r="A16" s="10"/>
      <c r="B16" s="267"/>
      <c r="C16" s="35"/>
      <c r="D16" s="318"/>
      <c r="E16" s="17"/>
      <c r="F16" s="14"/>
      <c r="G16" s="273"/>
      <c r="H16" s="39"/>
      <c r="I16" s="39"/>
    </row>
    <row r="17" spans="1:9" ht="60">
      <c r="A17" s="10"/>
      <c r="B17" s="267" t="s">
        <v>719</v>
      </c>
      <c r="C17" s="35"/>
      <c r="D17" s="318" t="s">
        <v>29</v>
      </c>
      <c r="E17" s="17"/>
      <c r="F17" s="14" t="s">
        <v>270</v>
      </c>
      <c r="G17" s="273">
        <v>299.2</v>
      </c>
      <c r="H17" s="266"/>
      <c r="I17" s="274">
        <f>G17*H17</f>
        <v>0</v>
      </c>
    </row>
    <row r="18" spans="1:9" ht="15">
      <c r="A18" s="10"/>
      <c r="B18" s="267" t="s">
        <v>143</v>
      </c>
      <c r="C18" s="35"/>
      <c r="D18" s="318" t="s">
        <v>740</v>
      </c>
      <c r="E18" s="17"/>
      <c r="F18" s="14"/>
      <c r="G18" s="273">
        <v>23.4</v>
      </c>
      <c r="H18" s="266"/>
      <c r="I18" s="39"/>
    </row>
    <row r="19" spans="1:9" ht="15">
      <c r="A19" s="10"/>
      <c r="B19" s="267" t="s">
        <v>144</v>
      </c>
      <c r="C19" s="35"/>
      <c r="D19" s="318" t="s">
        <v>28</v>
      </c>
      <c r="E19" s="17"/>
      <c r="F19" s="14"/>
      <c r="G19" s="273">
        <v>275.8</v>
      </c>
      <c r="H19" s="266"/>
      <c r="I19" s="39"/>
    </row>
    <row r="20" spans="1:9" ht="15">
      <c r="A20" s="10"/>
      <c r="B20" s="267"/>
      <c r="C20" s="35"/>
      <c r="D20" s="36"/>
      <c r="E20" s="17"/>
      <c r="F20" s="14"/>
      <c r="G20" s="38"/>
      <c r="H20" s="39"/>
      <c r="I20" s="39"/>
    </row>
    <row r="21" spans="1:9" ht="45">
      <c r="A21" s="319"/>
      <c r="B21" s="324" t="s">
        <v>309</v>
      </c>
      <c r="C21" s="316"/>
      <c r="D21" s="318" t="s">
        <v>269</v>
      </c>
      <c r="E21" s="319"/>
      <c r="F21" s="314" t="s">
        <v>268</v>
      </c>
      <c r="G21" s="313">
        <v>140</v>
      </c>
      <c r="H21" s="315"/>
      <c r="I21" s="315">
        <f>G21*H21</f>
        <v>0</v>
      </c>
    </row>
    <row r="22" spans="1:9" ht="15">
      <c r="A22" s="19"/>
      <c r="B22" s="20"/>
      <c r="C22" s="21"/>
      <c r="D22" s="22"/>
      <c r="E22" s="23"/>
      <c r="F22" s="24"/>
      <c r="G22" s="25"/>
      <c r="H22" s="26"/>
      <c r="I22" s="26"/>
    </row>
    <row r="23" spans="1:9" ht="15">
      <c r="A23" s="10"/>
      <c r="B23" s="27"/>
      <c r="C23" s="28"/>
      <c r="D23" s="29" t="s">
        <v>706</v>
      </c>
      <c r="E23" s="30"/>
      <c r="F23" s="31"/>
      <c r="G23" s="32"/>
      <c r="H23" s="33"/>
      <c r="I23" s="33">
        <f>SUM(I5:I21)</f>
        <v>0</v>
      </c>
    </row>
    <row r="24" spans="1:9" ht="15">
      <c r="A24" s="19"/>
      <c r="B24" s="59"/>
      <c r="C24" s="60"/>
      <c r="D24" s="61"/>
      <c r="E24" s="19"/>
      <c r="F24" s="62"/>
      <c r="G24" s="63"/>
      <c r="H24" s="64"/>
      <c r="I24" s="64"/>
    </row>
    <row r="25" spans="1:9" ht="15">
      <c r="A25" s="10"/>
      <c r="B25" s="59"/>
      <c r="C25" s="60"/>
      <c r="D25" s="61"/>
      <c r="E25" s="19"/>
      <c r="F25" s="62"/>
      <c r="G25" s="63"/>
      <c r="H25" s="64"/>
      <c r="I25" s="64"/>
    </row>
  </sheetData>
  <phoneticPr fontId="30" type="noConversion"/>
  <pageMargins left="0.75000000000000011" right="0.39000000000000007" top="0.79000000000000015" bottom="0.79000000000000015" header="0.39000000000000007" footer="0.39000000000000007"/>
  <pageSetup paperSize="10" orientation="portrait" horizontalDpi="4294967292" verticalDpi="4294967292" r:id="rId1"/>
  <headerFooter>
    <oddHeader>&amp;R&amp;"Calibri,Regular"&amp;11OŠ Vrtojba</oddHeader>
    <oddFooter>&amp;C&amp;"Calibri,Regular"&amp;8Osnovna šola Vrtojba - PZI_x000D_rekonstrukcija, dozidava, nadzidava&amp;R&amp;P</oddFooter>
  </headerFooter>
  <extLst>
    <ext xmlns:mx="http://schemas.microsoft.com/office/mac/excel/2008/main" uri="http://schemas.microsoft.com/office/mac/excel/2008/main">
      <mx:PLV Mode="1" OnePage="0" WScale="0"/>
    </ext>
  </extLst>
</worksheet>
</file>

<file path=xl/worksheets/sheet2.xml><?xml version="1.0" encoding="utf-8"?>
<worksheet xmlns="http://schemas.openxmlformats.org/spreadsheetml/2006/main" xmlns:r="http://schemas.openxmlformats.org/officeDocument/2006/relationships">
  <dimension ref="A1:I44"/>
  <sheetViews>
    <sheetView tabSelected="1" view="pageLayout" topLeftCell="A4" workbookViewId="0">
      <selection activeCell="A5" sqref="A5:I5"/>
    </sheetView>
  </sheetViews>
  <sheetFormatPr defaultColWidth="11.42578125" defaultRowHeight="12.75"/>
  <cols>
    <col min="1" max="1" width="2.85546875" style="2" customWidth="1"/>
    <col min="2" max="2" width="10" style="2" customWidth="1"/>
    <col min="3" max="3" width="20.140625" style="2" customWidth="1"/>
    <col min="4" max="4" width="6.140625" style="2" customWidth="1"/>
    <col min="5" max="5" width="11.42578125" style="2"/>
    <col min="6" max="6" width="4.42578125" style="2" customWidth="1"/>
    <col min="7" max="8" width="10.7109375" style="2" hidden="1" customWidth="1"/>
    <col min="9" max="9" width="15" style="2" customWidth="1"/>
    <col min="10" max="10" width="12.42578125" style="2" customWidth="1"/>
    <col min="11" max="16384" width="11.42578125" style="2"/>
  </cols>
  <sheetData>
    <row r="1" spans="1:9" ht="26.25">
      <c r="A1" s="354" t="s">
        <v>377</v>
      </c>
      <c r="B1" s="354"/>
      <c r="C1" s="354"/>
      <c r="D1" s="354"/>
      <c r="E1" s="354"/>
      <c r="F1" s="354"/>
      <c r="G1" s="354"/>
      <c r="H1" s="354"/>
      <c r="I1" s="354"/>
    </row>
    <row r="3" spans="1:9" ht="19.5">
      <c r="A3" s="355"/>
      <c r="B3" s="355"/>
      <c r="C3" s="355"/>
      <c r="D3" s="355"/>
      <c r="E3" s="355"/>
      <c r="F3" s="355"/>
      <c r="G3" s="355"/>
      <c r="H3" s="355"/>
      <c r="I3" s="355"/>
    </row>
    <row r="5" spans="1:9" ht="18.75">
      <c r="A5" s="353" t="s">
        <v>233</v>
      </c>
      <c r="B5" s="353"/>
      <c r="C5" s="353"/>
      <c r="D5" s="353"/>
      <c r="E5" s="353"/>
      <c r="F5" s="353"/>
      <c r="G5" s="353"/>
      <c r="H5" s="353"/>
      <c r="I5" s="353"/>
    </row>
    <row r="6" spans="1:9" ht="15">
      <c r="B6" s="122"/>
      <c r="C6" s="122"/>
      <c r="D6" s="122"/>
      <c r="E6" s="122"/>
      <c r="F6" s="122"/>
      <c r="G6" s="122"/>
      <c r="H6" s="122"/>
      <c r="I6" s="123"/>
    </row>
    <row r="7" spans="1:9" ht="15">
      <c r="B7" s="122"/>
      <c r="C7" s="122"/>
      <c r="D7" s="122"/>
      <c r="E7" s="122"/>
      <c r="F7" s="122"/>
      <c r="G7" s="122"/>
      <c r="H7" s="122"/>
      <c r="I7" s="123"/>
    </row>
    <row r="8" spans="1:9" ht="15.75">
      <c r="B8" s="124" t="s">
        <v>287</v>
      </c>
      <c r="C8" s="124" t="s">
        <v>231</v>
      </c>
      <c r="D8" s="124"/>
      <c r="E8" s="124"/>
      <c r="F8" s="124"/>
      <c r="G8" s="124"/>
      <c r="H8" s="124"/>
      <c r="I8" s="125"/>
    </row>
    <row r="9" spans="1:9" ht="15">
      <c r="B9" s="122" t="s">
        <v>498</v>
      </c>
      <c r="C9" s="278" t="s">
        <v>710</v>
      </c>
      <c r="D9" s="30"/>
      <c r="E9" s="30"/>
      <c r="F9" s="30"/>
      <c r="G9" s="30"/>
      <c r="H9" s="30"/>
      <c r="I9" s="274">
        <f>'A_0_Pripravljalna dela'!J29</f>
        <v>0</v>
      </c>
    </row>
    <row r="10" spans="1:9" s="10" customFormat="1" ht="15">
      <c r="B10" s="122" t="s">
        <v>458</v>
      </c>
      <c r="C10" s="278" t="s">
        <v>711</v>
      </c>
      <c r="D10" s="30"/>
      <c r="E10" s="30"/>
      <c r="F10" s="30"/>
      <c r="G10" s="30"/>
      <c r="H10" s="30"/>
      <c r="I10" s="39">
        <f>M_A_I_rušitev!J113</f>
        <v>0</v>
      </c>
    </row>
    <row r="11" spans="1:9" ht="15">
      <c r="B11" s="122" t="s">
        <v>155</v>
      </c>
      <c r="C11" s="278" t="s">
        <v>272</v>
      </c>
      <c r="D11" s="278"/>
      <c r="E11" s="278"/>
      <c r="F11" s="278"/>
      <c r="G11" s="278"/>
      <c r="H11" s="278"/>
      <c r="I11" s="39">
        <f>M_A_II_zemeljska!I37</f>
        <v>0</v>
      </c>
    </row>
    <row r="12" spans="1:9" ht="15">
      <c r="B12" s="122" t="s">
        <v>181</v>
      </c>
      <c r="C12" s="278" t="s">
        <v>295</v>
      </c>
      <c r="D12" s="278"/>
      <c r="E12" s="278"/>
      <c r="F12" s="278"/>
      <c r="G12" s="278"/>
      <c r="H12" s="278"/>
      <c r="I12" s="39">
        <f>M_A_III_betonska!I46</f>
        <v>0</v>
      </c>
    </row>
    <row r="13" spans="1:9" ht="15">
      <c r="B13" s="122" t="s">
        <v>182</v>
      </c>
      <c r="C13" s="278" t="s">
        <v>305</v>
      </c>
      <c r="D13" s="278"/>
      <c r="E13" s="278"/>
      <c r="F13" s="278"/>
      <c r="G13" s="278"/>
      <c r="H13" s="278"/>
      <c r="I13" s="39">
        <f>M_A_IV_zidarska!I89</f>
        <v>0</v>
      </c>
    </row>
    <row r="14" spans="1:9" ht="15">
      <c r="B14" s="122" t="s">
        <v>183</v>
      </c>
      <c r="C14" s="278" t="s">
        <v>333</v>
      </c>
      <c r="D14" s="278"/>
      <c r="E14" s="278"/>
      <c r="F14" s="278"/>
      <c r="G14" s="278"/>
      <c r="H14" s="278"/>
      <c r="I14" s="39">
        <f>M_A_V_tesarska!I27</f>
        <v>0</v>
      </c>
    </row>
    <row r="15" spans="1:9" ht="15">
      <c r="B15" s="126" t="s">
        <v>184</v>
      </c>
      <c r="C15" s="292" t="s">
        <v>296</v>
      </c>
      <c r="D15" s="292"/>
      <c r="E15" s="343"/>
      <c r="F15" s="292"/>
      <c r="G15" s="292"/>
      <c r="H15" s="292"/>
      <c r="I15" s="315">
        <f>M_A_VI_kanalizacija!I29</f>
        <v>0</v>
      </c>
    </row>
    <row r="16" spans="1:9" ht="15">
      <c r="B16" s="122"/>
      <c r="C16" s="278" t="s">
        <v>307</v>
      </c>
      <c r="D16" s="278"/>
      <c r="E16" s="278"/>
      <c r="F16" s="278"/>
      <c r="G16" s="278"/>
      <c r="H16" s="278"/>
      <c r="I16" s="274">
        <f>SUM(I9:I15)</f>
        <v>0</v>
      </c>
    </row>
    <row r="17" spans="2:9" ht="15">
      <c r="B17" s="122"/>
      <c r="C17" s="97"/>
      <c r="D17" s="122"/>
      <c r="E17" s="122"/>
      <c r="F17" s="122"/>
      <c r="G17" s="122"/>
      <c r="H17" s="122"/>
      <c r="I17" s="103"/>
    </row>
    <row r="18" spans="2:9" ht="15">
      <c r="B18" s="122"/>
      <c r="C18" s="97"/>
      <c r="D18" s="122"/>
      <c r="E18" s="122"/>
      <c r="F18" s="122"/>
      <c r="G18" s="122"/>
      <c r="H18" s="122"/>
      <c r="I18" s="103"/>
    </row>
    <row r="19" spans="2:9" ht="15.75">
      <c r="B19" s="124" t="s">
        <v>459</v>
      </c>
      <c r="C19" s="272" t="s">
        <v>297</v>
      </c>
      <c r="D19" s="272"/>
      <c r="E19" s="272"/>
      <c r="F19" s="272"/>
      <c r="G19" s="272"/>
      <c r="H19" s="272"/>
      <c r="I19" s="9"/>
    </row>
    <row r="20" spans="2:9" ht="15">
      <c r="B20" s="122" t="s">
        <v>30</v>
      </c>
      <c r="C20" s="10" t="s">
        <v>303</v>
      </c>
      <c r="D20" s="10"/>
      <c r="E20" s="10"/>
      <c r="F20" s="10"/>
      <c r="G20" s="10"/>
      <c r="H20" s="10"/>
      <c r="I20" s="39">
        <f>M_B_I_kleparska!I19</f>
        <v>0</v>
      </c>
    </row>
    <row r="21" spans="2:9" ht="15">
      <c r="B21" s="122" t="s">
        <v>31</v>
      </c>
      <c r="C21" s="10" t="s">
        <v>236</v>
      </c>
      <c r="D21" s="10"/>
      <c r="E21" s="10"/>
      <c r="F21" s="10"/>
      <c r="G21" s="10"/>
      <c r="H21" s="10"/>
      <c r="I21" s="16">
        <f>M_B_II_ključavničarska!I20</f>
        <v>0</v>
      </c>
    </row>
    <row r="22" spans="2:9" ht="15">
      <c r="B22" s="122" t="s">
        <v>32</v>
      </c>
      <c r="C22" s="10" t="s">
        <v>712</v>
      </c>
      <c r="D22" s="10"/>
      <c r="E22" s="10"/>
      <c r="F22" s="10"/>
      <c r="G22" s="10"/>
      <c r="H22" s="10"/>
      <c r="I22" s="39">
        <f>B_III_ključ_nadstrešnica!I15</f>
        <v>0</v>
      </c>
    </row>
    <row r="23" spans="2:9" ht="15">
      <c r="B23" s="122" t="s">
        <v>33</v>
      </c>
      <c r="C23" s="10" t="s">
        <v>312</v>
      </c>
      <c r="D23" s="10"/>
      <c r="E23" s="10"/>
      <c r="F23" s="10"/>
      <c r="G23" s="10"/>
      <c r="H23" s="10"/>
      <c r="I23" s="16">
        <f>M_B_IV_okna_vrata!I139</f>
        <v>0</v>
      </c>
    </row>
    <row r="24" spans="2:9" ht="15">
      <c r="B24" s="122" t="s">
        <v>34</v>
      </c>
      <c r="C24" s="10" t="s">
        <v>237</v>
      </c>
      <c r="D24" s="10"/>
      <c r="E24" s="10"/>
      <c r="F24" s="10"/>
      <c r="G24" s="10"/>
      <c r="H24" s="10"/>
      <c r="I24" s="16">
        <f>M_B_V_keramičarska!I18</f>
        <v>0</v>
      </c>
    </row>
    <row r="25" spans="2:9" ht="15">
      <c r="B25" s="127" t="s">
        <v>35</v>
      </c>
      <c r="C25" s="19" t="s">
        <v>238</v>
      </c>
      <c r="D25" s="19"/>
      <c r="E25" s="19"/>
      <c r="F25" s="19"/>
      <c r="G25" s="19"/>
      <c r="H25" s="19"/>
      <c r="I25" s="39">
        <f>M_B_VI_tlakarska!I43</f>
        <v>0</v>
      </c>
    </row>
    <row r="26" spans="2:9" ht="15">
      <c r="B26" s="127" t="s">
        <v>36</v>
      </c>
      <c r="C26" s="19" t="s">
        <v>313</v>
      </c>
      <c r="D26" s="19"/>
      <c r="E26" s="19"/>
      <c r="F26" s="19"/>
      <c r="G26" s="19"/>
      <c r="H26" s="19"/>
      <c r="I26" s="16">
        <f>M_B_VII_montazna!I47</f>
        <v>0</v>
      </c>
    </row>
    <row r="27" spans="2:9" ht="15">
      <c r="B27" s="122" t="s">
        <v>37</v>
      </c>
      <c r="C27" s="10" t="s">
        <v>713</v>
      </c>
      <c r="D27" s="10"/>
      <c r="E27" s="10"/>
      <c r="F27" s="10"/>
      <c r="G27" s="10"/>
      <c r="H27" s="10"/>
      <c r="I27" s="39">
        <f>M_B_VIII_fasaderska!I22</f>
        <v>0</v>
      </c>
    </row>
    <row r="28" spans="2:9" ht="15">
      <c r="B28" s="122" t="s">
        <v>38</v>
      </c>
      <c r="C28" s="10" t="s">
        <v>286</v>
      </c>
      <c r="D28" s="10"/>
      <c r="E28" s="10"/>
      <c r="F28" s="10"/>
      <c r="G28" s="10"/>
      <c r="H28" s="10"/>
      <c r="I28" s="16">
        <f>M_B_IX_slikopleskarska!I23</f>
        <v>0</v>
      </c>
    </row>
    <row r="29" spans="2:9" ht="15">
      <c r="B29" s="122" t="s">
        <v>39</v>
      </c>
      <c r="C29" s="10" t="s">
        <v>714</v>
      </c>
      <c r="D29" s="10"/>
      <c r="E29" s="10"/>
      <c r="F29" s="10"/>
      <c r="G29" s="10"/>
      <c r="H29" s="10"/>
      <c r="I29" s="16">
        <f>'B_X_zašč. ukr.'!I24</f>
        <v>0</v>
      </c>
    </row>
    <row r="30" spans="2:9" ht="15">
      <c r="B30" s="126" t="s">
        <v>40</v>
      </c>
      <c r="C30" s="23" t="s">
        <v>228</v>
      </c>
      <c r="D30" s="23"/>
      <c r="E30" s="23"/>
      <c r="F30" s="23"/>
      <c r="G30" s="23"/>
      <c r="H30" s="23"/>
      <c r="I30" s="26">
        <f>'M_B_XI_razna dela'!I25</f>
        <v>0</v>
      </c>
    </row>
    <row r="31" spans="2:9" ht="15">
      <c r="B31" s="122"/>
      <c r="C31" s="10" t="s">
        <v>255</v>
      </c>
      <c r="D31" s="10"/>
      <c r="E31" s="10"/>
      <c r="F31" s="10"/>
      <c r="G31" s="10"/>
      <c r="H31" s="10"/>
      <c r="I31" s="16">
        <f>SUM(I20:I30)</f>
        <v>0</v>
      </c>
    </row>
    <row r="32" spans="2:9" ht="15">
      <c r="B32" s="122"/>
      <c r="C32" s="122"/>
      <c r="D32" s="122"/>
      <c r="E32" s="122"/>
      <c r="F32" s="122"/>
      <c r="G32" s="122"/>
      <c r="H32" s="122"/>
      <c r="I32" s="123"/>
    </row>
    <row r="33" spans="2:9" ht="15">
      <c r="B33" s="122"/>
      <c r="C33" s="122"/>
      <c r="D33" s="122"/>
      <c r="E33" s="122"/>
      <c r="F33" s="122"/>
      <c r="G33" s="122"/>
      <c r="H33" s="122"/>
      <c r="I33" s="123"/>
    </row>
    <row r="34" spans="2:9" ht="15.75" thickBot="1">
      <c r="B34" s="128"/>
      <c r="C34" s="128"/>
      <c r="D34" s="128"/>
      <c r="E34" s="128"/>
      <c r="F34" s="128"/>
      <c r="G34" s="128"/>
      <c r="H34" s="128"/>
      <c r="I34" s="129"/>
    </row>
    <row r="35" spans="2:9" ht="21.75" thickTop="1">
      <c r="B35" s="130"/>
      <c r="C35" s="130"/>
      <c r="D35" s="352" t="s">
        <v>736</v>
      </c>
      <c r="E35" s="352"/>
      <c r="F35" s="352"/>
      <c r="G35" s="352"/>
      <c r="H35" s="352"/>
      <c r="I35" s="345">
        <f>I31+I16</f>
        <v>0</v>
      </c>
    </row>
    <row r="37" spans="2:9" ht="15.75">
      <c r="B37" s="326" t="s">
        <v>728</v>
      </c>
      <c r="C37" s="326" t="s">
        <v>729</v>
      </c>
      <c r="D37" s="326"/>
      <c r="E37" s="326"/>
      <c r="F37" s="326"/>
      <c r="G37" s="326"/>
      <c r="H37" s="326"/>
    </row>
    <row r="38" spans="2:9" ht="29.1" customHeight="1">
      <c r="C38" s="356" t="s">
        <v>730</v>
      </c>
      <c r="D38" s="357"/>
      <c r="E38" s="357"/>
      <c r="I38" s="315">
        <v>0</v>
      </c>
    </row>
    <row r="39" spans="2:9" ht="15.75">
      <c r="B39" s="326" t="s">
        <v>731</v>
      </c>
      <c r="C39" s="326" t="s">
        <v>732</v>
      </c>
      <c r="D39" s="327"/>
      <c r="E39" s="327"/>
      <c r="F39" s="327"/>
      <c r="G39" s="327"/>
      <c r="H39" s="327"/>
      <c r="I39" s="327"/>
    </row>
    <row r="40" spans="2:9" ht="14.1" customHeight="1">
      <c r="C40" s="350" t="s">
        <v>734</v>
      </c>
      <c r="D40" s="351"/>
      <c r="E40" s="351"/>
      <c r="F40" s="319"/>
      <c r="G40" s="319"/>
      <c r="H40" s="319"/>
      <c r="I40" s="315">
        <v>0</v>
      </c>
    </row>
    <row r="41" spans="2:9" ht="13.5" thickBot="1"/>
    <row r="42" spans="2:9" ht="21.75" thickTop="1">
      <c r="B42" s="130"/>
      <c r="C42" s="130"/>
      <c r="D42" s="352" t="s">
        <v>735</v>
      </c>
      <c r="E42" s="352"/>
      <c r="F42" s="352"/>
      <c r="G42" s="352"/>
      <c r="H42" s="352"/>
      <c r="I42" s="340">
        <f>I35+I38+I40</f>
        <v>0</v>
      </c>
    </row>
    <row r="43" spans="2:9" ht="18.75">
      <c r="E43" s="327" t="s">
        <v>733</v>
      </c>
      <c r="F43" s="339">
        <v>0.22</v>
      </c>
      <c r="G43" s="327"/>
      <c r="H43" s="327"/>
      <c r="I43" s="341">
        <f>I44-I42</f>
        <v>0</v>
      </c>
    </row>
    <row r="44" spans="2:9" ht="18.75">
      <c r="E44" s="326" t="s">
        <v>737</v>
      </c>
      <c r="F44" s="327"/>
      <c r="G44" s="327"/>
      <c r="H44" s="327"/>
      <c r="I44" s="342">
        <f>I42*1.22</f>
        <v>0</v>
      </c>
    </row>
  </sheetData>
  <mergeCells count="7">
    <mergeCell ref="C40:E40"/>
    <mergeCell ref="D42:H42"/>
    <mergeCell ref="A5:I5"/>
    <mergeCell ref="D35:H35"/>
    <mergeCell ref="A1:I1"/>
    <mergeCell ref="A3:I3"/>
    <mergeCell ref="C38:E38"/>
  </mergeCells>
  <phoneticPr fontId="30" type="noConversion"/>
  <pageMargins left="0.75000000000000011" right="0.39000000000000007" top="0.79000000000000015" bottom="0.79000000000000015" header="0.39000000000000007" footer="0.39000000000000007"/>
  <pageSetup paperSize="10" orientation="portrait" horizontalDpi="4294967292" verticalDpi="4294967292" r:id="rId1"/>
  <headerFooter>
    <oddHeader>&amp;R&amp;"Calibri,Regular"&amp;11OŠ Vrtojba</oddHeader>
  </headerFooter>
  <extLst>
    <ext xmlns:mx="http://schemas.microsoft.com/office/mac/excel/2008/main" uri="http://schemas.microsoft.com/office/mac/excel/2008/main">
      <mx:PLV Mode="1" OnePage="0" WScale="0"/>
    </ext>
  </extLst>
</worksheet>
</file>

<file path=xl/worksheets/sheet20.xml><?xml version="1.0" encoding="utf-8"?>
<worksheet xmlns="http://schemas.openxmlformats.org/spreadsheetml/2006/main" xmlns:r="http://schemas.openxmlformats.org/officeDocument/2006/relationships">
  <dimension ref="A1:I26"/>
  <sheetViews>
    <sheetView view="pageLayout" topLeftCell="A7" zoomScaleNormal="200" workbookViewId="0">
      <selection activeCell="H21" sqref="H21"/>
    </sheetView>
  </sheetViews>
  <sheetFormatPr defaultColWidth="11.42578125" defaultRowHeight="12.75"/>
  <cols>
    <col min="1" max="1" width="1.5703125" style="2" customWidth="1"/>
    <col min="2" max="2" width="5" style="169" bestFit="1" customWidth="1"/>
    <col min="3" max="3" width="1.5703125" style="2" customWidth="1"/>
    <col min="4" max="4" width="35" style="2" customWidth="1"/>
    <col min="5" max="5" width="1.5703125" style="2" customWidth="1"/>
    <col min="6" max="6" width="4" style="2" customWidth="1"/>
    <col min="7" max="7" width="6.7109375" style="2" customWidth="1"/>
    <col min="8" max="8" width="6.140625" style="2" customWidth="1"/>
    <col min="9" max="9" width="7.85546875" style="2" customWidth="1"/>
    <col min="10" max="10" width="12.42578125" style="2" customWidth="1"/>
    <col min="11" max="16384" width="11.42578125" style="2"/>
  </cols>
  <sheetData>
    <row r="1" spans="1:9" ht="15.75">
      <c r="A1" s="3"/>
      <c r="B1" s="164" t="s">
        <v>93</v>
      </c>
      <c r="C1" s="5"/>
      <c r="D1" s="6" t="s">
        <v>466</v>
      </c>
      <c r="E1" s="3"/>
      <c r="F1" s="7"/>
      <c r="G1" s="8"/>
      <c r="H1" s="9"/>
      <c r="I1" s="9"/>
    </row>
    <row r="2" spans="1:9" ht="15.75">
      <c r="A2" s="3"/>
      <c r="B2" s="164"/>
      <c r="C2" s="5"/>
      <c r="D2" s="6"/>
      <c r="E2" s="3"/>
      <c r="F2" s="7"/>
      <c r="G2" s="8"/>
      <c r="H2" s="9"/>
      <c r="I2" s="9"/>
    </row>
    <row r="3" spans="1:9" ht="59.1" customHeight="1">
      <c r="A3" s="3"/>
      <c r="B3" s="175" t="s">
        <v>529</v>
      </c>
      <c r="C3" s="41"/>
      <c r="D3" s="381" t="s">
        <v>528</v>
      </c>
      <c r="E3" s="381"/>
      <c r="F3" s="381"/>
      <c r="G3" s="381"/>
      <c r="H3" s="381"/>
      <c r="I3" s="381"/>
    </row>
    <row r="4" spans="1:9" ht="15.75">
      <c r="A4" s="3"/>
      <c r="B4" s="164"/>
      <c r="C4" s="41"/>
      <c r="D4" s="150"/>
      <c r="E4" s="150"/>
      <c r="F4" s="150"/>
      <c r="G4" s="150"/>
      <c r="H4" s="150"/>
      <c r="I4" s="150"/>
    </row>
    <row r="5" spans="1:9" ht="15.75">
      <c r="A5" s="3"/>
      <c r="B5" s="164"/>
      <c r="C5" s="41"/>
      <c r="D5" s="173" t="s">
        <v>512</v>
      </c>
      <c r="E5" s="173"/>
      <c r="F5" s="174" t="s">
        <v>398</v>
      </c>
      <c r="G5" s="156">
        <v>15.5</v>
      </c>
      <c r="H5" s="161"/>
      <c r="I5" s="161">
        <f>G5*H5</f>
        <v>0</v>
      </c>
    </row>
    <row r="6" spans="1:9" ht="15.75">
      <c r="A6" s="3"/>
      <c r="B6" s="164"/>
      <c r="C6" s="41"/>
      <c r="D6" s="6"/>
      <c r="E6" s="152"/>
      <c r="F6" s="7"/>
      <c r="G6" s="8"/>
      <c r="H6" s="9"/>
      <c r="I6" s="9"/>
    </row>
    <row r="7" spans="1:9" ht="30" customHeight="1">
      <c r="A7" s="10"/>
      <c r="B7" s="176" t="s">
        <v>530</v>
      </c>
      <c r="C7" s="35"/>
      <c r="D7" s="382" t="s">
        <v>416</v>
      </c>
      <c r="E7" s="382"/>
      <c r="F7" s="382"/>
      <c r="G7" s="382"/>
      <c r="H7" s="382"/>
      <c r="I7" s="382"/>
    </row>
    <row r="8" spans="1:9" ht="15">
      <c r="A8" s="10"/>
      <c r="B8" s="176"/>
      <c r="C8" s="35"/>
      <c r="D8" s="149"/>
      <c r="E8" s="149"/>
      <c r="F8" s="149"/>
      <c r="G8" s="149"/>
      <c r="H8" s="149"/>
      <c r="I8" s="149"/>
    </row>
    <row r="9" spans="1:9" ht="15">
      <c r="A9" s="10"/>
      <c r="B9" s="176"/>
      <c r="C9" s="35"/>
      <c r="D9" s="149" t="s">
        <v>512</v>
      </c>
      <c r="E9" s="10"/>
      <c r="F9" s="28" t="s">
        <v>398</v>
      </c>
      <c r="G9" s="66">
        <v>43.5</v>
      </c>
      <c r="H9" s="148"/>
      <c r="I9" s="148">
        <f>G9*H9</f>
        <v>0</v>
      </c>
    </row>
    <row r="10" spans="1:9" ht="15">
      <c r="A10" s="10"/>
      <c r="B10" s="176"/>
      <c r="C10" s="35"/>
      <c r="D10" s="36"/>
      <c r="E10" s="17"/>
      <c r="F10" s="37"/>
      <c r="G10" s="38"/>
      <c r="H10" s="39"/>
      <c r="I10" s="39"/>
    </row>
    <row r="11" spans="1:9" ht="32.1" customHeight="1">
      <c r="A11" s="10"/>
      <c r="B11" s="176" t="s">
        <v>531</v>
      </c>
      <c r="C11" s="35"/>
      <c r="D11" s="381" t="s">
        <v>397</v>
      </c>
      <c r="E11" s="381"/>
      <c r="F11" s="381"/>
      <c r="G11" s="381"/>
      <c r="H11" s="381"/>
      <c r="I11" s="381"/>
    </row>
    <row r="12" spans="1:9" ht="15">
      <c r="A12" s="10"/>
      <c r="B12" s="176"/>
      <c r="C12" s="35"/>
      <c r="D12" s="173"/>
      <c r="E12" s="173"/>
      <c r="F12" s="173"/>
      <c r="G12" s="173"/>
      <c r="H12" s="173"/>
      <c r="I12" s="173"/>
    </row>
    <row r="13" spans="1:9" ht="15">
      <c r="A13" s="10"/>
      <c r="B13" s="176"/>
      <c r="C13" s="35"/>
      <c r="D13" s="171" t="s">
        <v>468</v>
      </c>
      <c r="E13" s="157"/>
      <c r="F13" s="157"/>
      <c r="H13" s="16"/>
      <c r="I13" s="148">
        <v>0</v>
      </c>
    </row>
    <row r="14" spans="1:9" ht="15">
      <c r="A14" s="10"/>
      <c r="B14" s="176"/>
      <c r="C14" s="35"/>
      <c r="D14" s="27"/>
      <c r="E14" s="10"/>
      <c r="F14" s="10"/>
      <c r="G14" s="148"/>
      <c r="H14" s="39"/>
      <c r="I14" s="39"/>
    </row>
    <row r="15" spans="1:9" ht="45.95" customHeight="1">
      <c r="A15" s="10"/>
      <c r="B15" s="176" t="s">
        <v>532</v>
      </c>
      <c r="C15" s="35"/>
      <c r="D15" s="381" t="s">
        <v>467</v>
      </c>
      <c r="E15" s="381"/>
      <c r="F15" s="381"/>
      <c r="G15" s="381"/>
      <c r="H15" s="381"/>
      <c r="I15" s="381"/>
    </row>
    <row r="16" spans="1:9" ht="15">
      <c r="A16" s="10"/>
      <c r="B16" s="176"/>
      <c r="C16" s="35"/>
      <c r="D16" s="173"/>
      <c r="E16" s="173"/>
      <c r="F16" s="173"/>
      <c r="G16" s="173"/>
      <c r="H16" s="173"/>
      <c r="I16" s="173"/>
    </row>
    <row r="17" spans="1:9" ht="15">
      <c r="A17" s="10"/>
      <c r="B17" s="176"/>
      <c r="C17" s="35"/>
      <c r="D17" s="171" t="s">
        <v>468</v>
      </c>
      <c r="E17" s="157"/>
      <c r="F17" s="157"/>
      <c r="H17" s="16"/>
      <c r="I17" s="148">
        <v>0</v>
      </c>
    </row>
    <row r="18" spans="1:9" ht="15">
      <c r="A18" s="10"/>
      <c r="B18" s="176"/>
      <c r="C18" s="35"/>
      <c r="D18" s="27"/>
      <c r="E18" s="10"/>
      <c r="F18" s="10"/>
      <c r="H18" s="16"/>
      <c r="I18" s="148"/>
    </row>
    <row r="19" spans="1:9" ht="33" customHeight="1">
      <c r="A19" s="10"/>
      <c r="B19" s="176" t="s">
        <v>477</v>
      </c>
      <c r="C19" s="35"/>
      <c r="D19" s="375" t="s">
        <v>488</v>
      </c>
      <c r="E19" s="375"/>
      <c r="F19" s="375"/>
      <c r="G19" s="375"/>
      <c r="H19" s="375"/>
      <c r="I19" s="375"/>
    </row>
    <row r="20" spans="1:9" ht="15">
      <c r="A20" s="10"/>
      <c r="B20" s="165"/>
      <c r="C20" s="35"/>
      <c r="D20" s="170"/>
      <c r="E20" s="170"/>
      <c r="F20" s="170"/>
      <c r="G20" s="170"/>
      <c r="H20" s="170"/>
      <c r="I20" s="170"/>
    </row>
    <row r="21" spans="1:9" ht="15">
      <c r="A21" s="10"/>
      <c r="B21" s="165"/>
      <c r="C21" s="35"/>
      <c r="D21" s="170"/>
      <c r="E21" s="170"/>
      <c r="F21" s="171" t="s">
        <v>489</v>
      </c>
      <c r="G21" s="157">
        <v>7.5</v>
      </c>
      <c r="H21" s="172"/>
      <c r="I21" s="172">
        <f>G21*H21</f>
        <v>0</v>
      </c>
    </row>
    <row r="22" spans="1:9" ht="15">
      <c r="A22" s="10"/>
      <c r="B22" s="165"/>
      <c r="C22" s="35"/>
      <c r="D22" s="51"/>
      <c r="E22" s="51"/>
      <c r="F22" s="49"/>
      <c r="G22" s="17"/>
      <c r="H22" s="151"/>
      <c r="I22" s="151"/>
    </row>
    <row r="23" spans="1:9" ht="15">
      <c r="A23" s="19"/>
      <c r="B23" s="166"/>
      <c r="C23" s="21"/>
      <c r="D23" s="22"/>
      <c r="E23" s="23"/>
      <c r="F23" s="24"/>
      <c r="G23" s="25"/>
      <c r="H23" s="26"/>
      <c r="I23" s="26"/>
    </row>
    <row r="24" spans="1:9" ht="15">
      <c r="A24" s="10"/>
      <c r="B24" s="167"/>
      <c r="C24" s="28"/>
      <c r="D24" s="29" t="s">
        <v>707</v>
      </c>
      <c r="E24" s="30"/>
      <c r="F24" s="31"/>
      <c r="G24" s="32"/>
      <c r="H24" s="33"/>
      <c r="I24" s="33">
        <f>SUM(I5:I22)</f>
        <v>0</v>
      </c>
    </row>
    <row r="25" spans="1:9" ht="15">
      <c r="A25" s="19"/>
      <c r="B25" s="168"/>
      <c r="C25" s="60"/>
      <c r="D25" s="61"/>
      <c r="E25" s="19"/>
      <c r="F25" s="62"/>
      <c r="G25" s="63"/>
      <c r="H25" s="64"/>
      <c r="I25" s="64"/>
    </row>
    <row r="26" spans="1:9" ht="15">
      <c r="A26" s="10"/>
      <c r="B26" s="168"/>
      <c r="C26" s="60"/>
      <c r="D26" s="61"/>
      <c r="E26" s="19"/>
      <c r="F26" s="62"/>
      <c r="G26" s="63"/>
      <c r="H26" s="64"/>
      <c r="I26" s="64"/>
    </row>
  </sheetData>
  <mergeCells count="5">
    <mergeCell ref="D3:I3"/>
    <mergeCell ref="D7:I7"/>
    <mergeCell ref="D11:I11"/>
    <mergeCell ref="D15:I15"/>
    <mergeCell ref="D19:I19"/>
  </mergeCells>
  <phoneticPr fontId="30" type="noConversion"/>
  <pageMargins left="0.75000000000000011" right="0.39000000000000007" top="0.79000000000000015" bottom="0.79000000000000015" header="0.39000000000000007" footer="0.39000000000000007"/>
  <pageSetup paperSize="10" orientation="portrait" horizontalDpi="4294967292" verticalDpi="4294967292" r:id="rId1"/>
  <headerFooter>
    <oddHeader>&amp;R&amp;"Calibri,Regular"&amp;11OŠ Vrtojba</oddHeader>
    <oddFooter>&amp;C&amp;"Calibri,Regular"&amp;8Osnovna šola Vrtojba - PZI_x000D_rekonstrukcija, dozidava, nadzidava&amp;R&amp;P</oddFooter>
  </headerFooter>
  <extLst>
    <ext xmlns:mx="http://schemas.microsoft.com/office/mac/excel/2008/main" uri="http://schemas.microsoft.com/office/mac/excel/2008/main">
      <mx:PLV Mode="1" OnePage="0" WScale="0"/>
    </ext>
  </extLst>
</worksheet>
</file>

<file path=xl/worksheets/sheet21.xml><?xml version="1.0" encoding="utf-8"?>
<worksheet xmlns="http://schemas.openxmlformats.org/spreadsheetml/2006/main" xmlns:r="http://schemas.openxmlformats.org/officeDocument/2006/relationships">
  <dimension ref="A1:I25"/>
  <sheetViews>
    <sheetView view="pageLayout" topLeftCell="A13" zoomScaleNormal="200" workbookViewId="0">
      <selection activeCell="H16" sqref="H16"/>
    </sheetView>
  </sheetViews>
  <sheetFormatPr defaultColWidth="11.42578125" defaultRowHeight="12.75"/>
  <cols>
    <col min="1" max="1" width="1.5703125" style="2" customWidth="1"/>
    <col min="2" max="2" width="5.42578125" style="2" bestFit="1" customWidth="1"/>
    <col min="3" max="3" width="1.5703125" style="2" customWidth="1"/>
    <col min="4" max="4" width="33.140625" style="2" customWidth="1"/>
    <col min="5" max="5" width="1.5703125" style="2" customWidth="1"/>
    <col min="6" max="6" width="4" style="2" customWidth="1"/>
    <col min="7" max="7" width="5.5703125" style="2" customWidth="1"/>
    <col min="8" max="8" width="8.140625" style="2" customWidth="1"/>
    <col min="9" max="9" width="7.5703125" style="2" customWidth="1"/>
    <col min="10" max="10" width="12.42578125" style="2" customWidth="1"/>
    <col min="11" max="16384" width="11.42578125" style="2"/>
  </cols>
  <sheetData>
    <row r="1" spans="1:9" ht="15.75">
      <c r="A1" s="3"/>
      <c r="B1" s="4" t="s">
        <v>708</v>
      </c>
      <c r="C1" s="5"/>
      <c r="D1" s="6" t="s">
        <v>228</v>
      </c>
      <c r="E1" s="3"/>
      <c r="F1" s="7"/>
      <c r="G1" s="8"/>
      <c r="H1" s="9"/>
      <c r="I1" s="9"/>
    </row>
    <row r="2" spans="1:9" ht="15">
      <c r="A2" s="10"/>
      <c r="B2" s="11"/>
      <c r="C2" s="12"/>
      <c r="D2" s="13"/>
      <c r="E2" s="10"/>
      <c r="F2" s="14"/>
      <c r="G2" s="15"/>
      <c r="H2" s="16"/>
      <c r="I2" s="16"/>
    </row>
    <row r="3" spans="1:9" ht="15.75">
      <c r="A3" s="3"/>
      <c r="B3" s="4"/>
      <c r="C3" s="5"/>
      <c r="D3" s="6"/>
      <c r="E3" s="3"/>
      <c r="F3" s="7"/>
      <c r="G3" s="8"/>
      <c r="H3" s="9"/>
      <c r="I3" s="9"/>
    </row>
    <row r="4" spans="1:9" ht="60">
      <c r="A4" s="236"/>
      <c r="B4" s="246" t="s">
        <v>310</v>
      </c>
      <c r="C4" s="237"/>
      <c r="D4" s="239" t="s">
        <v>277</v>
      </c>
      <c r="E4" s="236"/>
      <c r="F4" s="240" t="s">
        <v>204</v>
      </c>
      <c r="G4" s="241">
        <v>1</v>
      </c>
      <c r="H4" s="242"/>
      <c r="I4" s="242">
        <f>G4*H4</f>
        <v>0</v>
      </c>
    </row>
    <row r="5" spans="1:9" ht="15.75">
      <c r="A5" s="3"/>
      <c r="B5" s="40"/>
      <c r="C5" s="41"/>
      <c r="D5" s="42"/>
      <c r="E5" s="43"/>
      <c r="F5" s="44"/>
      <c r="G5" s="45"/>
      <c r="H5" s="46"/>
      <c r="I5" s="46"/>
    </row>
    <row r="6" spans="1:9" ht="60">
      <c r="A6" s="10"/>
      <c r="B6" s="324" t="s">
        <v>18</v>
      </c>
      <c r="C6" s="35"/>
      <c r="D6" s="155" t="s">
        <v>573</v>
      </c>
      <c r="E6" s="17"/>
      <c r="F6" s="37"/>
      <c r="G6" s="38"/>
      <c r="H6" s="39"/>
      <c r="I6" s="39"/>
    </row>
    <row r="7" spans="1:9" ht="15">
      <c r="A7" s="10"/>
      <c r="B7" s="34"/>
      <c r="C7" s="35"/>
      <c r="D7" s="155" t="s">
        <v>574</v>
      </c>
      <c r="E7" s="17"/>
      <c r="F7" s="160" t="s">
        <v>575</v>
      </c>
      <c r="G7" s="156">
        <v>14</v>
      </c>
      <c r="H7" s="161"/>
      <c r="I7" s="161">
        <f>G7*H7</f>
        <v>0</v>
      </c>
    </row>
    <row r="8" spans="1:9" ht="15">
      <c r="A8" s="10"/>
      <c r="B8" s="158" t="s">
        <v>22</v>
      </c>
      <c r="C8" s="35"/>
      <c r="D8" s="155" t="s">
        <v>576</v>
      </c>
      <c r="E8" s="17"/>
      <c r="F8" s="160"/>
      <c r="G8" s="156">
        <v>13</v>
      </c>
      <c r="H8" s="161"/>
      <c r="I8" s="161"/>
    </row>
    <row r="9" spans="1:9" ht="15">
      <c r="A9" s="10"/>
      <c r="B9" s="158" t="s">
        <v>23</v>
      </c>
      <c r="C9" s="35"/>
      <c r="D9" s="155" t="s">
        <v>567</v>
      </c>
      <c r="E9" s="17"/>
      <c r="F9" s="160"/>
      <c r="G9" s="156">
        <v>1</v>
      </c>
      <c r="H9" s="161"/>
      <c r="I9" s="161"/>
    </row>
    <row r="10" spans="1:9" ht="15">
      <c r="A10" s="10"/>
      <c r="B10" s="34"/>
      <c r="C10" s="35"/>
      <c r="D10" s="36"/>
      <c r="E10" s="17"/>
      <c r="F10" s="37"/>
      <c r="G10" s="38"/>
      <c r="H10" s="39"/>
      <c r="I10" s="39"/>
    </row>
    <row r="11" spans="1:9" ht="30">
      <c r="A11" s="10"/>
      <c r="B11" s="246" t="s">
        <v>19</v>
      </c>
      <c r="C11" s="35"/>
      <c r="D11" s="154" t="s">
        <v>520</v>
      </c>
      <c r="E11" s="10"/>
      <c r="F11" s="14" t="s">
        <v>288</v>
      </c>
      <c r="G11" s="156">
        <v>1</v>
      </c>
      <c r="H11" s="242"/>
      <c r="I11" s="242">
        <f>H11</f>
        <v>0</v>
      </c>
    </row>
    <row r="12" spans="1:9" ht="30">
      <c r="A12" s="10"/>
      <c r="B12" s="246"/>
      <c r="C12" s="35"/>
      <c r="D12" s="328" t="s">
        <v>738</v>
      </c>
      <c r="E12" s="10"/>
      <c r="F12" s="14"/>
      <c r="G12" s="156"/>
      <c r="H12" s="242"/>
      <c r="I12" s="242"/>
    </row>
    <row r="13" spans="1:9" ht="15">
      <c r="A13" s="10"/>
      <c r="B13" s="34"/>
      <c r="C13" s="35"/>
      <c r="D13" s="36"/>
      <c r="E13" s="17"/>
      <c r="F13" s="37"/>
      <c r="G13" s="156"/>
      <c r="H13" s="39"/>
      <c r="I13" s="242"/>
    </row>
    <row r="14" spans="1:9" ht="30">
      <c r="A14" s="10"/>
      <c r="B14" s="246" t="s">
        <v>20</v>
      </c>
      <c r="C14" s="35"/>
      <c r="D14" s="13" t="s">
        <v>481</v>
      </c>
      <c r="E14" s="17"/>
      <c r="F14" s="14" t="s">
        <v>288</v>
      </c>
      <c r="G14" s="156">
        <v>1</v>
      </c>
      <c r="H14" s="242"/>
      <c r="I14" s="242">
        <f>G14*H14</f>
        <v>0</v>
      </c>
    </row>
    <row r="15" spans="1:9" ht="15">
      <c r="A15" s="10"/>
      <c r="B15" s="34"/>
      <c r="C15" s="35"/>
      <c r="D15" s="36"/>
      <c r="E15" s="17"/>
      <c r="F15" s="37"/>
      <c r="G15" s="38"/>
      <c r="H15" s="39"/>
      <c r="I15" s="39"/>
    </row>
    <row r="16" spans="1:9" ht="30">
      <c r="A16" s="10"/>
      <c r="B16" s="246" t="s">
        <v>21</v>
      </c>
      <c r="C16" s="35"/>
      <c r="D16" s="13" t="s">
        <v>497</v>
      </c>
      <c r="E16" s="17"/>
      <c r="F16" s="14" t="s">
        <v>496</v>
      </c>
      <c r="G16" s="15">
        <v>6</v>
      </c>
      <c r="H16" s="16"/>
      <c r="I16" s="16">
        <f>G16*H16</f>
        <v>0</v>
      </c>
    </row>
    <row r="17" spans="1:9" ht="15">
      <c r="A17" s="10"/>
      <c r="B17" s="34"/>
      <c r="C17" s="35"/>
      <c r="D17" s="13"/>
      <c r="E17" s="17"/>
      <c r="F17" s="14"/>
      <c r="G17" s="15"/>
      <c r="H17" s="39"/>
      <c r="I17" s="39"/>
    </row>
    <row r="18" spans="1:9" ht="15">
      <c r="A18" s="10"/>
      <c r="B18" s="34"/>
      <c r="C18" s="35"/>
      <c r="D18" s="61" t="s">
        <v>490</v>
      </c>
      <c r="E18" s="17"/>
      <c r="F18" s="14"/>
      <c r="G18" s="15">
        <v>1</v>
      </c>
      <c r="H18" s="39"/>
      <c r="I18" s="39"/>
    </row>
    <row r="19" spans="1:9" ht="30">
      <c r="A19" s="10"/>
      <c r="B19" s="34"/>
      <c r="C19" s="35"/>
      <c r="D19" s="13" t="s">
        <v>491</v>
      </c>
      <c r="E19" s="17"/>
      <c r="F19" s="14"/>
      <c r="G19" s="15">
        <v>1</v>
      </c>
      <c r="H19" s="39"/>
      <c r="I19" s="39"/>
    </row>
    <row r="20" spans="1:9" ht="30">
      <c r="A20" s="10"/>
      <c r="B20" s="34"/>
      <c r="C20" s="35"/>
      <c r="D20" s="13" t="s">
        <v>492</v>
      </c>
      <c r="E20" s="17"/>
      <c r="F20" s="14"/>
      <c r="G20" s="15">
        <v>1</v>
      </c>
      <c r="H20" s="39"/>
      <c r="I20" s="39"/>
    </row>
    <row r="21" spans="1:9" ht="15">
      <c r="A21" s="10"/>
      <c r="B21" s="34"/>
      <c r="C21" s="35"/>
      <c r="D21" s="61" t="s">
        <v>493</v>
      </c>
      <c r="E21" s="17"/>
      <c r="F21" s="14"/>
      <c r="G21" s="15">
        <v>1</v>
      </c>
      <c r="H21" s="39"/>
      <c r="I21" s="39"/>
    </row>
    <row r="22" spans="1:9" ht="30">
      <c r="A22" s="10"/>
      <c r="B22" s="34"/>
      <c r="C22" s="35"/>
      <c r="D22" s="13" t="s">
        <v>494</v>
      </c>
      <c r="E22" s="17"/>
      <c r="F22" s="14"/>
      <c r="G22" s="15">
        <v>1</v>
      </c>
      <c r="H22" s="39"/>
      <c r="I22" s="39"/>
    </row>
    <row r="23" spans="1:9" ht="30">
      <c r="A23" s="10"/>
      <c r="B23" s="34"/>
      <c r="C23" s="35"/>
      <c r="D23" s="13" t="s">
        <v>495</v>
      </c>
      <c r="E23" s="17"/>
      <c r="F23" s="14"/>
      <c r="G23" s="15">
        <v>1</v>
      </c>
      <c r="H23" s="39"/>
      <c r="I23" s="39"/>
    </row>
    <row r="24" spans="1:9" s="182" customFormat="1" ht="15">
      <c r="A24" s="19"/>
      <c r="B24" s="59"/>
      <c r="C24" s="60"/>
      <c r="E24" s="19"/>
      <c r="F24" s="62"/>
      <c r="G24" s="63"/>
      <c r="H24" s="64"/>
      <c r="I24" s="64"/>
    </row>
    <row r="25" spans="1:9" ht="15">
      <c r="A25" s="183"/>
      <c r="B25" s="133"/>
      <c r="C25" s="132"/>
      <c r="D25" s="147" t="s">
        <v>709</v>
      </c>
      <c r="E25" s="134"/>
      <c r="F25" s="135"/>
      <c r="G25" s="136"/>
      <c r="H25" s="184"/>
      <c r="I25" s="184">
        <f>SUM(I4:I16)</f>
        <v>0</v>
      </c>
    </row>
  </sheetData>
  <phoneticPr fontId="30" type="noConversion"/>
  <pageMargins left="0.75000000000000011" right="0.39000000000000007" top="0.79000000000000015" bottom="0.79000000000000015" header="0.39000000000000007" footer="0.39000000000000007"/>
  <pageSetup paperSize="10" orientation="portrait" horizontalDpi="4294967292" verticalDpi="4294967292" r:id="rId1"/>
  <headerFooter>
    <oddHeader>&amp;R&amp;"Calibri,Regular"&amp;11OŠ Vrtojba</oddHeader>
    <oddFooter>&amp;C&amp;"Calibri,Regular"&amp;8Osnovna šola Vrtojba - PZI_x000D_rekonstrukcija, dozidava, nadzidava&amp;R&amp;P</oddFooter>
  </headerFooter>
  <extLst>
    <ext xmlns:mx="http://schemas.microsoft.com/office/mac/excel/2008/main" uri="http://schemas.microsoft.com/office/mac/excel/2008/main">
      <mx:PLV Mode="1" OnePage="0" WScale="0"/>
    </ext>
  </extLst>
</worksheet>
</file>

<file path=xl/worksheets/sheet3.xml><?xml version="1.0" encoding="utf-8"?>
<worksheet xmlns="http://schemas.openxmlformats.org/spreadsheetml/2006/main" xmlns:r="http://schemas.openxmlformats.org/officeDocument/2006/relationships">
  <dimension ref="B4:B9"/>
  <sheetViews>
    <sheetView view="pageLayout" topLeftCell="A4" workbookViewId="0">
      <selection sqref="A1:C36"/>
    </sheetView>
  </sheetViews>
  <sheetFormatPr defaultColWidth="11.42578125" defaultRowHeight="12.75"/>
  <cols>
    <col min="1" max="1" width="6.85546875" customWidth="1"/>
    <col min="2" max="2" width="58" customWidth="1"/>
    <col min="3" max="3" width="3.42578125" customWidth="1"/>
  </cols>
  <sheetData>
    <row r="4" spans="2:2" ht="93" customHeight="1">
      <c r="B4" s="329" t="s">
        <v>110</v>
      </c>
    </row>
    <row r="9" spans="2:2" ht="156.94999999999999" customHeight="1">
      <c r="B9" s="329" t="s">
        <v>111</v>
      </c>
    </row>
  </sheetData>
  <phoneticPr fontId="30" type="noConversion"/>
  <pageMargins left="0.75000000000000011" right="0.75000000000000011" top="1" bottom="1" header="0.5" footer="0.5"/>
  <pageSetup paperSize="10" orientation="portrait" horizontalDpi="4294967292" verticalDpi="4294967292" r:id="rId1"/>
  <extLst>
    <ext xmlns:mx="http://schemas.microsoft.com/office/mac/excel/2008/main" uri="http://schemas.microsoft.com/office/mac/excel/2008/main">
      <mx:PLV Mode="1" OnePage="0" WScale="0"/>
    </ext>
  </extLst>
</worksheet>
</file>

<file path=xl/worksheets/sheet4.xml><?xml version="1.0" encoding="utf-8"?>
<worksheet xmlns="http://schemas.openxmlformats.org/spreadsheetml/2006/main" xmlns:r="http://schemas.openxmlformats.org/officeDocument/2006/relationships">
  <dimension ref="A1:J46"/>
  <sheetViews>
    <sheetView view="pageLayout" zoomScale="125" zoomScalePageLayoutView="125" workbookViewId="0">
      <selection activeCell="J29" sqref="J29"/>
    </sheetView>
  </sheetViews>
  <sheetFormatPr defaultColWidth="11.42578125" defaultRowHeight="15"/>
  <cols>
    <col min="1" max="1" width="2.85546875" style="10" customWidth="1"/>
    <col min="2" max="2" width="4" style="10" customWidth="1"/>
    <col min="3" max="3" width="32.42578125" style="10" customWidth="1"/>
    <col min="4" max="4" width="2" style="10" customWidth="1"/>
    <col min="5" max="5" width="4.85546875" style="10" customWidth="1"/>
    <col min="6" max="6" width="5.85546875" style="10" customWidth="1"/>
    <col min="7" max="8" width="10.7109375" style="10" hidden="1" customWidth="1"/>
    <col min="9" max="9" width="7.28515625" style="10" customWidth="1"/>
    <col min="10" max="10" width="9" style="10" customWidth="1"/>
    <col min="11" max="16384" width="11.42578125" style="10"/>
  </cols>
  <sheetData>
    <row r="1" spans="2:10">
      <c r="B1" s="142" t="s">
        <v>758</v>
      </c>
      <c r="C1" s="30" t="s">
        <v>432</v>
      </c>
    </row>
    <row r="3" spans="2:10" ht="12.95" customHeight="1"/>
    <row r="4" spans="2:10" ht="57.95" customHeight="1">
      <c r="B4" s="12" t="s">
        <v>438</v>
      </c>
      <c r="C4" s="47" t="s">
        <v>501</v>
      </c>
      <c r="D4" s="66"/>
      <c r="F4" s="236"/>
    </row>
    <row r="5" spans="2:10">
      <c r="B5" s="12"/>
      <c r="C5" s="115"/>
      <c r="E5" s="116"/>
      <c r="F5" s="241"/>
      <c r="G5" s="117"/>
      <c r="H5" s="117"/>
      <c r="I5" s="117"/>
      <c r="J5" s="117"/>
    </row>
    <row r="6" spans="2:10">
      <c r="B6" s="12"/>
      <c r="C6" s="48" t="s">
        <v>482</v>
      </c>
      <c r="E6" s="27" t="s">
        <v>433</v>
      </c>
      <c r="F6" s="242">
        <v>32</v>
      </c>
      <c r="G6" s="143">
        <v>11</v>
      </c>
      <c r="H6" s="117" t="e">
        <f>#REF!*#REF!</f>
        <v>#REF!</v>
      </c>
      <c r="I6" s="16"/>
      <c r="J6" s="16">
        <f>F6*I6</f>
        <v>0</v>
      </c>
    </row>
    <row r="7" spans="2:10">
      <c r="B7" s="12"/>
      <c r="C7" s="114"/>
      <c r="E7" s="14"/>
      <c r="F7" s="241"/>
      <c r="G7" s="16"/>
      <c r="H7" s="16"/>
      <c r="I7" s="16"/>
      <c r="J7" s="16"/>
    </row>
    <row r="8" spans="2:10" ht="75">
      <c r="B8" s="12" t="s">
        <v>364</v>
      </c>
      <c r="C8" s="47" t="s">
        <v>361</v>
      </c>
      <c r="E8" s="14"/>
      <c r="F8" s="32"/>
      <c r="G8" s="39"/>
      <c r="H8" s="39"/>
      <c r="I8" s="16"/>
      <c r="J8" s="16"/>
    </row>
    <row r="9" spans="2:10">
      <c r="B9" s="12"/>
      <c r="C9" s="118"/>
      <c r="E9" s="14"/>
      <c r="F9" s="241"/>
      <c r="G9" s="16"/>
      <c r="H9" s="16"/>
      <c r="I9" s="16"/>
      <c r="J9" s="16"/>
    </row>
    <row r="10" spans="2:10">
      <c r="B10" s="12"/>
      <c r="C10" s="10" t="s">
        <v>362</v>
      </c>
      <c r="E10" s="27" t="s">
        <v>363</v>
      </c>
      <c r="F10" s="242">
        <v>16</v>
      </c>
      <c r="G10" s="144">
        <v>13.5</v>
      </c>
      <c r="H10" s="16"/>
      <c r="I10" s="16"/>
      <c r="J10" s="16">
        <f>F10*I10</f>
        <v>0</v>
      </c>
    </row>
    <row r="11" spans="2:10">
      <c r="B11" s="12"/>
      <c r="E11" s="27"/>
      <c r="F11" s="242"/>
      <c r="G11" s="144"/>
      <c r="H11" s="16"/>
      <c r="I11" s="16"/>
      <c r="J11" s="16"/>
    </row>
    <row r="12" spans="2:10">
      <c r="B12" s="12" t="s">
        <v>441</v>
      </c>
      <c r="C12" s="48" t="s">
        <v>434</v>
      </c>
      <c r="E12" s="27"/>
      <c r="F12" s="242"/>
      <c r="G12" s="144"/>
      <c r="H12" s="16"/>
      <c r="I12" s="16"/>
      <c r="J12" s="16"/>
    </row>
    <row r="13" spans="2:10">
      <c r="B13" s="12"/>
      <c r="C13" s="48" t="s">
        <v>435</v>
      </c>
      <c r="E13" s="27" t="s">
        <v>363</v>
      </c>
      <c r="F13" s="242">
        <v>16</v>
      </c>
      <c r="G13" s="144">
        <v>13.5</v>
      </c>
      <c r="H13" s="16"/>
      <c r="I13" s="16"/>
      <c r="J13" s="16">
        <f>F13*I13</f>
        <v>0</v>
      </c>
    </row>
    <row r="14" spans="2:10">
      <c r="B14" s="12"/>
      <c r="C14" s="48"/>
      <c r="E14" s="27"/>
      <c r="F14" s="242"/>
      <c r="G14" s="144"/>
      <c r="H14" s="16"/>
      <c r="I14" s="16"/>
      <c r="J14" s="16"/>
    </row>
    <row r="15" spans="2:10" ht="45">
      <c r="B15" s="12" t="s">
        <v>479</v>
      </c>
      <c r="C15" s="47" t="s">
        <v>436</v>
      </c>
      <c r="E15" s="27"/>
      <c r="F15" s="242"/>
      <c r="G15" s="144"/>
      <c r="H15" s="16"/>
      <c r="I15" s="16"/>
      <c r="J15" s="16"/>
    </row>
    <row r="16" spans="2:10">
      <c r="B16" s="12"/>
      <c r="E16" s="27"/>
      <c r="F16" s="242"/>
      <c r="G16" s="144"/>
      <c r="H16" s="16"/>
      <c r="I16" s="16"/>
      <c r="J16" s="16"/>
    </row>
    <row r="17" spans="1:10">
      <c r="B17" s="12"/>
      <c r="C17" s="48" t="s">
        <v>437</v>
      </c>
      <c r="E17" s="27" t="s">
        <v>480</v>
      </c>
      <c r="F17" s="242">
        <v>9</v>
      </c>
      <c r="G17" s="144"/>
      <c r="H17" s="16"/>
      <c r="I17" s="16"/>
      <c r="J17" s="16">
        <f>F17*I17</f>
        <v>0</v>
      </c>
    </row>
    <row r="18" spans="1:10">
      <c r="B18" s="12"/>
      <c r="C18" s="115"/>
      <c r="E18" s="27"/>
      <c r="F18" s="242"/>
      <c r="G18" s="144"/>
      <c r="H18" s="16"/>
      <c r="I18" s="16"/>
      <c r="J18" s="16"/>
    </row>
    <row r="19" spans="1:10" ht="90">
      <c r="B19" s="12" t="s">
        <v>112</v>
      </c>
      <c r="C19" s="330" t="s">
        <v>98</v>
      </c>
      <c r="E19" s="27" t="s">
        <v>113</v>
      </c>
      <c r="F19" s="242">
        <v>1</v>
      </c>
      <c r="G19" s="144"/>
      <c r="H19" s="16"/>
      <c r="I19" s="16"/>
      <c r="J19" s="16">
        <v>0</v>
      </c>
    </row>
    <row r="20" spans="1:10">
      <c r="B20" s="12"/>
      <c r="C20" s="330"/>
      <c r="E20" s="27"/>
      <c r="F20" s="242"/>
      <c r="G20" s="144"/>
      <c r="H20" s="16"/>
      <c r="I20" s="16"/>
      <c r="J20" s="16"/>
    </row>
    <row r="21" spans="1:10" ht="60">
      <c r="B21" s="12" t="s">
        <v>114</v>
      </c>
      <c r="C21" s="330" t="s">
        <v>99</v>
      </c>
      <c r="E21" s="27" t="s">
        <v>115</v>
      </c>
      <c r="F21" s="242">
        <v>1</v>
      </c>
      <c r="G21" s="144"/>
      <c r="H21" s="16"/>
      <c r="I21" s="16"/>
      <c r="J21" s="16">
        <v>0</v>
      </c>
    </row>
    <row r="22" spans="1:10">
      <c r="B22" s="12"/>
      <c r="C22" s="330"/>
      <c r="E22" s="27"/>
      <c r="F22" s="242"/>
      <c r="G22" s="144"/>
      <c r="H22" s="16"/>
      <c r="I22" s="16"/>
      <c r="J22" s="16"/>
    </row>
    <row r="23" spans="1:10" ht="60">
      <c r="B23" s="12" t="s">
        <v>116</v>
      </c>
      <c r="C23" s="330" t="s">
        <v>100</v>
      </c>
      <c r="E23" s="27" t="s">
        <v>117</v>
      </c>
      <c r="F23" s="242">
        <v>1</v>
      </c>
      <c r="G23" s="144"/>
      <c r="H23" s="16"/>
      <c r="I23" s="16"/>
      <c r="J23" s="16">
        <v>0</v>
      </c>
    </row>
    <row r="24" spans="1:10">
      <c r="B24" s="12"/>
      <c r="C24" s="330"/>
      <c r="E24" s="27"/>
      <c r="F24" s="242"/>
      <c r="G24" s="144"/>
      <c r="H24" s="16"/>
      <c r="I24" s="16"/>
      <c r="J24" s="16"/>
    </row>
    <row r="25" spans="1:10" ht="30">
      <c r="B25" s="12" t="s">
        <v>118</v>
      </c>
      <c r="C25" s="330" t="s">
        <v>101</v>
      </c>
      <c r="E25" s="27" t="s">
        <v>95</v>
      </c>
      <c r="F25" s="242">
        <v>1</v>
      </c>
      <c r="G25" s="144"/>
      <c r="H25" s="16"/>
      <c r="I25" s="16"/>
      <c r="J25" s="16">
        <v>0</v>
      </c>
    </row>
    <row r="26" spans="1:10">
      <c r="B26" s="12"/>
      <c r="C26" s="330"/>
      <c r="E26" s="27"/>
      <c r="F26" s="242"/>
      <c r="G26" s="144"/>
      <c r="H26" s="16"/>
      <c r="I26" s="16"/>
      <c r="J26" s="16"/>
    </row>
    <row r="27" spans="1:10" ht="45">
      <c r="B27" s="12" t="s">
        <v>96</v>
      </c>
      <c r="C27" s="330" t="s">
        <v>102</v>
      </c>
      <c r="E27" s="27" t="s">
        <v>97</v>
      </c>
      <c r="F27" s="242">
        <v>11</v>
      </c>
      <c r="G27" s="144"/>
      <c r="H27" s="16"/>
      <c r="I27" s="16"/>
      <c r="J27" s="16">
        <f>I27*F27</f>
        <v>0</v>
      </c>
    </row>
    <row r="28" spans="1:10">
      <c r="A28" s="60"/>
      <c r="B28" s="59"/>
      <c r="C28" s="114"/>
      <c r="E28" s="37"/>
      <c r="F28" s="241"/>
      <c r="G28" s="39"/>
      <c r="H28" s="39"/>
      <c r="I28" s="39"/>
      <c r="J28" s="39"/>
    </row>
    <row r="29" spans="1:10">
      <c r="A29" s="132"/>
      <c r="B29" s="133"/>
      <c r="C29" s="134" t="s">
        <v>440</v>
      </c>
      <c r="D29" s="134"/>
      <c r="E29" s="135"/>
      <c r="F29" s="136"/>
      <c r="G29" s="137"/>
      <c r="H29" s="137" t="e">
        <f>SUM(H6:H6)</f>
        <v>#REF!</v>
      </c>
      <c r="I29" s="137"/>
      <c r="J29" s="184">
        <f>J6+J10+J13+J17+J19+J21+J23+J25</f>
        <v>0</v>
      </c>
    </row>
    <row r="31" spans="1:10" ht="21.95" customHeight="1"/>
    <row r="32" spans="1:10">
      <c r="C32" s="47"/>
      <c r="D32" s="66"/>
      <c r="E32" s="66"/>
      <c r="F32" s="66"/>
      <c r="G32" s="66"/>
    </row>
    <row r="33" spans="3:7">
      <c r="C33" s="47"/>
      <c r="D33" s="66"/>
      <c r="E33" s="66"/>
      <c r="F33" s="66"/>
      <c r="G33" s="66"/>
    </row>
    <row r="34" spans="3:7">
      <c r="C34" s="48"/>
      <c r="G34" s="144">
        <f>F6*G6</f>
        <v>352</v>
      </c>
    </row>
    <row r="35" spans="3:7">
      <c r="D35" s="27"/>
      <c r="E35" s="16"/>
      <c r="F35" s="143"/>
      <c r="G35" s="144"/>
    </row>
    <row r="36" spans="3:7">
      <c r="C36" s="47"/>
      <c r="D36" s="145"/>
      <c r="E36" s="145"/>
      <c r="F36" s="145"/>
      <c r="G36" s="145"/>
    </row>
    <row r="37" spans="3:7">
      <c r="C37" s="47"/>
      <c r="D37" s="27"/>
      <c r="E37" s="16"/>
      <c r="F37" s="144"/>
      <c r="G37" s="144"/>
    </row>
    <row r="38" spans="3:7">
      <c r="G38" s="144">
        <f>F10*G10</f>
        <v>216</v>
      </c>
    </row>
    <row r="39" spans="3:7">
      <c r="D39" s="27"/>
      <c r="E39" s="16"/>
      <c r="F39" s="144"/>
      <c r="G39" s="144"/>
    </row>
    <row r="40" spans="3:7">
      <c r="C40" s="48"/>
      <c r="E40" s="16"/>
      <c r="F40" s="144"/>
      <c r="G40" s="144"/>
    </row>
    <row r="41" spans="3:7">
      <c r="C41" s="48"/>
      <c r="D41" s="27"/>
      <c r="E41" s="16"/>
      <c r="F41" s="144"/>
      <c r="G41" s="144"/>
    </row>
    <row r="42" spans="3:7">
      <c r="C42" s="48"/>
      <c r="D42" s="27"/>
      <c r="E42" s="16"/>
      <c r="F42" s="146"/>
      <c r="G42" s="144">
        <f>E42*F42</f>
        <v>0</v>
      </c>
    </row>
    <row r="43" spans="3:7">
      <c r="D43" s="27"/>
      <c r="E43" s="16"/>
      <c r="F43" s="144"/>
      <c r="G43" s="144"/>
    </row>
    <row r="44" spans="3:7">
      <c r="D44" s="145"/>
      <c r="E44" s="145"/>
      <c r="F44" s="145"/>
      <c r="G44" s="145"/>
    </row>
    <row r="45" spans="3:7">
      <c r="E45" s="16"/>
      <c r="F45" s="144"/>
      <c r="G45" s="144"/>
    </row>
    <row r="46" spans="3:7">
      <c r="D46" s="27"/>
      <c r="E46" s="16"/>
      <c r="F46" s="144"/>
      <c r="G46" s="144">
        <f>E46*F46</f>
        <v>0</v>
      </c>
    </row>
  </sheetData>
  <phoneticPr fontId="30" type="noConversion"/>
  <pageMargins left="0.75000000000000011" right="0.75000000000000011" top="1" bottom="1" header="0.5" footer="0.55555555555555558"/>
  <pageSetup paperSize="10" orientation="portrait" horizontalDpi="4294967292" verticalDpi="4294967292" r:id="rId1"/>
  <headerFooter>
    <oddHeader>&amp;RVrtojba OŠ</oddHeader>
    <oddFooter>&amp;C&amp;"Calibri,Regular"&amp;8Osnovna šola Vrtojba - PZI_x000D_rekonstrukcija, dozidava, nadzidava&amp;R&amp;P</oddFooter>
  </headerFooter>
  <extLst>
    <ext xmlns:mx="http://schemas.microsoft.com/office/mac/excel/2008/main" uri="http://schemas.microsoft.com/office/mac/excel/2008/main">
      <mx:PLV Mode="1" OnePage="0" WScale="0"/>
    </ext>
  </extLst>
</worksheet>
</file>

<file path=xl/worksheets/sheet5.xml><?xml version="1.0" encoding="utf-8"?>
<worksheet xmlns="http://schemas.openxmlformats.org/spreadsheetml/2006/main" xmlns:r="http://schemas.openxmlformats.org/officeDocument/2006/relationships">
  <dimension ref="A1:J116"/>
  <sheetViews>
    <sheetView view="pageLayout" topLeftCell="A25" zoomScale="125" zoomScalePageLayoutView="125" workbookViewId="0">
      <selection activeCell="I30" sqref="I30"/>
    </sheetView>
  </sheetViews>
  <sheetFormatPr defaultColWidth="11.42578125" defaultRowHeight="12.75"/>
  <cols>
    <col min="1" max="1" width="2.85546875" style="2" customWidth="1"/>
    <col min="2" max="2" width="4" style="2" customWidth="1"/>
    <col min="3" max="3" width="33.42578125" style="2" customWidth="1"/>
    <col min="4" max="4" width="1.85546875" style="2" customWidth="1"/>
    <col min="5" max="5" width="4.85546875" style="2" customWidth="1"/>
    <col min="6" max="6" width="6.7109375" style="2" bestFit="1" customWidth="1"/>
    <col min="7" max="8" width="10.7109375" style="2" hidden="1" customWidth="1"/>
    <col min="9" max="9" width="7.5703125" style="2" bestFit="1" customWidth="1"/>
    <col min="10" max="10" width="12.140625" style="2" customWidth="1"/>
    <col min="11" max="16384" width="11.42578125" style="2"/>
  </cols>
  <sheetData>
    <row r="1" spans="1:10" ht="15.75">
      <c r="B1" s="5" t="s">
        <v>287</v>
      </c>
      <c r="C1" s="3" t="s">
        <v>231</v>
      </c>
    </row>
    <row r="3" spans="1:10" ht="12.95" customHeight="1"/>
    <row r="4" spans="1:10" ht="15.75">
      <c r="C4" s="3" t="s">
        <v>350</v>
      </c>
    </row>
    <row r="5" spans="1:10" s="131" customFormat="1" ht="59.1" customHeight="1">
      <c r="C5" s="358" t="s">
        <v>156</v>
      </c>
      <c r="D5" s="359"/>
      <c r="E5" s="359"/>
      <c r="F5" s="359"/>
      <c r="G5" s="359"/>
      <c r="H5" s="359"/>
      <c r="I5" s="359"/>
      <c r="J5" s="359"/>
    </row>
    <row r="6" spans="1:10" ht="96.95" customHeight="1">
      <c r="C6" s="358" t="s">
        <v>119</v>
      </c>
      <c r="D6" s="360"/>
      <c r="E6" s="360"/>
      <c r="F6" s="360"/>
      <c r="G6" s="360"/>
      <c r="H6" s="360"/>
      <c r="I6" s="360"/>
      <c r="J6" s="360"/>
    </row>
    <row r="8" spans="1:10" ht="15.75">
      <c r="B8" s="5" t="s">
        <v>175</v>
      </c>
      <c r="C8" s="3" t="s">
        <v>311</v>
      </c>
      <c r="D8" s="3"/>
      <c r="E8" s="7"/>
      <c r="F8" s="8"/>
      <c r="G8" s="9"/>
      <c r="H8" s="9"/>
    </row>
    <row r="9" spans="1:10" ht="15.75">
      <c r="A9" s="5"/>
      <c r="B9" s="4"/>
      <c r="C9" s="3"/>
      <c r="D9" s="3"/>
      <c r="E9" s="7"/>
      <c r="F9" s="8"/>
      <c r="G9" s="9"/>
      <c r="H9" s="9"/>
    </row>
    <row r="10" spans="1:10" ht="75">
      <c r="B10" s="12" t="s">
        <v>328</v>
      </c>
      <c r="C10" s="118" t="s">
        <v>485</v>
      </c>
      <c r="D10" s="10"/>
      <c r="E10" s="14" t="s">
        <v>372</v>
      </c>
      <c r="F10" s="302">
        <v>48.75</v>
      </c>
      <c r="G10" s="39">
        <v>12800</v>
      </c>
      <c r="H10" s="39">
        <f>F10*G10</f>
        <v>624000</v>
      </c>
      <c r="I10" s="16"/>
      <c r="J10" s="16">
        <f>F10*I10</f>
        <v>0</v>
      </c>
    </row>
    <row r="11" spans="1:10" ht="30">
      <c r="B11" s="12" t="s">
        <v>239</v>
      </c>
      <c r="C11" s="118" t="s">
        <v>486</v>
      </c>
      <c r="D11" s="10"/>
      <c r="E11" s="14"/>
      <c r="F11" s="15">
        <v>25</v>
      </c>
      <c r="G11" s="16"/>
      <c r="H11" s="16"/>
      <c r="I11" s="16"/>
      <c r="J11" s="16"/>
    </row>
    <row r="12" spans="1:10" ht="30">
      <c r="B12" s="12" t="s">
        <v>242</v>
      </c>
      <c r="C12" s="118" t="s">
        <v>487</v>
      </c>
      <c r="D12" s="10"/>
      <c r="E12" s="14"/>
      <c r="F12" s="15">
        <v>23.75</v>
      </c>
      <c r="G12" s="16"/>
      <c r="H12" s="16"/>
      <c r="I12" s="16"/>
      <c r="J12" s="16"/>
    </row>
    <row r="13" spans="1:10" ht="15">
      <c r="B13" s="12"/>
      <c r="C13" s="115"/>
      <c r="D13" s="10"/>
      <c r="E13" s="14"/>
      <c r="F13" s="15"/>
      <c r="G13" s="16"/>
      <c r="H13" s="16"/>
      <c r="I13" s="16"/>
      <c r="J13" s="16"/>
    </row>
    <row r="14" spans="1:10" ht="75">
      <c r="B14" s="12" t="s">
        <v>244</v>
      </c>
      <c r="C14" s="118" t="s">
        <v>430</v>
      </c>
      <c r="D14" s="10"/>
      <c r="E14" s="14" t="s">
        <v>426</v>
      </c>
      <c r="F14" s="302">
        <v>23.66</v>
      </c>
      <c r="G14" s="117">
        <v>12800</v>
      </c>
      <c r="H14" s="117">
        <f>F14*G14</f>
        <v>302848</v>
      </c>
      <c r="I14" s="16"/>
      <c r="J14" s="16">
        <f>F14*I14</f>
        <v>0</v>
      </c>
    </row>
    <row r="15" spans="1:10" ht="15">
      <c r="B15" s="12" t="s">
        <v>239</v>
      </c>
      <c r="C15" s="118" t="s">
        <v>431</v>
      </c>
      <c r="D15" s="10"/>
      <c r="E15" s="14"/>
      <c r="F15" s="15">
        <v>6.95</v>
      </c>
      <c r="G15" s="117">
        <v>12800</v>
      </c>
      <c r="H15" s="117">
        <f>F15*G15</f>
        <v>88960</v>
      </c>
      <c r="I15" s="117"/>
      <c r="J15" s="117"/>
    </row>
    <row r="16" spans="1:10" ht="15">
      <c r="B16" s="12" t="s">
        <v>242</v>
      </c>
      <c r="C16" s="118" t="s">
        <v>545</v>
      </c>
      <c r="D16" s="10"/>
      <c r="E16" s="14"/>
      <c r="F16" s="15">
        <v>13.1</v>
      </c>
      <c r="G16" s="16"/>
      <c r="H16" s="16"/>
      <c r="I16" s="16"/>
      <c r="J16" s="16"/>
    </row>
    <row r="17" spans="2:10" ht="15">
      <c r="B17" s="12" t="s">
        <v>240</v>
      </c>
      <c r="C17" s="118" t="s">
        <v>356</v>
      </c>
      <c r="D17" s="10"/>
      <c r="E17" s="14"/>
      <c r="F17" s="15">
        <v>1.66</v>
      </c>
      <c r="G17" s="16"/>
      <c r="H17" s="16"/>
      <c r="I17" s="16"/>
      <c r="J17" s="16"/>
    </row>
    <row r="18" spans="2:10" ht="15">
      <c r="B18" s="12" t="s">
        <v>427</v>
      </c>
      <c r="C18" s="118" t="s">
        <v>546</v>
      </c>
      <c r="D18" s="10"/>
      <c r="E18" s="14"/>
      <c r="F18" s="15">
        <v>1.95</v>
      </c>
      <c r="G18" s="16"/>
      <c r="H18" s="16"/>
      <c r="I18" s="16"/>
      <c r="J18" s="16"/>
    </row>
    <row r="19" spans="2:10" ht="15">
      <c r="B19" s="12"/>
      <c r="C19" s="114"/>
      <c r="D19" s="10"/>
      <c r="E19" s="14"/>
      <c r="F19" s="15"/>
      <c r="G19" s="16"/>
      <c r="H19" s="16"/>
      <c r="I19" s="16"/>
      <c r="J19" s="16"/>
    </row>
    <row r="20" spans="2:10" ht="60">
      <c r="B20" s="12" t="s">
        <v>592</v>
      </c>
      <c r="C20" s="118" t="s">
        <v>340</v>
      </c>
      <c r="D20" s="10"/>
    </row>
    <row r="21" spans="2:10" ht="15">
      <c r="B21" s="12"/>
      <c r="C21" s="118" t="s">
        <v>341</v>
      </c>
      <c r="D21" s="10"/>
      <c r="E21" s="14" t="s">
        <v>372</v>
      </c>
      <c r="F21" s="302">
        <v>38.5</v>
      </c>
      <c r="G21" s="39">
        <v>12800</v>
      </c>
      <c r="H21" s="39">
        <f>F21*G21</f>
        <v>492800</v>
      </c>
      <c r="I21" s="16"/>
      <c r="J21" s="16">
        <f>F21*I21</f>
        <v>0</v>
      </c>
    </row>
    <row r="22" spans="2:10" ht="15">
      <c r="B22" s="12"/>
      <c r="C22" s="114"/>
      <c r="D22" s="10"/>
      <c r="E22" s="14"/>
      <c r="F22" s="15"/>
      <c r="G22" s="16"/>
      <c r="H22" s="16"/>
      <c r="I22" s="16"/>
      <c r="J22" s="16"/>
    </row>
    <row r="23" spans="2:10" ht="15">
      <c r="B23" s="12"/>
      <c r="C23" s="118" t="s">
        <v>547</v>
      </c>
      <c r="D23" s="10"/>
      <c r="E23" s="14"/>
      <c r="F23" s="15"/>
      <c r="G23" s="16"/>
      <c r="H23" s="16"/>
      <c r="I23" s="16"/>
      <c r="J23" s="16"/>
    </row>
    <row r="24" spans="2:10" ht="30">
      <c r="B24" s="12" t="s">
        <v>593</v>
      </c>
      <c r="C24" s="118" t="s">
        <v>548</v>
      </c>
      <c r="D24" s="10"/>
      <c r="E24" s="37"/>
      <c r="F24" s="38"/>
      <c r="G24" s="39">
        <v>12800</v>
      </c>
      <c r="H24" s="39">
        <f>F24*G24</f>
        <v>0</v>
      </c>
      <c r="I24" s="39"/>
      <c r="J24" s="39"/>
    </row>
    <row r="25" spans="2:10" ht="45">
      <c r="B25" s="12"/>
      <c r="C25" s="13" t="s">
        <v>500</v>
      </c>
      <c r="D25" s="10"/>
      <c r="E25" s="14" t="s">
        <v>426</v>
      </c>
      <c r="F25" s="302">
        <v>2.86</v>
      </c>
      <c r="G25" s="39">
        <v>12800</v>
      </c>
      <c r="H25" s="39">
        <f>F25*G25</f>
        <v>36608</v>
      </c>
      <c r="I25" s="16"/>
      <c r="J25" s="16">
        <f>F25*I25</f>
        <v>0</v>
      </c>
    </row>
    <row r="26" spans="2:10" ht="15">
      <c r="B26" s="12" t="s">
        <v>239</v>
      </c>
      <c r="C26" s="13" t="s">
        <v>448</v>
      </c>
      <c r="D26" s="10"/>
      <c r="E26" s="14"/>
      <c r="F26" s="15">
        <v>0.56000000000000005</v>
      </c>
      <c r="G26" s="39">
        <v>12800</v>
      </c>
      <c r="H26" s="39">
        <f>F26*G26</f>
        <v>7168.0000000000009</v>
      </c>
      <c r="I26" s="39"/>
      <c r="J26" s="39"/>
    </row>
    <row r="27" spans="2:10" ht="15">
      <c r="B27" s="12" t="s">
        <v>242</v>
      </c>
      <c r="C27" s="13" t="s">
        <v>449</v>
      </c>
      <c r="D27" s="10"/>
      <c r="E27" s="14"/>
      <c r="F27" s="15">
        <v>1.98</v>
      </c>
      <c r="G27" s="39">
        <v>12800</v>
      </c>
      <c r="H27" s="39">
        <f>F27*G27</f>
        <v>25344</v>
      </c>
      <c r="I27" s="39"/>
      <c r="J27" s="39"/>
    </row>
    <row r="28" spans="2:10" ht="15">
      <c r="B28" s="12" t="s">
        <v>240</v>
      </c>
      <c r="C28" s="13" t="s">
        <v>450</v>
      </c>
      <c r="D28" s="10"/>
      <c r="E28" s="14"/>
      <c r="F28" s="15">
        <v>0.32</v>
      </c>
      <c r="G28" s="39">
        <v>12800</v>
      </c>
      <c r="H28" s="39">
        <f>F28*G28</f>
        <v>4096</v>
      </c>
      <c r="I28" s="39"/>
      <c r="J28" s="39"/>
    </row>
    <row r="29" spans="2:10" ht="15">
      <c r="B29" s="12"/>
      <c r="C29" s="115"/>
      <c r="D29" s="10"/>
      <c r="E29" s="14"/>
      <c r="F29" s="15"/>
      <c r="G29" s="16"/>
      <c r="H29" s="16"/>
      <c r="I29" s="16"/>
      <c r="J29" s="16"/>
    </row>
    <row r="30" spans="2:10" ht="90">
      <c r="B30" s="12" t="s">
        <v>577</v>
      </c>
      <c r="C30" s="13" t="s">
        <v>360</v>
      </c>
      <c r="D30" s="10"/>
      <c r="E30" s="14" t="s">
        <v>426</v>
      </c>
      <c r="F30" s="302">
        <v>14.01</v>
      </c>
      <c r="G30" s="39">
        <v>12800</v>
      </c>
      <c r="H30" s="39">
        <f>F30*G30</f>
        <v>179328</v>
      </c>
      <c r="I30" s="16"/>
      <c r="J30" s="16">
        <f>F30*I30</f>
        <v>0</v>
      </c>
    </row>
    <row r="31" spans="2:10" ht="30">
      <c r="B31" s="12"/>
      <c r="C31" s="118" t="s">
        <v>417</v>
      </c>
      <c r="D31" s="10"/>
      <c r="E31" s="14"/>
      <c r="F31" s="15"/>
      <c r="G31" s="16"/>
      <c r="H31" s="16"/>
      <c r="I31" s="16"/>
      <c r="J31" s="16"/>
    </row>
    <row r="32" spans="2:10" ht="15">
      <c r="B32" s="12" t="s">
        <v>239</v>
      </c>
      <c r="C32" s="118" t="s">
        <v>418</v>
      </c>
      <c r="D32" s="10"/>
      <c r="E32" s="14"/>
      <c r="F32" s="15">
        <v>3.58</v>
      </c>
      <c r="G32" s="16"/>
      <c r="H32" s="16"/>
      <c r="I32" s="16"/>
      <c r="J32" s="16"/>
    </row>
    <row r="33" spans="2:10" ht="15">
      <c r="B33" s="12" t="s">
        <v>242</v>
      </c>
      <c r="C33" s="118" t="s">
        <v>419</v>
      </c>
      <c r="D33" s="10"/>
      <c r="E33" s="14"/>
      <c r="F33" s="15">
        <v>10.43</v>
      </c>
      <c r="G33" s="16"/>
      <c r="H33" s="16"/>
      <c r="I33" s="16"/>
      <c r="J33" s="16"/>
    </row>
    <row r="34" spans="2:10" ht="15">
      <c r="B34" s="12"/>
      <c r="C34" s="115"/>
      <c r="D34" s="10"/>
      <c r="E34" s="14"/>
      <c r="F34" s="15"/>
      <c r="G34" s="16"/>
      <c r="H34" s="16"/>
      <c r="I34" s="16"/>
      <c r="J34" s="16"/>
    </row>
    <row r="35" spans="2:10" ht="75">
      <c r="B35" s="12" t="s">
        <v>578</v>
      </c>
      <c r="C35" s="87" t="s">
        <v>420</v>
      </c>
      <c r="D35" s="10"/>
      <c r="E35" s="14" t="s">
        <v>342</v>
      </c>
      <c r="F35" s="15">
        <v>17.5</v>
      </c>
      <c r="G35" s="16">
        <v>12800</v>
      </c>
      <c r="H35" s="16">
        <f>F35*G35</f>
        <v>224000</v>
      </c>
      <c r="I35" s="16"/>
      <c r="J35" s="16">
        <f>F35*I35</f>
        <v>0</v>
      </c>
    </row>
    <row r="36" spans="2:10" ht="15">
      <c r="B36" s="12"/>
      <c r="C36" s="115"/>
      <c r="D36" s="10"/>
      <c r="E36" s="14"/>
      <c r="F36" s="15"/>
      <c r="G36" s="16"/>
      <c r="H36" s="16"/>
      <c r="I36" s="16"/>
      <c r="J36" s="16"/>
    </row>
    <row r="37" spans="2:10" ht="30">
      <c r="B37" s="12" t="s">
        <v>579</v>
      </c>
      <c r="C37" s="86" t="s">
        <v>421</v>
      </c>
      <c r="D37" s="10"/>
      <c r="E37" s="37"/>
      <c r="F37" s="38"/>
      <c r="G37" s="39">
        <v>12800</v>
      </c>
      <c r="H37" s="39">
        <f>F37*G37</f>
        <v>0</v>
      </c>
      <c r="I37" s="39"/>
      <c r="J37" s="39"/>
    </row>
    <row r="38" spans="2:10" ht="30">
      <c r="B38" s="12"/>
      <c r="C38" s="118" t="s">
        <v>422</v>
      </c>
      <c r="D38" s="10"/>
      <c r="E38" s="14"/>
      <c r="F38" s="15"/>
      <c r="G38" s="16"/>
      <c r="H38" s="16"/>
      <c r="I38" s="16"/>
      <c r="J38" s="16"/>
    </row>
    <row r="39" spans="2:10" ht="15">
      <c r="B39" s="12" t="s">
        <v>239</v>
      </c>
      <c r="C39" s="118" t="s">
        <v>343</v>
      </c>
      <c r="D39" s="10"/>
      <c r="E39" s="14"/>
      <c r="F39" s="15"/>
      <c r="G39" s="16"/>
      <c r="H39" s="16"/>
      <c r="I39" s="16"/>
      <c r="J39" s="16"/>
    </row>
    <row r="40" spans="2:10" ht="15">
      <c r="B40" s="12"/>
      <c r="C40" s="118" t="s">
        <v>423</v>
      </c>
      <c r="D40" s="10"/>
      <c r="E40" s="14"/>
      <c r="F40" s="15"/>
      <c r="G40" s="16"/>
      <c r="H40" s="16"/>
      <c r="I40" s="16"/>
      <c r="J40" s="16"/>
    </row>
    <row r="41" spans="2:10" ht="15">
      <c r="B41" s="12"/>
      <c r="C41" s="118" t="s">
        <v>499</v>
      </c>
      <c r="D41" s="10"/>
      <c r="E41" s="37"/>
      <c r="F41" s="15"/>
      <c r="G41" s="16"/>
      <c r="H41" s="16"/>
      <c r="I41" s="16"/>
      <c r="J41" s="16"/>
    </row>
    <row r="42" spans="2:10" ht="15">
      <c r="B42" s="12"/>
      <c r="C42" s="118" t="s">
        <v>424</v>
      </c>
      <c r="D42" s="10"/>
      <c r="E42" s="14" t="s">
        <v>344</v>
      </c>
      <c r="F42" s="15">
        <v>148</v>
      </c>
      <c r="G42" s="39">
        <v>12800</v>
      </c>
      <c r="H42" s="39">
        <f>F42*G42</f>
        <v>1894400</v>
      </c>
      <c r="I42" s="16"/>
      <c r="J42" s="16">
        <f>F42*I42</f>
        <v>0</v>
      </c>
    </row>
    <row r="43" spans="2:10" ht="15">
      <c r="B43" s="12"/>
      <c r="C43" s="115"/>
      <c r="D43" s="10"/>
      <c r="E43" s="14"/>
      <c r="F43" s="15"/>
      <c r="G43" s="16"/>
      <c r="H43" s="16"/>
      <c r="I43" s="16"/>
      <c r="J43" s="16"/>
    </row>
    <row r="44" spans="2:10" ht="15">
      <c r="B44" s="12" t="s">
        <v>242</v>
      </c>
      <c r="C44" s="118" t="s">
        <v>425</v>
      </c>
      <c r="D44" s="10"/>
      <c r="E44" s="14"/>
      <c r="F44" s="15"/>
      <c r="G44" s="16"/>
      <c r="H44" s="16"/>
      <c r="I44" s="16"/>
      <c r="J44" s="16"/>
    </row>
    <row r="45" spans="2:10" ht="15">
      <c r="B45" s="12"/>
      <c r="C45" s="118" t="s">
        <v>345</v>
      </c>
      <c r="D45" s="10"/>
      <c r="E45" s="14"/>
      <c r="F45" s="15"/>
      <c r="G45" s="16"/>
      <c r="H45" s="16"/>
      <c r="I45" s="16"/>
      <c r="J45" s="16"/>
    </row>
    <row r="46" spans="2:10" ht="15">
      <c r="B46" s="12"/>
      <c r="C46" s="139" t="s">
        <v>346</v>
      </c>
      <c r="D46" s="10"/>
      <c r="E46" s="14"/>
      <c r="F46" s="15"/>
      <c r="G46" s="16"/>
      <c r="H46" s="16"/>
      <c r="I46" s="16"/>
      <c r="J46" s="16"/>
    </row>
    <row r="47" spans="2:10" ht="15">
      <c r="B47" s="12"/>
      <c r="C47" s="139" t="s">
        <v>408</v>
      </c>
      <c r="D47" s="10"/>
      <c r="E47" s="14"/>
      <c r="F47" s="15"/>
      <c r="G47" s="16"/>
      <c r="H47" s="16"/>
      <c r="I47" s="16"/>
      <c r="J47" s="16"/>
    </row>
    <row r="48" spans="2:10" ht="15">
      <c r="B48" s="12"/>
      <c r="C48" s="139" t="s">
        <v>409</v>
      </c>
      <c r="D48" s="10"/>
      <c r="E48" s="14" t="s">
        <v>372</v>
      </c>
      <c r="F48" s="15">
        <v>77.5</v>
      </c>
      <c r="G48" s="39">
        <v>12800</v>
      </c>
      <c r="H48" s="39">
        <f>F48*G48</f>
        <v>992000</v>
      </c>
      <c r="I48" s="16"/>
      <c r="J48" s="16">
        <f>F48*I48</f>
        <v>0</v>
      </c>
    </row>
    <row r="49" spans="2:10" ht="15">
      <c r="B49" s="12"/>
      <c r="C49" s="140"/>
      <c r="D49" s="10"/>
      <c r="E49" s="14"/>
      <c r="F49" s="15"/>
      <c r="G49" s="39"/>
      <c r="H49" s="39"/>
      <c r="I49" s="39"/>
      <c r="J49" s="16"/>
    </row>
    <row r="50" spans="2:10" ht="15">
      <c r="B50" s="12" t="s">
        <v>240</v>
      </c>
      <c r="C50" s="139" t="s">
        <v>425</v>
      </c>
      <c r="D50" s="10"/>
      <c r="E50" s="14"/>
      <c r="F50" s="15"/>
      <c r="G50" s="16"/>
      <c r="H50" s="16"/>
      <c r="I50" s="16"/>
      <c r="J50" s="16"/>
    </row>
    <row r="51" spans="2:10" ht="15">
      <c r="B51" s="12"/>
      <c r="C51" s="139" t="s">
        <v>345</v>
      </c>
      <c r="D51" s="10"/>
      <c r="E51" s="14"/>
      <c r="F51" s="15"/>
      <c r="G51" s="16"/>
      <c r="H51" s="16"/>
      <c r="I51" s="16"/>
      <c r="J51" s="16"/>
    </row>
    <row r="52" spans="2:10" ht="15">
      <c r="B52" s="12"/>
      <c r="C52" s="139" t="s">
        <v>346</v>
      </c>
      <c r="D52" s="10"/>
      <c r="E52" s="14"/>
      <c r="F52" s="15"/>
      <c r="G52" s="16"/>
      <c r="H52" s="16"/>
      <c r="I52" s="16"/>
      <c r="J52" s="16"/>
    </row>
    <row r="53" spans="2:10" ht="15">
      <c r="B53" s="12"/>
      <c r="C53" s="118" t="s">
        <v>410</v>
      </c>
      <c r="D53" s="10"/>
      <c r="E53" s="14"/>
      <c r="F53" s="15"/>
      <c r="G53" s="16"/>
      <c r="H53" s="16"/>
      <c r="I53" s="16"/>
      <c r="J53" s="16"/>
    </row>
    <row r="54" spans="2:10" ht="15">
      <c r="B54" s="12"/>
      <c r="C54" s="118" t="s">
        <v>409</v>
      </c>
      <c r="D54" s="10"/>
      <c r="E54" s="14" t="s">
        <v>372</v>
      </c>
      <c r="F54" s="15">
        <v>77.5</v>
      </c>
      <c r="G54" s="39">
        <v>12800</v>
      </c>
      <c r="H54" s="39">
        <f>F54*G54</f>
        <v>992000</v>
      </c>
      <c r="I54" s="16"/>
      <c r="J54" s="16">
        <f>F54*I54</f>
        <v>0</v>
      </c>
    </row>
    <row r="55" spans="2:10" ht="15">
      <c r="B55" s="12"/>
      <c r="C55" s="114"/>
      <c r="D55" s="10"/>
      <c r="E55" s="14"/>
      <c r="F55" s="15"/>
      <c r="G55" s="39"/>
      <c r="H55" s="39"/>
      <c r="I55" s="39"/>
      <c r="J55" s="39"/>
    </row>
    <row r="56" spans="2:10" ht="15">
      <c r="B56" s="12" t="s">
        <v>427</v>
      </c>
      <c r="C56" s="118" t="s">
        <v>411</v>
      </c>
      <c r="D56" s="10"/>
      <c r="E56" s="14"/>
      <c r="F56" s="15"/>
      <c r="G56" s="39"/>
      <c r="H56" s="39"/>
      <c r="I56" s="39"/>
      <c r="J56" s="39"/>
    </row>
    <row r="57" spans="2:10" ht="15">
      <c r="B57" s="12"/>
      <c r="C57" s="118" t="s">
        <v>483</v>
      </c>
      <c r="D57" s="10"/>
      <c r="E57" s="14"/>
      <c r="F57" s="15"/>
      <c r="G57" s="39"/>
      <c r="H57" s="39"/>
      <c r="I57" s="39"/>
      <c r="J57" s="39"/>
    </row>
    <row r="58" spans="2:10" ht="15">
      <c r="B58" s="12"/>
      <c r="C58" s="118" t="s">
        <v>347</v>
      </c>
      <c r="D58" s="10"/>
      <c r="E58" s="14" t="s">
        <v>348</v>
      </c>
      <c r="F58" s="15">
        <v>10.85</v>
      </c>
      <c r="G58" s="39">
        <v>12800</v>
      </c>
      <c r="H58" s="39">
        <f>F58*G58</f>
        <v>138880</v>
      </c>
      <c r="I58" s="16"/>
      <c r="J58" s="16">
        <f>F58*I58</f>
        <v>0</v>
      </c>
    </row>
    <row r="59" spans="2:10" ht="15">
      <c r="B59" s="12"/>
      <c r="C59" s="114"/>
      <c r="D59" s="10"/>
      <c r="E59" s="14"/>
      <c r="F59" s="15"/>
      <c r="G59" s="16"/>
      <c r="H59" s="16"/>
      <c r="I59" s="16"/>
      <c r="J59" s="16"/>
    </row>
    <row r="60" spans="2:10" ht="30">
      <c r="B60" s="12" t="s">
        <v>580</v>
      </c>
      <c r="C60" s="87" t="s">
        <v>484</v>
      </c>
      <c r="D60" s="10"/>
      <c r="E60" s="14"/>
      <c r="F60" s="38"/>
      <c r="G60" s="39"/>
      <c r="H60" s="39"/>
      <c r="I60" s="39"/>
      <c r="J60" s="39"/>
    </row>
    <row r="61" spans="2:10" ht="105">
      <c r="B61" s="12"/>
      <c r="C61" s="87" t="s">
        <v>359</v>
      </c>
      <c r="D61" s="10"/>
      <c r="E61" s="14" t="s">
        <v>338</v>
      </c>
      <c r="F61" s="15">
        <v>1</v>
      </c>
      <c r="G61" s="16">
        <v>12800</v>
      </c>
      <c r="H61" s="16">
        <f>F61*G61</f>
        <v>12800</v>
      </c>
      <c r="I61" s="16"/>
      <c r="J61" s="16">
        <f>F61*I61</f>
        <v>0</v>
      </c>
    </row>
    <row r="62" spans="2:10" ht="15">
      <c r="B62" s="12"/>
      <c r="C62" s="114"/>
      <c r="D62" s="10"/>
      <c r="E62" s="14"/>
      <c r="F62" s="15"/>
      <c r="G62" s="16"/>
      <c r="H62" s="16"/>
      <c r="I62" s="16"/>
      <c r="J62" s="16"/>
    </row>
    <row r="63" spans="2:10" ht="15">
      <c r="B63" s="12"/>
      <c r="C63" s="118" t="s">
        <v>243</v>
      </c>
      <c r="D63" s="10"/>
      <c r="E63" s="14"/>
      <c r="F63" s="15"/>
      <c r="G63" s="16"/>
      <c r="H63" s="16"/>
      <c r="I63" s="16"/>
      <c r="J63" s="16"/>
    </row>
    <row r="64" spans="2:10" ht="60">
      <c r="B64" s="12" t="s">
        <v>581</v>
      </c>
      <c r="C64" s="180" t="s">
        <v>469</v>
      </c>
      <c r="D64" s="10"/>
      <c r="E64" s="14" t="s">
        <v>372</v>
      </c>
      <c r="F64" s="15">
        <v>20.8</v>
      </c>
      <c r="G64" s="39">
        <v>12800</v>
      </c>
      <c r="H64" s="39">
        <f>F64*G64</f>
        <v>266240</v>
      </c>
      <c r="I64" s="16"/>
      <c r="J64" s="16">
        <f>F64*I64</f>
        <v>0</v>
      </c>
    </row>
    <row r="65" spans="2:10" ht="15">
      <c r="B65" s="12"/>
      <c r="C65" s="115"/>
      <c r="D65" s="10"/>
      <c r="E65" s="14"/>
      <c r="F65" s="15"/>
      <c r="G65" s="39"/>
      <c r="H65" s="39"/>
      <c r="I65" s="16"/>
      <c r="J65" s="16"/>
    </row>
    <row r="66" spans="2:10" ht="75">
      <c r="B66" s="12" t="s">
        <v>582</v>
      </c>
      <c r="C66" s="181" t="s">
        <v>534</v>
      </c>
      <c r="D66" s="10"/>
      <c r="E66" s="14" t="s">
        <v>372</v>
      </c>
      <c r="F66" s="15">
        <v>7.05</v>
      </c>
      <c r="G66" s="39">
        <v>12800</v>
      </c>
      <c r="H66" s="39">
        <f>F66*G66</f>
        <v>90240</v>
      </c>
      <c r="I66" s="16"/>
      <c r="J66" s="16">
        <f>F66*I66</f>
        <v>0</v>
      </c>
    </row>
    <row r="67" spans="2:10" ht="15">
      <c r="B67" s="12"/>
      <c r="C67" s="115"/>
      <c r="D67" s="10"/>
      <c r="E67" s="14"/>
      <c r="F67" s="15"/>
      <c r="G67" s="16"/>
      <c r="H67" s="16"/>
      <c r="I67" s="16"/>
      <c r="J67" s="16"/>
    </row>
    <row r="68" spans="2:10" ht="45">
      <c r="B68" s="12" t="s">
        <v>583</v>
      </c>
      <c r="C68" s="118" t="s">
        <v>390</v>
      </c>
      <c r="D68" s="10"/>
      <c r="E68" s="14" t="s">
        <v>372</v>
      </c>
      <c r="F68" s="15">
        <v>9.6</v>
      </c>
      <c r="G68" s="39">
        <v>12800</v>
      </c>
      <c r="H68" s="39">
        <f>F68*G68</f>
        <v>122880</v>
      </c>
      <c r="I68" s="16"/>
      <c r="J68" s="16">
        <f>F68*I68</f>
        <v>0</v>
      </c>
    </row>
    <row r="69" spans="2:10" ht="15">
      <c r="B69" s="12"/>
      <c r="C69" s="118" t="s">
        <v>451</v>
      </c>
      <c r="D69" s="10"/>
      <c r="E69" s="14"/>
      <c r="F69" s="15"/>
      <c r="G69" s="39"/>
      <c r="H69" s="39"/>
      <c r="I69" s="16"/>
      <c r="J69" s="16"/>
    </row>
    <row r="70" spans="2:10" ht="15">
      <c r="B70" s="12"/>
      <c r="C70" s="118" t="s">
        <v>391</v>
      </c>
      <c r="D70" s="10"/>
      <c r="E70" s="14"/>
      <c r="F70" s="15"/>
      <c r="G70" s="39"/>
      <c r="H70" s="39"/>
      <c r="I70" s="16"/>
      <c r="J70" s="16"/>
    </row>
    <row r="71" spans="2:10" ht="15">
      <c r="B71" s="12"/>
      <c r="C71" s="118" t="s">
        <v>392</v>
      </c>
      <c r="D71" s="10"/>
      <c r="E71" s="14"/>
      <c r="F71" s="15"/>
      <c r="G71" s="39"/>
      <c r="H71" s="39"/>
      <c r="I71" s="16"/>
      <c r="J71" s="16"/>
    </row>
    <row r="72" spans="2:10" ht="15">
      <c r="B72" s="12"/>
      <c r="C72" s="118" t="s">
        <v>393</v>
      </c>
      <c r="D72" s="10"/>
      <c r="E72" s="14"/>
      <c r="F72" s="15"/>
      <c r="G72" s="39"/>
      <c r="H72" s="39"/>
      <c r="I72" s="16"/>
      <c r="J72" s="16"/>
    </row>
    <row r="73" spans="2:10" ht="15">
      <c r="B73" s="12"/>
      <c r="C73" s="118" t="s">
        <v>394</v>
      </c>
      <c r="D73" s="10"/>
      <c r="E73" s="14"/>
      <c r="F73" s="15"/>
      <c r="G73" s="39"/>
      <c r="H73" s="39"/>
      <c r="I73" s="16"/>
      <c r="J73" s="16"/>
    </row>
    <row r="74" spans="2:10" ht="15">
      <c r="B74" s="12"/>
      <c r="C74" s="118" t="s">
        <v>413</v>
      </c>
      <c r="D74" s="10"/>
      <c r="E74" s="14"/>
      <c r="F74" s="15"/>
      <c r="G74" s="16"/>
      <c r="H74" s="16"/>
      <c r="I74" s="16"/>
      <c r="J74" s="16"/>
    </row>
    <row r="75" spans="2:10" ht="15">
      <c r="B75" s="12"/>
      <c r="C75" s="118" t="s">
        <v>395</v>
      </c>
      <c r="D75" s="10"/>
      <c r="E75" s="14"/>
      <c r="F75" s="15"/>
      <c r="G75" s="16"/>
      <c r="H75" s="16"/>
      <c r="I75" s="16"/>
      <c r="J75" s="16"/>
    </row>
    <row r="76" spans="2:10" ht="30">
      <c r="B76" s="12"/>
      <c r="C76" s="118" t="s">
        <v>396</v>
      </c>
      <c r="D76" s="10"/>
      <c r="E76" s="14"/>
      <c r="F76" s="15"/>
      <c r="G76" s="16"/>
      <c r="H76" s="16"/>
      <c r="I76" s="16"/>
      <c r="J76" s="16"/>
    </row>
    <row r="77" spans="2:10" ht="15">
      <c r="B77" s="12"/>
      <c r="C77" s="115"/>
      <c r="D77" s="10"/>
      <c r="E77" s="14"/>
      <c r="F77" s="15"/>
      <c r="G77" s="16"/>
      <c r="H77" s="16"/>
      <c r="I77" s="16"/>
      <c r="J77" s="16"/>
    </row>
    <row r="78" spans="2:10" ht="45">
      <c r="B78" s="12" t="s">
        <v>533</v>
      </c>
      <c r="C78" s="118" t="s">
        <v>428</v>
      </c>
      <c r="D78" s="10"/>
      <c r="E78" s="14" t="s">
        <v>241</v>
      </c>
      <c r="F78" s="15">
        <v>30.55</v>
      </c>
      <c r="G78" s="39">
        <v>12800</v>
      </c>
      <c r="H78" s="39">
        <f>F78*G78</f>
        <v>391040</v>
      </c>
      <c r="I78" s="16"/>
      <c r="J78" s="16">
        <f>F78*I78</f>
        <v>0</v>
      </c>
    </row>
    <row r="79" spans="2:10" ht="15">
      <c r="B79" s="12"/>
      <c r="C79" s="118" t="s">
        <v>429</v>
      </c>
      <c r="D79" s="10"/>
      <c r="E79" s="14"/>
      <c r="F79" s="15"/>
      <c r="G79" s="39"/>
      <c r="H79" s="39"/>
      <c r="I79" s="16"/>
      <c r="J79" s="16"/>
    </row>
    <row r="80" spans="2:10" ht="15">
      <c r="B80" s="12"/>
      <c r="C80" s="118" t="s">
        <v>412</v>
      </c>
      <c r="D80" s="10"/>
      <c r="E80" s="14"/>
      <c r="F80" s="15"/>
      <c r="G80" s="39"/>
      <c r="H80" s="39"/>
      <c r="I80" s="16"/>
      <c r="J80" s="16"/>
    </row>
    <row r="81" spans="2:10" ht="15">
      <c r="B81" s="12"/>
      <c r="C81" s="118" t="s">
        <v>394</v>
      </c>
      <c r="D81" s="10"/>
      <c r="E81" s="14"/>
      <c r="F81" s="15"/>
      <c r="G81" s="39"/>
      <c r="H81" s="39"/>
      <c r="I81" s="16"/>
      <c r="J81" s="16"/>
    </row>
    <row r="82" spans="2:10" ht="15">
      <c r="B82" s="12"/>
      <c r="C82" s="118" t="s">
        <v>413</v>
      </c>
      <c r="D82" s="10"/>
      <c r="E82" s="14"/>
      <c r="F82" s="15"/>
      <c r="G82" s="16"/>
      <c r="H82" s="16"/>
      <c r="I82" s="16"/>
      <c r="J82" s="16"/>
    </row>
    <row r="83" spans="2:10" ht="15">
      <c r="B83" s="12"/>
      <c r="C83" s="118" t="s">
        <v>395</v>
      </c>
      <c r="D83" s="10"/>
      <c r="E83" s="14"/>
      <c r="F83" s="15"/>
      <c r="G83" s="16"/>
      <c r="H83" s="16"/>
      <c r="I83" s="16"/>
      <c r="J83" s="16"/>
    </row>
    <row r="84" spans="2:10" ht="30">
      <c r="B84" s="12"/>
      <c r="C84" s="118" t="s">
        <v>414</v>
      </c>
      <c r="D84" s="10"/>
      <c r="E84" s="14"/>
      <c r="F84" s="15"/>
      <c r="G84" s="16"/>
      <c r="H84" s="16"/>
      <c r="I84" s="16"/>
      <c r="J84" s="16"/>
    </row>
    <row r="85" spans="2:10" ht="15">
      <c r="B85" s="12"/>
      <c r="C85" s="115"/>
      <c r="D85" s="10"/>
      <c r="E85" s="14"/>
      <c r="F85" s="15"/>
      <c r="G85" s="16"/>
      <c r="H85" s="16"/>
      <c r="I85" s="16"/>
      <c r="J85" s="16"/>
    </row>
    <row r="86" spans="2:10" ht="15">
      <c r="B86" s="12"/>
      <c r="C86" s="114"/>
      <c r="D86" s="10"/>
      <c r="E86" s="14"/>
      <c r="F86" s="15"/>
      <c r="G86" s="16"/>
      <c r="H86" s="16"/>
      <c r="I86" s="16"/>
      <c r="J86" s="16"/>
    </row>
    <row r="87" spans="2:10" ht="45">
      <c r="B87" s="12" t="s">
        <v>470</v>
      </c>
      <c r="C87" s="118" t="s">
        <v>460</v>
      </c>
      <c r="D87" s="10"/>
      <c r="E87" s="14" t="s">
        <v>241</v>
      </c>
      <c r="F87" s="38">
        <v>46.3</v>
      </c>
      <c r="G87" s="16">
        <v>12800</v>
      </c>
      <c r="H87" s="16">
        <f>F87*G87</f>
        <v>592640</v>
      </c>
      <c r="I87" s="16"/>
      <c r="J87" s="16">
        <f>F87*I87</f>
        <v>0</v>
      </c>
    </row>
    <row r="88" spans="2:10" ht="15">
      <c r="B88" s="12"/>
      <c r="C88" s="118" t="s">
        <v>386</v>
      </c>
      <c r="D88" s="10"/>
      <c r="E88" s="14"/>
      <c r="F88" s="15"/>
      <c r="G88" s="16"/>
      <c r="H88" s="16"/>
      <c r="I88" s="16"/>
      <c r="J88" s="16"/>
    </row>
    <row r="89" spans="2:10" ht="15">
      <c r="B89" s="12"/>
      <c r="C89" s="118" t="s">
        <v>415</v>
      </c>
      <c r="D89" s="10"/>
      <c r="E89" s="14"/>
      <c r="F89" s="15"/>
      <c r="G89" s="16"/>
      <c r="H89" s="16"/>
      <c r="I89" s="16"/>
      <c r="J89" s="16"/>
    </row>
    <row r="90" spans="2:10" ht="15">
      <c r="B90" s="12"/>
      <c r="C90" s="119"/>
      <c r="D90" s="10"/>
      <c r="E90" s="14"/>
      <c r="F90" s="15"/>
      <c r="G90" s="16"/>
      <c r="H90" s="16"/>
      <c r="I90" s="16"/>
      <c r="J90" s="16"/>
    </row>
    <row r="91" spans="2:10" ht="15">
      <c r="B91" s="12"/>
      <c r="C91" s="120"/>
      <c r="D91" s="10"/>
      <c r="E91" s="14"/>
      <c r="F91" s="15"/>
      <c r="G91" s="16"/>
      <c r="H91" s="16"/>
      <c r="I91" s="16"/>
      <c r="J91" s="16"/>
    </row>
    <row r="92" spans="2:10" ht="15">
      <c r="B92" s="12"/>
      <c r="C92" s="118" t="s">
        <v>452</v>
      </c>
      <c r="D92" s="10"/>
      <c r="E92" s="14"/>
      <c r="F92" s="15"/>
      <c r="G92" s="16"/>
      <c r="H92" s="16"/>
      <c r="I92" s="16"/>
      <c r="J92" s="16"/>
    </row>
    <row r="93" spans="2:10" ht="45">
      <c r="B93" s="12" t="s">
        <v>471</v>
      </c>
      <c r="C93" s="118" t="s">
        <v>387</v>
      </c>
      <c r="D93" s="10"/>
      <c r="E93" s="14" t="s">
        <v>372</v>
      </c>
      <c r="F93" s="15">
        <v>10.6</v>
      </c>
      <c r="G93" s="39">
        <v>12800</v>
      </c>
      <c r="H93" s="39">
        <f>F93*G93</f>
        <v>135680</v>
      </c>
      <c r="I93" s="16"/>
      <c r="J93" s="16">
        <f>F93*I93</f>
        <v>0</v>
      </c>
    </row>
    <row r="94" spans="2:10" ht="15">
      <c r="B94" s="12" t="s">
        <v>239</v>
      </c>
      <c r="C94" s="118" t="s">
        <v>388</v>
      </c>
      <c r="D94" s="10"/>
      <c r="E94" s="14"/>
      <c r="F94" s="15">
        <v>4.8</v>
      </c>
      <c r="G94" s="16"/>
      <c r="H94" s="16"/>
      <c r="I94" s="16"/>
      <c r="J94" s="16"/>
    </row>
    <row r="95" spans="2:10" ht="15">
      <c r="B95" s="12" t="s">
        <v>242</v>
      </c>
      <c r="C95" s="118" t="s">
        <v>378</v>
      </c>
      <c r="D95" s="10"/>
      <c r="E95" s="14"/>
      <c r="F95" s="15">
        <v>5.8</v>
      </c>
      <c r="G95" s="16"/>
      <c r="H95" s="16"/>
      <c r="I95" s="16"/>
      <c r="J95" s="16"/>
    </row>
    <row r="96" spans="2:10" ht="45">
      <c r="B96" s="12" t="s">
        <v>195</v>
      </c>
      <c r="C96" s="118" t="s">
        <v>157</v>
      </c>
      <c r="D96" s="10"/>
      <c r="E96" s="14" t="s">
        <v>158</v>
      </c>
      <c r="F96" s="15">
        <v>7</v>
      </c>
      <c r="G96" s="39">
        <v>12800</v>
      </c>
      <c r="H96" s="39">
        <f>F96*G96</f>
        <v>89600</v>
      </c>
      <c r="I96" s="16"/>
      <c r="J96" s="16">
        <f>F96*I96</f>
        <v>0</v>
      </c>
    </row>
    <row r="97" spans="1:10" ht="15">
      <c r="B97" s="12"/>
      <c r="C97" s="115"/>
      <c r="D97" s="10"/>
      <c r="E97" s="14"/>
      <c r="F97" s="15"/>
      <c r="G97" s="16"/>
      <c r="H97" s="16"/>
      <c r="I97" s="16"/>
      <c r="J97" s="16"/>
    </row>
    <row r="98" spans="1:10" ht="15">
      <c r="B98" s="12"/>
      <c r="C98" s="118" t="s">
        <v>453</v>
      </c>
      <c r="D98" s="10"/>
      <c r="E98" s="14"/>
      <c r="F98" s="15"/>
      <c r="G98" s="16"/>
      <c r="H98" s="16"/>
      <c r="I98" s="16"/>
      <c r="J98" s="16"/>
    </row>
    <row r="99" spans="1:10" ht="60">
      <c r="B99" s="12" t="s">
        <v>472</v>
      </c>
      <c r="C99" s="118" t="s">
        <v>379</v>
      </c>
      <c r="D99" s="10"/>
      <c r="E99" s="14" t="s">
        <v>454</v>
      </c>
      <c r="F99" s="15">
        <v>19.75</v>
      </c>
      <c r="G99" s="39">
        <v>12800</v>
      </c>
      <c r="H99" s="39">
        <f>F99*G99</f>
        <v>252800</v>
      </c>
      <c r="I99" s="16"/>
      <c r="J99" s="16">
        <f>F99*I99</f>
        <v>0</v>
      </c>
    </row>
    <row r="100" spans="1:10" ht="18.95" customHeight="1">
      <c r="B100" s="12"/>
      <c r="C100" s="118" t="s">
        <v>476</v>
      </c>
      <c r="D100" s="10"/>
      <c r="E100" s="14"/>
      <c r="F100" s="15"/>
      <c r="G100" s="16"/>
      <c r="H100" s="16"/>
      <c r="I100" s="16"/>
      <c r="J100" s="16"/>
    </row>
    <row r="101" spans="1:10" ht="15">
      <c r="B101" s="12"/>
      <c r="C101" s="114"/>
      <c r="D101" s="10"/>
      <c r="E101" s="14"/>
      <c r="F101" s="15"/>
      <c r="G101" s="16"/>
      <c r="H101" s="16"/>
      <c r="I101" s="16"/>
      <c r="J101" s="16"/>
    </row>
    <row r="102" spans="1:10" ht="15">
      <c r="B102" s="12"/>
      <c r="C102" s="118" t="s">
        <v>455</v>
      </c>
      <c r="D102" s="10"/>
      <c r="E102" s="14"/>
      <c r="F102" s="15"/>
      <c r="G102" s="16"/>
      <c r="H102" s="16"/>
      <c r="I102" s="16"/>
      <c r="J102" s="16"/>
    </row>
    <row r="103" spans="1:10" ht="75">
      <c r="B103" s="12" t="s">
        <v>473</v>
      </c>
      <c r="C103" s="118" t="s">
        <v>380</v>
      </c>
      <c r="D103" s="121"/>
      <c r="E103" s="14" t="s">
        <v>456</v>
      </c>
      <c r="F103" s="15">
        <v>94.8</v>
      </c>
      <c r="G103" s="16">
        <v>12800</v>
      </c>
      <c r="H103" s="16">
        <f>F103*G103</f>
        <v>1213440</v>
      </c>
      <c r="I103" s="16"/>
      <c r="J103" s="16">
        <f>F103*I103</f>
        <v>0</v>
      </c>
    </row>
    <row r="104" spans="1:10" ht="15">
      <c r="B104" s="12"/>
      <c r="C104" s="114"/>
      <c r="D104" s="10"/>
      <c r="E104" s="37"/>
      <c r="F104" s="38"/>
      <c r="G104" s="39"/>
      <c r="H104" s="39"/>
      <c r="I104" s="39"/>
      <c r="J104" s="39"/>
    </row>
    <row r="105" spans="1:10" ht="75">
      <c r="B105" s="12" t="s">
        <v>474</v>
      </c>
      <c r="C105" s="118" t="s">
        <v>506</v>
      </c>
      <c r="D105" s="121"/>
      <c r="E105" s="14" t="s">
        <v>457</v>
      </c>
      <c r="F105" s="15">
        <v>42.4</v>
      </c>
      <c r="G105" s="16">
        <v>12800</v>
      </c>
      <c r="H105" s="16">
        <f>F105*G105</f>
        <v>542720</v>
      </c>
      <c r="I105" s="16"/>
      <c r="J105" s="16">
        <f>F105*I105</f>
        <v>0</v>
      </c>
    </row>
    <row r="106" spans="1:10" ht="15">
      <c r="B106" s="12"/>
      <c r="C106" s="118"/>
      <c r="D106" s="121"/>
      <c r="E106" s="14"/>
      <c r="F106" s="15"/>
      <c r="G106" s="16"/>
      <c r="H106" s="16"/>
      <c r="I106" s="16"/>
      <c r="J106" s="16"/>
    </row>
    <row r="107" spans="1:10" ht="45">
      <c r="B107" s="12" t="s">
        <v>475</v>
      </c>
      <c r="C107" s="118" t="s">
        <v>537</v>
      </c>
      <c r="D107" s="121"/>
      <c r="E107" s="14"/>
      <c r="F107" s="15"/>
      <c r="G107" s="16"/>
      <c r="H107" s="16"/>
      <c r="I107" s="16"/>
      <c r="J107" s="16"/>
    </row>
    <row r="108" spans="1:10" ht="15">
      <c r="B108" s="12"/>
      <c r="C108" s="118" t="s">
        <v>538</v>
      </c>
      <c r="D108" s="121"/>
      <c r="E108" s="14" t="s">
        <v>539</v>
      </c>
      <c r="F108" s="190">
        <v>280</v>
      </c>
      <c r="G108" s="16">
        <v>12800</v>
      </c>
      <c r="H108" s="16">
        <f>F108*G108</f>
        <v>3584000</v>
      </c>
      <c r="I108" s="16"/>
      <c r="J108" s="16">
        <f>F108*I108</f>
        <v>0</v>
      </c>
    </row>
    <row r="109" spans="1:10" ht="15">
      <c r="B109" s="12"/>
      <c r="C109" s="118"/>
      <c r="D109" s="121"/>
      <c r="E109" s="14"/>
      <c r="F109" s="15"/>
      <c r="G109" s="16"/>
      <c r="H109" s="16"/>
      <c r="I109" s="16"/>
      <c r="J109" s="16"/>
    </row>
    <row r="110" spans="1:10" ht="45">
      <c r="B110" s="12" t="s">
        <v>542</v>
      </c>
      <c r="C110" s="118" t="s">
        <v>544</v>
      </c>
      <c r="D110" s="121"/>
      <c r="E110" s="14"/>
      <c r="F110" s="15"/>
      <c r="G110" s="16"/>
      <c r="H110" s="16"/>
      <c r="I110" s="16"/>
      <c r="J110" s="16"/>
    </row>
    <row r="111" spans="1:10" ht="15">
      <c r="B111" s="12"/>
      <c r="C111" s="118" t="s">
        <v>543</v>
      </c>
      <c r="D111" s="121"/>
      <c r="E111" s="14"/>
      <c r="F111" s="15"/>
      <c r="G111" s="16"/>
      <c r="H111" s="16"/>
      <c r="I111" s="16"/>
      <c r="J111" s="303"/>
    </row>
    <row r="112" spans="1:10" ht="15">
      <c r="A112" s="60"/>
      <c r="B112" s="59"/>
      <c r="C112" s="114"/>
      <c r="D112" s="10"/>
      <c r="E112" s="37"/>
      <c r="F112" s="38"/>
      <c r="G112" s="39"/>
      <c r="H112" s="39"/>
      <c r="I112" s="39"/>
      <c r="J112" s="39"/>
    </row>
    <row r="113" spans="1:10" ht="15">
      <c r="A113" s="132"/>
      <c r="B113" s="133"/>
      <c r="C113" s="134" t="s">
        <v>262</v>
      </c>
      <c r="D113" s="134"/>
      <c r="E113" s="135"/>
      <c r="F113" s="136"/>
      <c r="G113" s="137"/>
      <c r="H113" s="137" t="e">
        <f>SUM(#REF!)</f>
        <v>#REF!</v>
      </c>
      <c r="I113" s="137"/>
      <c r="J113" s="184">
        <f>J111+J108+J105+J103+J99+J96+J93+J87+J78+J68+J66+J64+J61+J58+J54+J48+J42+J35+J30+J25+J21+J14+J10</f>
        <v>0</v>
      </c>
    </row>
    <row r="116" spans="1:10">
      <c r="C116" s="169"/>
    </row>
  </sheetData>
  <mergeCells count="2">
    <mergeCell ref="C5:J5"/>
    <mergeCell ref="C6:J6"/>
  </mergeCells>
  <phoneticPr fontId="30" type="noConversion"/>
  <pageMargins left="0.75000000000000011" right="0.39000000000000007" top="0.79000000000000015" bottom="0.79000000000000015" header="0.39000000000000007" footer="0.39000000000000007"/>
  <pageSetup paperSize="10" orientation="portrait" horizontalDpi="4294967292" verticalDpi="4294967292" r:id="rId1"/>
  <headerFooter>
    <oddHeader>&amp;R&amp;"Calibri,Regular"&amp;11OŠ Vrtojba_x000D_</oddHeader>
    <oddFooter>&amp;C&amp;"Calibri,Regular"&amp;8Osnovna šola Vrtojba - PZI_x000D_rekonstrukcija, dozidava, nadzidava&amp;R&amp;P</oddFooter>
  </headerFooter>
  <extLst>
    <ext xmlns:mx="http://schemas.microsoft.com/office/mac/excel/2008/main" uri="http://schemas.microsoft.com/office/mac/excel/2008/main">
      <mx:PLV Mode="1" OnePage="0" WScale="0"/>
    </ext>
  </extLst>
</worksheet>
</file>

<file path=xl/worksheets/sheet6.xml><?xml version="1.0" encoding="utf-8"?>
<worksheet xmlns="http://schemas.openxmlformats.org/spreadsheetml/2006/main" xmlns:r="http://schemas.openxmlformats.org/officeDocument/2006/relationships">
  <dimension ref="A2:I37"/>
  <sheetViews>
    <sheetView view="pageLayout" topLeftCell="A33" workbookViewId="0">
      <selection activeCell="H33" sqref="H33"/>
    </sheetView>
  </sheetViews>
  <sheetFormatPr defaultColWidth="11.42578125" defaultRowHeight="12.75"/>
  <cols>
    <col min="1" max="1" width="1.5703125" style="2" customWidth="1"/>
    <col min="2" max="2" width="5" style="2" bestFit="1" customWidth="1"/>
    <col min="3" max="3" width="1.5703125" style="2" customWidth="1"/>
    <col min="4" max="4" width="34.7109375" style="2" customWidth="1"/>
    <col min="5" max="5" width="1.5703125" style="2" customWidth="1"/>
    <col min="6" max="6" width="4" style="2" customWidth="1"/>
    <col min="7" max="7" width="6.85546875" style="2" bestFit="1" customWidth="1"/>
    <col min="8" max="8" width="6.140625" style="2" customWidth="1"/>
    <col min="9" max="9" width="7.5703125" style="2" customWidth="1"/>
    <col min="10" max="10" width="12.42578125" style="2" customWidth="1"/>
    <col min="11" max="16384" width="11.42578125" style="2"/>
  </cols>
  <sheetData>
    <row r="2" spans="1:9" ht="15.75">
      <c r="D2" s="3" t="s">
        <v>385</v>
      </c>
    </row>
    <row r="3" spans="1:9" ht="60" customHeight="1">
      <c r="D3" s="362" t="s">
        <v>399</v>
      </c>
      <c r="E3" s="363"/>
      <c r="F3" s="363"/>
      <c r="G3" s="363"/>
      <c r="H3" s="363"/>
      <c r="I3" s="363"/>
    </row>
    <row r="4" spans="1:9" ht="105.95" customHeight="1">
      <c r="D4" s="362" t="s">
        <v>339</v>
      </c>
      <c r="E4" s="363"/>
      <c r="F4" s="363"/>
      <c r="G4" s="363"/>
      <c r="H4" s="363"/>
      <c r="I4" s="363"/>
    </row>
    <row r="6" spans="1:9" ht="15.75">
      <c r="A6" s="3"/>
      <c r="B6" s="5" t="s">
        <v>155</v>
      </c>
      <c r="C6" s="4"/>
      <c r="D6" s="3" t="s">
        <v>272</v>
      </c>
      <c r="E6" s="3"/>
      <c r="F6" s="7"/>
      <c r="G6" s="8"/>
      <c r="H6" s="9"/>
      <c r="I6" s="9"/>
    </row>
    <row r="7" spans="1:9" ht="15.75">
      <c r="A7" s="3"/>
      <c r="B7" s="5"/>
      <c r="C7" s="4"/>
      <c r="D7" s="3"/>
      <c r="E7" s="3"/>
      <c r="F7" s="7"/>
      <c r="G7" s="8"/>
      <c r="H7" s="9"/>
      <c r="I7" s="9"/>
    </row>
    <row r="8" spans="1:9" ht="33.950000000000003" customHeight="1">
      <c r="A8" s="10"/>
      <c r="B8" s="12"/>
      <c r="C8" s="70"/>
      <c r="D8" s="361" t="s">
        <v>278</v>
      </c>
      <c r="E8" s="360"/>
      <c r="F8" s="360"/>
      <c r="G8" s="360"/>
      <c r="H8" s="360"/>
      <c r="I8" s="360"/>
    </row>
    <row r="9" spans="1:9" ht="30" customHeight="1">
      <c r="A9" s="10"/>
      <c r="B9" s="12"/>
      <c r="C9" s="70"/>
      <c r="D9" s="361" t="s">
        <v>323</v>
      </c>
      <c r="E9" s="360"/>
      <c r="F9" s="360"/>
      <c r="G9" s="360"/>
      <c r="H9" s="360"/>
      <c r="I9" s="360"/>
    </row>
    <row r="10" spans="1:9" ht="17.100000000000001" customHeight="1">
      <c r="A10" s="10"/>
      <c r="B10" s="12"/>
      <c r="C10" s="70"/>
      <c r="D10" s="361" t="s">
        <v>294</v>
      </c>
      <c r="E10" s="360"/>
      <c r="F10" s="360"/>
      <c r="G10" s="360"/>
      <c r="H10" s="360"/>
      <c r="I10" s="360"/>
    </row>
    <row r="11" spans="1:9" ht="32.1" customHeight="1">
      <c r="A11" s="10"/>
      <c r="B11" s="12"/>
      <c r="C11" s="70"/>
      <c r="D11" s="361" t="s">
        <v>315</v>
      </c>
      <c r="E11" s="360"/>
      <c r="F11" s="360"/>
      <c r="G11" s="360"/>
      <c r="H11" s="360"/>
      <c r="I11" s="360"/>
    </row>
    <row r="12" spans="1:9" ht="15">
      <c r="A12" s="10"/>
      <c r="B12" s="12"/>
      <c r="C12" s="70"/>
      <c r="D12" s="361" t="s">
        <v>316</v>
      </c>
      <c r="E12" s="360"/>
      <c r="F12" s="360"/>
      <c r="G12" s="360"/>
      <c r="H12" s="360"/>
      <c r="I12" s="360"/>
    </row>
    <row r="13" spans="1:9" ht="15">
      <c r="A13" s="10"/>
      <c r="B13" s="12"/>
      <c r="C13" s="70"/>
      <c r="D13" s="361" t="s">
        <v>327</v>
      </c>
      <c r="E13" s="360"/>
      <c r="F13" s="360"/>
      <c r="G13" s="360"/>
      <c r="H13" s="360"/>
      <c r="I13" s="360"/>
    </row>
    <row r="14" spans="1:9" ht="30.95" customHeight="1">
      <c r="A14" s="10"/>
      <c r="B14" s="12"/>
      <c r="C14" s="70"/>
      <c r="D14" s="361" t="s">
        <v>234</v>
      </c>
      <c r="E14" s="360"/>
      <c r="F14" s="360"/>
      <c r="G14" s="360"/>
      <c r="H14" s="360"/>
      <c r="I14" s="360"/>
    </row>
    <row r="15" spans="1:9" ht="30" customHeight="1">
      <c r="A15" s="10"/>
      <c r="B15" s="12"/>
      <c r="C15" s="70"/>
      <c r="D15" s="361" t="s">
        <v>235</v>
      </c>
      <c r="E15" s="360"/>
      <c r="F15" s="360"/>
      <c r="G15" s="360"/>
      <c r="H15" s="360"/>
      <c r="I15" s="360"/>
    </row>
    <row r="16" spans="1:9" ht="15">
      <c r="A16" s="19"/>
      <c r="B16" s="60"/>
      <c r="C16" s="59"/>
      <c r="D16" s="19"/>
      <c r="E16" s="19"/>
      <c r="F16" s="62"/>
      <c r="G16" s="63"/>
      <c r="H16" s="64"/>
      <c r="I16" s="16"/>
    </row>
    <row r="17" spans="1:9" ht="105">
      <c r="A17" s="10"/>
      <c r="B17" s="12" t="s">
        <v>400</v>
      </c>
      <c r="C17" s="82"/>
      <c r="D17" s="13" t="s">
        <v>461</v>
      </c>
      <c r="E17" s="17"/>
      <c r="F17" s="14" t="s">
        <v>273</v>
      </c>
      <c r="G17" s="38">
        <v>16.21</v>
      </c>
      <c r="H17" s="16"/>
      <c r="I17" s="16">
        <f>G17*H17</f>
        <v>0</v>
      </c>
    </row>
    <row r="18" spans="1:9" ht="15">
      <c r="A18" s="19"/>
      <c r="B18" s="60"/>
      <c r="C18" s="109"/>
      <c r="D18" s="110"/>
      <c r="E18" s="110"/>
      <c r="F18" s="111"/>
      <c r="G18" s="112"/>
      <c r="H18" s="113"/>
      <c r="I18" s="39"/>
    </row>
    <row r="19" spans="1:9" ht="30" customHeight="1">
      <c r="A19" s="10"/>
      <c r="B19" s="12" t="s">
        <v>401</v>
      </c>
      <c r="C19" s="82"/>
      <c r="D19" s="13" t="s">
        <v>462</v>
      </c>
      <c r="E19" s="17"/>
      <c r="F19" s="14" t="s">
        <v>273</v>
      </c>
      <c r="G19" s="15">
        <v>7.4</v>
      </c>
      <c r="H19" s="16"/>
      <c r="I19" s="16">
        <f>G19*H19</f>
        <v>0</v>
      </c>
    </row>
    <row r="20" spans="1:9" ht="15">
      <c r="A20" s="19"/>
      <c r="B20" s="60"/>
      <c r="C20" s="109"/>
      <c r="D20" s="110"/>
      <c r="E20" s="110"/>
      <c r="F20" s="111"/>
      <c r="G20" s="112"/>
      <c r="H20" s="113"/>
      <c r="I20" s="39"/>
    </row>
    <row r="21" spans="1:9" ht="30">
      <c r="A21" s="10"/>
      <c r="B21" s="12" t="s">
        <v>176</v>
      </c>
      <c r="C21" s="82"/>
      <c r="D21" s="13" t="s">
        <v>464</v>
      </c>
      <c r="E21" s="17"/>
      <c r="F21" s="14" t="s">
        <v>273</v>
      </c>
      <c r="G21" s="15">
        <v>16.510000000000002</v>
      </c>
      <c r="H21" s="16"/>
      <c r="I21" s="16">
        <f>G21*H21</f>
        <v>0</v>
      </c>
    </row>
    <row r="22" spans="1:9" ht="15">
      <c r="A22" s="10"/>
      <c r="B22" s="12"/>
      <c r="C22" s="82"/>
      <c r="D22" s="13" t="s">
        <v>402</v>
      </c>
      <c r="E22" s="17"/>
      <c r="F22" s="37"/>
      <c r="G22" s="15">
        <v>4.8099999999999996</v>
      </c>
      <c r="H22" s="39"/>
      <c r="I22" s="39"/>
    </row>
    <row r="23" spans="1:9" ht="15">
      <c r="A23" s="10"/>
      <c r="B23" s="12"/>
      <c r="C23" s="82"/>
      <c r="D23" s="13" t="s">
        <v>463</v>
      </c>
      <c r="E23" s="17"/>
      <c r="F23" s="37"/>
      <c r="G23" s="15">
        <v>1.7</v>
      </c>
      <c r="H23" s="39"/>
      <c r="I23" s="39"/>
    </row>
    <row r="24" spans="1:9" ht="15">
      <c r="A24" s="10"/>
      <c r="B24" s="12"/>
      <c r="C24" s="82"/>
      <c r="D24" s="13" t="s">
        <v>403</v>
      </c>
      <c r="E24" s="17"/>
      <c r="F24" s="37"/>
      <c r="G24" s="15">
        <v>1.45</v>
      </c>
      <c r="H24" s="39"/>
      <c r="I24" s="39"/>
    </row>
    <row r="25" spans="1:9" ht="15">
      <c r="A25" s="10"/>
      <c r="B25" s="12"/>
      <c r="C25" s="82"/>
      <c r="D25" s="13" t="s">
        <v>375</v>
      </c>
      <c r="E25" s="17"/>
      <c r="F25" s="37"/>
      <c r="G25" s="15">
        <v>8.5500000000000007</v>
      </c>
      <c r="H25" s="39"/>
      <c r="I25" s="39"/>
    </row>
    <row r="26" spans="1:9" ht="15">
      <c r="A26" s="10"/>
      <c r="B26" s="12"/>
      <c r="C26" s="82"/>
      <c r="D26" s="36"/>
      <c r="E26" s="17"/>
      <c r="F26" s="37"/>
      <c r="G26" s="15"/>
      <c r="H26" s="39"/>
      <c r="I26" s="39"/>
    </row>
    <row r="27" spans="1:9" ht="30">
      <c r="A27" s="10"/>
      <c r="B27" s="12" t="s">
        <v>404</v>
      </c>
      <c r="C27" s="82"/>
      <c r="D27" s="86" t="s">
        <v>465</v>
      </c>
      <c r="E27" s="17"/>
      <c r="F27" s="14" t="s">
        <v>270</v>
      </c>
      <c r="G27" s="15">
        <v>77.900000000000006</v>
      </c>
      <c r="H27" s="16"/>
      <c r="I27" s="16">
        <f>G27*H27</f>
        <v>0</v>
      </c>
    </row>
    <row r="28" spans="1:9" ht="15">
      <c r="A28" s="10"/>
      <c r="B28" s="12"/>
      <c r="C28" s="82"/>
      <c r="D28" s="36"/>
      <c r="E28" s="17"/>
      <c r="F28" s="37"/>
      <c r="G28" s="38"/>
      <c r="H28" s="39"/>
      <c r="I28" s="39"/>
    </row>
    <row r="29" spans="1:9" ht="90">
      <c r="A29" s="10"/>
      <c r="B29" s="12" t="s">
        <v>369</v>
      </c>
      <c r="C29" s="82"/>
      <c r="D29" s="13" t="s">
        <v>389</v>
      </c>
      <c r="E29" s="17"/>
      <c r="F29" s="14" t="s">
        <v>273</v>
      </c>
      <c r="G29" s="38">
        <v>8.5</v>
      </c>
      <c r="H29" s="16"/>
      <c r="I29" s="16">
        <f>G29*H29</f>
        <v>0</v>
      </c>
    </row>
    <row r="30" spans="1:9" ht="15">
      <c r="A30" s="10"/>
      <c r="B30" s="12"/>
      <c r="C30" s="70"/>
      <c r="D30" s="13"/>
      <c r="E30" s="10"/>
      <c r="F30" s="14"/>
      <c r="G30" s="15"/>
      <c r="H30" s="16"/>
      <c r="I30" s="16"/>
    </row>
    <row r="31" spans="1:9" ht="60" customHeight="1">
      <c r="A31" s="10"/>
      <c r="B31" s="12" t="s">
        <v>370</v>
      </c>
      <c r="C31" s="82"/>
      <c r="D31" s="13" t="s">
        <v>505</v>
      </c>
      <c r="E31" s="17"/>
      <c r="F31" s="14" t="s">
        <v>273</v>
      </c>
      <c r="G31" s="15">
        <v>7.36</v>
      </c>
      <c r="H31" s="16"/>
      <c r="I31" s="16">
        <f>G31*H31</f>
        <v>0</v>
      </c>
    </row>
    <row r="32" spans="1:9" ht="15">
      <c r="A32" s="10"/>
      <c r="B32" s="35"/>
      <c r="C32" s="82"/>
      <c r="D32" s="141"/>
      <c r="E32" s="17"/>
      <c r="F32" s="37"/>
      <c r="G32" s="38"/>
      <c r="H32" s="39"/>
      <c r="I32" s="39"/>
    </row>
    <row r="33" spans="1:9" ht="30">
      <c r="A33" s="10"/>
      <c r="B33" s="12" t="s">
        <v>357</v>
      </c>
      <c r="C33" s="82"/>
      <c r="D33" s="65" t="s">
        <v>349</v>
      </c>
      <c r="E33" s="17"/>
      <c r="F33" s="14" t="s">
        <v>270</v>
      </c>
      <c r="G33" s="15">
        <v>77.900000000000006</v>
      </c>
      <c r="H33" s="16"/>
      <c r="I33" s="16">
        <f>G33*H33</f>
        <v>0</v>
      </c>
    </row>
    <row r="34" spans="1:9" ht="15">
      <c r="A34" s="10"/>
      <c r="B34" s="35"/>
      <c r="C34" s="82"/>
      <c r="D34" s="78"/>
      <c r="E34" s="17"/>
      <c r="F34" s="37"/>
      <c r="G34" s="38"/>
      <c r="H34" s="39"/>
      <c r="I34" s="39"/>
    </row>
    <row r="35" spans="1:9" ht="75">
      <c r="A35" s="10"/>
      <c r="B35" s="304" t="s">
        <v>159</v>
      </c>
      <c r="C35" s="305"/>
      <c r="D35" s="306" t="s">
        <v>160</v>
      </c>
      <c r="E35" s="307"/>
      <c r="F35" s="300" t="s">
        <v>273</v>
      </c>
      <c r="G35" s="302">
        <v>435.8</v>
      </c>
      <c r="H35" s="299"/>
      <c r="I35" s="299">
        <f>G35*H35</f>
        <v>0</v>
      </c>
    </row>
    <row r="36" spans="1:9" ht="15">
      <c r="A36" s="19"/>
      <c r="B36" s="21"/>
      <c r="C36" s="20"/>
      <c r="D36" s="23"/>
      <c r="E36" s="23"/>
      <c r="F36" s="24"/>
      <c r="G36" s="25"/>
      <c r="H36" s="26"/>
      <c r="I36" s="26"/>
    </row>
    <row r="37" spans="1:9" ht="15">
      <c r="A37" s="10"/>
      <c r="B37" s="28"/>
      <c r="C37" s="27"/>
      <c r="D37" s="30" t="s">
        <v>263</v>
      </c>
      <c r="E37" s="30"/>
      <c r="F37" s="31"/>
      <c r="G37" s="32"/>
      <c r="H37" s="33"/>
      <c r="I37" s="33">
        <f>SUM(I17:I35)</f>
        <v>0</v>
      </c>
    </row>
  </sheetData>
  <mergeCells count="10">
    <mergeCell ref="D12:I12"/>
    <mergeCell ref="D13:I13"/>
    <mergeCell ref="D14:I14"/>
    <mergeCell ref="D15:I15"/>
    <mergeCell ref="D3:I3"/>
    <mergeCell ref="D4:I4"/>
    <mergeCell ref="D8:I8"/>
    <mergeCell ref="D9:I9"/>
    <mergeCell ref="D10:I10"/>
    <mergeCell ref="D11:I11"/>
  </mergeCells>
  <phoneticPr fontId="30" type="noConversion"/>
  <pageMargins left="0.75000000000000011" right="0.39000000000000007" top="0.79000000000000015" bottom="0.79000000000000015" header="0.39000000000000007" footer="0.39000000000000007"/>
  <pageSetup paperSize="10" orientation="portrait" horizontalDpi="4294967292" verticalDpi="4294967292" r:id="rId1"/>
  <headerFooter>
    <oddHeader>&amp;R&amp;"Calibri,Regular"&amp;11OŠ Vrtojba_x000D_</oddHeader>
    <oddFooter>&amp;C&amp;"Calibri,Regular"&amp;8Osnovna šola Vrtojba - PZI_x000D_rekonstrukcija, dozidava, nadzidava&amp;R&amp;P</oddFooter>
  </headerFooter>
  <extLst>
    <ext xmlns:mx="http://schemas.microsoft.com/office/mac/excel/2008/main" uri="http://schemas.microsoft.com/office/mac/excel/2008/main">
      <mx:PLV Mode="1" OnePage="0" WScale="0"/>
    </ext>
  </extLst>
</worksheet>
</file>

<file path=xl/worksheets/sheet7.xml><?xml version="1.0" encoding="utf-8"?>
<worksheet xmlns="http://schemas.openxmlformats.org/spreadsheetml/2006/main" xmlns:r="http://schemas.openxmlformats.org/officeDocument/2006/relationships">
  <dimension ref="A1:K50"/>
  <sheetViews>
    <sheetView view="pageLayout" topLeftCell="A43" zoomScaleNormal="200" workbookViewId="0">
      <selection activeCell="I48" sqref="I48"/>
    </sheetView>
  </sheetViews>
  <sheetFormatPr defaultColWidth="11.42578125" defaultRowHeight="12.75"/>
  <cols>
    <col min="1" max="1" width="1.5703125" style="2" customWidth="1"/>
    <col min="2" max="2" width="5.140625" style="2" customWidth="1"/>
    <col min="3" max="3" width="1.5703125" style="2" customWidth="1"/>
    <col min="4" max="4" width="32.42578125" style="2" customWidth="1"/>
    <col min="5" max="5" width="1.5703125" style="2" customWidth="1"/>
    <col min="6" max="6" width="3.140625" style="2" bestFit="1" customWidth="1"/>
    <col min="7" max="7" width="8.140625" style="2" bestFit="1" customWidth="1"/>
    <col min="8" max="8" width="8" style="2" customWidth="1"/>
    <col min="9" max="9" width="9" style="2" customWidth="1"/>
    <col min="10" max="10" width="12.42578125" style="2" customWidth="1"/>
    <col min="11" max="16384" width="11.42578125" style="2"/>
  </cols>
  <sheetData>
    <row r="1" spans="1:9" ht="15.75">
      <c r="A1" s="3"/>
      <c r="B1" s="5" t="s">
        <v>447</v>
      </c>
      <c r="C1" s="4"/>
      <c r="D1" s="3" t="s">
        <v>317</v>
      </c>
      <c r="E1" s="3"/>
      <c r="F1" s="7"/>
      <c r="G1" s="8"/>
      <c r="H1" s="9"/>
      <c r="I1" s="9"/>
    </row>
    <row r="2" spans="1:9" s="307" customFormat="1" ht="15">
      <c r="A2" s="333"/>
      <c r="B2" s="334"/>
      <c r="C2" s="335"/>
      <c r="D2" s="333"/>
      <c r="E2" s="333"/>
      <c r="F2" s="336"/>
      <c r="G2" s="337"/>
      <c r="H2" s="309"/>
      <c r="I2" s="309"/>
    </row>
    <row r="3" spans="1:9" ht="30" customHeight="1">
      <c r="A3" s="10"/>
      <c r="B3" s="12"/>
      <c r="C3" s="70"/>
      <c r="D3" s="364" t="s">
        <v>278</v>
      </c>
      <c r="E3" s="365"/>
      <c r="F3" s="365"/>
      <c r="G3" s="365"/>
      <c r="H3" s="365"/>
      <c r="I3" s="365"/>
    </row>
    <row r="4" spans="1:9" ht="59.1" customHeight="1">
      <c r="A4" s="10"/>
      <c r="B4" s="12"/>
      <c r="C4" s="70"/>
      <c r="D4" s="361" t="s">
        <v>172</v>
      </c>
      <c r="E4" s="366"/>
      <c r="F4" s="366"/>
      <c r="G4" s="366"/>
      <c r="H4" s="366"/>
      <c r="I4" s="366"/>
    </row>
    <row r="5" spans="1:9" ht="15">
      <c r="A5" s="10"/>
      <c r="B5" s="12"/>
      <c r="C5" s="70"/>
      <c r="D5" s="306"/>
      <c r="E5" s="307"/>
      <c r="F5" s="300"/>
      <c r="G5" s="302"/>
      <c r="H5" s="299"/>
      <c r="I5" s="299"/>
    </row>
    <row r="6" spans="1:9" ht="32.1" customHeight="1">
      <c r="A6" s="10"/>
      <c r="B6" s="12"/>
      <c r="C6" s="70"/>
      <c r="D6" s="364" t="s">
        <v>161</v>
      </c>
      <c r="E6" s="365"/>
      <c r="F6" s="365"/>
      <c r="G6" s="365"/>
      <c r="H6" s="365"/>
      <c r="I6" s="365"/>
    </row>
    <row r="7" spans="1:9" ht="29.1" customHeight="1">
      <c r="A7" s="10"/>
      <c r="B7" s="12"/>
      <c r="C7" s="70"/>
      <c r="D7" s="361" t="s">
        <v>137</v>
      </c>
      <c r="E7" s="366"/>
      <c r="F7" s="366"/>
      <c r="G7" s="366"/>
      <c r="H7" s="366"/>
      <c r="I7" s="366"/>
    </row>
    <row r="8" spans="1:9" s="307" customFormat="1" ht="15">
      <c r="A8" s="333"/>
      <c r="B8" s="334"/>
      <c r="C8" s="335"/>
      <c r="D8" s="333"/>
      <c r="E8" s="333"/>
      <c r="F8" s="336"/>
      <c r="G8" s="337"/>
      <c r="H8" s="309"/>
      <c r="I8" s="309"/>
    </row>
    <row r="9" spans="1:9" ht="75">
      <c r="A9" s="10"/>
      <c r="B9" s="12" t="s">
        <v>446</v>
      </c>
      <c r="C9" s="70"/>
      <c r="D9" s="215" t="s">
        <v>626</v>
      </c>
      <c r="E9" s="10"/>
      <c r="F9" s="14" t="s">
        <v>273</v>
      </c>
      <c r="G9" s="38">
        <v>9.6</v>
      </c>
      <c r="H9" s="16"/>
      <c r="I9" s="208">
        <f>G9*H9</f>
        <v>0</v>
      </c>
    </row>
    <row r="10" spans="1:9" ht="30">
      <c r="A10" s="10"/>
      <c r="B10" s="12" t="s">
        <v>300</v>
      </c>
      <c r="C10" s="70"/>
      <c r="D10" s="215" t="s">
        <v>616</v>
      </c>
      <c r="E10" s="10"/>
      <c r="F10" s="14" t="s">
        <v>291</v>
      </c>
      <c r="G10" s="15">
        <v>2.13</v>
      </c>
      <c r="H10" s="16"/>
      <c r="I10" s="16"/>
    </row>
    <row r="11" spans="1:9" ht="15">
      <c r="A11" s="10"/>
      <c r="B11" s="12" t="s">
        <v>242</v>
      </c>
      <c r="C11" s="70"/>
      <c r="D11" s="215" t="s">
        <v>617</v>
      </c>
      <c r="E11" s="10"/>
      <c r="F11" s="14"/>
      <c r="G11" s="15">
        <v>3.22</v>
      </c>
      <c r="H11" s="16"/>
      <c r="I11" s="16"/>
    </row>
    <row r="12" spans="1:9" ht="30">
      <c r="A12" s="10"/>
      <c r="B12" s="12" t="s">
        <v>240</v>
      </c>
      <c r="C12" s="70"/>
      <c r="D12" s="215" t="s">
        <v>685</v>
      </c>
      <c r="E12" s="10"/>
      <c r="F12" s="14"/>
      <c r="G12" s="15">
        <v>4.25</v>
      </c>
      <c r="H12" s="16"/>
      <c r="I12" s="16"/>
    </row>
    <row r="13" spans="1:9" ht="15">
      <c r="A13" s="10"/>
      <c r="B13" s="28"/>
      <c r="C13" s="27"/>
      <c r="D13" s="211"/>
      <c r="E13" s="10"/>
      <c r="F13" s="14"/>
      <c r="G13" s="38">
        <f>SUM(G10:G12)</f>
        <v>9.6</v>
      </c>
      <c r="H13" s="16"/>
      <c r="I13" s="16"/>
    </row>
    <row r="14" spans="1:9" ht="75">
      <c r="A14" s="10"/>
      <c r="B14" s="12" t="s">
        <v>264</v>
      </c>
      <c r="C14" s="70"/>
      <c r="D14" s="214" t="s">
        <v>8</v>
      </c>
      <c r="E14" s="10"/>
      <c r="F14" s="14" t="s">
        <v>273</v>
      </c>
      <c r="G14" s="15">
        <v>2.8</v>
      </c>
      <c r="H14" s="16"/>
      <c r="I14" s="16">
        <f>G14*H14</f>
        <v>0</v>
      </c>
    </row>
    <row r="15" spans="1:9" ht="15">
      <c r="A15" s="10"/>
      <c r="B15" s="12"/>
      <c r="C15" s="70"/>
      <c r="D15" s="214"/>
      <c r="E15" s="10"/>
      <c r="F15" s="14"/>
      <c r="G15" s="15"/>
      <c r="H15" s="16"/>
      <c r="I15" s="16"/>
    </row>
    <row r="16" spans="1:9" s="235" customFormat="1" ht="77.25">
      <c r="A16" s="233"/>
      <c r="B16" s="316" t="s">
        <v>103</v>
      </c>
      <c r="C16" s="317"/>
      <c r="D16" s="331" t="s">
        <v>9</v>
      </c>
      <c r="E16" s="319"/>
      <c r="F16" s="314" t="s">
        <v>273</v>
      </c>
      <c r="G16" s="38">
        <v>2.65</v>
      </c>
      <c r="H16" s="315"/>
      <c r="I16" s="315">
        <f>G16*H16</f>
        <v>0</v>
      </c>
    </row>
    <row r="17" spans="1:9" ht="30">
      <c r="A17" s="10"/>
      <c r="B17" s="316"/>
      <c r="C17" s="317"/>
      <c r="D17" s="331" t="s">
        <v>104</v>
      </c>
      <c r="E17" s="319"/>
      <c r="F17" s="314"/>
      <c r="G17" s="313"/>
      <c r="H17" s="315"/>
      <c r="I17" s="315"/>
    </row>
    <row r="18" spans="1:9" ht="15">
      <c r="A18" s="10"/>
      <c r="B18" s="316"/>
      <c r="C18" s="317"/>
      <c r="D18" s="331" t="s">
        <v>7</v>
      </c>
      <c r="E18" s="319"/>
      <c r="F18" s="314"/>
      <c r="G18" s="313"/>
      <c r="H18" s="315"/>
      <c r="I18" s="315"/>
    </row>
    <row r="19" spans="1:9" ht="15">
      <c r="A19" s="10"/>
      <c r="B19" s="12"/>
      <c r="C19" s="70"/>
      <c r="D19" s="214"/>
      <c r="E19" s="10"/>
      <c r="F19" s="14"/>
      <c r="G19" s="15"/>
      <c r="H19" s="16"/>
      <c r="I19" s="16"/>
    </row>
    <row r="20" spans="1:9" ht="75">
      <c r="A20" s="10"/>
      <c r="B20" s="12" t="s">
        <v>246</v>
      </c>
      <c r="C20" s="70"/>
      <c r="D20" s="215" t="s">
        <v>562</v>
      </c>
      <c r="E20" s="10"/>
      <c r="F20" s="14" t="s">
        <v>273</v>
      </c>
      <c r="G20" s="207">
        <v>36.51</v>
      </c>
      <c r="H20" s="16"/>
      <c r="I20" s="208">
        <f>G20*H20</f>
        <v>0</v>
      </c>
    </row>
    <row r="21" spans="1:9" ht="30">
      <c r="A21" s="10"/>
      <c r="B21" s="12" t="s">
        <v>179</v>
      </c>
      <c r="C21" s="70"/>
      <c r="D21" s="214" t="s">
        <v>563</v>
      </c>
      <c r="E21" s="10"/>
      <c r="F21" s="14"/>
      <c r="G21" s="15">
        <v>2.2599999999999998</v>
      </c>
      <c r="H21" s="16"/>
      <c r="I21" s="16"/>
    </row>
    <row r="22" spans="1:9" ht="15">
      <c r="A22" s="10"/>
      <c r="B22" s="12" t="s">
        <v>245</v>
      </c>
      <c r="C22" s="70"/>
      <c r="D22" s="214" t="s">
        <v>564</v>
      </c>
      <c r="E22" s="10"/>
      <c r="F22" s="14"/>
      <c r="G22" s="15">
        <v>34.25</v>
      </c>
      <c r="H22" s="16"/>
      <c r="I22" s="16"/>
    </row>
    <row r="23" spans="1:9" ht="15">
      <c r="A23" s="10"/>
      <c r="B23" s="28"/>
      <c r="C23" s="27"/>
      <c r="D23" s="211"/>
      <c r="E23" s="10"/>
      <c r="F23" s="14"/>
      <c r="G23" s="15"/>
      <c r="H23" s="16"/>
      <c r="I23" s="16"/>
    </row>
    <row r="24" spans="1:9" ht="60">
      <c r="A24" s="10"/>
      <c r="B24" s="12" t="s">
        <v>376</v>
      </c>
      <c r="C24" s="70"/>
      <c r="D24" s="215" t="s">
        <v>565</v>
      </c>
      <c r="E24" s="10"/>
      <c r="F24" s="14" t="s">
        <v>273</v>
      </c>
      <c r="G24" s="15">
        <v>8.2200000000000006</v>
      </c>
      <c r="H24" s="16"/>
      <c r="I24" s="16">
        <f>G24*H24</f>
        <v>0</v>
      </c>
    </row>
    <row r="25" spans="1:9" ht="15">
      <c r="A25" s="10"/>
      <c r="B25" s="12"/>
      <c r="C25" s="70"/>
      <c r="D25" s="219"/>
      <c r="E25" s="10"/>
      <c r="F25" s="14"/>
      <c r="G25" s="15"/>
      <c r="H25" s="16"/>
      <c r="I25" s="16"/>
    </row>
    <row r="26" spans="1:9" ht="75">
      <c r="A26" s="10"/>
      <c r="B26" s="12" t="s">
        <v>351</v>
      </c>
      <c r="C26" s="70"/>
      <c r="D26" s="219" t="s">
        <v>597</v>
      </c>
      <c r="E26" s="10"/>
      <c r="F26" s="14" t="s">
        <v>273</v>
      </c>
      <c r="G26" s="15">
        <v>4.71</v>
      </c>
      <c r="H26" s="16"/>
      <c r="I26" s="16">
        <f>G26*H26</f>
        <v>0</v>
      </c>
    </row>
    <row r="27" spans="1:9" ht="15">
      <c r="A27" s="10"/>
      <c r="B27" s="12"/>
      <c r="C27" s="70"/>
      <c r="D27" s="219"/>
      <c r="E27" s="10"/>
      <c r="F27" s="14"/>
      <c r="G27" s="15"/>
      <c r="H27" s="16"/>
      <c r="I27" s="16"/>
    </row>
    <row r="28" spans="1:9" ht="60">
      <c r="A28" s="10"/>
      <c r="B28" s="12" t="s">
        <v>351</v>
      </c>
      <c r="C28" s="70"/>
      <c r="D28" s="219" t="s">
        <v>598</v>
      </c>
      <c r="E28" s="10"/>
      <c r="F28" s="14" t="s">
        <v>273</v>
      </c>
      <c r="G28" s="207">
        <v>11.6</v>
      </c>
      <c r="H28" s="16"/>
      <c r="I28" s="16">
        <f>G28*H28</f>
        <v>0</v>
      </c>
    </row>
    <row r="29" spans="1:9" ht="15">
      <c r="A29" s="10"/>
      <c r="B29" s="12"/>
      <c r="C29" s="70"/>
      <c r="D29" s="219"/>
      <c r="E29" s="10"/>
      <c r="F29" s="14"/>
      <c r="G29" s="15"/>
      <c r="H29" s="16"/>
      <c r="I29" s="16"/>
    </row>
    <row r="30" spans="1:9" ht="60">
      <c r="A30" s="10"/>
      <c r="B30" s="12" t="s">
        <v>352</v>
      </c>
      <c r="C30" s="70"/>
      <c r="D30" s="220" t="s">
        <v>163</v>
      </c>
      <c r="E30" s="10"/>
      <c r="F30" s="14" t="s">
        <v>273</v>
      </c>
      <c r="G30" s="270">
        <v>1.21</v>
      </c>
      <c r="H30" s="16"/>
      <c r="I30" s="16">
        <f>G30*H30</f>
        <v>0</v>
      </c>
    </row>
    <row r="31" spans="1:9" ht="15">
      <c r="A31" s="10"/>
      <c r="B31" s="12"/>
      <c r="C31" s="70"/>
      <c r="D31" s="87"/>
      <c r="E31" s="10"/>
      <c r="F31" s="14"/>
      <c r="G31" s="15"/>
      <c r="H31" s="16"/>
      <c r="I31" s="16"/>
    </row>
    <row r="32" spans="1:9" ht="75">
      <c r="A32" s="10"/>
      <c r="B32" s="12" t="s">
        <v>353</v>
      </c>
      <c r="C32" s="70"/>
      <c r="D32" s="218" t="s">
        <v>164</v>
      </c>
      <c r="E32" s="10"/>
      <c r="F32" s="14" t="s">
        <v>273</v>
      </c>
      <c r="G32" s="15">
        <v>86.37</v>
      </c>
      <c r="H32" s="16"/>
      <c r="I32" s="16">
        <f>G32*H32</f>
        <v>0</v>
      </c>
    </row>
    <row r="33" spans="1:9" ht="15">
      <c r="A33" s="10"/>
      <c r="B33" s="12" t="s">
        <v>247</v>
      </c>
      <c r="C33" s="70"/>
      <c r="D33" s="218" t="s">
        <v>624</v>
      </c>
      <c r="E33" s="10"/>
      <c r="F33" s="14"/>
      <c r="G33" s="15">
        <v>30.67</v>
      </c>
      <c r="H33" s="16"/>
      <c r="I33" s="16"/>
    </row>
    <row r="34" spans="1:9" ht="15">
      <c r="A34" s="10"/>
      <c r="B34" s="12" t="s">
        <v>185</v>
      </c>
      <c r="C34" s="70"/>
      <c r="D34" s="218" t="s">
        <v>625</v>
      </c>
      <c r="E34" s="10"/>
      <c r="F34" s="14"/>
      <c r="G34" s="15">
        <v>55.7</v>
      </c>
      <c r="H34" s="16"/>
      <c r="I34" s="16"/>
    </row>
    <row r="35" spans="1:9" ht="30">
      <c r="A35" s="10"/>
      <c r="B35" s="28"/>
      <c r="C35" s="27"/>
      <c r="D35" s="214" t="s">
        <v>140</v>
      </c>
      <c r="E35" s="10"/>
      <c r="F35" s="14"/>
      <c r="G35" s="15"/>
      <c r="H35" s="16"/>
      <c r="I35" s="16"/>
    </row>
    <row r="36" spans="1:9" ht="15">
      <c r="A36" s="10"/>
      <c r="B36" s="28"/>
      <c r="C36" s="27"/>
      <c r="D36" s="10"/>
      <c r="E36" s="10"/>
      <c r="F36" s="14"/>
      <c r="G36" s="15"/>
      <c r="H36" s="16"/>
      <c r="I36" s="16"/>
    </row>
    <row r="37" spans="1:9" s="18" customFormat="1" ht="60">
      <c r="A37" s="17"/>
      <c r="B37" s="12" t="s">
        <v>405</v>
      </c>
      <c r="C37" s="70"/>
      <c r="D37" s="216" t="s">
        <v>292</v>
      </c>
      <c r="E37" s="10"/>
      <c r="F37" s="14" t="s">
        <v>268</v>
      </c>
      <c r="G37" s="258">
        <v>1991.3</v>
      </c>
      <c r="H37" s="16"/>
      <c r="I37" s="16">
        <f>G37*H37</f>
        <v>0</v>
      </c>
    </row>
    <row r="38" spans="1:9" s="18" customFormat="1" ht="15">
      <c r="A38" s="17"/>
      <c r="B38" s="28"/>
      <c r="C38" s="27"/>
      <c r="D38" s="10"/>
      <c r="E38" s="10"/>
      <c r="F38" s="14"/>
      <c r="G38" s="287"/>
      <c r="H38" s="16"/>
      <c r="I38" s="16"/>
    </row>
    <row r="39" spans="1:9" s="18" customFormat="1" ht="60">
      <c r="A39" s="17"/>
      <c r="B39" s="12" t="s">
        <v>381</v>
      </c>
      <c r="C39" s="70"/>
      <c r="D39" s="94" t="s">
        <v>209</v>
      </c>
      <c r="E39" s="10"/>
      <c r="F39" s="14" t="s">
        <v>268</v>
      </c>
      <c r="G39" s="287">
        <v>1673.3</v>
      </c>
      <c r="H39" s="16"/>
      <c r="I39" s="16">
        <f>G39*H39</f>
        <v>0</v>
      </c>
    </row>
    <row r="40" spans="1:9" s="18" customFormat="1" ht="15">
      <c r="A40" s="17"/>
      <c r="B40" s="12"/>
      <c r="C40" s="70"/>
      <c r="D40" s="94"/>
      <c r="E40" s="10"/>
      <c r="F40" s="14"/>
      <c r="G40" s="287"/>
      <c r="H40" s="16"/>
      <c r="I40" s="16"/>
    </row>
    <row r="41" spans="1:9" s="18" customFormat="1" ht="30">
      <c r="A41" s="17"/>
      <c r="B41" s="12" t="s">
        <v>382</v>
      </c>
      <c r="C41" s="70"/>
      <c r="D41" s="94" t="s">
        <v>210</v>
      </c>
      <c r="E41" s="10"/>
      <c r="F41" s="14" t="s">
        <v>268</v>
      </c>
      <c r="G41" s="258">
        <v>7619</v>
      </c>
      <c r="H41" s="16"/>
      <c r="I41" s="16">
        <f>G41*H41</f>
        <v>0</v>
      </c>
    </row>
    <row r="42" spans="1:9" ht="15">
      <c r="A42" s="10"/>
      <c r="B42" s="12"/>
      <c r="C42" s="70"/>
      <c r="D42" s="94"/>
      <c r="E42" s="10"/>
      <c r="F42" s="14"/>
      <c r="G42" s="15"/>
      <c r="H42" s="16"/>
      <c r="I42" s="16"/>
    </row>
    <row r="43" spans="1:9" ht="60">
      <c r="A43" s="10"/>
      <c r="B43" s="12" t="s">
        <v>383</v>
      </c>
      <c r="C43" s="70"/>
      <c r="D43" s="118" t="s">
        <v>623</v>
      </c>
      <c r="E43" s="10"/>
      <c r="F43" s="14"/>
      <c r="G43" s="38"/>
      <c r="H43" s="39"/>
      <c r="I43" s="39"/>
    </row>
    <row r="44" spans="1:9" ht="15">
      <c r="A44" s="10"/>
      <c r="B44" s="12"/>
      <c r="C44" s="70"/>
      <c r="D44" s="118" t="s">
        <v>543</v>
      </c>
      <c r="E44" s="10"/>
      <c r="F44" s="14"/>
      <c r="G44" s="38"/>
      <c r="H44" s="39"/>
      <c r="I44" s="303">
        <v>0</v>
      </c>
    </row>
    <row r="45" spans="1:9" ht="15">
      <c r="A45" s="19"/>
      <c r="B45" s="21"/>
      <c r="C45" s="20"/>
      <c r="D45" s="23"/>
      <c r="E45" s="23"/>
      <c r="F45" s="24"/>
      <c r="G45" s="25"/>
      <c r="H45" s="26"/>
      <c r="I45" s="26"/>
    </row>
    <row r="46" spans="1:9" ht="15">
      <c r="A46" s="10"/>
      <c r="B46" s="28"/>
      <c r="C46" s="27"/>
      <c r="D46" s="30" t="s">
        <v>384</v>
      </c>
      <c r="E46" s="30"/>
      <c r="F46" s="31"/>
      <c r="G46" s="32"/>
      <c r="H46" s="33"/>
      <c r="I46" s="33">
        <f>SUM(I10:I44)</f>
        <v>0</v>
      </c>
    </row>
    <row r="49" spans="5:11" ht="15">
      <c r="E49" s="121"/>
      <c r="F49" s="14"/>
      <c r="G49" s="15"/>
      <c r="H49" s="16"/>
      <c r="I49" s="16"/>
      <c r="J49" s="16"/>
      <c r="K49" s="16"/>
    </row>
    <row r="50" spans="5:11" ht="15">
      <c r="E50" s="121"/>
      <c r="F50" s="14"/>
      <c r="G50" s="15"/>
      <c r="H50" s="16"/>
      <c r="I50" s="16"/>
      <c r="J50" s="16"/>
    </row>
  </sheetData>
  <mergeCells count="4">
    <mergeCell ref="D3:I3"/>
    <mergeCell ref="D4:I4"/>
    <mergeCell ref="D6:I6"/>
    <mergeCell ref="D7:I7"/>
  </mergeCells>
  <phoneticPr fontId="30" type="noConversion"/>
  <pageMargins left="0.75000000000000011" right="0.39000000000000007" top="0.79000000000000015" bottom="0.79000000000000015" header="0.39000000000000007" footer="0.39000000000000007"/>
  <pageSetup paperSize="10" orientation="portrait" horizontalDpi="4294967292" verticalDpi="4294967292" r:id="rId1"/>
  <headerFooter>
    <oddHeader>&amp;R&amp;"Calibri,Regular"&amp;11OŠ Vrtojba</oddHeader>
    <oddFooter>&amp;C&amp;"Calibri,Regular"&amp;8Osnovna šola Vrtojba - PZI_x000D_rekonstrukcija, dozidava, nadzidava&amp;R&amp;P</oddFooter>
  </headerFooter>
  <extLst>
    <ext xmlns:mx="http://schemas.microsoft.com/office/mac/excel/2008/main" uri="http://schemas.microsoft.com/office/mac/excel/2008/main">
      <mx:PLV Mode="1" OnePage="0" WScale="0"/>
    </ext>
  </extLst>
</worksheet>
</file>

<file path=xl/worksheets/sheet8.xml><?xml version="1.0" encoding="utf-8"?>
<worksheet xmlns="http://schemas.openxmlformats.org/spreadsheetml/2006/main" xmlns:r="http://schemas.openxmlformats.org/officeDocument/2006/relationships">
  <dimension ref="A1:I89"/>
  <sheetViews>
    <sheetView view="pageLayout" topLeftCell="A85" zoomScaleNormal="200" workbookViewId="0">
      <selection activeCell="H87" sqref="H87"/>
    </sheetView>
  </sheetViews>
  <sheetFormatPr defaultColWidth="11.42578125" defaultRowHeight="12.75"/>
  <cols>
    <col min="1" max="1" width="1.5703125" style="2" customWidth="1"/>
    <col min="2" max="2" width="4.42578125" style="2" customWidth="1"/>
    <col min="3" max="3" width="1.5703125" style="2" customWidth="1"/>
    <col min="4" max="4" width="36.42578125" style="2" customWidth="1"/>
    <col min="5" max="5" width="1.5703125" style="2" customWidth="1"/>
    <col min="6" max="6" width="4" style="2" customWidth="1"/>
    <col min="7" max="7" width="7" style="2" bestFit="1" customWidth="1"/>
    <col min="8" max="8" width="5.7109375" style="2" customWidth="1"/>
    <col min="9" max="9" width="7.85546875" style="2" customWidth="1"/>
    <col min="10" max="10" width="12.42578125" style="2" customWidth="1"/>
    <col min="11" max="16384" width="11.42578125" style="2"/>
  </cols>
  <sheetData>
    <row r="1" spans="1:9" ht="15.75">
      <c r="A1" s="3"/>
      <c r="B1" s="5" t="s">
        <v>443</v>
      </c>
      <c r="C1" s="4"/>
      <c r="D1" s="3" t="s">
        <v>305</v>
      </c>
      <c r="E1" s="3"/>
      <c r="F1" s="7"/>
      <c r="G1" s="8"/>
      <c r="H1" s="9"/>
      <c r="I1" s="9"/>
    </row>
    <row r="2" spans="1:9" ht="15.75">
      <c r="A2" s="3"/>
      <c r="B2" s="5"/>
      <c r="C2" s="4"/>
      <c r="D2" s="3"/>
      <c r="E2" s="3"/>
      <c r="F2" s="7"/>
      <c r="G2" s="8"/>
      <c r="H2" s="9"/>
      <c r="I2" s="9"/>
    </row>
    <row r="3" spans="1:9" ht="45">
      <c r="A3" s="10"/>
      <c r="B3" s="316" t="s">
        <v>444</v>
      </c>
      <c r="C3" s="317"/>
      <c r="D3" s="318" t="s">
        <v>105</v>
      </c>
      <c r="E3" s="17"/>
      <c r="F3" s="160" t="s">
        <v>270</v>
      </c>
      <c r="G3" s="38">
        <v>70.55</v>
      </c>
      <c r="H3" s="161"/>
      <c r="I3" s="161">
        <f>G3*H3</f>
        <v>0</v>
      </c>
    </row>
    <row r="4" spans="1:9" ht="30">
      <c r="A4" s="10"/>
      <c r="B4" s="316"/>
      <c r="C4" s="317" t="s">
        <v>252</v>
      </c>
      <c r="D4" s="318" t="s">
        <v>106</v>
      </c>
      <c r="E4" s="17"/>
      <c r="F4" s="160"/>
      <c r="G4" s="156">
        <v>49.5</v>
      </c>
      <c r="H4" s="161"/>
      <c r="I4" s="39"/>
    </row>
    <row r="5" spans="1:9" ht="15">
      <c r="A5" s="10"/>
      <c r="B5" s="316"/>
      <c r="C5" s="317" t="s">
        <v>107</v>
      </c>
      <c r="D5" s="318" t="s">
        <v>108</v>
      </c>
      <c r="E5" s="17"/>
      <c r="F5" s="160"/>
      <c r="G5" s="38">
        <v>21.05</v>
      </c>
      <c r="H5" s="161"/>
      <c r="I5" s="39"/>
    </row>
    <row r="6" spans="1:9" ht="15.75">
      <c r="A6" s="3"/>
      <c r="B6" s="5"/>
      <c r="C6" s="4"/>
      <c r="D6" s="310"/>
      <c r="E6" s="43"/>
      <c r="F6" s="44"/>
      <c r="G6" s="45"/>
      <c r="H6" s="46"/>
      <c r="I6" s="46"/>
    </row>
    <row r="7" spans="1:9" ht="75">
      <c r="A7" s="10"/>
      <c r="B7" s="12" t="s">
        <v>445</v>
      </c>
      <c r="C7" s="70"/>
      <c r="D7" s="312" t="s">
        <v>69</v>
      </c>
      <c r="E7" s="17"/>
      <c r="F7" s="160" t="s">
        <v>270</v>
      </c>
      <c r="G7" s="38">
        <v>70.55</v>
      </c>
      <c r="H7" s="161"/>
      <c r="I7" s="161">
        <f>G7*H7</f>
        <v>0</v>
      </c>
    </row>
    <row r="8" spans="1:9" ht="15">
      <c r="A8" s="10"/>
      <c r="B8" s="28"/>
      <c r="C8" s="27"/>
      <c r="D8" s="10"/>
      <c r="E8" s="17"/>
      <c r="F8" s="37"/>
      <c r="G8" s="38"/>
      <c r="H8" s="39"/>
      <c r="I8" s="39"/>
    </row>
    <row r="9" spans="1:9" ht="60">
      <c r="A9" s="10"/>
      <c r="B9" s="12" t="s">
        <v>70</v>
      </c>
      <c r="C9" s="70"/>
      <c r="D9" s="86" t="s">
        <v>71</v>
      </c>
      <c r="E9" s="17"/>
      <c r="F9" s="314" t="s">
        <v>273</v>
      </c>
      <c r="G9" s="313">
        <v>121.3</v>
      </c>
      <c r="H9" s="315"/>
      <c r="I9" s="315">
        <f>G9*H9</f>
        <v>0</v>
      </c>
    </row>
    <row r="10" spans="1:9" ht="15">
      <c r="A10" s="10"/>
      <c r="B10" s="12" t="s">
        <v>682</v>
      </c>
      <c r="C10" s="70"/>
      <c r="D10" s="86" t="s">
        <v>72</v>
      </c>
      <c r="E10" s="17"/>
      <c r="F10" s="37"/>
      <c r="G10" s="313">
        <v>8.6</v>
      </c>
      <c r="H10" s="39"/>
      <c r="I10" s="39"/>
    </row>
    <row r="11" spans="1:9" ht="15">
      <c r="A11" s="10"/>
      <c r="B11" s="12" t="s">
        <v>73</v>
      </c>
      <c r="C11" s="70"/>
      <c r="D11" s="86" t="s">
        <v>74</v>
      </c>
      <c r="E11" s="17"/>
      <c r="F11" s="37"/>
      <c r="G11" s="313">
        <v>112.7</v>
      </c>
      <c r="H11" s="39"/>
      <c r="I11" s="39"/>
    </row>
    <row r="12" spans="1:9" ht="15">
      <c r="A12" s="10"/>
      <c r="B12" s="28"/>
      <c r="C12" s="27"/>
      <c r="D12" s="10"/>
      <c r="E12" s="17"/>
      <c r="F12" s="37"/>
      <c r="G12" s="38"/>
      <c r="H12" s="39"/>
      <c r="I12" s="39"/>
    </row>
    <row r="13" spans="1:9" ht="45">
      <c r="A13" s="10"/>
      <c r="B13" s="12" t="s">
        <v>75</v>
      </c>
      <c r="C13" s="70"/>
      <c r="D13" s="312" t="s">
        <v>330</v>
      </c>
      <c r="E13" s="10"/>
      <c r="F13" s="14" t="s">
        <v>270</v>
      </c>
      <c r="G13" s="313">
        <v>539.29999999999995</v>
      </c>
      <c r="H13" s="16"/>
      <c r="I13" s="16">
        <f>G13*H13</f>
        <v>0</v>
      </c>
    </row>
    <row r="14" spans="1:9" ht="15">
      <c r="A14" s="10"/>
      <c r="B14" s="12" t="s">
        <v>76</v>
      </c>
      <c r="C14" s="70"/>
      <c r="D14" s="312" t="s">
        <v>72</v>
      </c>
      <c r="E14" s="10"/>
      <c r="F14" s="14"/>
      <c r="G14" s="313">
        <v>70.3</v>
      </c>
      <c r="H14" s="16"/>
      <c r="I14" s="16"/>
    </row>
    <row r="15" spans="1:9" ht="15">
      <c r="A15" s="10"/>
      <c r="B15" s="12" t="s">
        <v>77</v>
      </c>
      <c r="C15" s="70"/>
      <c r="D15" s="312" t="s">
        <v>78</v>
      </c>
      <c r="E15" s="10"/>
      <c r="F15" s="14"/>
      <c r="G15" s="313">
        <v>469</v>
      </c>
      <c r="H15" s="16"/>
      <c r="I15" s="16"/>
    </row>
    <row r="16" spans="1:9" ht="15">
      <c r="A16" s="10"/>
      <c r="B16" s="12"/>
      <c r="C16" s="70"/>
      <c r="D16" s="86"/>
      <c r="E16" s="10"/>
      <c r="F16" s="14"/>
      <c r="G16" s="15"/>
      <c r="H16" s="16"/>
      <c r="I16" s="16"/>
    </row>
    <row r="17" spans="1:9" ht="105">
      <c r="A17" s="10"/>
      <c r="B17" s="12" t="s">
        <v>406</v>
      </c>
      <c r="C17" s="96"/>
      <c r="D17" s="179" t="s">
        <v>329</v>
      </c>
      <c r="E17" s="10"/>
      <c r="F17" s="14"/>
      <c r="G17" s="15"/>
      <c r="H17" s="16"/>
      <c r="I17" s="16"/>
    </row>
    <row r="18" spans="1:9" ht="15">
      <c r="A18" s="10"/>
      <c r="B18" s="12"/>
      <c r="C18" s="70"/>
      <c r="D18" s="65"/>
      <c r="E18" s="10"/>
      <c r="F18" s="14"/>
      <c r="G18" s="15"/>
      <c r="H18" s="16"/>
      <c r="I18" s="16"/>
    </row>
    <row r="19" spans="1:9" s="104" customFormat="1" ht="30">
      <c r="A19" s="97"/>
      <c r="B19" s="12" t="s">
        <v>239</v>
      </c>
      <c r="C19" s="99"/>
      <c r="D19" s="155" t="s">
        <v>556</v>
      </c>
      <c r="E19" s="97"/>
      <c r="F19" s="160" t="s">
        <v>270</v>
      </c>
      <c r="G19" s="313">
        <v>10.1</v>
      </c>
      <c r="H19" s="161"/>
      <c r="I19" s="315">
        <f>G19*H19</f>
        <v>0</v>
      </c>
    </row>
    <row r="20" spans="1:9" s="104" customFormat="1" ht="30">
      <c r="A20" s="97"/>
      <c r="B20" s="98"/>
      <c r="C20" s="99"/>
      <c r="D20" s="177" t="s">
        <v>522</v>
      </c>
      <c r="E20" s="97"/>
      <c r="F20" s="160"/>
      <c r="G20" s="102"/>
      <c r="H20" s="103"/>
      <c r="I20" s="103"/>
    </row>
    <row r="21" spans="1:9" s="104" customFormat="1" ht="30">
      <c r="A21" s="97"/>
      <c r="B21" s="98"/>
      <c r="C21" s="99"/>
      <c r="D21" s="177" t="s">
        <v>524</v>
      </c>
      <c r="E21" s="97"/>
      <c r="F21" s="160"/>
      <c r="G21" s="102"/>
      <c r="H21" s="103"/>
      <c r="I21" s="103"/>
    </row>
    <row r="22" spans="1:9" s="104" customFormat="1" ht="30">
      <c r="A22" s="97"/>
      <c r="B22" s="98"/>
      <c r="C22" s="99"/>
      <c r="D22" s="177" t="s">
        <v>525</v>
      </c>
      <c r="E22" s="97"/>
      <c r="F22" s="160"/>
      <c r="G22" s="102"/>
      <c r="H22" s="103"/>
      <c r="I22" s="103"/>
    </row>
    <row r="23" spans="1:9" s="104" customFormat="1" ht="15">
      <c r="A23" s="97"/>
      <c r="B23" s="98"/>
      <c r="C23" s="99"/>
      <c r="D23" s="177" t="s">
        <v>523</v>
      </c>
      <c r="E23" s="97"/>
      <c r="F23" s="2"/>
    </row>
    <row r="24" spans="1:9" s="104" customFormat="1" ht="15">
      <c r="A24" s="97"/>
      <c r="B24" s="98"/>
      <c r="C24" s="99"/>
      <c r="D24" s="178"/>
      <c r="E24" s="97"/>
      <c r="F24" s="14"/>
      <c r="G24" s="102"/>
      <c r="H24" s="103"/>
      <c r="I24" s="103"/>
    </row>
    <row r="25" spans="1:9" s="104" customFormat="1" ht="30">
      <c r="A25" s="97"/>
      <c r="B25" s="98"/>
      <c r="C25" s="99"/>
      <c r="D25" s="155" t="s">
        <v>557</v>
      </c>
      <c r="E25" s="97"/>
      <c r="F25" s="14" t="s">
        <v>270</v>
      </c>
      <c r="G25" s="313">
        <v>32</v>
      </c>
      <c r="H25" s="161"/>
      <c r="I25" s="315">
        <f>G25*H25</f>
        <v>0</v>
      </c>
    </row>
    <row r="26" spans="1:9" s="104" customFormat="1" ht="30">
      <c r="A26" s="97"/>
      <c r="B26" s="98"/>
      <c r="C26" s="99"/>
      <c r="D26" s="177" t="s">
        <v>522</v>
      </c>
      <c r="E26" s="97"/>
      <c r="F26" s="101"/>
      <c r="G26" s="102"/>
      <c r="H26" s="103"/>
      <c r="I26" s="103"/>
    </row>
    <row r="27" spans="1:9" s="104" customFormat="1" ht="30">
      <c r="A27" s="97"/>
      <c r="B27" s="98"/>
      <c r="C27" s="99"/>
      <c r="D27" s="177" t="s">
        <v>524</v>
      </c>
      <c r="E27" s="97"/>
      <c r="F27" s="101"/>
      <c r="G27" s="102"/>
      <c r="H27" s="103"/>
      <c r="I27" s="103"/>
    </row>
    <row r="28" spans="1:9" s="104" customFormat="1" ht="30">
      <c r="A28" s="97"/>
      <c r="B28" s="98"/>
      <c r="C28" s="99"/>
      <c r="D28" s="177" t="s">
        <v>526</v>
      </c>
      <c r="E28" s="97"/>
      <c r="F28" s="101"/>
      <c r="G28" s="102"/>
      <c r="H28" s="103"/>
      <c r="I28" s="103"/>
    </row>
    <row r="29" spans="1:9" s="104" customFormat="1" ht="15">
      <c r="A29" s="97"/>
      <c r="B29" s="98"/>
      <c r="C29" s="99"/>
      <c r="D29" s="177" t="s">
        <v>523</v>
      </c>
      <c r="E29" s="97"/>
      <c r="F29" s="101"/>
      <c r="G29" s="102"/>
      <c r="H29" s="103"/>
      <c r="I29" s="103"/>
    </row>
    <row r="30" spans="1:9" s="104" customFormat="1" ht="15">
      <c r="A30" s="97"/>
      <c r="B30" s="98"/>
      <c r="C30" s="99"/>
      <c r="D30" s="105"/>
      <c r="E30" s="97"/>
    </row>
    <row r="31" spans="1:9" s="104" customFormat="1" ht="30">
      <c r="A31" s="97"/>
      <c r="B31" s="98"/>
      <c r="C31" s="99"/>
      <c r="D31" s="155" t="s">
        <v>558</v>
      </c>
      <c r="E31" s="97"/>
      <c r="F31" s="160" t="s">
        <v>270</v>
      </c>
      <c r="G31" s="313">
        <v>22.7</v>
      </c>
      <c r="H31" s="161"/>
      <c r="I31" s="315">
        <f>G31*H31</f>
        <v>0</v>
      </c>
    </row>
    <row r="32" spans="1:9" s="104" customFormat="1" ht="30">
      <c r="A32" s="97"/>
      <c r="B32" s="98"/>
      <c r="C32" s="99"/>
      <c r="D32" s="177" t="s">
        <v>522</v>
      </c>
      <c r="E32" s="97"/>
      <c r="F32" s="101"/>
      <c r="G32" s="102"/>
      <c r="H32" s="103"/>
      <c r="I32" s="103"/>
    </row>
    <row r="33" spans="1:9" s="104" customFormat="1" ht="30">
      <c r="A33" s="97"/>
      <c r="B33" s="98"/>
      <c r="C33" s="99"/>
      <c r="D33" s="177" t="s">
        <v>527</v>
      </c>
      <c r="E33" s="97"/>
      <c r="F33" s="101"/>
      <c r="G33" s="102"/>
      <c r="H33" s="103"/>
      <c r="I33" s="103"/>
    </row>
    <row r="34" spans="1:9" s="104" customFormat="1" ht="30">
      <c r="A34" s="97"/>
      <c r="B34" s="98"/>
      <c r="C34" s="99"/>
      <c r="D34" s="177" t="s">
        <v>555</v>
      </c>
      <c r="E34" s="97"/>
      <c r="F34" s="101"/>
      <c r="G34" s="102"/>
      <c r="H34" s="103"/>
      <c r="I34" s="103"/>
    </row>
    <row r="35" spans="1:9" s="104" customFormat="1" ht="15">
      <c r="A35" s="97"/>
      <c r="B35" s="98"/>
      <c r="C35" s="99"/>
      <c r="D35" s="177" t="s">
        <v>523</v>
      </c>
      <c r="E35" s="97"/>
    </row>
    <row r="36" spans="1:9" s="104" customFormat="1" ht="15">
      <c r="A36" s="97"/>
      <c r="B36" s="98"/>
      <c r="C36" s="99"/>
      <c r="D36" s="106"/>
      <c r="E36" s="97"/>
      <c r="F36" s="101"/>
      <c r="G36" s="102"/>
      <c r="H36" s="103"/>
      <c r="I36" s="103"/>
    </row>
    <row r="37" spans="1:9" s="104" customFormat="1" ht="30">
      <c r="A37" s="97"/>
      <c r="B37" s="98"/>
      <c r="C37" s="99"/>
      <c r="D37" s="155" t="s">
        <v>502</v>
      </c>
      <c r="E37" s="97"/>
      <c r="F37" s="160" t="s">
        <v>270</v>
      </c>
      <c r="G37" s="313">
        <v>98</v>
      </c>
      <c r="H37" s="161"/>
      <c r="I37" s="315">
        <f>G37*H37</f>
        <v>0</v>
      </c>
    </row>
    <row r="38" spans="1:9" s="104" customFormat="1" ht="30">
      <c r="A38" s="97"/>
      <c r="B38" s="98"/>
      <c r="C38" s="99"/>
      <c r="D38" s="177" t="s">
        <v>522</v>
      </c>
      <c r="E38" s="97"/>
      <c r="F38" s="101"/>
      <c r="G38" s="102"/>
      <c r="H38" s="103"/>
      <c r="I38" s="103"/>
    </row>
    <row r="39" spans="1:9" s="104" customFormat="1" ht="30">
      <c r="A39" s="97"/>
      <c r="B39" s="98"/>
      <c r="C39" s="99"/>
      <c r="D39" s="177" t="s">
        <v>527</v>
      </c>
      <c r="E39" s="97"/>
      <c r="F39" s="101"/>
      <c r="G39" s="102"/>
      <c r="H39" s="103"/>
      <c r="I39" s="103"/>
    </row>
    <row r="40" spans="1:9" s="104" customFormat="1" ht="30">
      <c r="A40" s="97"/>
      <c r="B40" s="98"/>
      <c r="C40" s="99"/>
      <c r="D40" s="177" t="s">
        <v>504</v>
      </c>
      <c r="E40" s="97"/>
      <c r="F40" s="101"/>
      <c r="G40" s="102"/>
      <c r="H40" s="103"/>
      <c r="I40" s="103"/>
    </row>
    <row r="41" spans="1:9" s="104" customFormat="1" ht="15">
      <c r="A41" s="97"/>
      <c r="B41" s="98"/>
      <c r="C41" s="99"/>
      <c r="D41" s="177" t="s">
        <v>523</v>
      </c>
      <c r="E41" s="97"/>
    </row>
    <row r="42" spans="1:9" s="104" customFormat="1" ht="15">
      <c r="A42" s="97"/>
      <c r="B42" s="98"/>
      <c r="C42" s="99"/>
      <c r="D42" s="106"/>
      <c r="E42" s="97"/>
      <c r="F42" s="101"/>
      <c r="G42" s="102"/>
      <c r="H42" s="103"/>
      <c r="I42" s="103"/>
    </row>
    <row r="43" spans="1:9" s="104" customFormat="1" ht="30">
      <c r="A43" s="97"/>
      <c r="B43" s="98"/>
      <c r="C43" s="99"/>
      <c r="D43" s="155" t="s">
        <v>511</v>
      </c>
      <c r="E43" s="97"/>
      <c r="F43" s="160" t="s">
        <v>270</v>
      </c>
      <c r="G43" s="313">
        <v>134.19999999999999</v>
      </c>
      <c r="H43" s="161"/>
      <c r="I43" s="315">
        <f>G43*H43</f>
        <v>0</v>
      </c>
    </row>
    <row r="44" spans="1:9" s="104" customFormat="1" ht="30">
      <c r="A44" s="97"/>
      <c r="B44" s="98"/>
      <c r="C44" s="99"/>
      <c r="D44" s="177" t="s">
        <v>522</v>
      </c>
      <c r="E44" s="97"/>
      <c r="F44" s="101"/>
      <c r="G44" s="102"/>
      <c r="H44" s="103"/>
      <c r="I44" s="103"/>
    </row>
    <row r="45" spans="1:9" s="104" customFormat="1" ht="30">
      <c r="A45" s="97"/>
      <c r="B45" s="98"/>
      <c r="C45" s="99"/>
      <c r="D45" s="177" t="s">
        <v>527</v>
      </c>
      <c r="E45" s="97"/>
      <c r="F45" s="101"/>
      <c r="G45" s="102"/>
      <c r="H45" s="103"/>
      <c r="I45" s="103"/>
    </row>
    <row r="46" spans="1:9" s="104" customFormat="1" ht="30">
      <c r="A46" s="97"/>
      <c r="B46" s="98"/>
      <c r="C46" s="99"/>
      <c r="D46" s="177" t="s">
        <v>503</v>
      </c>
      <c r="E46" s="97"/>
      <c r="F46" s="101"/>
      <c r="G46" s="102"/>
      <c r="H46" s="103"/>
      <c r="I46" s="103"/>
    </row>
    <row r="47" spans="1:9" s="104" customFormat="1" ht="15">
      <c r="A47" s="97"/>
      <c r="B47" s="98"/>
      <c r="C47" s="99"/>
      <c r="D47" s="177" t="s">
        <v>523</v>
      </c>
      <c r="E47" s="97"/>
    </row>
    <row r="48" spans="1:9" s="104" customFormat="1" ht="15">
      <c r="A48" s="97"/>
      <c r="B48" s="98"/>
      <c r="C48" s="99"/>
      <c r="D48" s="105"/>
      <c r="E48" s="97"/>
      <c r="F48" s="101"/>
      <c r="G48" s="102"/>
      <c r="H48" s="103"/>
      <c r="I48" s="103"/>
    </row>
    <row r="49" spans="1:9" s="104" customFormat="1" ht="15">
      <c r="A49" s="97"/>
      <c r="B49" s="98"/>
      <c r="C49" s="99"/>
      <c r="D49" s="155" t="s">
        <v>727</v>
      </c>
      <c r="E49" s="97"/>
      <c r="F49" s="160" t="s">
        <v>270</v>
      </c>
      <c r="G49" s="313">
        <v>317.7</v>
      </c>
      <c r="H49" s="39"/>
      <c r="I49" s="315">
        <f>G49*H49</f>
        <v>0</v>
      </c>
    </row>
    <row r="50" spans="1:9" s="104" customFormat="1" ht="30">
      <c r="A50" s="97"/>
      <c r="B50" s="98"/>
      <c r="C50" s="99"/>
      <c r="D50" s="177" t="s">
        <v>559</v>
      </c>
      <c r="E50" s="97"/>
      <c r="F50" s="101"/>
      <c r="G50" s="102"/>
      <c r="H50" s="103"/>
      <c r="I50" s="103"/>
    </row>
    <row r="51" spans="1:9" s="104" customFormat="1" ht="30">
      <c r="A51" s="97"/>
      <c r="B51" s="98"/>
      <c r="C51" s="99"/>
      <c r="D51" s="177" t="s">
        <v>513</v>
      </c>
      <c r="E51" s="97"/>
      <c r="F51" s="101"/>
      <c r="G51" s="102"/>
      <c r="H51" s="103"/>
      <c r="I51" s="103"/>
    </row>
    <row r="52" spans="1:9" s="104" customFormat="1" ht="30">
      <c r="A52" s="97"/>
      <c r="B52" s="98"/>
      <c r="C52" s="99"/>
      <c r="D52" s="344" t="s">
        <v>3</v>
      </c>
      <c r="E52" s="97"/>
    </row>
    <row r="53" spans="1:9" s="104" customFormat="1" ht="30">
      <c r="A53" s="97"/>
      <c r="B53" s="98"/>
      <c r="C53" s="99"/>
      <c r="D53" s="344" t="s">
        <v>4</v>
      </c>
      <c r="E53" s="97"/>
    </row>
    <row r="54" spans="1:9" s="104" customFormat="1" ht="30">
      <c r="A54" s="97"/>
      <c r="B54" s="98"/>
      <c r="C54" s="99"/>
      <c r="D54" s="344" t="s">
        <v>2</v>
      </c>
      <c r="E54" s="97"/>
    </row>
    <row r="55" spans="1:9" s="104" customFormat="1" ht="30">
      <c r="A55" s="97"/>
      <c r="B55" s="98"/>
      <c r="C55" s="99"/>
      <c r="D55" s="344" t="s">
        <v>5</v>
      </c>
      <c r="E55" s="97"/>
    </row>
    <row r="56" spans="1:9" s="104" customFormat="1" ht="30">
      <c r="A56" s="97"/>
      <c r="B56" s="98"/>
      <c r="C56" s="99"/>
      <c r="D56" s="344" t="s">
        <v>6</v>
      </c>
      <c r="E56" s="97"/>
    </row>
    <row r="57" spans="1:9" s="104" customFormat="1" ht="15">
      <c r="A57" s="97"/>
      <c r="B57" s="316" t="s">
        <v>79</v>
      </c>
      <c r="C57" s="99"/>
      <c r="D57" s="298" t="s">
        <v>726</v>
      </c>
      <c r="E57" s="97"/>
      <c r="G57" s="2">
        <v>32.340000000000003</v>
      </c>
    </row>
    <row r="58" spans="1:9" s="104" customFormat="1" ht="15">
      <c r="A58" s="97"/>
      <c r="B58" s="316" t="s">
        <v>80</v>
      </c>
      <c r="C58" s="99"/>
      <c r="D58" s="298" t="s">
        <v>725</v>
      </c>
      <c r="E58" s="97"/>
      <c r="G58" s="2">
        <v>285.33999999999997</v>
      </c>
    </row>
    <row r="59" spans="1:9" s="104" customFormat="1" ht="15">
      <c r="A59" s="97"/>
      <c r="B59" s="98"/>
      <c r="C59" s="99"/>
      <c r="D59" s="177"/>
      <c r="E59" s="97"/>
    </row>
    <row r="60" spans="1:9" s="104" customFormat="1" ht="30">
      <c r="A60" s="97"/>
      <c r="B60" s="98"/>
      <c r="C60" s="99"/>
      <c r="D60" s="155" t="s">
        <v>630</v>
      </c>
      <c r="E60" s="97"/>
      <c r="F60" s="160" t="s">
        <v>270</v>
      </c>
      <c r="G60" s="38">
        <v>0</v>
      </c>
      <c r="H60" s="315"/>
      <c r="I60" s="315">
        <f>G60*H60</f>
        <v>0</v>
      </c>
    </row>
    <row r="61" spans="1:9" s="104" customFormat="1" ht="30">
      <c r="A61" s="97"/>
      <c r="B61" s="98"/>
      <c r="C61" s="99"/>
      <c r="D61" s="177" t="s">
        <v>587</v>
      </c>
      <c r="E61" s="97"/>
      <c r="H61" s="2"/>
      <c r="I61" s="2"/>
    </row>
    <row r="62" spans="1:9" s="104" customFormat="1" ht="30">
      <c r="A62" s="97"/>
      <c r="B62" s="98"/>
      <c r="C62" s="99"/>
      <c r="D62" s="177" t="s">
        <v>627</v>
      </c>
      <c r="E62" s="97"/>
      <c r="F62" s="160"/>
      <c r="G62" s="156"/>
      <c r="H62" s="16"/>
      <c r="I62" s="16"/>
    </row>
    <row r="63" spans="1:9" s="104" customFormat="1" ht="15">
      <c r="A63" s="97"/>
      <c r="B63" s="98"/>
      <c r="C63" s="99"/>
      <c r="D63" s="177"/>
      <c r="E63" s="97"/>
      <c r="F63" s="160"/>
      <c r="G63" s="156"/>
      <c r="H63" s="16"/>
      <c r="I63" s="16"/>
    </row>
    <row r="64" spans="1:9" s="104" customFormat="1" ht="15">
      <c r="A64" s="97"/>
      <c r="B64" s="98"/>
      <c r="C64" s="99"/>
      <c r="D64" s="155" t="s">
        <v>628</v>
      </c>
      <c r="E64" s="97"/>
      <c r="F64" s="160" t="s">
        <v>270</v>
      </c>
      <c r="G64" s="156">
        <v>22.1</v>
      </c>
      <c r="H64" s="16"/>
      <c r="I64" s="16">
        <f>G64*H64</f>
        <v>0</v>
      </c>
    </row>
    <row r="65" spans="1:9" s="104" customFormat="1" ht="30">
      <c r="A65" s="97"/>
      <c r="B65" s="98"/>
      <c r="C65" s="99"/>
      <c r="D65" s="177" t="s">
        <v>587</v>
      </c>
      <c r="E65" s="97"/>
    </row>
    <row r="66" spans="1:9" s="104" customFormat="1" ht="30">
      <c r="A66" s="97"/>
      <c r="B66" s="98"/>
      <c r="C66" s="99"/>
      <c r="D66" s="177" t="s">
        <v>627</v>
      </c>
      <c r="E66" s="97"/>
    </row>
    <row r="67" spans="1:9" s="104" customFormat="1" ht="15">
      <c r="A67" s="97"/>
      <c r="B67" s="98"/>
      <c r="C67" s="99"/>
      <c r="D67" s="105"/>
      <c r="E67" s="97"/>
      <c r="F67" s="101"/>
      <c r="G67" s="102"/>
      <c r="H67" s="103"/>
      <c r="I67" s="103"/>
    </row>
    <row r="68" spans="1:9" s="104" customFormat="1" ht="45">
      <c r="A68" s="97"/>
      <c r="B68" s="316" t="s">
        <v>81</v>
      </c>
      <c r="C68" s="99"/>
      <c r="D68" s="320" t="s">
        <v>283</v>
      </c>
      <c r="E68" s="97"/>
      <c r="F68" s="101"/>
      <c r="G68" s="102"/>
      <c r="H68" s="103"/>
      <c r="I68" s="103"/>
    </row>
    <row r="69" spans="1:9" ht="15">
      <c r="A69" s="319"/>
      <c r="B69" s="316" t="s">
        <v>300</v>
      </c>
      <c r="C69" s="317"/>
      <c r="D69" s="318" t="s">
        <v>689</v>
      </c>
      <c r="E69" s="319"/>
      <c r="F69" s="314" t="s">
        <v>270</v>
      </c>
      <c r="G69" s="313">
        <v>10.1</v>
      </c>
      <c r="H69" s="315"/>
      <c r="I69" s="315">
        <f>G69*H69</f>
        <v>0</v>
      </c>
    </row>
    <row r="70" spans="1:9" ht="15">
      <c r="A70" s="319"/>
      <c r="B70" s="316" t="s">
        <v>301</v>
      </c>
      <c r="C70" s="317"/>
      <c r="D70" s="320" t="s">
        <v>688</v>
      </c>
      <c r="E70" s="319"/>
      <c r="F70" s="314" t="s">
        <v>270</v>
      </c>
      <c r="G70" s="313">
        <v>32</v>
      </c>
      <c r="H70" s="315"/>
      <c r="I70" s="315">
        <f>G70*H70</f>
        <v>0</v>
      </c>
    </row>
    <row r="71" spans="1:9" ht="15">
      <c r="A71" s="319"/>
      <c r="B71" s="316" t="s">
        <v>302</v>
      </c>
      <c r="C71" s="317"/>
      <c r="D71" s="318" t="s">
        <v>690</v>
      </c>
      <c r="E71" s="319"/>
      <c r="F71" s="314" t="s">
        <v>270</v>
      </c>
      <c r="G71" s="313">
        <v>257.89999999999998</v>
      </c>
      <c r="H71" s="315"/>
      <c r="I71" s="315">
        <f>G71*H71</f>
        <v>0</v>
      </c>
    </row>
    <row r="72" spans="1:9" s="104" customFormat="1" ht="15">
      <c r="A72" s="97"/>
      <c r="B72" s="107"/>
      <c r="C72" s="108"/>
      <c r="D72" s="97"/>
      <c r="E72" s="97"/>
      <c r="F72" s="101"/>
      <c r="G72" s="102"/>
      <c r="H72" s="103"/>
      <c r="I72" s="103"/>
    </row>
    <row r="73" spans="1:9" s="104" customFormat="1" ht="45">
      <c r="A73" s="97"/>
      <c r="B73" s="316" t="s">
        <v>687</v>
      </c>
      <c r="C73" s="317"/>
      <c r="D73" s="318" t="s">
        <v>275</v>
      </c>
      <c r="E73" s="319"/>
      <c r="F73" s="314" t="s">
        <v>271</v>
      </c>
      <c r="G73" s="313">
        <v>212.65</v>
      </c>
      <c r="H73" s="315"/>
      <c r="I73" s="315">
        <f>G73*H73</f>
        <v>0</v>
      </c>
    </row>
    <row r="74" spans="1:9" ht="15.75">
      <c r="A74" s="3"/>
      <c r="B74" s="5"/>
      <c r="C74" s="4"/>
      <c r="D74" s="3"/>
      <c r="E74" s="3"/>
      <c r="F74" s="7"/>
      <c r="G74" s="8"/>
      <c r="H74" s="9"/>
      <c r="I74" s="9"/>
    </row>
    <row r="75" spans="1:9" ht="30">
      <c r="A75" s="319"/>
      <c r="B75" s="316" t="s">
        <v>697</v>
      </c>
      <c r="C75" s="317"/>
      <c r="D75" s="318" t="s">
        <v>276</v>
      </c>
      <c r="E75" s="319"/>
      <c r="F75" s="314" t="s">
        <v>271</v>
      </c>
      <c r="G75" s="313">
        <v>65.099999999999994</v>
      </c>
      <c r="H75" s="315"/>
      <c r="I75" s="315">
        <f>G75*H75</f>
        <v>0</v>
      </c>
    </row>
    <row r="76" spans="1:9" s="104" customFormat="1" ht="15">
      <c r="A76" s="97"/>
      <c r="B76" s="98"/>
      <c r="C76" s="99"/>
      <c r="D76" s="105"/>
      <c r="E76" s="97"/>
      <c r="F76" s="101"/>
      <c r="G76" s="102"/>
      <c r="H76" s="103"/>
      <c r="I76" s="103"/>
    </row>
    <row r="77" spans="1:9" ht="45">
      <c r="A77" s="319"/>
      <c r="B77" s="316" t="s">
        <v>691</v>
      </c>
      <c r="C77" s="317"/>
      <c r="D77" s="318" t="s">
        <v>692</v>
      </c>
      <c r="E77" s="319"/>
      <c r="F77" s="314" t="s">
        <v>204</v>
      </c>
      <c r="G77" s="313">
        <v>2</v>
      </c>
      <c r="H77" s="315"/>
      <c r="I77" s="315">
        <f>G77*H77</f>
        <v>0</v>
      </c>
    </row>
    <row r="78" spans="1:9" s="104" customFormat="1" ht="15">
      <c r="A78" s="97"/>
      <c r="B78" s="98"/>
      <c r="C78" s="99"/>
      <c r="D78" s="106"/>
      <c r="E78" s="97"/>
      <c r="F78" s="101"/>
      <c r="G78" s="102"/>
      <c r="H78" s="103"/>
      <c r="I78" s="103"/>
    </row>
    <row r="79" spans="1:9" ht="30">
      <c r="A79" s="319"/>
      <c r="B79" s="316" t="s">
        <v>693</v>
      </c>
      <c r="C79" s="317"/>
      <c r="D79" s="321" t="s">
        <v>267</v>
      </c>
      <c r="E79" s="319"/>
      <c r="F79" s="314" t="s">
        <v>204</v>
      </c>
      <c r="G79" s="313">
        <v>9</v>
      </c>
      <c r="H79" s="315"/>
      <c r="I79" s="315">
        <f>G79*H79</f>
        <v>0</v>
      </c>
    </row>
    <row r="80" spans="1:9" s="104" customFormat="1" ht="15">
      <c r="A80" s="97"/>
      <c r="B80" s="98"/>
      <c r="C80" s="99"/>
      <c r="D80" s="106"/>
      <c r="E80" s="97"/>
      <c r="F80" s="101"/>
      <c r="G80" s="102"/>
      <c r="H80" s="103"/>
      <c r="I80" s="103"/>
    </row>
    <row r="81" spans="1:9" ht="30">
      <c r="A81" s="319"/>
      <c r="B81" s="316" t="s">
        <v>442</v>
      </c>
      <c r="C81" s="317"/>
      <c r="D81" s="318" t="s">
        <v>695</v>
      </c>
      <c r="E81" s="319"/>
      <c r="F81" s="314" t="s">
        <v>270</v>
      </c>
      <c r="G81" s="313">
        <v>360</v>
      </c>
      <c r="H81" s="315"/>
      <c r="I81" s="315">
        <f>G81*H81</f>
        <v>0</v>
      </c>
    </row>
    <row r="82" spans="1:9" s="104" customFormat="1" ht="15">
      <c r="A82" s="97"/>
      <c r="B82" s="98"/>
      <c r="C82" s="99"/>
      <c r="D82" s="106"/>
      <c r="E82" s="97"/>
      <c r="F82" s="101"/>
      <c r="G82" s="102"/>
      <c r="H82" s="103"/>
      <c r="I82" s="103"/>
    </row>
    <row r="83" spans="1:9" ht="45">
      <c r="A83" s="319"/>
      <c r="B83" s="316" t="s">
        <v>694</v>
      </c>
      <c r="C83" s="317"/>
      <c r="D83" s="321" t="s">
        <v>298</v>
      </c>
      <c r="E83" s="319"/>
      <c r="F83" s="314" t="s">
        <v>270</v>
      </c>
      <c r="G83" s="313">
        <v>560</v>
      </c>
      <c r="H83" s="315"/>
      <c r="I83" s="315">
        <f>G83*H83</f>
        <v>0</v>
      </c>
    </row>
    <row r="84" spans="1:9" s="104" customFormat="1" ht="15">
      <c r="A84" s="97"/>
      <c r="B84" s="98"/>
      <c r="C84" s="99"/>
      <c r="D84" s="106"/>
      <c r="E84" s="97"/>
      <c r="F84" s="101"/>
      <c r="G84" s="102"/>
      <c r="H84" s="103"/>
      <c r="I84" s="103"/>
    </row>
    <row r="85" spans="1:9" s="104" customFormat="1" ht="45">
      <c r="A85" s="97"/>
      <c r="B85" s="316" t="s">
        <v>696</v>
      </c>
      <c r="C85" s="317"/>
      <c r="D85" s="321" t="s">
        <v>358</v>
      </c>
      <c r="E85" s="319"/>
      <c r="F85" s="314"/>
      <c r="G85" s="313"/>
      <c r="H85" s="315"/>
      <c r="I85" s="315"/>
    </row>
    <row r="86" spans="1:9" s="104" customFormat="1" ht="15">
      <c r="A86" s="97"/>
      <c r="B86" s="316"/>
      <c r="C86" s="317"/>
      <c r="D86" s="321" t="s">
        <v>289</v>
      </c>
      <c r="E86" s="319"/>
      <c r="F86" s="314" t="s">
        <v>274</v>
      </c>
      <c r="G86" s="313">
        <v>150</v>
      </c>
      <c r="H86" s="315"/>
      <c r="I86" s="315">
        <f>G86*H86</f>
        <v>0</v>
      </c>
    </row>
    <row r="87" spans="1:9" s="104" customFormat="1" ht="15">
      <c r="A87" s="97"/>
      <c r="B87" s="316"/>
      <c r="C87" s="317"/>
      <c r="D87" s="322" t="s">
        <v>355</v>
      </c>
      <c r="E87" s="319"/>
      <c r="F87" s="314" t="s">
        <v>274</v>
      </c>
      <c r="G87" s="313">
        <v>180</v>
      </c>
      <c r="H87" s="315"/>
      <c r="I87" s="315">
        <f>G87*H87</f>
        <v>0</v>
      </c>
    </row>
    <row r="88" spans="1:9" ht="15">
      <c r="A88" s="19"/>
      <c r="B88" s="21"/>
      <c r="C88" s="20"/>
      <c r="D88" s="23"/>
      <c r="E88" s="23"/>
      <c r="F88" s="24"/>
      <c r="G88" s="25"/>
      <c r="H88" s="26"/>
      <c r="I88" s="26"/>
    </row>
    <row r="89" spans="1:9" ht="15">
      <c r="A89" s="10"/>
      <c r="B89" s="28"/>
      <c r="C89" s="27"/>
      <c r="D89" s="30" t="s">
        <v>439</v>
      </c>
      <c r="E89" s="30"/>
      <c r="F89" s="31"/>
      <c r="G89" s="32"/>
      <c r="H89" s="33"/>
      <c r="I89" s="309">
        <f>SUM(I3:I87)</f>
        <v>0</v>
      </c>
    </row>
  </sheetData>
  <phoneticPr fontId="30" type="noConversion"/>
  <pageMargins left="0.75000000000000011" right="0.39000000000000007" top="0.79000000000000015" bottom="0.79000000000000015" header="0.39000000000000007" footer="0.39000000000000007"/>
  <pageSetup paperSize="10" orientation="portrait" horizontalDpi="4294967292" verticalDpi="4294967292" r:id="rId1"/>
  <headerFooter>
    <oddHeader>&amp;R&amp;"Calibri,Regular"&amp;11OŠ Vrtojba</oddHeader>
    <oddFooter>&amp;C&amp;"Calibri,Regular"&amp;8Osnovna šola Vrtojba - PZI_x000D_rekonstrukcija, dozidava, nadzidava&amp;R&amp;P</oddFooter>
  </headerFooter>
  <extLst>
    <ext xmlns:mx="http://schemas.microsoft.com/office/mac/excel/2008/main" uri="http://schemas.microsoft.com/office/mac/excel/2008/main">
      <mx:PLV Mode="1" OnePage="0" WScale="0"/>
    </ext>
  </extLst>
</worksheet>
</file>

<file path=xl/worksheets/sheet9.xml><?xml version="1.0" encoding="utf-8"?>
<worksheet xmlns="http://schemas.openxmlformats.org/spreadsheetml/2006/main" xmlns:r="http://schemas.openxmlformats.org/officeDocument/2006/relationships">
  <dimension ref="A1:I27"/>
  <sheetViews>
    <sheetView view="pageLayout" topLeftCell="A6" zoomScaleNormal="200" workbookViewId="0">
      <selection activeCell="H6" sqref="H6"/>
    </sheetView>
  </sheetViews>
  <sheetFormatPr defaultColWidth="11.42578125" defaultRowHeight="12.75"/>
  <cols>
    <col min="1" max="1" width="1.5703125" style="2" customWidth="1"/>
    <col min="2" max="2" width="6.140625" style="2" customWidth="1"/>
    <col min="3" max="3" width="1.5703125" style="2" customWidth="1"/>
    <col min="4" max="4" width="35.42578125" style="2" customWidth="1"/>
    <col min="5" max="5" width="1.5703125" style="2" customWidth="1"/>
    <col min="6" max="6" width="4" style="2" customWidth="1"/>
    <col min="7" max="7" width="6.7109375" style="2" bestFit="1" customWidth="1"/>
    <col min="8" max="8" width="5.140625" style="2" customWidth="1"/>
    <col min="9" max="9" width="8" style="2" customWidth="1"/>
    <col min="10" max="10" width="12.42578125" style="2" customWidth="1"/>
    <col min="11" max="16384" width="11.42578125" style="2"/>
  </cols>
  <sheetData>
    <row r="1" spans="1:9" ht="15.75">
      <c r="A1" s="3"/>
      <c r="B1" s="5" t="s">
        <v>371</v>
      </c>
      <c r="C1" s="4"/>
      <c r="D1" s="3" t="s">
        <v>333</v>
      </c>
      <c r="E1" s="3"/>
      <c r="F1" s="7"/>
      <c r="G1" s="8"/>
      <c r="H1" s="9"/>
      <c r="I1" s="9"/>
    </row>
    <row r="2" spans="1:9" ht="15.75">
      <c r="A2" s="3"/>
      <c r="B2" s="5"/>
      <c r="C2" s="4"/>
      <c r="D2" s="3"/>
      <c r="E2" s="3"/>
      <c r="F2" s="7"/>
      <c r="G2" s="8"/>
      <c r="H2" s="9"/>
      <c r="I2" s="9"/>
    </row>
    <row r="3" spans="1:9" ht="60">
      <c r="A3" s="10"/>
      <c r="B3" s="35"/>
      <c r="C3" s="82"/>
      <c r="D3" s="306" t="s">
        <v>278</v>
      </c>
      <c r="E3" s="17"/>
      <c r="F3" s="37"/>
      <c r="G3" s="38"/>
      <c r="H3" s="39"/>
      <c r="I3" s="39"/>
    </row>
    <row r="4" spans="1:9" ht="45">
      <c r="A4" s="10"/>
      <c r="B4" s="35"/>
      <c r="C4" s="82"/>
      <c r="D4" s="306" t="s">
        <v>232</v>
      </c>
      <c r="E4" s="17"/>
      <c r="F4" s="37"/>
      <c r="G4" s="38"/>
      <c r="H4" s="39"/>
      <c r="I4" s="39"/>
    </row>
    <row r="5" spans="1:9" ht="15">
      <c r="A5" s="10"/>
      <c r="B5" s="50"/>
      <c r="C5" s="49"/>
      <c r="D5" s="17"/>
      <c r="E5" s="17"/>
      <c r="F5" s="37"/>
      <c r="G5" s="38"/>
      <c r="H5" s="39"/>
      <c r="I5" s="39"/>
    </row>
    <row r="6" spans="1:9" ht="60">
      <c r="A6" s="211"/>
      <c r="B6" s="212" t="s">
        <v>186</v>
      </c>
      <c r="C6" s="213"/>
      <c r="D6" s="214" t="s">
        <v>177</v>
      </c>
      <c r="E6" s="211"/>
      <c r="F6" s="210" t="s">
        <v>270</v>
      </c>
      <c r="G6" s="207">
        <v>10.85</v>
      </c>
      <c r="H6" s="208"/>
      <c r="I6" s="208">
        <f>G6*H6</f>
        <v>0</v>
      </c>
    </row>
    <row r="7" spans="1:9" ht="15">
      <c r="A7" s="10"/>
      <c r="B7" s="35"/>
      <c r="C7" s="82"/>
      <c r="D7" s="95"/>
      <c r="E7" s="17"/>
      <c r="F7" s="37"/>
      <c r="G7" s="38"/>
      <c r="H7" s="39"/>
      <c r="I7" s="39"/>
    </row>
    <row r="8" spans="1:9" ht="45">
      <c r="A8" s="211"/>
      <c r="B8" s="212" t="s">
        <v>178</v>
      </c>
      <c r="C8" s="213"/>
      <c r="D8" s="215" t="s">
        <v>304</v>
      </c>
      <c r="E8" s="211"/>
      <c r="F8" s="210" t="s">
        <v>270</v>
      </c>
      <c r="G8" s="207">
        <v>34.799999999999997</v>
      </c>
      <c r="H8" s="208"/>
      <c r="I8" s="208">
        <f>G8*H8</f>
        <v>0</v>
      </c>
    </row>
    <row r="9" spans="1:9" ht="15">
      <c r="A9" s="10"/>
      <c r="B9" s="35"/>
      <c r="C9" s="82"/>
      <c r="D9" s="92"/>
      <c r="E9" s="17"/>
      <c r="F9" s="37"/>
      <c r="G9" s="38"/>
      <c r="H9" s="39"/>
      <c r="I9" s="39"/>
    </row>
    <row r="10" spans="1:9" ht="45">
      <c r="A10" s="10"/>
      <c r="B10" s="304" t="s">
        <v>138</v>
      </c>
      <c r="C10" s="82"/>
      <c r="D10" s="308" t="s">
        <v>325</v>
      </c>
      <c r="E10" s="17"/>
      <c r="F10" s="300" t="s">
        <v>270</v>
      </c>
      <c r="G10" s="302">
        <v>54.11</v>
      </c>
      <c r="H10" s="299"/>
      <c r="I10" s="299">
        <f>G10*H10</f>
        <v>0</v>
      </c>
    </row>
    <row r="11" spans="1:9" ht="15">
      <c r="A11" s="10"/>
      <c r="B11" s="35"/>
      <c r="C11" s="82"/>
      <c r="D11" s="93"/>
      <c r="E11" s="17"/>
      <c r="F11" s="37"/>
      <c r="G11" s="38"/>
      <c r="H11" s="39"/>
      <c r="I11" s="39"/>
    </row>
    <row r="12" spans="1:9" ht="45">
      <c r="A12" s="307"/>
      <c r="B12" s="304" t="s">
        <v>373</v>
      </c>
      <c r="C12" s="305"/>
      <c r="D12" s="308" t="s">
        <v>326</v>
      </c>
      <c r="E12" s="307"/>
      <c r="F12" s="300" t="s">
        <v>270</v>
      </c>
      <c r="G12" s="302">
        <v>8.5</v>
      </c>
      <c r="H12" s="299"/>
      <c r="I12" s="299">
        <f>G12*H12</f>
        <v>0</v>
      </c>
    </row>
    <row r="13" spans="1:9" ht="15">
      <c r="A13" s="10"/>
      <c r="B13" s="50"/>
      <c r="C13" s="49"/>
      <c r="D13" s="17"/>
      <c r="E13" s="17"/>
      <c r="F13" s="37"/>
      <c r="G13" s="38"/>
      <c r="H13" s="39"/>
      <c r="I13" s="39"/>
    </row>
    <row r="14" spans="1:9" ht="60">
      <c r="A14" s="10"/>
      <c r="B14" s="304" t="s">
        <v>139</v>
      </c>
      <c r="C14" s="82"/>
      <c r="D14" s="290" t="s">
        <v>141</v>
      </c>
      <c r="E14" s="17"/>
      <c r="F14" s="210" t="s">
        <v>270</v>
      </c>
      <c r="G14" s="302">
        <v>503.6</v>
      </c>
      <c r="H14" s="208"/>
      <c r="I14" s="208">
        <f>G14*H14</f>
        <v>0</v>
      </c>
    </row>
    <row r="15" spans="1:9" ht="15">
      <c r="A15" s="10"/>
      <c r="B15" s="50"/>
      <c r="C15" s="49"/>
      <c r="D15" s="17"/>
      <c r="E15" s="17"/>
      <c r="F15" s="37"/>
      <c r="G15" s="38"/>
      <c r="H15" s="39"/>
      <c r="I15" s="39"/>
    </row>
    <row r="16" spans="1:9" s="235" customFormat="1" ht="45">
      <c r="A16" s="233"/>
      <c r="B16" s="304" t="s">
        <v>132</v>
      </c>
      <c r="C16" s="234"/>
      <c r="D16" s="318" t="s">
        <v>82</v>
      </c>
      <c r="E16" s="233"/>
      <c r="F16" s="240" t="s">
        <v>270</v>
      </c>
      <c r="G16" s="38">
        <v>0</v>
      </c>
      <c r="H16" s="242"/>
      <c r="I16" s="242">
        <f>G16*H16</f>
        <v>0</v>
      </c>
    </row>
    <row r="17" spans="1:9" ht="15">
      <c r="A17" s="10"/>
      <c r="B17" s="50"/>
      <c r="C17" s="49"/>
      <c r="D17" s="17"/>
      <c r="E17" s="17"/>
      <c r="F17" s="37"/>
      <c r="G17" s="38"/>
      <c r="H17" s="39"/>
      <c r="I17" s="39"/>
    </row>
    <row r="18" spans="1:9" ht="75">
      <c r="A18" s="10"/>
      <c r="B18" s="304" t="s">
        <v>131</v>
      </c>
      <c r="C18" s="82"/>
      <c r="D18" s="209" t="s">
        <v>208</v>
      </c>
      <c r="E18" s="17"/>
      <c r="F18" s="210" t="s">
        <v>270</v>
      </c>
      <c r="G18" s="302">
        <v>35.5</v>
      </c>
      <c r="H18" s="208"/>
      <c r="I18" s="208">
        <f>G18*H18</f>
        <v>0</v>
      </c>
    </row>
    <row r="19" spans="1:9" ht="15">
      <c r="A19" s="10"/>
      <c r="B19" s="35"/>
      <c r="C19" s="82"/>
      <c r="D19" s="92"/>
      <c r="E19" s="17"/>
      <c r="F19" s="37"/>
      <c r="G19" s="38"/>
      <c r="H19" s="39"/>
      <c r="I19" s="39"/>
    </row>
    <row r="20" spans="1:9" ht="45">
      <c r="A20" s="307"/>
      <c r="B20" s="304" t="s">
        <v>130</v>
      </c>
      <c r="C20" s="305"/>
      <c r="D20" s="306" t="s">
        <v>314</v>
      </c>
      <c r="E20" s="307"/>
      <c r="F20" s="300" t="s">
        <v>204</v>
      </c>
      <c r="G20" s="302">
        <v>7</v>
      </c>
      <c r="H20" s="299"/>
      <c r="I20" s="299">
        <f>G20*H20</f>
        <v>0</v>
      </c>
    </row>
    <row r="21" spans="1:9" ht="15">
      <c r="A21" s="10"/>
      <c r="B21" s="35"/>
      <c r="C21" s="82"/>
      <c r="D21" s="93"/>
      <c r="E21" s="17"/>
      <c r="F21" s="37"/>
      <c r="G21" s="38"/>
      <c r="H21" s="39"/>
      <c r="I21" s="39"/>
    </row>
    <row r="22" spans="1:9" ht="45">
      <c r="A22" s="307"/>
      <c r="B22" s="304" t="s">
        <v>133</v>
      </c>
      <c r="C22" s="305"/>
      <c r="D22" s="306" t="s">
        <v>284</v>
      </c>
      <c r="E22" s="307"/>
      <c r="F22" s="300" t="s">
        <v>270</v>
      </c>
      <c r="G22" s="302">
        <v>286</v>
      </c>
      <c r="H22" s="299"/>
      <c r="I22" s="299">
        <f>G22*H22</f>
        <v>0</v>
      </c>
    </row>
    <row r="23" spans="1:9" ht="15">
      <c r="A23" s="10"/>
      <c r="B23" s="35"/>
      <c r="C23" s="82"/>
      <c r="D23" s="93"/>
      <c r="E23" s="17"/>
      <c r="F23" s="37"/>
      <c r="G23" s="38"/>
      <c r="H23" s="39"/>
      <c r="I23" s="39"/>
    </row>
    <row r="24" spans="1:9" ht="45">
      <c r="A24" s="307"/>
      <c r="B24" s="304" t="s">
        <v>135</v>
      </c>
      <c r="C24" s="305"/>
      <c r="D24" s="306" t="s">
        <v>136</v>
      </c>
      <c r="E24" s="307"/>
      <c r="F24" s="300" t="s">
        <v>270</v>
      </c>
      <c r="G24" s="302">
        <v>0</v>
      </c>
      <c r="H24" s="299"/>
      <c r="I24" s="299">
        <f>G24*H24</f>
        <v>0</v>
      </c>
    </row>
    <row r="25" spans="1:9" ht="15">
      <c r="A25" s="10"/>
      <c r="B25" s="12"/>
      <c r="C25" s="70"/>
      <c r="D25" s="288" t="s">
        <v>134</v>
      </c>
      <c r="E25" s="10"/>
      <c r="F25" s="14"/>
      <c r="G25" s="15"/>
      <c r="H25" s="16"/>
      <c r="I25" s="16"/>
    </row>
    <row r="26" spans="1:9" ht="15">
      <c r="A26" s="19"/>
      <c r="B26" s="21"/>
      <c r="C26" s="20"/>
      <c r="D26" s="23"/>
      <c r="E26" s="23"/>
      <c r="F26" s="24"/>
      <c r="G26" s="25"/>
      <c r="H26" s="26"/>
      <c r="I26" s="26"/>
    </row>
    <row r="27" spans="1:9" ht="15">
      <c r="A27" s="10"/>
      <c r="B27" s="28"/>
      <c r="C27" s="27"/>
      <c r="D27" s="30" t="s">
        <v>365</v>
      </c>
      <c r="E27" s="30"/>
      <c r="F27" s="31"/>
      <c r="G27" s="32"/>
      <c r="H27" s="33"/>
      <c r="I27" s="309">
        <f>SUM(I6:I25)</f>
        <v>0</v>
      </c>
    </row>
  </sheetData>
  <phoneticPr fontId="30" type="noConversion"/>
  <pageMargins left="0.75000000000000011" right="0.39000000000000007" top="0.79000000000000015" bottom="0.79000000000000015" header="0.39000000000000007" footer="0.39000000000000007"/>
  <pageSetup paperSize="10" orientation="portrait" horizontalDpi="4294967292" verticalDpi="4294967292" r:id="rId1"/>
  <headerFooter>
    <oddHeader>&amp;R&amp;"Calibri,Regular"&amp;11OŠ Vrtojba</oddHeader>
    <oddFooter>&amp;C&amp;"Calibri,Regular"&amp;8Osnovna šola Vrtojba - PZI_x000D_rekonstrukcija, dozidava, nadzidava&amp;R&amp;P</oddFooter>
  </headerFooter>
  <extLst>
    <ext xmlns:mx="http://schemas.microsoft.com/office/mac/excel/2008/main" uri="http://schemas.microsoft.com/office/mac/excel/2008/main">
      <mx:PLV Mode="1"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21</vt:i4>
      </vt:variant>
      <vt:variant>
        <vt:lpstr>Imenovani obsegi</vt:lpstr>
      </vt:variant>
      <vt:variant>
        <vt:i4>2</vt:i4>
      </vt:variant>
    </vt:vector>
  </HeadingPairs>
  <TitlesOfParts>
    <vt:vector size="23" baseType="lpstr">
      <vt:lpstr>naslovnica</vt:lpstr>
      <vt:lpstr>M_A_skupno</vt:lpstr>
      <vt:lpstr>Sheet1</vt:lpstr>
      <vt:lpstr>A_0_Pripravljalna dela</vt:lpstr>
      <vt:lpstr>M_A_I_rušitev</vt:lpstr>
      <vt:lpstr>M_A_II_zemeljska</vt:lpstr>
      <vt:lpstr>M_A_III_betonska</vt:lpstr>
      <vt:lpstr>M_A_IV_zidarska</vt:lpstr>
      <vt:lpstr>M_A_V_tesarska</vt:lpstr>
      <vt:lpstr>M_A_VI_kanalizacija</vt:lpstr>
      <vt:lpstr>M_B_I_kleparska</vt:lpstr>
      <vt:lpstr>M_B_II_ključavničarska</vt:lpstr>
      <vt:lpstr>B_III_ključ_nadstrešnica</vt:lpstr>
      <vt:lpstr>M_B_IV_okna_vrata</vt:lpstr>
      <vt:lpstr>M_B_V_keramičarska</vt:lpstr>
      <vt:lpstr>M_B_VI_tlakarska</vt:lpstr>
      <vt:lpstr>M_B_VII_montazna</vt:lpstr>
      <vt:lpstr>M_B_VIII_fasaderska</vt:lpstr>
      <vt:lpstr>M_B_IX_slikopleskarska</vt:lpstr>
      <vt:lpstr>B_X_zašč. ukr.</vt:lpstr>
      <vt:lpstr>M_B_XI_razna dela</vt:lpstr>
      <vt:lpstr>'A_0_Pripravljalna dela'!Področje_tiskanja</vt:lpstr>
      <vt:lpstr>Sheet1!Področje_tiskanja</vt:lpstr>
    </vt:vector>
  </TitlesOfParts>
  <Company>Home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Primož</dc:creator>
  <cp:lastModifiedBy>PC</cp:lastModifiedBy>
  <cp:lastPrinted>2013-10-22T09:40:30Z</cp:lastPrinted>
  <dcterms:created xsi:type="dcterms:W3CDTF">2006-04-09T14:01:19Z</dcterms:created>
  <dcterms:modified xsi:type="dcterms:W3CDTF">2013-12-11T08:09:30Z</dcterms:modified>
</cp:coreProperties>
</file>